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\OneDrive\Projekty\Slezska Ostrava\Koněvova\aktualizace 2025\rozpocet\oprava\"/>
    </mc:Choice>
  </mc:AlternateContent>
  <bookViews>
    <workbookView xWindow="0" yWindow="0" windowWidth="0" windowHeight="0"/>
  </bookViews>
  <sheets>
    <sheet name="Rekapitulace stavby" sheetId="1" r:id="rId1"/>
    <sheet name="01 - zateplení obálky budovy" sheetId="2" r:id="rId2"/>
    <sheet name="02 - sanace suterénu" sheetId="3" r:id="rId3"/>
    <sheet name="03 - výměna střešní krytiny" sheetId="4" r:id="rId4"/>
    <sheet name="04 - ÚT byt č.1" sheetId="5" r:id="rId5"/>
    <sheet name="05 - ÚT byt č.2" sheetId="6" r:id="rId6"/>
    <sheet name="06 - ÚT byt č.3" sheetId="7" r:id="rId7"/>
    <sheet name="07 - ÚT byt č.4" sheetId="8" r:id="rId8"/>
    <sheet name="21 - Elektrotechnika" sheetId="9" r:id="rId9"/>
    <sheet name="30 - Vedlejší náklady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'01 - zateplení obálky budovy'!$C$133:$K$999</definedName>
    <definedName name="_xlnm.Print_Area" localSheetId="1">'01 - zateplení obálky budovy'!$C$4:$J$76,'01 - zateplení obálky budovy'!$C$82:$J$115,'01 - zateplení obálky budovy'!$C$121:$J$999</definedName>
    <definedName name="_xlnm.Print_Titles" localSheetId="1">'01 - zateplení obálky budovy'!$133:$133</definedName>
    <definedName name="_xlnm._FilterDatabase" localSheetId="2" hidden="1">'02 - sanace suterénu'!$C$128:$K$323</definedName>
    <definedName name="_xlnm.Print_Area" localSheetId="2">'02 - sanace suterénu'!$C$4:$J$76,'02 - sanace suterénu'!$C$82:$J$110,'02 - sanace suterénu'!$C$116:$J$323</definedName>
    <definedName name="_xlnm.Print_Titles" localSheetId="2">'02 - sanace suterénu'!$128:$128</definedName>
    <definedName name="_xlnm._FilterDatabase" localSheetId="3" hidden="1">'03 - výměna střešní krytiny'!$C$128:$K$367</definedName>
    <definedName name="_xlnm.Print_Area" localSheetId="3">'03 - výměna střešní krytiny'!$C$4:$J$76,'03 - výměna střešní krytiny'!$C$82:$J$110,'03 - výměna střešní krytiny'!$C$116:$J$367</definedName>
    <definedName name="_xlnm.Print_Titles" localSheetId="3">'03 - výměna střešní krytiny'!$128:$128</definedName>
    <definedName name="_xlnm._FilterDatabase" localSheetId="4" hidden="1">'04 - ÚT byt č.1'!$C$121:$K$204</definedName>
    <definedName name="_xlnm.Print_Area" localSheetId="4">'04 - ÚT byt č.1'!$C$4:$J$76,'04 - ÚT byt č.1'!$C$82:$J$103,'04 - ÚT byt č.1'!$C$109:$J$204</definedName>
    <definedName name="_xlnm.Print_Titles" localSheetId="4">'04 - ÚT byt č.1'!$121:$121</definedName>
    <definedName name="_xlnm._FilterDatabase" localSheetId="5" hidden="1">'05 - ÚT byt č.2'!$C$121:$K$204</definedName>
    <definedName name="_xlnm.Print_Area" localSheetId="5">'05 - ÚT byt č.2'!$C$4:$J$76,'05 - ÚT byt č.2'!$C$82:$J$103,'05 - ÚT byt č.2'!$C$109:$J$204</definedName>
    <definedName name="_xlnm.Print_Titles" localSheetId="5">'05 - ÚT byt č.2'!$121:$121</definedName>
    <definedName name="_xlnm._FilterDatabase" localSheetId="6" hidden="1">'06 - ÚT byt č.3'!$C$121:$K$204</definedName>
    <definedName name="_xlnm.Print_Area" localSheetId="6">'06 - ÚT byt č.3'!$C$4:$J$76,'06 - ÚT byt č.3'!$C$82:$J$103,'06 - ÚT byt č.3'!$C$109:$J$204</definedName>
    <definedName name="_xlnm.Print_Titles" localSheetId="6">'06 - ÚT byt č.3'!$121:$121</definedName>
    <definedName name="_xlnm._FilterDatabase" localSheetId="7" hidden="1">'07 - ÚT byt č.4'!$C$121:$K$204</definedName>
    <definedName name="_xlnm.Print_Area" localSheetId="7">'07 - ÚT byt č.4'!$C$4:$J$76,'07 - ÚT byt č.4'!$C$82:$J$103,'07 - ÚT byt č.4'!$C$109:$J$204</definedName>
    <definedName name="_xlnm.Print_Titles" localSheetId="7">'07 - ÚT byt č.4'!$121:$121</definedName>
    <definedName name="_xlnm._FilterDatabase" localSheetId="8" hidden="1">'21 - Elektrotechnika'!$C$120:$K$152</definedName>
    <definedName name="_xlnm.Print_Area" localSheetId="8">'21 - Elektrotechnika'!$C$4:$J$76,'21 - Elektrotechnika'!$C$82:$J$102,'21 - Elektrotechnika'!$C$108:$J$152</definedName>
    <definedName name="_xlnm.Print_Titles" localSheetId="8">'21 - Elektrotechnika'!$120:$120</definedName>
    <definedName name="_xlnm._FilterDatabase" localSheetId="9" hidden="1">'30 - Vedlejší náklady'!$C$118:$K$125</definedName>
    <definedName name="_xlnm.Print_Area" localSheetId="9">'30 - Vedlejší náklady'!$C$4:$J$76,'30 - Vedlejší náklady'!$C$82:$J$100,'30 - Vedlejší náklady'!$C$106:$J$125</definedName>
    <definedName name="_xlnm.Print_Titles" localSheetId="9">'30 - Vedlejší náklady'!$118:$118</definedName>
  </definedNames>
  <calcPr/>
</workbook>
</file>

<file path=xl/calcChain.xml><?xml version="1.0" encoding="utf-8"?>
<calcChain xmlns="http://schemas.openxmlformats.org/spreadsheetml/2006/main">
  <c i="10" l="1" r="J37"/>
  <c r="J36"/>
  <c i="1" r="AY103"/>
  <c i="10" r="J35"/>
  <c i="1" r="AX103"/>
  <c i="10"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115"/>
  <c r="J14"/>
  <c r="J12"/>
  <c r="J113"/>
  <c r="E7"/>
  <c r="E109"/>
  <c i="9" r="J37"/>
  <c r="J36"/>
  <c i="1" r="AY102"/>
  <c i="9" r="J35"/>
  <c i="1" r="AX102"/>
  <c i="9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117"/>
  <c r="J14"/>
  <c r="J12"/>
  <c r="J89"/>
  <c r="E7"/>
  <c r="E111"/>
  <c i="8" r="J37"/>
  <c r="J36"/>
  <c i="1" r="AY101"/>
  <c i="8" r="J35"/>
  <c i="1" r="AX101"/>
  <c i="8"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91"/>
  <c r="J14"/>
  <c r="J12"/>
  <c r="J116"/>
  <c r="E7"/>
  <c r="E112"/>
  <c i="7" r="J37"/>
  <c r="J36"/>
  <c i="1" r="AY100"/>
  <c i="7" r="J35"/>
  <c i="1" r="AX100"/>
  <c i="7"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F116"/>
  <c r="E114"/>
  <c r="F89"/>
  <c r="E87"/>
  <c r="J24"/>
  <c r="E24"/>
  <c r="J92"/>
  <c r="J23"/>
  <c r="J21"/>
  <c r="E21"/>
  <c r="J118"/>
  <c r="J20"/>
  <c r="J18"/>
  <c r="E18"/>
  <c r="F119"/>
  <c r="J17"/>
  <c r="J15"/>
  <c r="E15"/>
  <c r="F118"/>
  <c r="J14"/>
  <c r="J12"/>
  <c r="J89"/>
  <c r="E7"/>
  <c r="E85"/>
  <c i="6" r="J37"/>
  <c r="J36"/>
  <c i="1" r="AY99"/>
  <c i="6" r="J35"/>
  <c i="1" r="AX99"/>
  <c i="6"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91"/>
  <c r="J14"/>
  <c r="J12"/>
  <c r="J89"/>
  <c r="E7"/>
  <c r="E112"/>
  <c i="5" r="J37"/>
  <c r="J36"/>
  <c i="1" r="AY98"/>
  <c i="5" r="J35"/>
  <c i="1" r="AX98"/>
  <c i="5"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91"/>
  <c r="J14"/>
  <c r="J12"/>
  <c r="J89"/>
  <c r="E7"/>
  <c r="E112"/>
  <c i="4" r="J37"/>
  <c r="J36"/>
  <c i="1" r="AY97"/>
  <c i="4" r="J35"/>
  <c i="1" r="AX97"/>
  <c i="4" r="BI366"/>
  <c r="BH366"/>
  <c r="BG366"/>
  <c r="BF366"/>
  <c r="T366"/>
  <c r="R366"/>
  <c r="P366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5"/>
  <c r="BH225"/>
  <c r="BG225"/>
  <c r="BF225"/>
  <c r="T225"/>
  <c r="R225"/>
  <c r="P225"/>
  <c r="BI224"/>
  <c r="BH224"/>
  <c r="BG224"/>
  <c r="BF224"/>
  <c r="T224"/>
  <c r="R224"/>
  <c r="P224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7"/>
  <c r="BH137"/>
  <c r="BG137"/>
  <c r="BF137"/>
  <c r="T137"/>
  <c r="R137"/>
  <c r="P137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91"/>
  <c r="J20"/>
  <c r="J18"/>
  <c r="E18"/>
  <c r="F126"/>
  <c r="J17"/>
  <c r="J15"/>
  <c r="E15"/>
  <c r="F125"/>
  <c r="J14"/>
  <c r="J12"/>
  <c r="J123"/>
  <c r="E7"/>
  <c r="E119"/>
  <c i="3" r="J37"/>
  <c r="J36"/>
  <c i="1" r="AY96"/>
  <c i="3" r="J35"/>
  <c i="1" r="AX96"/>
  <c i="3" r="BI319"/>
  <c r="BH319"/>
  <c r="BG319"/>
  <c r="BF319"/>
  <c r="T319"/>
  <c r="R319"/>
  <c r="P319"/>
  <c r="BI317"/>
  <c r="BH317"/>
  <c r="BG317"/>
  <c r="BF317"/>
  <c r="T317"/>
  <c r="R317"/>
  <c r="P317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T265"/>
  <c r="R266"/>
  <c r="R265"/>
  <c r="P266"/>
  <c r="P265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49"/>
  <c r="BH249"/>
  <c r="BG249"/>
  <c r="BF249"/>
  <c r="T249"/>
  <c r="R249"/>
  <c r="P249"/>
  <c r="BI245"/>
  <c r="BH245"/>
  <c r="BG245"/>
  <c r="BF245"/>
  <c r="T245"/>
  <c r="R245"/>
  <c r="P245"/>
  <c r="BI237"/>
  <c r="BH237"/>
  <c r="BG237"/>
  <c r="BF237"/>
  <c r="T237"/>
  <c r="R237"/>
  <c r="P237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T175"/>
  <c r="R176"/>
  <c r="R175"/>
  <c r="P176"/>
  <c r="P175"/>
  <c r="BI172"/>
  <c r="BH172"/>
  <c r="BG172"/>
  <c r="BF172"/>
  <c r="T172"/>
  <c r="T171"/>
  <c r="R172"/>
  <c r="R171"/>
  <c r="P172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125"/>
  <c r="J20"/>
  <c r="J18"/>
  <c r="E18"/>
  <c r="F92"/>
  <c r="J17"/>
  <c r="J15"/>
  <c r="E15"/>
  <c r="F91"/>
  <c r="J14"/>
  <c r="J12"/>
  <c r="J123"/>
  <c r="E7"/>
  <c r="E119"/>
  <c i="2" r="J37"/>
  <c r="J36"/>
  <c i="1" r="AY95"/>
  <c i="2" r="J35"/>
  <c i="1" r="AX95"/>
  <c i="2" r="BI994"/>
  <c r="BH994"/>
  <c r="BG994"/>
  <c r="BF994"/>
  <c r="T994"/>
  <c r="R994"/>
  <c r="P994"/>
  <c r="BI992"/>
  <c r="BH992"/>
  <c r="BG992"/>
  <c r="BF992"/>
  <c r="T992"/>
  <c r="R992"/>
  <c r="P992"/>
  <c r="BI986"/>
  <c r="BH986"/>
  <c r="BG986"/>
  <c r="BF986"/>
  <c r="T986"/>
  <c r="R986"/>
  <c r="P986"/>
  <c r="BI984"/>
  <c r="BH984"/>
  <c r="BG984"/>
  <c r="BF984"/>
  <c r="T984"/>
  <c r="R984"/>
  <c r="P984"/>
  <c r="BI978"/>
  <c r="BH978"/>
  <c r="BG978"/>
  <c r="BF978"/>
  <c r="T978"/>
  <c r="R978"/>
  <c r="P978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0"/>
  <c r="BH960"/>
  <c r="BG960"/>
  <c r="BF960"/>
  <c r="T960"/>
  <c r="R960"/>
  <c r="P960"/>
  <c r="BI957"/>
  <c r="BH957"/>
  <c r="BG957"/>
  <c r="BF957"/>
  <c r="T957"/>
  <c r="R957"/>
  <c r="P957"/>
  <c r="BI953"/>
  <c r="BH953"/>
  <c r="BG953"/>
  <c r="BF953"/>
  <c r="T953"/>
  <c r="R953"/>
  <c r="P953"/>
  <c r="BI948"/>
  <c r="BH948"/>
  <c r="BG948"/>
  <c r="BF948"/>
  <c r="T948"/>
  <c r="R948"/>
  <c r="P948"/>
  <c r="BI947"/>
  <c r="BH947"/>
  <c r="BG947"/>
  <c r="BF947"/>
  <c r="T947"/>
  <c r="R947"/>
  <c r="P947"/>
  <c r="BI945"/>
  <c r="BH945"/>
  <c r="BG945"/>
  <c r="BF945"/>
  <c r="T945"/>
  <c r="R945"/>
  <c r="P945"/>
  <c r="BI944"/>
  <c r="BH944"/>
  <c r="BG944"/>
  <c r="BF944"/>
  <c r="T944"/>
  <c r="R944"/>
  <c r="P944"/>
  <c r="BI941"/>
  <c r="BH941"/>
  <c r="BG941"/>
  <c r="BF941"/>
  <c r="T941"/>
  <c r="R941"/>
  <c r="P941"/>
  <c r="BI940"/>
  <c r="BH940"/>
  <c r="BG940"/>
  <c r="BF940"/>
  <c r="T940"/>
  <c r="R940"/>
  <c r="P940"/>
  <c r="BI935"/>
  <c r="BH935"/>
  <c r="BG935"/>
  <c r="BF935"/>
  <c r="T935"/>
  <c r="R935"/>
  <c r="P935"/>
  <c r="BI934"/>
  <c r="BH934"/>
  <c r="BG934"/>
  <c r="BF934"/>
  <c r="T934"/>
  <c r="R934"/>
  <c r="P934"/>
  <c r="BI929"/>
  <c r="BH929"/>
  <c r="BG929"/>
  <c r="BF929"/>
  <c r="T929"/>
  <c r="R929"/>
  <c r="P929"/>
  <c r="BI928"/>
  <c r="BH928"/>
  <c r="BG928"/>
  <c r="BF928"/>
  <c r="T928"/>
  <c r="R928"/>
  <c r="P928"/>
  <c r="BI919"/>
  <c r="BH919"/>
  <c r="BG919"/>
  <c r="BF919"/>
  <c r="T919"/>
  <c r="R919"/>
  <c r="P919"/>
  <c r="BI915"/>
  <c r="BH915"/>
  <c r="BG915"/>
  <c r="BF915"/>
  <c r="T915"/>
  <c r="R915"/>
  <c r="P915"/>
  <c r="BI911"/>
  <c r="BH911"/>
  <c r="BG911"/>
  <c r="BF911"/>
  <c r="T911"/>
  <c r="R911"/>
  <c r="P911"/>
  <c r="BI906"/>
  <c r="BH906"/>
  <c r="BG906"/>
  <c r="BF906"/>
  <c r="T906"/>
  <c r="R906"/>
  <c r="P906"/>
  <c r="BI905"/>
  <c r="BH905"/>
  <c r="BG905"/>
  <c r="BF905"/>
  <c r="T905"/>
  <c r="R905"/>
  <c r="P905"/>
  <c r="BI900"/>
  <c r="BH900"/>
  <c r="BG900"/>
  <c r="BF900"/>
  <c r="T900"/>
  <c r="R900"/>
  <c r="P900"/>
  <c r="BI897"/>
  <c r="BH897"/>
  <c r="BG897"/>
  <c r="BF897"/>
  <c r="T897"/>
  <c r="R897"/>
  <c r="P897"/>
  <c r="BI882"/>
  <c r="BH882"/>
  <c r="BG882"/>
  <c r="BF882"/>
  <c r="T882"/>
  <c r="R882"/>
  <c r="P882"/>
  <c r="BI869"/>
  <c r="BH869"/>
  <c r="BG869"/>
  <c r="BF869"/>
  <c r="T869"/>
  <c r="R869"/>
  <c r="P869"/>
  <c r="BI856"/>
  <c r="BH856"/>
  <c r="BG856"/>
  <c r="BF856"/>
  <c r="T856"/>
  <c r="R856"/>
  <c r="P856"/>
  <c r="BI853"/>
  <c r="BH853"/>
  <c r="BG853"/>
  <c r="BF853"/>
  <c r="T853"/>
  <c r="R853"/>
  <c r="P853"/>
  <c r="BI849"/>
  <c r="BH849"/>
  <c r="BG849"/>
  <c r="BF849"/>
  <c r="T849"/>
  <c r="R849"/>
  <c r="P849"/>
  <c r="BI844"/>
  <c r="BH844"/>
  <c r="BG844"/>
  <c r="BF844"/>
  <c r="T844"/>
  <c r="R844"/>
  <c r="P844"/>
  <c r="BI841"/>
  <c r="BH841"/>
  <c r="BG841"/>
  <c r="BF841"/>
  <c r="T841"/>
  <c r="R841"/>
  <c r="P841"/>
  <c r="BI836"/>
  <c r="BH836"/>
  <c r="BG836"/>
  <c r="BF836"/>
  <c r="T836"/>
  <c r="R836"/>
  <c r="P836"/>
  <c r="BI833"/>
  <c r="BH833"/>
  <c r="BG833"/>
  <c r="BF833"/>
  <c r="T833"/>
  <c r="R833"/>
  <c r="P833"/>
  <c r="BI832"/>
  <c r="BH832"/>
  <c r="BG832"/>
  <c r="BF832"/>
  <c r="T832"/>
  <c r="R832"/>
  <c r="P832"/>
  <c r="BI831"/>
  <c r="BH831"/>
  <c r="BG831"/>
  <c r="BF831"/>
  <c r="T831"/>
  <c r="R831"/>
  <c r="P831"/>
  <c r="BI826"/>
  <c r="BH826"/>
  <c r="BG826"/>
  <c r="BF826"/>
  <c r="T826"/>
  <c r="R826"/>
  <c r="P826"/>
  <c r="BI825"/>
  <c r="BH825"/>
  <c r="BG825"/>
  <c r="BF825"/>
  <c r="T825"/>
  <c r="R825"/>
  <c r="P825"/>
  <c r="BI820"/>
  <c r="BH820"/>
  <c r="BG820"/>
  <c r="BF820"/>
  <c r="T820"/>
  <c r="R820"/>
  <c r="P820"/>
  <c r="BI818"/>
  <c r="BH818"/>
  <c r="BG818"/>
  <c r="BF818"/>
  <c r="T818"/>
  <c r="R818"/>
  <c r="P818"/>
  <c r="BI814"/>
  <c r="BH814"/>
  <c r="BG814"/>
  <c r="BF814"/>
  <c r="T814"/>
  <c r="R814"/>
  <c r="P814"/>
  <c r="BI807"/>
  <c r="BH807"/>
  <c r="BG807"/>
  <c r="BF807"/>
  <c r="T807"/>
  <c r="R807"/>
  <c r="P807"/>
  <c r="BI804"/>
  <c r="BH804"/>
  <c r="BG804"/>
  <c r="BF804"/>
  <c r="T804"/>
  <c r="R804"/>
  <c r="P804"/>
  <c r="BI797"/>
  <c r="BH797"/>
  <c r="BG797"/>
  <c r="BF797"/>
  <c r="T797"/>
  <c r="R797"/>
  <c r="P797"/>
  <c r="BI790"/>
  <c r="BH790"/>
  <c r="BG790"/>
  <c r="BF790"/>
  <c r="T790"/>
  <c r="T789"/>
  <c r="R790"/>
  <c r="R789"/>
  <c r="P790"/>
  <c r="P789"/>
  <c r="BI784"/>
  <c r="BH784"/>
  <c r="BG784"/>
  <c r="BF784"/>
  <c r="T784"/>
  <c r="R784"/>
  <c r="P784"/>
  <c r="BI782"/>
  <c r="BH782"/>
  <c r="BG782"/>
  <c r="BF782"/>
  <c r="T782"/>
  <c r="R782"/>
  <c r="P782"/>
  <c r="BI777"/>
  <c r="BH777"/>
  <c r="BG777"/>
  <c r="BF777"/>
  <c r="T777"/>
  <c r="R777"/>
  <c r="P777"/>
  <c r="BI773"/>
  <c r="BH773"/>
  <c r="BG773"/>
  <c r="BF773"/>
  <c r="T773"/>
  <c r="R773"/>
  <c r="P773"/>
  <c r="BI768"/>
  <c r="BH768"/>
  <c r="BG768"/>
  <c r="BF768"/>
  <c r="T768"/>
  <c r="R768"/>
  <c r="P768"/>
  <c r="BI764"/>
  <c r="BH764"/>
  <c r="BG764"/>
  <c r="BF764"/>
  <c r="T764"/>
  <c r="R764"/>
  <c r="P764"/>
  <c r="BI760"/>
  <c r="BH760"/>
  <c r="BG760"/>
  <c r="BF760"/>
  <c r="T760"/>
  <c r="R760"/>
  <c r="P760"/>
  <c r="BI755"/>
  <c r="BH755"/>
  <c r="BG755"/>
  <c r="BF755"/>
  <c r="T755"/>
  <c r="R755"/>
  <c r="P755"/>
  <c r="BI751"/>
  <c r="BH751"/>
  <c r="BG751"/>
  <c r="BF751"/>
  <c r="T751"/>
  <c r="R751"/>
  <c r="P751"/>
  <c r="BI748"/>
  <c r="BH748"/>
  <c r="BG748"/>
  <c r="BF748"/>
  <c r="T748"/>
  <c r="R748"/>
  <c r="P748"/>
  <c r="BI743"/>
  <c r="BH743"/>
  <c r="BG743"/>
  <c r="BF743"/>
  <c r="T743"/>
  <c r="R743"/>
  <c r="P743"/>
  <c r="BI739"/>
  <c r="BH739"/>
  <c r="BG739"/>
  <c r="BF739"/>
  <c r="T739"/>
  <c r="R739"/>
  <c r="P739"/>
  <c r="BI734"/>
  <c r="BH734"/>
  <c r="BG734"/>
  <c r="BF734"/>
  <c r="T734"/>
  <c r="R734"/>
  <c r="P734"/>
  <c r="BI731"/>
  <c r="BH731"/>
  <c r="BG731"/>
  <c r="BF731"/>
  <c r="T731"/>
  <c r="R731"/>
  <c r="P731"/>
  <c r="BI726"/>
  <c r="BH726"/>
  <c r="BG726"/>
  <c r="BF726"/>
  <c r="T726"/>
  <c r="R726"/>
  <c r="P726"/>
  <c r="BI724"/>
  <c r="BH724"/>
  <c r="BG724"/>
  <c r="BF724"/>
  <c r="T724"/>
  <c r="R724"/>
  <c r="P724"/>
  <c r="BI721"/>
  <c r="BH721"/>
  <c r="BG721"/>
  <c r="BF721"/>
  <c r="T721"/>
  <c r="T720"/>
  <c r="R721"/>
  <c r="R720"/>
  <c r="P721"/>
  <c r="P720"/>
  <c r="BI718"/>
  <c r="BH718"/>
  <c r="BG718"/>
  <c r="BF718"/>
  <c r="T718"/>
  <c r="R718"/>
  <c r="P718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689"/>
  <c r="BH689"/>
  <c r="BG689"/>
  <c r="BF689"/>
  <c r="T689"/>
  <c r="R689"/>
  <c r="P689"/>
  <c r="BI683"/>
  <c r="BH683"/>
  <c r="BG683"/>
  <c r="BF683"/>
  <c r="T683"/>
  <c r="R683"/>
  <c r="P683"/>
  <c r="BI676"/>
  <c r="BH676"/>
  <c r="BG676"/>
  <c r="BF676"/>
  <c r="T676"/>
  <c r="R676"/>
  <c r="P676"/>
  <c r="BI633"/>
  <c r="BH633"/>
  <c r="BG633"/>
  <c r="BF633"/>
  <c r="T633"/>
  <c r="R633"/>
  <c r="P633"/>
  <c r="BI615"/>
  <c r="BH615"/>
  <c r="BG615"/>
  <c r="BF615"/>
  <c r="T615"/>
  <c r="R615"/>
  <c r="P615"/>
  <c r="BI607"/>
  <c r="BH607"/>
  <c r="BG607"/>
  <c r="BF607"/>
  <c r="T607"/>
  <c r="R607"/>
  <c r="P607"/>
  <c r="BI590"/>
  <c r="BH590"/>
  <c r="BG590"/>
  <c r="BF590"/>
  <c r="T590"/>
  <c r="R590"/>
  <c r="P590"/>
  <c r="BI576"/>
  <c r="BH576"/>
  <c r="BG576"/>
  <c r="BF576"/>
  <c r="T576"/>
  <c r="R576"/>
  <c r="P576"/>
  <c r="BI564"/>
  <c r="BH564"/>
  <c r="BG564"/>
  <c r="BF564"/>
  <c r="T564"/>
  <c r="R564"/>
  <c r="P564"/>
  <c r="BI559"/>
  <c r="BH559"/>
  <c r="BG559"/>
  <c r="BF559"/>
  <c r="T559"/>
  <c r="R559"/>
  <c r="P559"/>
  <c r="BI558"/>
  <c r="BH558"/>
  <c r="BG558"/>
  <c r="BF558"/>
  <c r="T558"/>
  <c r="R558"/>
  <c r="P558"/>
  <c r="BI555"/>
  <c r="BH555"/>
  <c r="BG555"/>
  <c r="BF555"/>
  <c r="T555"/>
  <c r="R555"/>
  <c r="P555"/>
  <c r="BI534"/>
  <c r="BH534"/>
  <c r="BG534"/>
  <c r="BF534"/>
  <c r="T534"/>
  <c r="R534"/>
  <c r="P534"/>
  <c r="BI531"/>
  <c r="BH531"/>
  <c r="BG531"/>
  <c r="BF531"/>
  <c r="T531"/>
  <c r="R531"/>
  <c r="P531"/>
  <c r="BI524"/>
  <c r="BH524"/>
  <c r="BG524"/>
  <c r="BF524"/>
  <c r="T524"/>
  <c r="R524"/>
  <c r="P524"/>
  <c r="BI518"/>
  <c r="BH518"/>
  <c r="BG518"/>
  <c r="BF518"/>
  <c r="T518"/>
  <c r="R518"/>
  <c r="P518"/>
  <c r="BI506"/>
  <c r="BH506"/>
  <c r="BG506"/>
  <c r="BF506"/>
  <c r="T506"/>
  <c r="R506"/>
  <c r="P506"/>
  <c r="BI505"/>
  <c r="BH505"/>
  <c r="BG505"/>
  <c r="BF505"/>
  <c r="T505"/>
  <c r="R505"/>
  <c r="P505"/>
  <c r="BI500"/>
  <c r="BH500"/>
  <c r="BG500"/>
  <c r="BF500"/>
  <c r="T500"/>
  <c r="R500"/>
  <c r="P500"/>
  <c r="BI497"/>
  <c r="BH497"/>
  <c r="BG497"/>
  <c r="BF497"/>
  <c r="T497"/>
  <c r="R497"/>
  <c r="P497"/>
  <c r="BI491"/>
  <c r="BH491"/>
  <c r="BG491"/>
  <c r="BF491"/>
  <c r="T491"/>
  <c r="R491"/>
  <c r="P491"/>
  <c r="BI482"/>
  <c r="BH482"/>
  <c r="BG482"/>
  <c r="BF482"/>
  <c r="T482"/>
  <c r="R482"/>
  <c r="P482"/>
  <c r="BI474"/>
  <c r="BH474"/>
  <c r="BG474"/>
  <c r="BF474"/>
  <c r="T474"/>
  <c r="R474"/>
  <c r="P474"/>
  <c r="BI465"/>
  <c r="BH465"/>
  <c r="BG465"/>
  <c r="BF465"/>
  <c r="T465"/>
  <c r="R465"/>
  <c r="P465"/>
  <c r="BI456"/>
  <c r="BH456"/>
  <c r="BG456"/>
  <c r="BF456"/>
  <c r="T456"/>
  <c r="R456"/>
  <c r="P456"/>
  <c r="BI448"/>
  <c r="BH448"/>
  <c r="BG448"/>
  <c r="BF448"/>
  <c r="T448"/>
  <c r="R448"/>
  <c r="P448"/>
  <c r="BI445"/>
  <c r="BH445"/>
  <c r="BG445"/>
  <c r="BF445"/>
  <c r="T445"/>
  <c r="R445"/>
  <c r="P445"/>
  <c r="BI438"/>
  <c r="BH438"/>
  <c r="BG438"/>
  <c r="BF438"/>
  <c r="T438"/>
  <c r="R438"/>
  <c r="P438"/>
  <c r="BI435"/>
  <c r="BH435"/>
  <c r="BG435"/>
  <c r="BF435"/>
  <c r="T435"/>
  <c r="R435"/>
  <c r="P435"/>
  <c r="BI423"/>
  <c r="BH423"/>
  <c r="BG423"/>
  <c r="BF423"/>
  <c r="T423"/>
  <c r="R423"/>
  <c r="P423"/>
  <c r="BI420"/>
  <c r="BH420"/>
  <c r="BG420"/>
  <c r="BF420"/>
  <c r="T420"/>
  <c r="R420"/>
  <c r="P420"/>
  <c r="BI412"/>
  <c r="BH412"/>
  <c r="BG412"/>
  <c r="BF412"/>
  <c r="T412"/>
  <c r="R412"/>
  <c r="P412"/>
  <c r="BI409"/>
  <c r="BH409"/>
  <c r="BG409"/>
  <c r="BF409"/>
  <c r="T409"/>
  <c r="R409"/>
  <c r="P409"/>
  <c r="BI400"/>
  <c r="BH400"/>
  <c r="BG400"/>
  <c r="BF400"/>
  <c r="T400"/>
  <c r="R400"/>
  <c r="P400"/>
  <c r="BI388"/>
  <c r="BH388"/>
  <c r="BG388"/>
  <c r="BF388"/>
  <c r="T388"/>
  <c r="R388"/>
  <c r="P388"/>
  <c r="BI374"/>
  <c r="BH374"/>
  <c r="BG374"/>
  <c r="BF374"/>
  <c r="T374"/>
  <c r="R374"/>
  <c r="P374"/>
  <c r="BI365"/>
  <c r="BH365"/>
  <c r="BG365"/>
  <c r="BF365"/>
  <c r="T365"/>
  <c r="R365"/>
  <c r="P365"/>
  <c r="BI351"/>
  <c r="BH351"/>
  <c r="BG351"/>
  <c r="BF351"/>
  <c r="T351"/>
  <c r="R351"/>
  <c r="P351"/>
  <c r="BI333"/>
  <c r="BH333"/>
  <c r="BG333"/>
  <c r="BF333"/>
  <c r="T333"/>
  <c r="R333"/>
  <c r="P333"/>
  <c r="BI328"/>
  <c r="BH328"/>
  <c r="BG328"/>
  <c r="BF328"/>
  <c r="T328"/>
  <c r="R328"/>
  <c r="P328"/>
  <c r="BI296"/>
  <c r="BH296"/>
  <c r="BG296"/>
  <c r="BF296"/>
  <c r="T296"/>
  <c r="R296"/>
  <c r="P296"/>
  <c r="BI266"/>
  <c r="BH266"/>
  <c r="BG266"/>
  <c r="BF266"/>
  <c r="T266"/>
  <c r="R266"/>
  <c r="P266"/>
  <c r="BI226"/>
  <c r="BH226"/>
  <c r="BG226"/>
  <c r="BF226"/>
  <c r="T226"/>
  <c r="R226"/>
  <c r="P226"/>
  <c r="BI217"/>
  <c r="BH217"/>
  <c r="BG217"/>
  <c r="BF217"/>
  <c r="T217"/>
  <c r="R217"/>
  <c r="P217"/>
  <c r="BI216"/>
  <c r="BH216"/>
  <c r="BG216"/>
  <c r="BF216"/>
  <c r="T216"/>
  <c r="R216"/>
  <c r="P216"/>
  <c r="BI211"/>
  <c r="BH211"/>
  <c r="BG211"/>
  <c r="BF211"/>
  <c r="T211"/>
  <c r="R211"/>
  <c r="P211"/>
  <c r="BI210"/>
  <c r="BH210"/>
  <c r="BG210"/>
  <c r="BF210"/>
  <c r="T210"/>
  <c r="R210"/>
  <c r="P210"/>
  <c r="BI205"/>
  <c r="BH205"/>
  <c r="BG205"/>
  <c r="BF205"/>
  <c r="T205"/>
  <c r="R205"/>
  <c r="P205"/>
  <c r="BI196"/>
  <c r="BH196"/>
  <c r="BG196"/>
  <c r="BF196"/>
  <c r="T196"/>
  <c r="R196"/>
  <c r="P196"/>
  <c r="BI191"/>
  <c r="BH191"/>
  <c r="BG191"/>
  <c r="BF191"/>
  <c r="T191"/>
  <c r="R191"/>
  <c r="P191"/>
  <c r="BI182"/>
  <c r="BH182"/>
  <c r="BG182"/>
  <c r="BF182"/>
  <c r="T182"/>
  <c r="R182"/>
  <c r="P182"/>
  <c r="BI173"/>
  <c r="BH173"/>
  <c r="BG173"/>
  <c r="BF173"/>
  <c r="T173"/>
  <c r="R173"/>
  <c r="P173"/>
  <c r="BI164"/>
  <c r="BH164"/>
  <c r="BG164"/>
  <c r="BF164"/>
  <c r="T164"/>
  <c r="R164"/>
  <c r="P164"/>
  <c r="BI159"/>
  <c r="BH159"/>
  <c r="BG159"/>
  <c r="BF159"/>
  <c r="T159"/>
  <c r="R159"/>
  <c r="P159"/>
  <c r="BI143"/>
  <c r="BH143"/>
  <c r="BG143"/>
  <c r="BF143"/>
  <c r="T143"/>
  <c r="R143"/>
  <c r="P143"/>
  <c r="BI137"/>
  <c r="BH137"/>
  <c r="BG137"/>
  <c r="BF137"/>
  <c r="T137"/>
  <c r="T136"/>
  <c r="R137"/>
  <c r="R136"/>
  <c r="P137"/>
  <c r="P136"/>
  <c r="F128"/>
  <c r="E126"/>
  <c r="F89"/>
  <c r="E87"/>
  <c r="J24"/>
  <c r="E24"/>
  <c r="J92"/>
  <c r="J23"/>
  <c r="J21"/>
  <c r="E21"/>
  <c r="J130"/>
  <c r="J20"/>
  <c r="J18"/>
  <c r="E18"/>
  <c r="F131"/>
  <c r="J17"/>
  <c r="J15"/>
  <c r="E15"/>
  <c r="F130"/>
  <c r="J14"/>
  <c r="J12"/>
  <c r="J128"/>
  <c r="E7"/>
  <c r="E124"/>
  <c i="1" r="L90"/>
  <c r="AM90"/>
  <c r="AM89"/>
  <c r="L89"/>
  <c r="AM87"/>
  <c r="L87"/>
  <c r="L85"/>
  <c r="L84"/>
  <c i="2" r="BK768"/>
  <c r="J435"/>
  <c r="BK882"/>
  <c r="J217"/>
  <c r="J676"/>
  <c r="BK975"/>
  <c r="J948"/>
  <c r="BK919"/>
  <c r="J869"/>
  <c r="BK948"/>
  <c r="BK497"/>
  <c r="BK365"/>
  <c r="BK205"/>
  <c r="BK714"/>
  <c r="J216"/>
  <c r="BK911"/>
  <c r="BK760"/>
  <c r="BK474"/>
  <c r="J919"/>
  <c r="J590"/>
  <c r="BK833"/>
  <c r="J833"/>
  <c r="J497"/>
  <c r="J975"/>
  <c r="BK957"/>
  <c r="J712"/>
  <c r="BK333"/>
  <c r="J768"/>
  <c r="BK751"/>
  <c r="J191"/>
  <c r="BK683"/>
  <c r="BK818"/>
  <c r="BK734"/>
  <c r="BK841"/>
  <c r="J196"/>
  <c r="J818"/>
  <c r="BK826"/>
  <c r="J518"/>
  <c r="BK435"/>
  <c i="3" r="BK277"/>
  <c r="J317"/>
  <c r="BK266"/>
  <c r="J204"/>
  <c r="BK288"/>
  <c r="BK193"/>
  <c r="BK303"/>
  <c r="J237"/>
  <c r="BK274"/>
  <c r="J245"/>
  <c r="J230"/>
  <c r="BK166"/>
  <c r="J139"/>
  <c r="BK226"/>
  <c r="J208"/>
  <c r="J176"/>
  <c r="J217"/>
  <c r="J132"/>
  <c i="4" r="J137"/>
  <c r="J337"/>
  <c r="BK307"/>
  <c r="BK219"/>
  <c r="J185"/>
  <c r="BK244"/>
  <c r="J365"/>
  <c r="BK153"/>
  <c r="J296"/>
  <c r="BK224"/>
  <c r="BK328"/>
  <c r="J262"/>
  <c r="BK356"/>
  <c r="BK340"/>
  <c r="J357"/>
  <c r="BK287"/>
  <c r="J148"/>
  <c r="J268"/>
  <c r="J155"/>
  <c r="BK148"/>
  <c r="BK215"/>
  <c r="J320"/>
  <c r="J322"/>
  <c r="J179"/>
  <c r="BK235"/>
  <c i="5" r="J177"/>
  <c r="J200"/>
  <c r="BK198"/>
  <c r="BK171"/>
  <c r="BK130"/>
  <c r="J154"/>
  <c r="BK167"/>
  <c r="BK147"/>
  <c r="BK136"/>
  <c r="J171"/>
  <c r="J163"/>
  <c r="BK140"/>
  <c r="BK154"/>
  <c i="6" r="J173"/>
  <c r="BK202"/>
  <c r="BK186"/>
  <c r="J163"/>
  <c r="J200"/>
  <c r="J203"/>
  <c r="BK181"/>
  <c r="BK192"/>
  <c r="BK157"/>
  <c r="BK169"/>
  <c r="J175"/>
  <c r="J134"/>
  <c r="BK138"/>
  <c r="BK125"/>
  <c r="BK149"/>
  <c i="7" r="J203"/>
  <c r="BK143"/>
  <c r="J163"/>
  <c r="BK165"/>
  <c r="J161"/>
  <c r="BK190"/>
  <c r="J134"/>
  <c r="J196"/>
  <c r="BK203"/>
  <c r="BK128"/>
  <c r="BK200"/>
  <c r="J151"/>
  <c r="BK145"/>
  <c r="BK169"/>
  <c r="BK138"/>
  <c r="J147"/>
  <c r="BK149"/>
  <c r="BK157"/>
  <c i="8" r="BK175"/>
  <c r="BK157"/>
  <c r="J179"/>
  <c r="J175"/>
  <c r="BK186"/>
  <c r="J203"/>
  <c r="BK154"/>
  <c r="BK177"/>
  <c r="J147"/>
  <c r="J163"/>
  <c r="J149"/>
  <c r="J125"/>
  <c r="BK149"/>
  <c r="BK143"/>
  <c i="9" r="BK152"/>
  <c r="J136"/>
  <c r="J147"/>
  <c r="BK126"/>
  <c r="BK141"/>
  <c r="J138"/>
  <c r="BK139"/>
  <c i="10" r="BK125"/>
  <c i="2" r="J790"/>
  <c r="BK718"/>
  <c r="BK296"/>
  <c r="J555"/>
  <c r="J388"/>
  <c i="1" r="AS94"/>
  <c i="2" r="BK869"/>
  <c r="BK929"/>
  <c r="J928"/>
  <c r="J726"/>
  <c r="BK755"/>
  <c r="J266"/>
  <c r="BK906"/>
  <c r="BK748"/>
  <c r="BK445"/>
  <c r="BK743"/>
  <c r="J844"/>
  <c r="BK388"/>
  <c r="BK505"/>
  <c i="3" r="J319"/>
  <c r="BK310"/>
  <c r="J228"/>
  <c r="J291"/>
  <c r="BK312"/>
  <c r="J288"/>
  <c r="BK155"/>
  <c r="J277"/>
  <c r="J255"/>
  <c r="J193"/>
  <c r="BK151"/>
  <c r="BK213"/>
  <c r="J151"/>
  <c r="J159"/>
  <c i="4" r="BK242"/>
  <c r="BK358"/>
  <c r="J356"/>
  <c r="J192"/>
  <c r="BK322"/>
  <c r="BK173"/>
  <c r="J142"/>
  <c r="J287"/>
  <c r="BK366"/>
  <c r="J340"/>
  <c r="J200"/>
  <c r="BK343"/>
  <c r="BK360"/>
  <c r="J343"/>
  <c r="J244"/>
  <c r="BK166"/>
  <c r="J203"/>
  <c r="BK337"/>
  <c r="J189"/>
  <c r="J260"/>
  <c r="BK208"/>
  <c r="BK253"/>
  <c r="J162"/>
  <c r="J291"/>
  <c r="J232"/>
  <c i="5" r="BK203"/>
  <c r="J202"/>
  <c r="BK183"/>
  <c r="BK194"/>
  <c r="J132"/>
  <c r="BK169"/>
  <c r="J183"/>
  <c r="BK134"/>
  <c r="J143"/>
  <c i="7" r="J145"/>
  <c r="BK179"/>
  <c r="J143"/>
  <c r="BK192"/>
  <c r="BK159"/>
  <c r="J169"/>
  <c r="BK130"/>
  <c i="8" r="BK183"/>
  <c r="BK163"/>
  <c r="J181"/>
  <c r="BK198"/>
  <c r="BK169"/>
  <c r="J190"/>
  <c r="BK181"/>
  <c r="BK155"/>
  <c r="J136"/>
  <c r="J130"/>
  <c i="9" r="BK150"/>
  <c r="J146"/>
  <c r="BK144"/>
  <c r="BK128"/>
  <c r="BK130"/>
  <c r="J139"/>
  <c r="BK136"/>
  <c i="10" r="BK122"/>
  <c i="2" r="J849"/>
  <c r="BK724"/>
  <c r="BK328"/>
  <c r="BK849"/>
  <c r="J564"/>
  <c r="BK825"/>
  <c r="J143"/>
  <c r="BK777"/>
  <c r="J164"/>
  <c r="J576"/>
  <c r="J751"/>
  <c r="BK853"/>
  <c r="BK992"/>
  <c r="J960"/>
  <c r="BK940"/>
  <c r="BK506"/>
  <c r="J825"/>
  <c r="BK947"/>
  <c r="BK409"/>
  <c r="BK351"/>
  <c r="J739"/>
  <c r="J683"/>
  <c r="J137"/>
  <c r="J826"/>
  <c r="J615"/>
  <c r="BK465"/>
  <c r="J328"/>
  <c r="BK615"/>
  <c r="BK934"/>
  <c r="BK456"/>
  <c r="BK500"/>
  <c r="BK191"/>
  <c r="J971"/>
  <c r="J947"/>
  <c r="BK710"/>
  <c r="J500"/>
  <c r="J900"/>
  <c r="BK984"/>
  <c r="BK491"/>
  <c r="BK804"/>
  <c r="BK531"/>
  <c r="BK173"/>
  <c r="J820"/>
  <c r="BK915"/>
  <c r="BK210"/>
  <c r="BK971"/>
  <c r="BK482"/>
  <c r="BK534"/>
  <c r="BK721"/>
  <c r="BK448"/>
  <c i="3" r="J299"/>
  <c r="BK319"/>
  <c r="BK284"/>
  <c r="BK237"/>
  <c r="J188"/>
  <c r="BK291"/>
  <c r="BK143"/>
  <c r="J284"/>
  <c r="BK147"/>
  <c r="BK228"/>
  <c r="BK208"/>
  <c r="BK132"/>
  <c r="J213"/>
  <c r="BK184"/>
  <c r="BK135"/>
  <c r="BK176"/>
  <c i="4" r="J235"/>
  <c r="BK341"/>
  <c r="BK196"/>
  <c r="BK268"/>
  <c r="BK189"/>
  <c r="BK355"/>
  <c r="J215"/>
  <c r="J181"/>
  <c r="J335"/>
  <c r="BK291"/>
  <c r="J217"/>
  <c r="BK362"/>
  <c r="BK318"/>
  <c r="J366"/>
  <c r="J355"/>
  <c r="J362"/>
  <c r="J341"/>
  <c r="BK232"/>
  <c r="J153"/>
  <c r="BK274"/>
  <c r="BK185"/>
  <c r="J280"/>
  <c r="J326"/>
  <c r="BK266"/>
  <c r="J307"/>
  <c r="BK230"/>
  <c r="J289"/>
  <c r="J239"/>
  <c i="5" r="J128"/>
  <c r="J145"/>
  <c r="J175"/>
  <c r="J192"/>
  <c r="J179"/>
  <c r="J190"/>
  <c r="J161"/>
  <c r="J181"/>
  <c r="J188"/>
  <c r="BK181"/>
  <c r="BK177"/>
  <c r="J165"/>
  <c r="BK159"/>
  <c r="BK151"/>
  <c i="6" r="J177"/>
  <c r="J169"/>
  <c r="BK203"/>
  <c r="BK177"/>
  <c r="BK165"/>
  <c r="BK128"/>
  <c r="J155"/>
  <c r="BK194"/>
  <c r="J183"/>
  <c r="J194"/>
  <c r="BK163"/>
  <c r="BK173"/>
  <c r="J151"/>
  <c r="BK145"/>
  <c r="BK143"/>
  <c r="J147"/>
  <c r="BK134"/>
  <c i="7" r="BK198"/>
  <c r="BK194"/>
  <c r="BK147"/>
  <c r="BK202"/>
  <c r="J128"/>
  <c r="J136"/>
  <c r="J200"/>
  <c r="BK161"/>
  <c r="J130"/>
  <c r="BK132"/>
  <c r="BK196"/>
  <c r="J149"/>
  <c r="J157"/>
  <c r="BK175"/>
  <c r="J165"/>
  <c r="J179"/>
  <c r="BK167"/>
  <c r="BK151"/>
  <c i="8" r="J202"/>
  <c r="J194"/>
  <c r="BK159"/>
  <c r="J165"/>
  <c r="BK200"/>
  <c r="BK147"/>
  <c r="BK203"/>
  <c r="BK196"/>
  <c r="J200"/>
  <c r="BK190"/>
  <c r="J183"/>
  <c r="BK138"/>
  <c r="J169"/>
  <c r="J157"/>
  <c r="J132"/>
  <c i="9" r="BK151"/>
  <c r="J149"/>
  <c r="J144"/>
  <c r="J148"/>
  <c r="J145"/>
  <c r="BK138"/>
  <c r="J130"/>
  <c r="BK133"/>
  <c i="10" r="J125"/>
  <c i="2" r="BK182"/>
  <c r="BK558"/>
  <c r="BK196"/>
  <c r="BK782"/>
  <c r="BK831"/>
  <c r="BK412"/>
  <c r="J897"/>
  <c r="J714"/>
  <c r="J718"/>
  <c r="J994"/>
  <c r="J448"/>
  <c r="J734"/>
  <c r="J986"/>
  <c r="J957"/>
  <c r="BK928"/>
  <c r="BK944"/>
  <c r="J721"/>
  <c r="BK941"/>
  <c r="BK423"/>
  <c r="J211"/>
  <c r="J773"/>
  <c r="J409"/>
  <c r="J934"/>
  <c r="J777"/>
  <c r="J607"/>
  <c r="J423"/>
  <c r="BK266"/>
  <c r="J633"/>
  <c r="BK576"/>
  <c r="J832"/>
  <c r="J743"/>
  <c r="J296"/>
  <c r="BK986"/>
  <c r="BK960"/>
  <c r="J945"/>
  <c r="J689"/>
  <c r="BK216"/>
  <c r="J491"/>
  <c r="J351"/>
  <c r="BK784"/>
  <c r="BK676"/>
  <c r="BK764"/>
  <c r="BK217"/>
  <c r="J465"/>
  <c r="J973"/>
  <c r="J755"/>
  <c r="J905"/>
  <c r="BK400"/>
  <c r="BK555"/>
  <c r="J226"/>
  <c i="3" r="BK255"/>
  <c r="J295"/>
  <c r="J257"/>
  <c r="BK188"/>
  <c r="J172"/>
  <c r="BK270"/>
  <c r="BK317"/>
  <c r="BK257"/>
  <c r="J310"/>
  <c r="BK281"/>
  <c r="J259"/>
  <c r="BK245"/>
  <c r="BK230"/>
  <c r="BK224"/>
  <c r="J226"/>
  <c r="BK195"/>
  <c r="J163"/>
  <c r="J166"/>
  <c r="BK172"/>
  <c i="4" r="BK296"/>
  <c r="BK320"/>
  <c r="BK272"/>
  <c r="BK200"/>
  <c r="J353"/>
  <c r="J205"/>
  <c r="BK137"/>
  <c r="J274"/>
  <c r="J346"/>
  <c r="BK289"/>
  <c r="J363"/>
  <c r="J301"/>
  <c r="J256"/>
  <c r="J288"/>
  <c r="BK181"/>
  <c r="BK205"/>
  <c r="BK284"/>
  <c r="BK280"/>
  <c r="BK239"/>
  <c r="BK162"/>
  <c r="BK132"/>
  <c r="J173"/>
  <c r="J242"/>
  <c r="BK262"/>
  <c i="5" r="J157"/>
  <c r="BK125"/>
  <c r="J194"/>
  <c r="BK200"/>
  <c r="J169"/>
  <c r="BK128"/>
  <c r="BK190"/>
  <c r="BK143"/>
  <c r="BK186"/>
  <c r="J159"/>
  <c r="BK161"/>
  <c r="J136"/>
  <c r="J140"/>
  <c r="J130"/>
  <c r="BK132"/>
  <c i="6" r="BK179"/>
  <c r="BK161"/>
  <c r="BK198"/>
  <c r="BK159"/>
  <c r="J192"/>
  <c r="BK196"/>
  <c r="BK188"/>
  <c r="J157"/>
  <c r="J181"/>
  <c r="J198"/>
  <c r="J167"/>
  <c r="J145"/>
  <c r="J143"/>
  <c r="BK147"/>
  <c r="J140"/>
  <c i="7" r="J202"/>
  <c r="BK134"/>
  <c r="J167"/>
  <c r="BK171"/>
  <c r="BK136"/>
  <c r="J192"/>
  <c r="J175"/>
  <c r="J198"/>
  <c r="J183"/>
  <c r="J186"/>
  <c r="J188"/>
  <c r="J173"/>
  <c r="BK140"/>
  <c r="BK173"/>
  <c r="BK181"/>
  <c r="BK154"/>
  <c r="J159"/>
  <c r="BK125"/>
  <c i="8" r="J167"/>
  <c r="BK161"/>
  <c r="J198"/>
  <c r="J177"/>
  <c r="BK173"/>
  <c r="J188"/>
  <c r="J155"/>
  <c r="J186"/>
  <c r="J154"/>
  <c r="BK179"/>
  <c r="J134"/>
  <c r="J161"/>
  <c r="BK134"/>
  <c r="BK128"/>
  <c r="J128"/>
  <c i="9" r="BK146"/>
  <c r="J151"/>
  <c r="J133"/>
  <c r="J143"/>
  <c r="J131"/>
  <c r="BK148"/>
  <c r="BK132"/>
  <c r="BK124"/>
  <c i="10" r="J124"/>
  <c i="2" r="BK856"/>
  <c r="J841"/>
  <c r="J412"/>
  <c r="J853"/>
  <c r="J559"/>
  <c r="J445"/>
  <c r="BK137"/>
  <c r="BK773"/>
  <c r="J804"/>
  <c r="BK935"/>
  <c r="J474"/>
  <c r="J784"/>
  <c r="BK633"/>
  <c r="BK973"/>
  <c r="BK945"/>
  <c r="J941"/>
  <c r="BK953"/>
  <c r="J836"/>
  <c r="J374"/>
  <c r="BK994"/>
  <c r="BK689"/>
  <c r="J940"/>
  <c r="BK820"/>
  <c r="J764"/>
  <c r="BK559"/>
  <c r="J420"/>
  <c r="J911"/>
  <c r="BK564"/>
  <c r="J797"/>
  <c r="BK712"/>
  <c r="J365"/>
  <c r="J978"/>
  <c r="J969"/>
  <c r="BK739"/>
  <c r="J524"/>
  <c r="BK159"/>
  <c r="J505"/>
  <c r="J748"/>
  <c r="J814"/>
  <c r="J438"/>
  <c r="BK900"/>
  <c r="BK790"/>
  <c r="BK211"/>
  <c r="BK897"/>
  <c r="BK374"/>
  <c r="BK143"/>
  <c r="J506"/>
  <c i="3" r="BK307"/>
  <c r="J249"/>
  <c r="J274"/>
  <c r="J224"/>
  <c r="BK181"/>
  <c r="J281"/>
  <c r="J181"/>
  <c r="BK249"/>
  <c r="J312"/>
  <c r="BK299"/>
  <c r="J270"/>
  <c r="BK139"/>
  <c r="BK217"/>
  <c r="BK169"/>
  <c r="BK200"/>
  <c r="J155"/>
  <c r="J147"/>
  <c r="J169"/>
  <c i="4" r="BK338"/>
  <c r="J132"/>
  <c r="BK335"/>
  <c r="J166"/>
  <c r="BK217"/>
  <c r="J328"/>
  <c r="BK203"/>
  <c r="J266"/>
  <c r="BK312"/>
  <c r="BK225"/>
  <c r="BK350"/>
  <c r="J338"/>
  <c r="BK332"/>
  <c r="J284"/>
  <c r="BK288"/>
  <c r="BK155"/>
  <c r="BK260"/>
  <c r="BK301"/>
  <c r="J272"/>
  <c r="J219"/>
  <c r="J312"/>
  <c r="BK179"/>
  <c r="BK305"/>
  <c r="BK142"/>
  <c i="5" r="J155"/>
  <c r="BK173"/>
  <c r="BK192"/>
  <c r="J151"/>
  <c r="J173"/>
  <c r="J198"/>
  <c r="J125"/>
  <c r="J134"/>
  <c r="BK157"/>
  <c r="J167"/>
  <c r="BK145"/>
  <c r="J147"/>
  <c r="BK149"/>
  <c i="6" r="J188"/>
  <c r="J132"/>
  <c r="BK200"/>
  <c r="BK167"/>
  <c r="BK190"/>
  <c r="BK140"/>
  <c r="J186"/>
  <c r="J149"/>
  <c r="J165"/>
  <c r="J196"/>
  <c r="J161"/>
  <c r="BK151"/>
  <c r="J154"/>
  <c r="J125"/>
  <c i="8" r="BK145"/>
  <c r="J171"/>
  <c r="BK165"/>
  <c r="BK151"/>
  <c r="BK140"/>
  <c r="BK130"/>
  <c r="J140"/>
  <c r="J159"/>
  <c r="BK132"/>
  <c r="BK125"/>
  <c i="9" r="J141"/>
  <c r="BK149"/>
  <c r="J150"/>
  <c r="BK145"/>
  <c r="BK147"/>
  <c r="J140"/>
  <c r="J137"/>
  <c r="BK137"/>
  <c r="J126"/>
  <c i="10" r="BK124"/>
  <c i="2" r="BK905"/>
  <c r="BK420"/>
  <c r="BK836"/>
  <c r="BK832"/>
  <c r="BK164"/>
  <c r="BK814"/>
  <c r="J531"/>
  <c r="BK797"/>
  <c r="J992"/>
  <c r="J456"/>
  <c r="BK731"/>
  <c r="BK978"/>
  <c r="J953"/>
  <c r="J929"/>
  <c r="BK807"/>
  <c r="J935"/>
  <c r="J944"/>
  <c r="J400"/>
  <c r="J210"/>
  <c r="BK726"/>
  <c r="BK226"/>
  <c r="J906"/>
  <c r="J710"/>
  <c r="BK590"/>
  <c r="J333"/>
  <c r="J915"/>
  <c r="BK607"/>
  <c r="J173"/>
  <c r="J482"/>
  <c r="J731"/>
  <c r="J205"/>
  <c r="J984"/>
  <c r="BK969"/>
  <c r="BK844"/>
  <c r="J534"/>
  <c r="J856"/>
  <c r="J782"/>
  <c r="J724"/>
  <c r="J760"/>
  <c r="J182"/>
  <c r="J807"/>
  <c r="J159"/>
  <c r="BK518"/>
  <c r="J882"/>
  <c r="J558"/>
  <c r="J831"/>
  <c r="BK524"/>
  <c r="BK438"/>
  <c i="3" r="J266"/>
  <c r="J263"/>
  <c r="J184"/>
  <c r="BK295"/>
  <c r="J195"/>
  <c r="J307"/>
  <c r="BK259"/>
  <c r="J303"/>
  <c r="BK263"/>
  <c r="J143"/>
  <c r="J135"/>
  <c r="BK159"/>
  <c r="BK204"/>
  <c r="J200"/>
  <c r="BK163"/>
  <c i="4" r="BK363"/>
  <c r="J224"/>
  <c r="BK346"/>
  <c r="J208"/>
  <c r="J305"/>
  <c r="J225"/>
  <c r="J183"/>
  <c r="J249"/>
  <c r="BK357"/>
  <c r="BK326"/>
  <c r="BK249"/>
  <c r="J358"/>
  <c r="BK365"/>
  <c r="BK256"/>
  <c r="J360"/>
  <c r="BK353"/>
  <c r="J350"/>
  <c r="BK278"/>
  <c r="BK183"/>
  <c r="J196"/>
  <c r="J230"/>
  <c r="J332"/>
  <c r="J253"/>
  <c r="J318"/>
  <c r="BK192"/>
  <c r="J278"/>
  <c i="5" r="BK138"/>
  <c r="J203"/>
  <c r="J196"/>
  <c r="BK196"/>
  <c r="BK188"/>
  <c r="BK175"/>
  <c r="BK202"/>
  <c r="J186"/>
  <c r="BK179"/>
  <c r="BK165"/>
  <c r="J138"/>
  <c r="BK163"/>
  <c r="J149"/>
  <c r="BK155"/>
  <c i="6" r="J202"/>
  <c r="J171"/>
  <c r="J128"/>
  <c r="BK175"/>
  <c r="BK155"/>
  <c r="BK183"/>
  <c r="J190"/>
  <c r="BK154"/>
  <c r="J179"/>
  <c r="BK130"/>
  <c r="BK171"/>
  <c r="J159"/>
  <c r="J136"/>
  <c r="BK136"/>
  <c r="J130"/>
  <c r="J138"/>
  <c r="BK132"/>
  <c i="7" r="J177"/>
  <c r="BK188"/>
  <c r="J125"/>
  <c r="J155"/>
  <c r="BK183"/>
  <c r="J181"/>
  <c r="J140"/>
  <c r="J190"/>
  <c r="J138"/>
  <c r="J171"/>
  <c r="J154"/>
  <c r="J194"/>
  <c r="BK186"/>
  <c r="BK163"/>
  <c r="BK177"/>
  <c r="BK155"/>
  <c r="J132"/>
  <c i="8" r="BK188"/>
  <c r="J192"/>
  <c r="J151"/>
  <c r="BK192"/>
  <c r="BK194"/>
  <c r="BK202"/>
  <c r="J196"/>
  <c r="J173"/>
  <c r="J143"/>
  <c r="J145"/>
  <c r="BK171"/>
  <c r="BK167"/>
  <c r="J138"/>
  <c r="BK136"/>
  <c i="9" r="J152"/>
  <c r="BK142"/>
  <c r="BK140"/>
  <c r="J142"/>
  <c r="BK143"/>
  <c r="J132"/>
  <c r="J128"/>
  <c r="BK131"/>
  <c r="J124"/>
  <c i="10" r="J122"/>
  <c i="7" l="1" r="T153"/>
  <c r="BK153"/>
  <c r="J153"/>
  <c r="J101"/>
  <c i="2" r="T142"/>
  <c r="T723"/>
  <c r="R750"/>
  <c r="P855"/>
  <c r="T899"/>
  <c r="T943"/>
  <c r="BK977"/>
  <c r="J977"/>
  <c r="J114"/>
  <c i="3" r="T131"/>
  <c r="BK187"/>
  <c r="J187"/>
  <c r="J102"/>
  <c r="BK244"/>
  <c r="J244"/>
  <c r="J104"/>
  <c i="4" r="R147"/>
  <c r="T195"/>
  <c r="P202"/>
  <c r="P207"/>
  <c r="P334"/>
  <c r="R352"/>
  <c i="5" r="P153"/>
  <c r="P185"/>
  <c i="6" r="R127"/>
  <c r="R153"/>
  <c i="8" r="R127"/>
  <c i="2" r="P142"/>
  <c r="BK709"/>
  <c r="J709"/>
  <c r="J101"/>
  <c i="3" r="BK131"/>
  <c r="J131"/>
  <c r="J98"/>
  <c r="P187"/>
  <c r="T244"/>
  <c r="R269"/>
  <c i="4" r="BK255"/>
  <c r="J255"/>
  <c r="J107"/>
  <c r="P352"/>
  <c i="6" r="T142"/>
  <c i="8" r="BK142"/>
  <c r="J142"/>
  <c r="J100"/>
  <c r="T185"/>
  <c r="R142"/>
  <c i="2" r="P675"/>
  <c r="T709"/>
  <c r="BK750"/>
  <c r="J750"/>
  <c r="J105"/>
  <c r="P796"/>
  <c r="R835"/>
  <c r="BK899"/>
  <c r="J899"/>
  <c r="J111"/>
  <c r="P959"/>
  <c r="R977"/>
  <c i="3" r="R131"/>
  <c r="BK212"/>
  <c r="J212"/>
  <c r="J103"/>
  <c r="BK254"/>
  <c r="J254"/>
  <c r="J105"/>
  <c r="T269"/>
  <c i="4" r="BK131"/>
  <c r="J131"/>
  <c r="J98"/>
  <c r="T131"/>
  <c r="R178"/>
  <c r="BK195"/>
  <c r="J195"/>
  <c r="J104"/>
  <c r="R255"/>
  <c r="T334"/>
  <c i="5" r="R127"/>
  <c r="P142"/>
  <c i="6" r="P142"/>
  <c r="P185"/>
  <c i="7" r="P153"/>
  <c i="8" r="P185"/>
  <c r="P142"/>
  <c i="7" r="P127"/>
  <c r="R142"/>
  <c r="T185"/>
  <c i="8" r="T127"/>
  <c r="R185"/>
  <c r="R153"/>
  <c i="2" r="BK142"/>
  <c r="J142"/>
  <c r="J99"/>
  <c r="T675"/>
  <c r="P723"/>
  <c r="BK742"/>
  <c r="J742"/>
  <c r="J104"/>
  <c r="R742"/>
  <c r="BK796"/>
  <c r="BK835"/>
  <c r="J835"/>
  <c r="J109"/>
  <c r="T835"/>
  <c r="P899"/>
  <c r="BK943"/>
  <c r="J943"/>
  <c r="J112"/>
  <c r="R959"/>
  <c i="3" r="BK180"/>
  <c r="J180"/>
  <c r="J101"/>
  <c r="T180"/>
  <c r="R187"/>
  <c r="R244"/>
  <c r="R254"/>
  <c r="P309"/>
  <c i="4" r="P147"/>
  <c r="P195"/>
  <c r="R202"/>
  <c r="T207"/>
  <c r="BK334"/>
  <c r="J334"/>
  <c r="J108"/>
  <c r="T352"/>
  <c i="5" r="BK142"/>
  <c r="J142"/>
  <c r="J100"/>
  <c r="T153"/>
  <c i="6" r="BK127"/>
  <c r="J127"/>
  <c r="J99"/>
  <c r="BK153"/>
  <c r="J153"/>
  <c r="J101"/>
  <c r="T185"/>
  <c i="8" r="P127"/>
  <c r="BK185"/>
  <c r="J185"/>
  <c r="J102"/>
  <c i="2" r="R142"/>
  <c r="P709"/>
  <c r="R723"/>
  <c r="P750"/>
  <c r="R796"/>
  <c r="P835"/>
  <c r="T855"/>
  <c r="R943"/>
  <c r="T959"/>
  <c i="3" r="P180"/>
  <c r="T187"/>
  <c r="P244"/>
  <c r="T254"/>
  <c r="R309"/>
  <c i="4" r="R131"/>
  <c r="R130"/>
  <c r="BK178"/>
  <c r="J178"/>
  <c r="J101"/>
  <c r="R195"/>
  <c r="T202"/>
  <c r="BK207"/>
  <c r="J207"/>
  <c r="J106"/>
  <c i="5" r="BK153"/>
  <c r="J153"/>
  <c r="J101"/>
  <c r="R185"/>
  <c i="6" r="P127"/>
  <c r="R142"/>
  <c r="R185"/>
  <c i="7" r="R185"/>
  <c i="8" r="T153"/>
  <c r="T142"/>
  <c i="9" r="BK127"/>
  <c r="J127"/>
  <c r="J99"/>
  <c r="T135"/>
  <c r="T134"/>
  <c i="8" r="BK127"/>
  <c r="J127"/>
  <c r="J99"/>
  <c i="9" r="BK135"/>
  <c r="J135"/>
  <c r="J101"/>
  <c i="3" r="P131"/>
  <c r="R180"/>
  <c r="R212"/>
  <c r="P254"/>
  <c r="BK309"/>
  <c r="J309"/>
  <c r="J109"/>
  <c i="4" r="T147"/>
  <c r="T255"/>
  <c r="R334"/>
  <c i="5" r="BK127"/>
  <c r="J127"/>
  <c r="J99"/>
  <c r="T142"/>
  <c r="T185"/>
  <c i="6" r="P153"/>
  <c i="7" r="R127"/>
  <c r="P142"/>
  <c r="BK185"/>
  <c r="J185"/>
  <c r="J102"/>
  <c i="9" r="R135"/>
  <c r="R134"/>
  <c r="BK123"/>
  <c r="J123"/>
  <c r="J98"/>
  <c r="R127"/>
  <c i="10" r="BK123"/>
  <c r="J123"/>
  <c r="J99"/>
  <c i="9" r="P123"/>
  <c r="T123"/>
  <c r="P127"/>
  <c i="10" r="P123"/>
  <c r="P120"/>
  <c r="P119"/>
  <c i="1" r="AU103"/>
  <c i="2" r="R675"/>
  <c r="BK723"/>
  <c r="J723"/>
  <c r="J103"/>
  <c r="P742"/>
  <c r="T742"/>
  <c r="T796"/>
  <c r="T795"/>
  <c r="R855"/>
  <c r="P943"/>
  <c r="P977"/>
  <c i="3" r="T212"/>
  <c r="P269"/>
  <c r="P268"/>
  <c i="4" r="P131"/>
  <c r="P130"/>
  <c r="P178"/>
  <c r="BK202"/>
  <c r="J202"/>
  <c r="J105"/>
  <c r="R207"/>
  <c i="5" r="T127"/>
  <c r="T123"/>
  <c r="T122"/>
  <c r="R153"/>
  <c i="6" r="BK142"/>
  <c r="J142"/>
  <c r="J100"/>
  <c r="BK185"/>
  <c r="J185"/>
  <c r="J102"/>
  <c i="7" r="T127"/>
  <c r="T123"/>
  <c r="T122"/>
  <c r="R153"/>
  <c i="8" r="P153"/>
  <c i="9" r="R123"/>
  <c r="R122"/>
  <c r="R121"/>
  <c r="T127"/>
  <c i="10" r="R123"/>
  <c r="R120"/>
  <c r="R119"/>
  <c i="2" r="BK675"/>
  <c r="J675"/>
  <c r="J100"/>
  <c r="R709"/>
  <c r="T750"/>
  <c r="BK855"/>
  <c r="J855"/>
  <c r="J110"/>
  <c r="R899"/>
  <c r="BK959"/>
  <c r="J959"/>
  <c r="J113"/>
  <c r="T977"/>
  <c i="3" r="P212"/>
  <c r="BK269"/>
  <c r="BK268"/>
  <c r="J268"/>
  <c r="J107"/>
  <c r="T309"/>
  <c i="4" r="BK147"/>
  <c r="J147"/>
  <c r="J100"/>
  <c r="T178"/>
  <c r="P255"/>
  <c r="BK352"/>
  <c r="J352"/>
  <c r="J109"/>
  <c i="5" r="P127"/>
  <c r="R142"/>
  <c r="BK185"/>
  <c r="J185"/>
  <c r="J102"/>
  <c i="6" r="T127"/>
  <c r="T123"/>
  <c r="T122"/>
  <c r="T153"/>
  <c i="7" r="BK127"/>
  <c r="J127"/>
  <c r="J99"/>
  <c r="BK142"/>
  <c r="J142"/>
  <c r="J100"/>
  <c r="T142"/>
  <c r="P185"/>
  <c i="8" r="BK153"/>
  <c r="J153"/>
  <c r="J101"/>
  <c i="9" r="P135"/>
  <c r="P134"/>
  <c i="10" r="T123"/>
  <c r="T120"/>
  <c r="T119"/>
  <c i="2" r="BK720"/>
  <c r="J720"/>
  <c r="J102"/>
  <c i="3" r="BK175"/>
  <c r="J175"/>
  <c r="J100"/>
  <c i="5" r="BK124"/>
  <c r="J124"/>
  <c r="J98"/>
  <c i="4" r="BK141"/>
  <c r="J141"/>
  <c r="J99"/>
  <c i="7" r="BK124"/>
  <c r="J124"/>
  <c r="J98"/>
  <c i="4" r="BK191"/>
  <c r="J191"/>
  <c r="J102"/>
  <c i="3" r="BK171"/>
  <c r="J171"/>
  <c r="J99"/>
  <c r="BK265"/>
  <c r="J265"/>
  <c r="J106"/>
  <c i="2" r="BK136"/>
  <c r="J136"/>
  <c r="J98"/>
  <c i="6" r="BK124"/>
  <c r="J124"/>
  <c r="J98"/>
  <c i="10" r="BK121"/>
  <c r="J121"/>
  <c r="J98"/>
  <c i="2" r="BK789"/>
  <c r="J789"/>
  <c r="J106"/>
  <c i="8" r="BK124"/>
  <c r="J124"/>
  <c r="J98"/>
  <c i="10" r="E85"/>
  <c r="J92"/>
  <c r="F116"/>
  <c i="9" r="BK134"/>
  <c r="J134"/>
  <c r="J100"/>
  <c r="BK122"/>
  <c r="J122"/>
  <c r="J97"/>
  <c i="10" r="J89"/>
  <c r="J91"/>
  <c r="F91"/>
  <c r="BE124"/>
  <c r="BE122"/>
  <c r="BE125"/>
  <c i="9" r="J115"/>
  <c r="F92"/>
  <c r="BE128"/>
  <c r="J92"/>
  <c r="F91"/>
  <c r="BE136"/>
  <c r="BE130"/>
  <c r="BE139"/>
  <c i="8" r="BK123"/>
  <c r="BK122"/>
  <c r="J122"/>
  <c r="J96"/>
  <c i="9" r="BE126"/>
  <c r="J91"/>
  <c r="BE131"/>
  <c r="BE132"/>
  <c r="BE133"/>
  <c r="BE137"/>
  <c r="BE142"/>
  <c r="E85"/>
  <c r="BE148"/>
  <c r="BE144"/>
  <c r="BE149"/>
  <c r="BE143"/>
  <c r="BE146"/>
  <c r="BE138"/>
  <c r="BE141"/>
  <c r="BE145"/>
  <c r="BE147"/>
  <c r="BE150"/>
  <c r="BE152"/>
  <c r="BE124"/>
  <c r="BE140"/>
  <c r="BE151"/>
  <c i="8" r="BE134"/>
  <c r="J118"/>
  <c r="BE145"/>
  <c r="F92"/>
  <c r="J119"/>
  <c r="E85"/>
  <c r="BE147"/>
  <c r="BE155"/>
  <c r="BE157"/>
  <c r="J89"/>
  <c i="7" r="BK123"/>
  <c r="J123"/>
  <c r="J97"/>
  <c i="8" r="BE163"/>
  <c r="BE171"/>
  <c r="BE136"/>
  <c r="BE125"/>
  <c r="BE167"/>
  <c r="BE173"/>
  <c r="BE138"/>
  <c r="BE159"/>
  <c r="BE175"/>
  <c r="F118"/>
  <c r="BE143"/>
  <c r="BE179"/>
  <c r="BE183"/>
  <c r="BE161"/>
  <c r="BE202"/>
  <c r="BE151"/>
  <c r="BE200"/>
  <c r="BE128"/>
  <c r="BE130"/>
  <c r="BE140"/>
  <c r="BE192"/>
  <c r="BE149"/>
  <c r="BE165"/>
  <c r="BE194"/>
  <c r="BE196"/>
  <c r="BE190"/>
  <c r="BE198"/>
  <c r="BE169"/>
  <c r="BE186"/>
  <c r="BE203"/>
  <c r="BE132"/>
  <c r="BE154"/>
  <c r="BE188"/>
  <c r="BE177"/>
  <c r="BE181"/>
  <c i="7" r="BE134"/>
  <c r="J119"/>
  <c r="BE154"/>
  <c r="BE169"/>
  <c r="BE132"/>
  <c r="BE140"/>
  <c r="BE143"/>
  <c r="F91"/>
  <c r="BE171"/>
  <c r="BE183"/>
  <c r="J91"/>
  <c r="BE147"/>
  <c r="BE188"/>
  <c r="E112"/>
  <c r="BE125"/>
  <c r="BE149"/>
  <c r="BE136"/>
  <c i="6" r="BK123"/>
  <c r="BK122"/>
  <c r="J122"/>
  <c r="J96"/>
  <c i="7" r="BE161"/>
  <c r="BE167"/>
  <c r="BE173"/>
  <c r="BE194"/>
  <c r="BE181"/>
  <c r="BE200"/>
  <c r="BE202"/>
  <c r="BE203"/>
  <c r="BE128"/>
  <c r="BE130"/>
  <c r="BE165"/>
  <c r="BE177"/>
  <c r="F92"/>
  <c r="BE159"/>
  <c r="BE179"/>
  <c r="BE192"/>
  <c r="BE186"/>
  <c r="BE190"/>
  <c r="BE138"/>
  <c r="BE163"/>
  <c r="BE198"/>
  <c r="BE145"/>
  <c r="BE151"/>
  <c r="BE175"/>
  <c r="J116"/>
  <c r="BE196"/>
  <c r="BE155"/>
  <c r="BE157"/>
  <c i="6" r="F118"/>
  <c r="BE140"/>
  <c r="J116"/>
  <c r="BE145"/>
  <c r="BE130"/>
  <c i="5" r="BK123"/>
  <c r="BK122"/>
  <c r="J122"/>
  <c i="6" r="BE125"/>
  <c r="BE132"/>
  <c r="BE136"/>
  <c r="F92"/>
  <c r="BE143"/>
  <c r="BE138"/>
  <c r="BE128"/>
  <c r="BE159"/>
  <c r="BE171"/>
  <c r="BE179"/>
  <c r="BE181"/>
  <c r="BE183"/>
  <c r="BE186"/>
  <c r="BE188"/>
  <c r="E85"/>
  <c r="J92"/>
  <c r="BE147"/>
  <c r="BE154"/>
  <c r="BE155"/>
  <c r="BE161"/>
  <c r="BE175"/>
  <c r="BE177"/>
  <c r="BE190"/>
  <c r="BE198"/>
  <c r="J91"/>
  <c r="BE192"/>
  <c r="BE194"/>
  <c r="BE157"/>
  <c r="BE169"/>
  <c r="BE173"/>
  <c r="BE196"/>
  <c r="BE134"/>
  <c r="BE149"/>
  <c r="BE151"/>
  <c r="BE163"/>
  <c r="BE165"/>
  <c r="BE167"/>
  <c r="BE200"/>
  <c r="BE202"/>
  <c r="BE203"/>
  <c i="4" r="BK130"/>
  <c r="J130"/>
  <c r="J97"/>
  <c i="5" r="BE159"/>
  <c r="F92"/>
  <c r="J116"/>
  <c r="BE161"/>
  <c i="4" r="BK194"/>
  <c r="J194"/>
  <c r="J103"/>
  <c i="5" r="BE155"/>
  <c r="E85"/>
  <c r="BE136"/>
  <c r="BE173"/>
  <c r="BE140"/>
  <c r="BE143"/>
  <c r="BE145"/>
  <c r="BE147"/>
  <c r="BE151"/>
  <c r="BE132"/>
  <c r="BE165"/>
  <c r="J92"/>
  <c r="F118"/>
  <c r="BE167"/>
  <c r="J118"/>
  <c r="BE157"/>
  <c r="BE196"/>
  <c r="BE200"/>
  <c r="BE194"/>
  <c r="BE171"/>
  <c r="BE175"/>
  <c r="BE177"/>
  <c r="BE186"/>
  <c r="BE202"/>
  <c r="BE125"/>
  <c r="BE128"/>
  <c r="BE130"/>
  <c r="BE138"/>
  <c r="BE163"/>
  <c r="BE183"/>
  <c r="BE179"/>
  <c r="BE188"/>
  <c r="BE198"/>
  <c r="BE203"/>
  <c r="BE181"/>
  <c r="BE190"/>
  <c r="BE134"/>
  <c r="BE149"/>
  <c r="BE169"/>
  <c r="BE154"/>
  <c r="BE192"/>
  <c i="4" r="BE203"/>
  <c r="BE253"/>
  <c r="BE262"/>
  <c r="F92"/>
  <c r="BE230"/>
  <c r="BE153"/>
  <c r="BE185"/>
  <c r="BE296"/>
  <c r="BE305"/>
  <c r="J89"/>
  <c r="BE173"/>
  <c r="BE200"/>
  <c r="BE215"/>
  <c r="BE272"/>
  <c r="BE278"/>
  <c r="BE326"/>
  <c r="BE322"/>
  <c i="3" r="BK130"/>
  <c i="4" r="F91"/>
  <c r="BE192"/>
  <c r="BE256"/>
  <c r="BE235"/>
  <c r="BE239"/>
  <c r="E85"/>
  <c r="J125"/>
  <c r="BE132"/>
  <c r="BE166"/>
  <c r="BE179"/>
  <c r="BE208"/>
  <c r="BE232"/>
  <c r="BE162"/>
  <c r="BE181"/>
  <c r="BE249"/>
  <c r="BE291"/>
  <c r="BE320"/>
  <c r="BE244"/>
  <c r="BE260"/>
  <c r="BE346"/>
  <c r="BE219"/>
  <c r="BE274"/>
  <c r="BE356"/>
  <c r="BE335"/>
  <c r="BE343"/>
  <c r="BE350"/>
  <c r="BE266"/>
  <c r="BE225"/>
  <c r="BE307"/>
  <c r="BE358"/>
  <c r="BE337"/>
  <c r="BE360"/>
  <c r="BE362"/>
  <c r="BE365"/>
  <c r="BE189"/>
  <c r="BE280"/>
  <c r="BE288"/>
  <c r="BE289"/>
  <c r="BE148"/>
  <c r="BE155"/>
  <c r="BE196"/>
  <c r="BE205"/>
  <c r="BE366"/>
  <c r="BE332"/>
  <c r="BE355"/>
  <c r="BE183"/>
  <c r="BE224"/>
  <c r="BE284"/>
  <c r="BE287"/>
  <c r="BE318"/>
  <c r="BE357"/>
  <c r="J92"/>
  <c r="BE137"/>
  <c r="BE242"/>
  <c r="BE217"/>
  <c r="BE268"/>
  <c r="BE312"/>
  <c r="BE328"/>
  <c r="BE338"/>
  <c r="BE353"/>
  <c r="BE363"/>
  <c r="BE142"/>
  <c r="BE301"/>
  <c r="BE340"/>
  <c r="BE341"/>
  <c i="3" r="E85"/>
  <c r="BE155"/>
  <c r="F125"/>
  <c r="BE217"/>
  <c r="BE181"/>
  <c r="J92"/>
  <c r="BE166"/>
  <c r="BE143"/>
  <c r="BE213"/>
  <c r="J91"/>
  <c r="BE151"/>
  <c r="BE135"/>
  <c r="BE159"/>
  <c r="J89"/>
  <c r="F126"/>
  <c r="BE132"/>
  <c r="BE204"/>
  <c i="2" r="J796"/>
  <c r="J108"/>
  <c i="3" r="BE230"/>
  <c r="BE139"/>
  <c r="BE299"/>
  <c r="BE312"/>
  <c r="BE319"/>
  <c r="BE188"/>
  <c r="BE226"/>
  <c r="BE237"/>
  <c r="BE249"/>
  <c r="BE257"/>
  <c r="BE295"/>
  <c r="BE317"/>
  <c r="BE147"/>
  <c r="BE184"/>
  <c r="BE195"/>
  <c r="BE200"/>
  <c r="BE208"/>
  <c r="BE224"/>
  <c r="BE310"/>
  <c r="BE169"/>
  <c r="BE176"/>
  <c r="BE193"/>
  <c r="BE228"/>
  <c r="BE266"/>
  <c r="BE277"/>
  <c r="BE284"/>
  <c r="BE288"/>
  <c r="BE245"/>
  <c r="BE274"/>
  <c r="BE303"/>
  <c r="BE163"/>
  <c r="BE255"/>
  <c r="BE270"/>
  <c r="BE281"/>
  <c r="BE291"/>
  <c r="BE307"/>
  <c r="BE172"/>
  <c r="BE259"/>
  <c r="BE263"/>
  <c i="2" r="BE531"/>
  <c r="BE412"/>
  <c r="BE420"/>
  <c r="BE555"/>
  <c r="BE558"/>
  <c r="BE182"/>
  <c r="BE266"/>
  <c r="BE423"/>
  <c r="BE497"/>
  <c r="BE500"/>
  <c r="BE818"/>
  <c r="BE960"/>
  <c r="BE718"/>
  <c r="BE844"/>
  <c r="BE409"/>
  <c r="BE482"/>
  <c r="BE505"/>
  <c r="BE773"/>
  <c r="BE814"/>
  <c r="BE831"/>
  <c r="BE832"/>
  <c r="BE820"/>
  <c r="BE906"/>
  <c r="BE365"/>
  <c r="BE374"/>
  <c r="BE400"/>
  <c r="BE465"/>
  <c r="BE590"/>
  <c r="BE764"/>
  <c r="BE768"/>
  <c r="BE900"/>
  <c r="E85"/>
  <c r="J91"/>
  <c r="BE456"/>
  <c r="BE739"/>
  <c r="BE506"/>
  <c r="BE825"/>
  <c r="BE438"/>
  <c r="BE445"/>
  <c r="BE743"/>
  <c r="BE944"/>
  <c r="BE948"/>
  <c r="BE953"/>
  <c r="BE957"/>
  <c r="F91"/>
  <c r="BE211"/>
  <c r="BE226"/>
  <c r="BE328"/>
  <c r="BE731"/>
  <c r="BE748"/>
  <c r="BE897"/>
  <c r="BE986"/>
  <c r="BE911"/>
  <c r="BE929"/>
  <c r="BE210"/>
  <c r="BE435"/>
  <c r="BE518"/>
  <c r="BE807"/>
  <c r="BE940"/>
  <c r="J131"/>
  <c r="BE137"/>
  <c r="BE159"/>
  <c r="BE448"/>
  <c r="BE721"/>
  <c r="BE751"/>
  <c r="BE760"/>
  <c r="BE784"/>
  <c r="BE826"/>
  <c r="BE849"/>
  <c r="BE856"/>
  <c r="BE905"/>
  <c r="F92"/>
  <c r="BE191"/>
  <c r="BE388"/>
  <c r="BE474"/>
  <c r="BE491"/>
  <c r="BE534"/>
  <c r="BE790"/>
  <c r="BE804"/>
  <c r="BE919"/>
  <c r="BE143"/>
  <c r="BE576"/>
  <c r="BE615"/>
  <c r="BE633"/>
  <c r="BE689"/>
  <c r="BE710"/>
  <c r="BE734"/>
  <c r="BE216"/>
  <c r="BE945"/>
  <c r="BE994"/>
  <c r="BE712"/>
  <c r="BE714"/>
  <c r="BE724"/>
  <c r="BE755"/>
  <c r="BE941"/>
  <c r="J89"/>
  <c r="BE797"/>
  <c r="BE833"/>
  <c r="BE853"/>
  <c r="BE915"/>
  <c r="BE935"/>
  <c r="BE947"/>
  <c r="BE969"/>
  <c r="BE971"/>
  <c r="BE973"/>
  <c r="BE975"/>
  <c r="BE978"/>
  <c r="BE984"/>
  <c r="BE992"/>
  <c r="BE607"/>
  <c r="BE683"/>
  <c r="BE777"/>
  <c r="BE841"/>
  <c r="BE934"/>
  <c r="BE205"/>
  <c r="BE333"/>
  <c r="BE928"/>
  <c r="BE882"/>
  <c r="BE217"/>
  <c r="BE559"/>
  <c r="BE726"/>
  <c r="BE173"/>
  <c r="BE196"/>
  <c r="BE836"/>
  <c r="BE164"/>
  <c r="BE351"/>
  <c r="BE524"/>
  <c r="BE564"/>
  <c r="BE782"/>
  <c r="BE296"/>
  <c r="BE676"/>
  <c r="BE869"/>
  <c i="3" r="J34"/>
  <c i="1" r="AW96"/>
  <c i="6" r="F37"/>
  <c i="1" r="BD99"/>
  <c i="3" r="F36"/>
  <c i="1" r="BC96"/>
  <c i="6" r="F36"/>
  <c i="1" r="BC99"/>
  <c i="10" r="F37"/>
  <c i="1" r="BD103"/>
  <c i="5" r="F36"/>
  <c i="1" r="BC98"/>
  <c i="8" r="F34"/>
  <c i="1" r="BA101"/>
  <c i="8" r="F36"/>
  <c i="1" r="BC101"/>
  <c i="4" r="F37"/>
  <c i="1" r="BD97"/>
  <c i="5" r="F34"/>
  <c i="1" r="BA98"/>
  <c i="6" r="F35"/>
  <c i="1" r="BB99"/>
  <c i="8" r="F37"/>
  <c i="1" r="BD101"/>
  <c i="8" r="F35"/>
  <c i="1" r="BB101"/>
  <c i="2" r="F37"/>
  <c i="1" r="BD95"/>
  <c i="2" r="F36"/>
  <c i="1" r="BC95"/>
  <c i="3" r="F37"/>
  <c i="1" r="BD96"/>
  <c i="5" r="J30"/>
  <c i="7" r="J34"/>
  <c i="1" r="AW100"/>
  <c i="3" r="F34"/>
  <c i="1" r="BA96"/>
  <c i="6" r="J34"/>
  <c i="1" r="AW99"/>
  <c i="9" r="F37"/>
  <c i="1" r="BD102"/>
  <c i="4" r="F36"/>
  <c i="1" r="BC97"/>
  <c i="7" r="F37"/>
  <c i="1" r="BD100"/>
  <c i="9" r="J34"/>
  <c i="1" r="AW102"/>
  <c i="2" r="F34"/>
  <c i="1" r="BA95"/>
  <c i="4" r="F34"/>
  <c i="1" r="BA97"/>
  <c i="7" r="F35"/>
  <c i="1" r="BB100"/>
  <c i="3" r="F35"/>
  <c i="1" r="BB96"/>
  <c i="6" r="F34"/>
  <c i="1" r="BA99"/>
  <c i="10" r="F35"/>
  <c i="1" r="BB103"/>
  <c i="4" r="F35"/>
  <c i="1" r="BB97"/>
  <c i="7" r="F36"/>
  <c i="1" r="BC100"/>
  <c i="10" r="F34"/>
  <c i="1" r="BA103"/>
  <c i="5" r="F37"/>
  <c i="1" r="BD98"/>
  <c i="9" r="F35"/>
  <c i="1" r="BB102"/>
  <c i="2" r="J34"/>
  <c i="1" r="AW95"/>
  <c i="5" r="F35"/>
  <c i="1" r="BB98"/>
  <c i="9" r="F36"/>
  <c i="1" r="BC102"/>
  <c i="2" r="F35"/>
  <c i="1" r="BB95"/>
  <c i="5" r="J34"/>
  <c i="1" r="AW98"/>
  <c i="8" r="J34"/>
  <c i="1" r="AW101"/>
  <c i="9" r="F34"/>
  <c i="1" r="BA102"/>
  <c i="10" r="J34"/>
  <c i="1" r="AW103"/>
  <c i="4" r="J34"/>
  <c i="1" r="AW97"/>
  <c i="7" r="F34"/>
  <c i="1" r="BA100"/>
  <c i="10" r="F36"/>
  <c i="1" r="BC103"/>
  <c i="9" l="1" r="T122"/>
  <c r="T121"/>
  <c i="7" r="R123"/>
  <c r="R122"/>
  <c i="2" r="R135"/>
  <c i="3" r="P130"/>
  <c r="P129"/>
  <c i="1" r="AU96"/>
  <c i="3" r="BK129"/>
  <c r="J129"/>
  <c r="J96"/>
  <c i="8" r="T123"/>
  <c r="T122"/>
  <c i="4" r="T130"/>
  <c i="7" r="P123"/>
  <c r="P122"/>
  <c i="1" r="AU100"/>
  <c i="8" r="R123"/>
  <c r="R122"/>
  <c i="5" r="R123"/>
  <c r="R122"/>
  <c i="2" r="R795"/>
  <c i="8" r="P123"/>
  <c r="P122"/>
  <c i="1" r="AU101"/>
  <c i="3" r="R130"/>
  <c r="T130"/>
  <c i="9" r="P122"/>
  <c r="P121"/>
  <c i="1" r="AU102"/>
  <c i="2" r="P795"/>
  <c i="5" r="P123"/>
  <c r="P122"/>
  <c i="1" r="AU98"/>
  <c i="6" r="P123"/>
  <c r="P122"/>
  <c i="1" r="AU99"/>
  <c i="4" r="R194"/>
  <c r="R129"/>
  <c i="2" r="T135"/>
  <c r="T134"/>
  <c r="P135"/>
  <c r="P134"/>
  <c i="1" r="AU95"/>
  <c i="4" r="T194"/>
  <c r="P194"/>
  <c r="P129"/>
  <c i="1" r="AU97"/>
  <c i="2" r="BK795"/>
  <c r="J795"/>
  <c r="J107"/>
  <c i="3" r="T268"/>
  <c r="R268"/>
  <c i="6" r="R123"/>
  <c r="R122"/>
  <c i="2" r="BK135"/>
  <c r="BK134"/>
  <c r="J134"/>
  <c i="3" r="J269"/>
  <c r="J108"/>
  <c i="10" r="BK120"/>
  <c r="J120"/>
  <c r="J97"/>
  <c i="9" r="BK121"/>
  <c r="J121"/>
  <c r="J96"/>
  <c i="8" r="J123"/>
  <c r="J97"/>
  <c i="7" r="BK122"/>
  <c r="J122"/>
  <c i="6" r="J123"/>
  <c r="J97"/>
  <c i="1" r="AG98"/>
  <c i="5" r="J96"/>
  <c r="J123"/>
  <c r="J97"/>
  <c i="4" r="BK129"/>
  <c r="J129"/>
  <c r="J96"/>
  <c i="3" r="J130"/>
  <c r="J97"/>
  <c i="2" r="J96"/>
  <c r="J135"/>
  <c r="J97"/>
  <c r="J33"/>
  <c i="1" r="AV95"/>
  <c r="AT95"/>
  <c i="2" r="F33"/>
  <c i="1" r="AZ95"/>
  <c i="3" r="J33"/>
  <c i="1" r="AV96"/>
  <c r="AT96"/>
  <c i="8" r="J33"/>
  <c i="1" r="AV101"/>
  <c r="AT101"/>
  <c r="BA94"/>
  <c r="W30"/>
  <c i="2" r="J30"/>
  <c i="3" r="F33"/>
  <c i="1" r="AZ96"/>
  <c i="8" r="F33"/>
  <c i="1" r="AZ101"/>
  <c i="4" r="F33"/>
  <c i="1" r="AZ97"/>
  <c i="7" r="J30"/>
  <c i="1" r="AG100"/>
  <c i="10" r="F33"/>
  <c i="1" r="AZ103"/>
  <c r="BD94"/>
  <c r="W33"/>
  <c r="BB94"/>
  <c r="W31"/>
  <c i="3" r="J30"/>
  <c i="1" r="AG96"/>
  <c i="4" r="J33"/>
  <c i="1" r="AV97"/>
  <c r="AT97"/>
  <c i="8" r="J30"/>
  <c i="1" r="AG101"/>
  <c i="9" r="J33"/>
  <c i="1" r="AV102"/>
  <c r="AT102"/>
  <c i="5" r="F33"/>
  <c i="1" r="AZ98"/>
  <c i="6" r="J30"/>
  <c i="1" r="AG99"/>
  <c i="7" r="J33"/>
  <c i="1" r="AV100"/>
  <c r="AT100"/>
  <c i="5" r="J33"/>
  <c i="1" r="AV98"/>
  <c r="AT98"/>
  <c r="AN98"/>
  <c i="7" r="F33"/>
  <c i="1" r="AZ100"/>
  <c i="6" r="J33"/>
  <c i="1" r="AV99"/>
  <c r="AT99"/>
  <c r="BC94"/>
  <c r="AY94"/>
  <c i="6" r="F33"/>
  <c i="1" r="AZ99"/>
  <c i="10" r="J33"/>
  <c i="1" r="AV103"/>
  <c r="AT103"/>
  <c i="9" r="F33"/>
  <c i="1" r="AZ102"/>
  <c i="3" l="1" r="T129"/>
  <c i="4" r="T129"/>
  <c i="2" r="R134"/>
  <c i="3" r="R129"/>
  <c i="1" r="AG95"/>
  <c i="10" r="BK119"/>
  <c r="J119"/>
  <c i="1" r="AN101"/>
  <c r="AN100"/>
  <c i="8" r="J39"/>
  <c i="7" r="J96"/>
  <c i="1" r="AN99"/>
  <c i="7" r="J39"/>
  <c i="6" r="J39"/>
  <c i="5" r="J39"/>
  <c i="1" r="AN96"/>
  <c i="3" r="J39"/>
  <c i="2" r="J39"/>
  <c i="1" r="AN95"/>
  <c r="AU94"/>
  <c r="AZ94"/>
  <c r="AV94"/>
  <c r="AK29"/>
  <c i="10" r="J30"/>
  <c i="1" r="AG103"/>
  <c i="9" r="J30"/>
  <c i="1" r="AG102"/>
  <c r="AN102"/>
  <c r="W32"/>
  <c i="4" r="J30"/>
  <c i="1" r="AG97"/>
  <c r="AN97"/>
  <c r="AW94"/>
  <c r="AK30"/>
  <c r="AX94"/>
  <c i="10" l="1" r="J39"/>
  <c r="J96"/>
  <c i="9" r="J39"/>
  <c i="4" r="J39"/>
  <c i="1" r="AN103"/>
  <c r="AG94"/>
  <c r="AK26"/>
  <c r="AK35"/>
  <c r="W2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<sst xmlns="http://schemas.openxmlformats.org/spreadsheetml/2006/main">
  <si>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</si>
  <si>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</si>
  <si>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</si>
  <si>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</si>
  <si>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{4950d0f9-4eaf-4c15-931b-5270ae914a89}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</si>
  <si>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</si>
  <si>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</si>
  <si>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</si>
  <si>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</si>
  <si>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</si>
  <si>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</si>
  <si>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</si>
  <si>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</si>
  <si>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</si>
  <si>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</si>
  <si>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</si>
  <si>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</si>
  <si>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05 - Regenerace bytového fondu Mírová Osada – V. etapa, ul. Koněvova 22, 24, 26</t>
  </si>
  <si>
    <t>KSO:</t>
  </si>
  <si>
    <t>CC-CZ:</t>
  </si>
  <si>
    <t>Místo:</t>
  </si>
  <si>
    <t xml:space="preserve"> </t>
  </si>
  <si>
    <t>Datum:</t>
  </si>
  <si>
    <t>28. 1. 2025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</si>
  <si>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</si>
  <si>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</si>
  <si>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</si>
  <si>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</si>
  <si>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</si>
  <si>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</si>
  <si>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</si>
  <si>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</si>
  <si>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</si>
  <si>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</si>
  <si>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</si>
  <si>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</si>
  <si>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</si>
  <si>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</si>
  <si>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</si>
  <si>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</si>
  <si>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</si>
  <si>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</si>
  <si>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</si>
  <si>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</si>
  <si>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</si>
  <si>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</si>
  <si>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</si>
  <si>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</si>
  <si>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</si>
  <si>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</si>
  <si>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</si>
  <si>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</si>
  <si>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</si>
  <si>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</si>
  <si>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</si>
  <si>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</si>
  <si>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</si>
  <si>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</si>
  <si>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</si>
  <si>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</si>
  <si>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</si>
  <si>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</si>
  <si>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</si>
  <si>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</si>
  <si>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</si>
  <si>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</si>
  <si>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</si>
  <si>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</si>
  <si>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</si>
  <si>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</si>
  <si>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</si>
  <si>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</si>
  <si>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</si>
  <si>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</si>
  <si>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</si>
  <si>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</si>
  <si>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</si>
  <si>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01</t>
  </si>
  <si>
    <t>zateplení obálky budovy</t>
  </si>
  <si>
    <t>STA</t>
  </si>
  <si>
    <t>1</t>
  </si>
  <si>
    <t>{14343657-1b1e-424e-bbff-e371812fb49f}</t>
  </si>
  <si>
    <t>2</t>
  </si>
  <si>
    <t>02</t>
  </si>
  <si>
    <t>sanace suterénu</t>
  </si>
  <si>
    <t>{0af7726d-0eac-4c19-b3eb-d084a060204b}</t>
  </si>
  <si>
    <t>03</t>
  </si>
  <si>
    <t>výměna střešní krytiny</t>
  </si>
  <si>
    <t>{f2566b9c-f313-47f2-8556-ed6729ddf9bb}</t>
  </si>
  <si>
    <t>04</t>
  </si>
  <si>
    <t>ÚT byt č.1</t>
  </si>
  <si>
    <t>{4afea52c-85d6-48d5-a6e0-9ea14dcd2d65}</t>
  </si>
  <si>
    <t>05</t>
  </si>
  <si>
    <t>ÚT byt č.2</t>
  </si>
  <si>
    <t>{9b636610-5ce5-43a7-8120-8a9fa5fc30c3}</t>
  </si>
  <si>
    <t>06</t>
  </si>
  <si>
    <t>ÚT byt č.3</t>
  </si>
  <si>
    <t>{d47265ff-5365-43c0-8aa8-bda74d4598c5}</t>
  </si>
  <si>
    <t>07</t>
  </si>
  <si>
    <t>ÚT byt č.4</t>
  </si>
  <si>
    <t>{0f3e2c6e-e0ed-4d74-a226-d7af266b7081}</t>
  </si>
  <si>
    <t>Elektrotechnika</t>
  </si>
  <si>
    <t>{d170fa15-674b-41d3-8d7d-3891bfee2667}</t>
  </si>
  <si>
    <t>30</t>
  </si>
  <si>
    <t>Vedlejší náklady</t>
  </si>
  <si>
    <t>{587af456-f861-47ba-a159-c4be945cf843}</t>
  </si>
  <si>
    <t>KRYCÍ LIST SOUPISU PRACÍ</t>
  </si>
  <si>
    <t>Objekt:</t>
  </si>
  <si>
    <t>01 - zateplení obálky budovy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</si>
  <si>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</si>
  <si>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</si>
  <si>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</si>
  <si>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</si>
  <si>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</si>
  <si>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</si>
  <si>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</si>
  <si>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</si>
  <si>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</si>
  <si>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</si>
  <si>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</si>
  <si>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61 - Úprava povrchů vnitřních</t>
  </si>
  <si>
    <t xml:space="preserve">    63 - Podlahy a podlahové konstrukce</t>
  </si>
  <si>
    <t xml:space="preserve">    94 - Lešení a stavební výtahy</t>
  </si>
  <si>
    <t>762 - Konstrukce tesařské</t>
  </si>
  <si>
    <t>PSV - Práce a dodávky PSV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</si>
  <si>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</si>
  <si>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</si>
  <si>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</si>
  <si>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</si>
  <si>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</si>
  <si>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</si>
  <si>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</si>
  <si>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</si>
  <si>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</si>
  <si>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</si>
  <si>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</si>
  <si>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</si>
  <si>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</si>
  <si>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</si>
  <si>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</si>
  <si>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</si>
  <si>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</si>
  <si>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</si>
  <si>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</si>
  <si>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</si>
  <si>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</si>
  <si>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</si>
  <si>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</si>
  <si>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</si>
  <si>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</si>
  <si>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</si>
  <si>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310237251</t>
  </si>
  <si>
    <t>Zazdívka otvorů ve zdivu nadzákladovém cihlami pálenými plochy přes 0,09 m2 do 0,25 m2, ve zdi tl. přes 300 do 450 mm</t>
  </si>
  <si>
    <t>kus</t>
  </si>
  <si>
    <t>4</t>
  </si>
  <si>
    <t>Online PSC</t>
  </si>
  <si>
    <t>https://podminky.urs.cz/item/CS_URS_2024_02/310237251</t>
  </si>
  <si>
    <t>VV</t>
  </si>
  <si>
    <t>po gamatech</t>
  </si>
  <si>
    <t>6</t>
  </si>
  <si>
    <t>Součet</t>
  </si>
  <si>
    <t>Úpravy povrchů, podlahy a osazování výplní</t>
  </si>
  <si>
    <t>6001</t>
  </si>
  <si>
    <t>Příplatek za sytost odstínu fasádní probarvené omítky, kategorie V</t>
  </si>
  <si>
    <t>m2</t>
  </si>
  <si>
    <t>zadní část</t>
  </si>
  <si>
    <t>21,4*7</t>
  </si>
  <si>
    <t>přední část</t>
  </si>
  <si>
    <t>19,5*7</t>
  </si>
  <si>
    <t>okna fasada</t>
  </si>
  <si>
    <t>-1,2*1,5*25</t>
  </si>
  <si>
    <t>-1,8*1,5*2</t>
  </si>
  <si>
    <t>-0,55*0,8*4</t>
  </si>
  <si>
    <t>-0,4*0,8*2</t>
  </si>
  <si>
    <t>okna fasada ostění</t>
  </si>
  <si>
    <t>(1,5+1,2+1,5)*25*0,35</t>
  </si>
  <si>
    <t>(1,5+1,8+1,5)*2*0,35</t>
  </si>
  <si>
    <t>(0,8+0,55+0,8)*4*0,35</t>
  </si>
  <si>
    <t>(0,8+0,4+0,8)*2*0,35</t>
  </si>
  <si>
    <t>612315222</t>
  </si>
  <si>
    <t>Vápenná omítka jednotlivých malých ploch štuková dvouvrstvá na stěnách, plochy jednotlivě přes 0,09 do 0,25 m2</t>
  </si>
  <si>
    <t>https://podminky.urs.cz/item/CS_URS_2024_02/612315222</t>
  </si>
  <si>
    <t>612315302</t>
  </si>
  <si>
    <t>Vápenná omítka ostění nebo nadpraží štuková dvouvrstvá</t>
  </si>
  <si>
    <t>8</t>
  </si>
  <si>
    <t>https://podminky.urs.cz/item/CS_URS_2024_02/612315302</t>
  </si>
  <si>
    <t>dveře vstup</t>
  </si>
  <si>
    <t>(2,1+1+2,1)*0,4</t>
  </si>
  <si>
    <t>dveře zadní vstup</t>
  </si>
  <si>
    <t>(2+0,8+2)*0,4</t>
  </si>
  <si>
    <t>sklep vnitřní</t>
  </si>
  <si>
    <t>(2+0,9+2)*0,4*2</t>
  </si>
  <si>
    <t>5</t>
  </si>
  <si>
    <t>619995001</t>
  </si>
  <si>
    <t>Začištění omítek (s dodáním hmot) kolem oken, dveří, podlah, obkladů apod.</t>
  </si>
  <si>
    <t>m</t>
  </si>
  <si>
    <t>10</t>
  </si>
  <si>
    <t>https://podminky.urs.cz/item/CS_URS_2024_02/619995001</t>
  </si>
  <si>
    <t>(2,1+1+2,1)</t>
  </si>
  <si>
    <t>(2+0,8+2)</t>
  </si>
  <si>
    <t>(2+0,9+2)*2</t>
  </si>
  <si>
    <t>621131121</t>
  </si>
  <si>
    <t>Podkladní a spojovací vrstva vnějších omítaných ploch penetrace nanášená ručně podhledů</t>
  </si>
  <si>
    <t>https://podminky.urs.cz/item/CS_URS_2024_02/621131121</t>
  </si>
  <si>
    <t>římsa pod okapem</t>
  </si>
  <si>
    <t>(18,5+18,5)*0,5</t>
  </si>
  <si>
    <t>pruvlak zadní vstup</t>
  </si>
  <si>
    <t>3,8*(0,5*0,7)</t>
  </si>
  <si>
    <t>podhled D20</t>
  </si>
  <si>
    <t>7</t>
  </si>
  <si>
    <t>621142001</t>
  </si>
  <si>
    <t>Pletivo vnějších ploch v ploše nebo pruzích, na plném podkladu sklovláknité vtlačené do tmelu podhledů</t>
  </si>
  <si>
    <t>14</t>
  </si>
  <si>
    <t>https://podminky.urs.cz/item/CS_URS_2024_02/621142001</t>
  </si>
  <si>
    <t>621151031</t>
  </si>
  <si>
    <t>Penetrační nátěr vnějších pastovitých tenkovrstvých omítek silikonový podhledů</t>
  </si>
  <si>
    <t>16</t>
  </si>
  <si>
    <t>https://podminky.urs.cz/item/CS_URS_2024_02/621151031</t>
  </si>
  <si>
    <t>9</t>
  </si>
  <si>
    <t>621221011</t>
  </si>
  <si>
    <t xml:space="preserve"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</t>
  </si>
  <si>
    <t>18</t>
  </si>
  <si>
    <t>https://podminky.urs.cz/item/CS_URS_2024_02/621221011</t>
  </si>
  <si>
    <t>M</t>
  </si>
  <si>
    <t>63151498</t>
  </si>
  <si>
    <t>deska tepelně izolační minerální plochých střech vrchní vrstva tl 60mm</t>
  </si>
  <si>
    <t>20</t>
  </si>
  <si>
    <t>11</t>
  </si>
  <si>
    <t>621221031</t>
  </si>
  <si>
    <t>22</t>
  </si>
  <si>
    <t>https://podminky.urs.cz/item/CS_URS_2024_02/621221031</t>
  </si>
  <si>
    <t>63151533</t>
  </si>
  <si>
    <t>deska tepelně izolační minerální kontaktních fasád kolmé vlákno tl 160mm</t>
  </si>
  <si>
    <t>24</t>
  </si>
  <si>
    <t>13</t>
  </si>
  <si>
    <t>621531022</t>
  </si>
  <si>
    <t>Omítka tenkovrstvá silikonová vnějších ploch probarvená bez penetrace zatíraná (škrábaná), zrnitost 2,0 mm podhledů</t>
  </si>
  <si>
    <t>26</t>
  </si>
  <si>
    <t>https://podminky.urs.cz/item/CS_URS_2024_02/621531022</t>
  </si>
  <si>
    <t>622131121</t>
  </si>
  <si>
    <t>Podkladní a spojovací vrstva vnějších omítaných ploch penetrace nanášená ručně stěn</t>
  </si>
  <si>
    <t>28</t>
  </si>
  <si>
    <t>https://podminky.urs.cz/item/CS_URS_2024_02/622131121</t>
  </si>
  <si>
    <t>zídka zadní vstup</t>
  </si>
  <si>
    <t>(3+0,3+3)*1,5</t>
  </si>
  <si>
    <t>sokl</t>
  </si>
  <si>
    <t>21,4*1</t>
  </si>
  <si>
    <t>4,5*2</t>
  </si>
  <si>
    <t>19,5*1</t>
  </si>
  <si>
    <t>21,4*1,5</t>
  </si>
  <si>
    <t>19,5*1,5</t>
  </si>
  <si>
    <t>okna fasada parapety</t>
  </si>
  <si>
    <t>(1,2)*12*0,35</t>
  </si>
  <si>
    <t>(1,8)*4*0,35</t>
  </si>
  <si>
    <t>(0,55)*4*0,35</t>
  </si>
  <si>
    <t>(0,4)*2*0,35</t>
  </si>
  <si>
    <t>ostění soklové okna</t>
  </si>
  <si>
    <t>(0,9+0,3+0,9+0,3)*7*0,3</t>
  </si>
  <si>
    <t>(0,6+0,3+0,6+0,3)*9*0,3</t>
  </si>
  <si>
    <t>(2+0,8+2)*0,3</t>
  </si>
  <si>
    <t>15</t>
  </si>
  <si>
    <t>622135011</t>
  </si>
  <si>
    <t>Vyrovnání nerovností podkladu vnějších omítaných ploch tmelem, tl. do 2 mm stěn</t>
  </si>
  <si>
    <t>https://podminky.urs.cz/item/CS_URS_2024_02/622135011</t>
  </si>
  <si>
    <t>(1,2)*25*0,35</t>
  </si>
  <si>
    <t>(1,8)*2*0,35</t>
  </si>
  <si>
    <t>622135095</t>
  </si>
  <si>
    <t>Vyrovnání nerovností podkladu vnějších omítaných ploch tmelem, tl. do 2 mm Příplatek k ceně za každý další 1 mm tloušťky podkladní vrstvy přes 2 mm tmelem stěn</t>
  </si>
  <si>
    <t>32</t>
  </si>
  <si>
    <t>https://podminky.urs.cz/item/CS_URS_2024_02/622135095</t>
  </si>
  <si>
    <t>350,18*3 "Přepočtené koeficientem množství</t>
  </si>
  <si>
    <t>17</t>
  </si>
  <si>
    <t>622142001</t>
  </si>
  <si>
    <t>Pletivo vnějších ploch v ploše nebo pruzích, na plném podkladu sklovláknité vtlačené do tmelu stěn</t>
  </si>
  <si>
    <t>34</t>
  </si>
  <si>
    <t>https://podminky.urs.cz/item/CS_URS_2024_02/622142001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</si>
  <si>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</si>
  <si>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</si>
  <si>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36</t>
  </si>
  <si>
    <t>https://podminky.urs.cz/item/CS_URS_2024_02/622143004</t>
  </si>
  <si>
    <t>(1,5+1,2+1,5)*25</t>
  </si>
  <si>
    <t>(1,5+1,8+1,5)*2</t>
  </si>
  <si>
    <t>(0,8+0,55+0,8)*4</t>
  </si>
  <si>
    <t>(0,8+0,4+0,8)*2</t>
  </si>
  <si>
    <t>(0,9+0,3+0,9+0,3)*7</t>
  </si>
  <si>
    <t>(0,6+0,3+0,6+0,3)*9</t>
  </si>
  <si>
    <t xml:space="preserve">okna fasada </t>
  </si>
  <si>
    <t>(1,2)*25</t>
  </si>
  <si>
    <t>(1,8)*2</t>
  </si>
  <si>
    <t>(0,55)*4</t>
  </si>
  <si>
    <t>(0,4)*2</t>
  </si>
  <si>
    <t>19</t>
  </si>
  <si>
    <t>59051476</t>
  </si>
  <si>
    <t>profil napojovací okenní PVC s výztužnou tkaninou 9mm</t>
  </si>
  <si>
    <t>38</t>
  </si>
  <si>
    <t>165*1,1 "Přepočtené koeficientem množství</t>
  </si>
  <si>
    <t>59051510</t>
  </si>
  <si>
    <t>profil napojovací nadokenní PVC s okapnicí s výztužnou tkaninou</t>
  </si>
  <si>
    <t>40</t>
  </si>
  <si>
    <t>36,6*1,1 "Přepočtené koeficientem množství</t>
  </si>
  <si>
    <t>622151021</t>
  </si>
  <si>
    <t>Penetrační nátěr vnějších pastovitých tenkovrstvých omítek mozaikových akrylátový stěn</t>
  </si>
  <si>
    <t>42</t>
  </si>
  <si>
    <t>https://podminky.urs.cz/item/CS_URS_2024_02/622151021</t>
  </si>
  <si>
    <t>622151031</t>
  </si>
  <si>
    <t>Penetrační nátěr vnějších pastovitých tenkovrstvých omítek silikonový stěn</t>
  </si>
  <si>
    <t>44</t>
  </si>
  <si>
    <t>https://podminky.urs.cz/item/CS_URS_2024_02/622151031</t>
  </si>
  <si>
    <t>23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</si>
  <si>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</si>
  <si>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</si>
  <si>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46</t>
  </si>
  <si>
    <t>https://podminky.urs.cz/item/CS_URS_2024_02/622211021</t>
  </si>
  <si>
    <t>28376443</t>
  </si>
  <si>
    <t>deska XPS hrana rovná a strukturovaný povrch tl 100mm</t>
  </si>
  <si>
    <t>48</t>
  </si>
  <si>
    <t>49,9*1,05 "Přepočtené koeficientem množství</t>
  </si>
  <si>
    <t>25</t>
  </si>
  <si>
    <t>713131141</t>
  </si>
  <si>
    <t>Montáž tepelné izolace stěn rohožemi, pásy, deskami, dílci, bloky (izolační materiál ve specifikaci) lepením celoplošně bez mechanického kotvení</t>
  </si>
  <si>
    <t>50</t>
  </si>
  <si>
    <t>https://podminky.urs.cz/item/CS_URS_2024_02/713131141</t>
  </si>
  <si>
    <t>28376017</t>
  </si>
  <si>
    <t>deska perimetrická fasádní soklová 150kPa tl 100mm</t>
  </si>
  <si>
    <t>52</t>
  </si>
  <si>
    <t>61,35*1,1 "Přepočtené koeficientem množství</t>
  </si>
  <si>
    <t>27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</si>
  <si>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</si>
  <si>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</si>
  <si>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54</t>
  </si>
  <si>
    <t>https://podminky.urs.cz/item/CS_URS_2024_02/622211031</t>
  </si>
  <si>
    <t>28376044</t>
  </si>
  <si>
    <t>deska EPS grafitová fasádní λ=0,032 tl 160mm</t>
  </si>
  <si>
    <t>56</t>
  </si>
  <si>
    <t>233,5*1,05 "Přepočtené koeficientem množství</t>
  </si>
  <si>
    <t>29</t>
  </si>
  <si>
    <t>58</t>
  </si>
  <si>
    <t>sokl u vstupu</t>
  </si>
  <si>
    <t>(1,5+1,5)*0,5</t>
  </si>
  <si>
    <t>nad vstupem stříška</t>
  </si>
  <si>
    <t>4,1*0,3</t>
  </si>
  <si>
    <t>28376447</t>
  </si>
  <si>
    <t>deska XPS hrana rovná a strukturovaný povrch 300kPA λ=0,035 tl 160mm</t>
  </si>
  <si>
    <t>60</t>
  </si>
  <si>
    <t>2,73*1,1 "Přepočtené koeficientem množství</t>
  </si>
  <si>
    <t>31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</si>
  <si>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</si>
  <si>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</si>
  <si>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62</t>
  </si>
  <si>
    <t>https://podminky.urs.cz/item/CS_URS_2024_02/622212051</t>
  </si>
  <si>
    <t>(1,2+1,5+1,2+1,5)*25</t>
  </si>
  <si>
    <t>(1,8+1,5+1,8+1,5)*2</t>
  </si>
  <si>
    <t>(0,55+0,8+0,55+0,8)*4</t>
  </si>
  <si>
    <t>(0,4+0,8+0,4+0,8)*2</t>
  </si>
  <si>
    <t>28376031</t>
  </si>
  <si>
    <t>deska EPS grafitová fasádní tl 30mm</t>
  </si>
  <si>
    <t>64</t>
  </si>
  <si>
    <t>44,52*1,1 "Přepočtené koeficientem množství</t>
  </si>
  <si>
    <t>33</t>
  </si>
  <si>
    <t>28376438</t>
  </si>
  <si>
    <t>deska XPS hrana rovná a strukturovaný povrch tl 30mm</t>
  </si>
  <si>
    <t>66</t>
  </si>
  <si>
    <t>12,81*1,1 "Přepočtené koeficientem množství</t>
  </si>
  <si>
    <t>68</t>
  </si>
  <si>
    <t>35</t>
  </si>
  <si>
    <t>70</t>
  </si>
  <si>
    <t>11,34*1,1 "Přepočtené koeficientem množství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</si>
  <si>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</si>
  <si>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</t>
  </si>
  <si>
    <t>72</t>
  </si>
  <si>
    <t>https://podminky.urs.cz/item/CS_URS_2024_02/622221031</t>
  </si>
  <si>
    <t>u vstupu</t>
  </si>
  <si>
    <t>(1,5+1+1,5)*2,5</t>
  </si>
  <si>
    <t>-1*2,1</t>
  </si>
  <si>
    <t>37</t>
  </si>
  <si>
    <t>74</t>
  </si>
  <si>
    <t>7,9*1,1 "Přepočtené koeficientem množství</t>
  </si>
  <si>
    <t>622222051</t>
  </si>
  <si>
    <t>Montáž kontaktního zateplení vnějšího ostění, nadpraží nebo parapetu lepením z desek z minerální vlny s podélnou nebo kolmou orientací vláken nebo z kombinovaných desek (dodávka ve specifikaci) hloubky špalet přes 200 do 400 mm, tloušťky desek do 40 mm</t>
  </si>
  <si>
    <t>76</t>
  </si>
  <si>
    <t>https://podminky.urs.cz/item/CS_URS_2024_02/622222051</t>
  </si>
  <si>
    <t>ostění vstupní dveře</t>
  </si>
  <si>
    <t>39</t>
  </si>
  <si>
    <t>63151507</t>
  </si>
  <si>
    <t>deska tepelně izolační minerální kontaktních fasád kolmé vlákno tl 40mm</t>
  </si>
  <si>
    <t>78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</si>
  <si>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</si>
  <si>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</si>
  <si>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80</t>
  </si>
  <si>
    <t>https://podminky.urs.cz/item/CS_URS_2024_02/622251101</t>
  </si>
  <si>
    <t>41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</si>
  <si>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</si>
  <si>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</si>
  <si>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82</t>
  </si>
  <si>
    <t>https://podminky.urs.cz/item/CS_URS_2024_02/622251105</t>
  </si>
  <si>
    <t>622252001</t>
  </si>
  <si>
    <t>Montáž profilů kontaktního zateplení zakládacích soklových připevněných hmoždinkami</t>
  </si>
  <si>
    <t>84</t>
  </si>
  <si>
    <t>https://podminky.urs.cz/item/CS_URS_2024_02/622252001</t>
  </si>
  <si>
    <t>21,4</t>
  </si>
  <si>
    <t>19,5</t>
  </si>
  <si>
    <t>43</t>
  </si>
  <si>
    <t>59051653</t>
  </si>
  <si>
    <t>profil zakládací Al tl 0,7mm pro ETICS pro izolant tl 160mm</t>
  </si>
  <si>
    <t>86</t>
  </si>
  <si>
    <t>40,9*1,03 "Přepočtené koeficientem množství</t>
  </si>
  <si>
    <t>622252002</t>
  </si>
  <si>
    <t>Montáž profilů kontaktního zateplení ostatních stěnových, dilatačních apod. lepených do tmelu</t>
  </si>
  <si>
    <t>88</t>
  </si>
  <si>
    <t>https://podminky.urs.cz/item/CS_URS_2024_02/622252002</t>
  </si>
  <si>
    <t>rohy</t>
  </si>
  <si>
    <t>7*8</t>
  </si>
  <si>
    <t>římsa</t>
  </si>
  <si>
    <t>47</t>
  </si>
  <si>
    <t>(1,5+1,5)*25</t>
  </si>
  <si>
    <t>(1,5+1,5)*2</t>
  </si>
  <si>
    <t>(0,8+0,8)*4</t>
  </si>
  <si>
    <t>(0,8+0,8)*2</t>
  </si>
  <si>
    <t>dilatace mezi domy</t>
  </si>
  <si>
    <t>2*8</t>
  </si>
  <si>
    <t>45</t>
  </si>
  <si>
    <t>63127416</t>
  </si>
  <si>
    <t>profil rohový PVC s výztužnou tkaninou š 100/100mm</t>
  </si>
  <si>
    <t>90</t>
  </si>
  <si>
    <t>239,3*1,1 "Přepočtené koeficientem množství</t>
  </si>
  <si>
    <t>19416050</t>
  </si>
  <si>
    <t>profil dilatační stěnový Al s výztužnou tkaninou</t>
  </si>
  <si>
    <t>92</t>
  </si>
  <si>
    <t>622311121</t>
  </si>
  <si>
    <t>Omítka vápenná vnějších ploch nanášená ručně jednovrstvá, tloušťky do 15 mm hladká stěn</t>
  </si>
  <si>
    <t>94</t>
  </si>
  <si>
    <t>https://podminky.urs.cz/item/CS_URS_2024_02/622311121</t>
  </si>
  <si>
    <t>622325112</t>
  </si>
  <si>
    <t>Oprava vápenné omítky vnějších ploch stupně členitosti 1 hladké stěn, v rozsahu opravované plochy přes 10 do 30%</t>
  </si>
  <si>
    <t>96</t>
  </si>
  <si>
    <t>https://podminky.urs.cz/item/CS_URS_2024_02/622325112</t>
  </si>
  <si>
    <t>49</t>
  </si>
  <si>
    <t>622511112</t>
  </si>
  <si>
    <t>Omítka tenkovrstvá akrylátová vnějších ploch probarvená bez penetrace mozaiková střednězrnná stěn</t>
  </si>
  <si>
    <t>98</t>
  </si>
  <si>
    <t>https://podminky.urs.cz/item/CS_URS_2024_02/622511112</t>
  </si>
  <si>
    <t>622531022</t>
  </si>
  <si>
    <t>Omítka tenkovrstvá silikonová vnějších ploch probarvená bez penetrace zatíraná (škrábaná), zrnitost 2,0 mm stěn</t>
  </si>
  <si>
    <t>100</t>
  </si>
  <si>
    <t>https://podminky.urs.cz/item/CS_URS_2024_02/622531022</t>
  </si>
  <si>
    <t>51</t>
  </si>
  <si>
    <t>629135102</t>
  </si>
  <si>
    <t>Vyrovnávací vrstva z cementové malty pod klempířskými prvky šířky přes 150 do 300 mm</t>
  </si>
  <si>
    <t>102</t>
  </si>
  <si>
    <t>https://podminky.urs.cz/item/CS_URS_2024_02/629135102</t>
  </si>
  <si>
    <t>629991011</t>
  </si>
  <si>
    <t>Zakrytí vnějších ploch před znečištěním včetně pozdějšího odkrytí výplní otvorů a svislých ploch fólií přilepenou lepící páskou</t>
  </si>
  <si>
    <t>104</t>
  </si>
  <si>
    <t>https://podminky.urs.cz/item/CS_URS_2024_02/629991011</t>
  </si>
  <si>
    <t>okna sklep</t>
  </si>
  <si>
    <t>(0,9*0,3)*7</t>
  </si>
  <si>
    <t>(0,6*0,3)*9</t>
  </si>
  <si>
    <t>1,2*1,5*25</t>
  </si>
  <si>
    <t>1,8*1,5*2</t>
  </si>
  <si>
    <t>0,55*0,8*4</t>
  </si>
  <si>
    <t>0,4*0,8*2</t>
  </si>
  <si>
    <t>dveře vstupy</t>
  </si>
  <si>
    <t>1*2,1</t>
  </si>
  <si>
    <t>0,8*2</t>
  </si>
  <si>
    <t>okna lodžie</t>
  </si>
  <si>
    <t>0,6*2*2</t>
  </si>
  <si>
    <t>53</t>
  </si>
  <si>
    <t>629995101</t>
  </si>
  <si>
    <t>Očištění vnějších ploch tlakovou vodou omytím tlakovou vodou</t>
  </si>
  <si>
    <t>106</t>
  </si>
  <si>
    <t>https://podminky.urs.cz/item/CS_URS_2024_02/629995101</t>
  </si>
  <si>
    <t>boční část</t>
  </si>
  <si>
    <t>10,35*7</t>
  </si>
  <si>
    <t>Ostatní konstrukce a práce, bourání</t>
  </si>
  <si>
    <t>952901111</t>
  </si>
  <si>
    <t>Vyčištění budov nebo objektů před předáním do užívání budov bytové nebo občanské výstavby, světlé výšky podlaží do 4 m</t>
  </si>
  <si>
    <t>108</t>
  </si>
  <si>
    <t>https://podminky.urs.cz/item/CS_URS_2024_02/952901111</t>
  </si>
  <si>
    <t>suteren</t>
  </si>
  <si>
    <t>138,8</t>
  </si>
  <si>
    <t>podlaha na půdě</t>
  </si>
  <si>
    <t>156,6</t>
  </si>
  <si>
    <t>55</t>
  </si>
  <si>
    <t>968072455</t>
  </si>
  <si>
    <t>Vybourání kovových rámů oken s křídly, dveřních zárubní, vrat, stěn, ostění nebo obkladů dveřních zárubní, plochy do 2 m2</t>
  </si>
  <si>
    <t>110</t>
  </si>
  <si>
    <t>https://podminky.urs.cz/item/CS_URS_2024_02/968072455</t>
  </si>
  <si>
    <t xml:space="preserve">dveře </t>
  </si>
  <si>
    <t>2*1*2</t>
  </si>
  <si>
    <t>0,9*2*2</t>
  </si>
  <si>
    <t>978015341</t>
  </si>
  <si>
    <t>Otlučení vápenných nebo vápenocementových omítek vnějších ploch s vyškrabáním spar a s očištěním zdiva stupně členitosti 1 a 2, v rozsahu přes 10 do 30 %</t>
  </si>
  <si>
    <t>112</t>
  </si>
  <si>
    <t>https://podminky.urs.cz/item/CS_URS_2024_02/978015341</t>
  </si>
  <si>
    <t>20,9*7</t>
  </si>
  <si>
    <t>štít</t>
  </si>
  <si>
    <t>19*7</t>
  </si>
  <si>
    <t>-1,2*1,5*12</t>
  </si>
  <si>
    <t>-1,8*1,5*6</t>
  </si>
  <si>
    <t>-0,55*1,5*2</t>
  </si>
  <si>
    <t>-0,85*2,3</t>
  </si>
  <si>
    <t>-0,8*1,1</t>
  </si>
  <si>
    <t>-0,9*1,35*2</t>
  </si>
  <si>
    <t>997</t>
  </si>
  <si>
    <t>Přesun sutě</t>
  </si>
  <si>
    <t>57</t>
  </si>
  <si>
    <t>997013213</t>
  </si>
  <si>
    <t>Vnitrostaveništní doprava suti a vybouraných hmot vodorovně do 50 m s naložením ručně pro budovy a haly výšky přes 9 do 12 m</t>
  </si>
  <si>
    <t>t</t>
  </si>
  <si>
    <t>114</t>
  </si>
  <si>
    <t>https://podminky.urs.cz/item/CS_URS_2024_02/997013213</t>
  </si>
  <si>
    <t>997013501</t>
  </si>
  <si>
    <t>Odvoz suti a vybouraných hmot na skládku nebo meziskládku se složením, na vzdálenost do 1 km</t>
  </si>
  <si>
    <t>116</t>
  </si>
  <si>
    <t>https://podminky.urs.cz/item/CS_URS_2024_02/997013501</t>
  </si>
  <si>
    <t>59</t>
  </si>
  <si>
    <t>997013509</t>
  </si>
  <si>
    <t>Odvoz suti a vybouraných hmot na skládku nebo meziskládku se složením, na vzdálenost Příplatek k ceně za každý další započatý 1 km přes 1 km</t>
  </si>
  <si>
    <t>118</t>
  </si>
  <si>
    <t>https://podminky.urs.cz/item/CS_URS_2024_02/997013509</t>
  </si>
  <si>
    <t>22,178*14 "Přepočtené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</si>
  <si>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</si>
  <si>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</si>
  <si>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120</t>
  </si>
  <si>
    <t>https://podminky.urs.cz/item/CS_URS_2024_02/997013631</t>
  </si>
  <si>
    <t>998</t>
  </si>
  <si>
    <t>Přesun hmot</t>
  </si>
  <si>
    <t>61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</si>
  <si>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</si>
  <si>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</si>
  <si>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122</t>
  </si>
  <si>
    <t>https://podminky.urs.cz/item/CS_URS_2024_02/998018002</t>
  </si>
  <si>
    <t>Úprava povrchů vnitřních</t>
  </si>
  <si>
    <t>124</t>
  </si>
  <si>
    <t>63</t>
  </si>
  <si>
    <t>126</t>
  </si>
  <si>
    <t>žebra strop</t>
  </si>
  <si>
    <t>(0,15+0,15+0,15)*9,4*8</t>
  </si>
  <si>
    <t>63152261</t>
  </si>
  <si>
    <t>deska tepelně izolační minerální kontaktních fasád podélné vlákno tl 60mm</t>
  </si>
  <si>
    <t>128</t>
  </si>
  <si>
    <t>33,84*1,02 "Přepočtené koeficientem množství</t>
  </si>
  <si>
    <t>65</t>
  </si>
  <si>
    <t>621221021</t>
  </si>
  <si>
    <t>130</t>
  </si>
  <si>
    <t>https://podminky.urs.cz/item/CS_URS_2024_02/621221021</t>
  </si>
  <si>
    <t>podhled v suterénu</t>
  </si>
  <si>
    <t>63152263</t>
  </si>
  <si>
    <t>deska tepelně izolační minerální kontaktních fasád podélné vlákno tl 100mm</t>
  </si>
  <si>
    <t>132</t>
  </si>
  <si>
    <t>138,8*1,1 "Přepočtené koeficientem množství</t>
  </si>
  <si>
    <t>Podlahy a podlahové konstrukce</t>
  </si>
  <si>
    <t>67</t>
  </si>
  <si>
    <t>632450122</t>
  </si>
  <si>
    <t>Potěr cementový vyrovnávací ze suchých směsí v pásu o průměrné (střední) tl. přes 20 do 30 mm</t>
  </si>
  <si>
    <t>134</t>
  </si>
  <si>
    <t>https://podminky.urs.cz/item/CS_URS_2024_02/632450122</t>
  </si>
  <si>
    <t>lodžie</t>
  </si>
  <si>
    <t>4,1*1,3</t>
  </si>
  <si>
    <t>632459175</t>
  </si>
  <si>
    <t>Příplatky k cenám potěrů za malou plochu do 5 m2 jednotlivě, tl. potěru přes 40 do 50 mm</t>
  </si>
  <si>
    <t>136</t>
  </si>
  <si>
    <t>https://podminky.urs.cz/item/CS_URS_2024_02/632459175</t>
  </si>
  <si>
    <t>Lešení a stavební výtahy</t>
  </si>
  <si>
    <t>69</t>
  </si>
  <si>
    <t>941211111</t>
  </si>
  <si>
    <t>Lešení řadové rámové lehké pracovní s podlahami s provozním zatížením tř. 3 do 200 kg/m2 šířky tř. SW06 od 0,6 do 0,9 m výšky do 10 m montáž</t>
  </si>
  <si>
    <t>138</t>
  </si>
  <si>
    <t>https://podminky.urs.cz/item/CS_URS_2024_02/941211111</t>
  </si>
  <si>
    <t>fasáda</t>
  </si>
  <si>
    <t>(20+12,5+20)*8</t>
  </si>
  <si>
    <t>941211211</t>
  </si>
  <si>
    <t>Lešení řadové rámové lehké pracovní s podlahami s provozním zatížením tř. 3 do 200 kg/m2 šířky tř. SW06 od 0,6 do 0,9 m výšky do 10 m příplatek za každý den použití</t>
  </si>
  <si>
    <t>140</t>
  </si>
  <si>
    <t>https://podminky.urs.cz/item/CS_URS_2024_02/941211211</t>
  </si>
  <si>
    <t>420*60 'Přepočtené koeficientem množství</t>
  </si>
  <si>
    <t>71</t>
  </si>
  <si>
    <t>941211811</t>
  </si>
  <si>
    <t>Lešení řadové rámové lehké pracovní s podlahami s provozním zatížením tř. 3 do 200 kg/m2 šířky tř. SW06 od 0,6 do 0,9 m výšky do 10 m demontáž</t>
  </si>
  <si>
    <t>142</t>
  </si>
  <si>
    <t>https://podminky.urs.cz/item/CS_URS_2024_02/941211811</t>
  </si>
  <si>
    <t>944511111</t>
  </si>
  <si>
    <t>Síť ochranná zavěšená na konstrukci lešení z textilie z umělých vláken montáž</t>
  </si>
  <si>
    <t>144</t>
  </si>
  <si>
    <t>https://podminky.urs.cz/item/CS_URS_2024_02/944511111</t>
  </si>
  <si>
    <t>73</t>
  </si>
  <si>
    <t>944511211</t>
  </si>
  <si>
    <t>Síť ochranná zavěšená na konstrukci lešení z textilie z umělých vláken příplatek k ceně za každý den použití</t>
  </si>
  <si>
    <t>146</t>
  </si>
  <si>
    <t>https://podminky.urs.cz/item/CS_URS_2024_02/944511211</t>
  </si>
  <si>
    <t>944511811</t>
  </si>
  <si>
    <t>Síť ochranná zavěšená na konstrukci lešení z textilie z umělých vláken demontáž</t>
  </si>
  <si>
    <t>148</t>
  </si>
  <si>
    <t>https://podminky.urs.cz/item/CS_URS_2024_02/944511811</t>
  </si>
  <si>
    <t>75</t>
  </si>
  <si>
    <t>944711113</t>
  </si>
  <si>
    <t>Stříška záchytná zřizovaná současně s lehkým nebo těžkým lešením šířky přes 2,0 do 2,5 m montáž</t>
  </si>
  <si>
    <t>150</t>
  </si>
  <si>
    <t>https://podminky.urs.cz/item/CS_URS_2024_02/944711113</t>
  </si>
  <si>
    <t>přední a zadní vstup</t>
  </si>
  <si>
    <t>3+3</t>
  </si>
  <si>
    <t>944711213</t>
  </si>
  <si>
    <t>Stříška záchytná zřizovaná současně s lehkým nebo těžkým lešením šířky přes 2,0 do 2,5 m příplatek k ceně za každý den použití</t>
  </si>
  <si>
    <t>152</t>
  </si>
  <si>
    <t>https://podminky.urs.cz/item/CS_URS_2024_02/944711213</t>
  </si>
  <si>
    <t>77</t>
  </si>
  <si>
    <t>944711813</t>
  </si>
  <si>
    <t>Stříška záchytná zřizovaná současně s lehkým nebo těžkým lešením šířky přes 2,0 do 2,5 m demontáž</t>
  </si>
  <si>
    <t>154</t>
  </si>
  <si>
    <t>https://podminky.urs.cz/item/CS_URS_2024_02/944711813</t>
  </si>
  <si>
    <t>762</t>
  </si>
  <si>
    <t>Konstrukce tesařské</t>
  </si>
  <si>
    <t>762841812</t>
  </si>
  <si>
    <t>Demontáž podbíjení obkladů stropů a střech sklonu do 60° z hrubých prken tl. do 35 mm s omítkou</t>
  </si>
  <si>
    <t>156</t>
  </si>
  <si>
    <t>https://podminky.urs.cz/item/CS_URS_2024_02/762841812</t>
  </si>
  <si>
    <t>šikmá část na schodišti s vikýřem</t>
  </si>
  <si>
    <t>2,5*3,5</t>
  </si>
  <si>
    <t>PSV</t>
  </si>
  <si>
    <t>Práce a dodávky PSV</t>
  </si>
  <si>
    <t>713</t>
  </si>
  <si>
    <t>Izolace tepelné</t>
  </si>
  <si>
    <t>79</t>
  </si>
  <si>
    <t>713121121</t>
  </si>
  <si>
    <t>Montáž tepelné izolace podlah rohožemi, pásy, deskami, dílci, bloky (izolační materiál ve specifikaci) kladenými volně dvouvrstvá</t>
  </si>
  <si>
    <t>158</t>
  </si>
  <si>
    <t>https://podminky.urs.cz/item/CS_URS_2024_02/713121121</t>
  </si>
  <si>
    <t>strop nad schodištěm</t>
  </si>
  <si>
    <t>63148105</t>
  </si>
  <si>
    <t>deska tepelně izolační minerální univerzální tl 120mm</t>
  </si>
  <si>
    <t>160</t>
  </si>
  <si>
    <t>161*2,05 "Přepočtené koeficientem množství</t>
  </si>
  <si>
    <t>81</t>
  </si>
  <si>
    <t>713122111</t>
  </si>
  <si>
    <t>Izolace pro pochozí půdy parotěsná vrstva na ploše vodorovné V</t>
  </si>
  <si>
    <t>162</t>
  </si>
  <si>
    <t>https://podminky.urs.cz/item/CS_URS_2024_02/713122111</t>
  </si>
  <si>
    <t>713122123</t>
  </si>
  <si>
    <t>Izolace pro pochozí půdy nosný rošt z EPS trámců, osová vzdálenost trámů do 600 mm tloušťky 240 mm</t>
  </si>
  <si>
    <t>164</t>
  </si>
  <si>
    <t>https://podminky.urs.cz/item/CS_URS_2024_02/713122123</t>
  </si>
  <si>
    <t>83</t>
  </si>
  <si>
    <t>713122141</t>
  </si>
  <si>
    <t>Izolace pro pochozí půdy prkna dřevěná lepená na rošt z EPS trámců pomocí nízkoexpanzní pěny</t>
  </si>
  <si>
    <t>166</t>
  </si>
  <si>
    <t>https://podminky.urs.cz/item/CS_URS_2024_02/713122141</t>
  </si>
  <si>
    <t>713151111</t>
  </si>
  <si>
    <t>Montáž tepelné izolace střech šikmých rohožemi, pásy, deskami (izolační materiál ve specifikaci) kladenými volně mezi krokve</t>
  </si>
  <si>
    <t>168</t>
  </si>
  <si>
    <t>https://podminky.urs.cz/item/CS_URS_2024_02/713151111</t>
  </si>
  <si>
    <t>vikýř nad schodištěm</t>
  </si>
  <si>
    <t>85</t>
  </si>
  <si>
    <t>28376809</t>
  </si>
  <si>
    <t>deska fenolická tepelně izolační fasádní tl 120mm</t>
  </si>
  <si>
    <t>170</t>
  </si>
  <si>
    <t>172</t>
  </si>
  <si>
    <t>S03</t>
  </si>
  <si>
    <t>87</t>
  </si>
  <si>
    <t>63166763</t>
  </si>
  <si>
    <t>pás tepelně izolační univerzální tl 100mm</t>
  </si>
  <si>
    <t>174</t>
  </si>
  <si>
    <t>63150861</t>
  </si>
  <si>
    <t>pás tepelně izolační minerální tl 50mm</t>
  </si>
  <si>
    <t>176</t>
  </si>
  <si>
    <t>89</t>
  </si>
  <si>
    <t>998713202</t>
  </si>
  <si>
    <t>Přesun hmot pro izolace tepelné stanovený procentní sazbou (%) z ceny vodorovná dopravní vzdálenost do 50 m s užitím mechanizace v objektech výšky přes 6 do 12 m</t>
  </si>
  <si>
    <t>%</t>
  </si>
  <si>
    <t>178</t>
  </si>
  <si>
    <t>https://podminky.urs.cz/item/CS_URS_2024_02/998713202</t>
  </si>
  <si>
    <t>763</t>
  </si>
  <si>
    <t>Konstrukce suché výstavby</t>
  </si>
  <si>
    <t>763131751</t>
  </si>
  <si>
    <t>Podhled ze sádrokartonových desek ostatní práce a konstrukce na podhledech ze sádrokartonových desek montáž parotěsné zábrany</t>
  </si>
  <si>
    <t>180</t>
  </si>
  <si>
    <t>https://podminky.urs.cz/item/CS_URS_2024_02/763131751</t>
  </si>
  <si>
    <t>91</t>
  </si>
  <si>
    <t>28329276</t>
  </si>
  <si>
    <t>fólie PE vyztužená pro parotěsnou vrstvu (reakce na oheň - třída E) 140g/m2</t>
  </si>
  <si>
    <t>182</t>
  </si>
  <si>
    <t>8,75*1,1235 "Přepočtené koeficientem množství</t>
  </si>
  <si>
    <t>763161710</t>
  </si>
  <si>
    <t>Podkroví ze sádrokartonových desek dvouvrstvá spodní konstrukce z ocelových profilů CD, UD na krokvových závěsech jednoduše opláštěná deskou standardní A, tl. 12,5 mm, bez TI</t>
  </si>
  <si>
    <t>184</t>
  </si>
  <si>
    <t>https://podminky.urs.cz/item/CS_URS_2024_02/763161710</t>
  </si>
  <si>
    <t>93</t>
  </si>
  <si>
    <t>763182411</t>
  </si>
  <si>
    <t>Výplně otvorů konstrukcí ze sádrokartonových desek opláštění obvodu (špalety) vikýře z desek včetně Al rohu hloubky do 0,5 m</t>
  </si>
  <si>
    <t>186</t>
  </si>
  <si>
    <t>https://podminky.urs.cz/item/CS_URS_2024_02/763182411</t>
  </si>
  <si>
    <t>1+1,5+1+1,5</t>
  </si>
  <si>
    <t>998763512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</si>
  <si>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přes 6 do 12 m</t>
  </si>
  <si>
    <t>188</t>
  </si>
  <si>
    <t>https://podminky.urs.cz/item/CS_URS_2024_02/998763512</t>
  </si>
  <si>
    <t>764</t>
  </si>
  <si>
    <t>Konstrukce klempířské</t>
  </si>
  <si>
    <t>95</t>
  </si>
  <si>
    <t>764002851</t>
  </si>
  <si>
    <t>Demontáž klempířských konstrukcí oplechování parapetů do suti</t>
  </si>
  <si>
    <t>190</t>
  </si>
  <si>
    <t>https://podminky.urs.cz/item/CS_URS_2024_02/764002851</t>
  </si>
  <si>
    <t>KL10</t>
  </si>
  <si>
    <t>1,75*2</t>
  </si>
  <si>
    <t>KL11</t>
  </si>
  <si>
    <t>25*1,2</t>
  </si>
  <si>
    <t>KL12 štít</t>
  </si>
  <si>
    <t>0,9</t>
  </si>
  <si>
    <t>KL14</t>
  </si>
  <si>
    <t>0,4*2</t>
  </si>
  <si>
    <t>KL15</t>
  </si>
  <si>
    <t>0,5*4</t>
  </si>
  <si>
    <t>764216605</t>
  </si>
  <si>
    <t>Oplechování parapetů z pozinkovaného plechu s povrchovou úpravou rovných mechanicky kotvené, bez rohů rš 400 mm</t>
  </si>
  <si>
    <t>192</t>
  </si>
  <si>
    <t>https://podminky.urs.cz/item/CS_URS_2024_02/764216605</t>
  </si>
  <si>
    <t>97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</si>
  <si>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</si>
  <si>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</si>
  <si>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194</t>
  </si>
  <si>
    <t>https://podminky.urs.cz/item/CS_URS_2024_02/764216665</t>
  </si>
  <si>
    <t>33,9*2 "Přepočtené koeficientem množství</t>
  </si>
  <si>
    <t>998764202</t>
  </si>
  <si>
    <t>Přesun hmot pro konstrukce klempířské stanovený procentní sazbou (%) z ceny vodorovná dopravní vzdálenost do 50 m s užitím mechanizace v objektech výšky přes 6 do 12 m</t>
  </si>
  <si>
    <t>196</t>
  </si>
  <si>
    <t>https://podminky.urs.cz/item/CS_URS_2024_02/998764202</t>
  </si>
  <si>
    <t>766</t>
  </si>
  <si>
    <t>Konstrukce truhlářské</t>
  </si>
  <si>
    <t>99</t>
  </si>
  <si>
    <t>766660022</t>
  </si>
  <si>
    <t>Montáž dveřních křídel dřevěných nebo plastových otevíravých do ocelové zárubně protipožárních jednokřídlových, šířky přes 800 mm</t>
  </si>
  <si>
    <t>198</t>
  </si>
  <si>
    <t>https://podminky.urs.cz/item/CS_URS_2024_02/766660022</t>
  </si>
  <si>
    <t>D9, 10</t>
  </si>
  <si>
    <t>61165340</t>
  </si>
  <si>
    <t>dveře jednokřídlé dřevotřískové protipožární EI (EW) 30 D3 povrch lakovaný plné 900x1970-2100mm</t>
  </si>
  <si>
    <t>200</t>
  </si>
  <si>
    <t>101</t>
  </si>
  <si>
    <t>766660411</t>
  </si>
  <si>
    <t>Montáž vchodových dveří včetně rámu do zdiva jednokřídlových bez nadsvětlíku</t>
  </si>
  <si>
    <t>202</t>
  </si>
  <si>
    <t>https://podminky.urs.cz/item/CS_URS_2024_02/766660411</t>
  </si>
  <si>
    <t>D01, 11</t>
  </si>
  <si>
    <t>61140500</t>
  </si>
  <si>
    <t>dveře jednokřídlé plastové bílé plné max rozměru otvoru 2,42m2 bezpečnostní třídy RC2</t>
  </si>
  <si>
    <t>204</t>
  </si>
  <si>
    <t>D11</t>
  </si>
  <si>
    <t>103</t>
  </si>
  <si>
    <t>61140502</t>
  </si>
  <si>
    <t>dveře jednokřídlé plastové bílé prosklené max rozměru otvoru 2,42m2</t>
  </si>
  <si>
    <t>206</t>
  </si>
  <si>
    <t>D01</t>
  </si>
  <si>
    <t>766660717</t>
  </si>
  <si>
    <t>Montáž dveřních doplňků samozavírače na zárubeň ocelovou</t>
  </si>
  <si>
    <t>208</t>
  </si>
  <si>
    <t>https://podminky.urs.cz/item/CS_URS_2024_02/766660717</t>
  </si>
  <si>
    <t>105</t>
  </si>
  <si>
    <t>54917250</t>
  </si>
  <si>
    <t>samozavírač dveří hydraulický</t>
  </si>
  <si>
    <t>210</t>
  </si>
  <si>
    <t>766660729</t>
  </si>
  <si>
    <t>Montáž dveřních doplňků dveřního kování interiérového štítku s klikou</t>
  </si>
  <si>
    <t>212</t>
  </si>
  <si>
    <t>https://podminky.urs.cz/item/CS_URS_2024_02/766660729</t>
  </si>
  <si>
    <t>107</t>
  </si>
  <si>
    <t>54914123</t>
  </si>
  <si>
    <t>kování rozetové klika/klika</t>
  </si>
  <si>
    <t>214</t>
  </si>
  <si>
    <t>766660734</t>
  </si>
  <si>
    <t>Montáž dveřních doplňků dveřního kování bezpečnostního panikového kování</t>
  </si>
  <si>
    <t>216</t>
  </si>
  <si>
    <t>https://podminky.urs.cz/item/CS_URS_2024_02/766660734</t>
  </si>
  <si>
    <t>109</t>
  </si>
  <si>
    <t>766001</t>
  </si>
  <si>
    <t>Panikové kování -sada pro dveře se štítkem, klika/klika + zámek</t>
  </si>
  <si>
    <t>ks</t>
  </si>
  <si>
    <t>218</t>
  </si>
  <si>
    <t>998766202</t>
  </si>
  <si>
    <t>Přesun hmot pro konstrukce truhlářské stanovený procentní sazbou (%) z ceny vodorovná dopravní vzdálenost do 50 m základní v objektech výšky přes 6 do 12 m</t>
  </si>
  <si>
    <t>220</t>
  </si>
  <si>
    <t>https://podminky.urs.cz/item/CS_URS_2024_02/998766202</t>
  </si>
  <si>
    <t>767</t>
  </si>
  <si>
    <t>Konstrukce zámečnické</t>
  </si>
  <si>
    <t>111</t>
  </si>
  <si>
    <t>767001</t>
  </si>
  <si>
    <t>Demontáž a zpětná montáž ocelového schodiště pro byt v 1NP</t>
  </si>
  <si>
    <t>kpl</t>
  </si>
  <si>
    <t>222</t>
  </si>
  <si>
    <t>767821112</t>
  </si>
  <si>
    <t>Montáž poštovních schránek samostatných zavěšených</t>
  </si>
  <si>
    <t>224</t>
  </si>
  <si>
    <t>https://podminky.urs.cz/item/CS_URS_2024_02/767821112</t>
  </si>
  <si>
    <t>113</t>
  </si>
  <si>
    <t>55348116</t>
  </si>
  <si>
    <t>schránka listová s AL rámečkem Pz 370x330x100mm</t>
  </si>
  <si>
    <t>226</t>
  </si>
  <si>
    <t>767893115</t>
  </si>
  <si>
    <t>Montáž stříšek nad venkovními vstupy z kovových profilů kotvených k nosné konstrukci pomocí závěsů, výplň ze skla rovná, šířky do 1,50 m</t>
  </si>
  <si>
    <t>228</t>
  </si>
  <si>
    <t>https://podminky.urs.cz/item/CS_URS_2024_02/767893115</t>
  </si>
  <si>
    <t>Z01</t>
  </si>
  <si>
    <t>115</t>
  </si>
  <si>
    <t>63437000</t>
  </si>
  <si>
    <t>stříška vchodová rovná, kotvená pomocí konzol, nerezový rám, výplň vrstvené bezpečnostní sklo 1400x900mm</t>
  </si>
  <si>
    <t>230</t>
  </si>
  <si>
    <t>998767312</t>
  </si>
  <si>
    <t>Přesun hmot pro zámečnické konstrukce stanovený procentní sazbou (%) z ceny vodorovná dopravní vzdálenost do 50 m ruční (bez užití mechanizace) v objektech výšky přes 6 do 12 m</t>
  </si>
  <si>
    <t>232</t>
  </si>
  <si>
    <t>https://podminky.urs.cz/item/CS_URS_2024_02/998767312</t>
  </si>
  <si>
    <t>783</t>
  </si>
  <si>
    <t>Dokončovací práce - nátěry</t>
  </si>
  <si>
    <t>117</t>
  </si>
  <si>
    <t>783301303</t>
  </si>
  <si>
    <t>Příprava podkladu zámečnických konstrukcí před provedením nátěru odrezivění odrezovačem bezoplachovým</t>
  </si>
  <si>
    <t>234</t>
  </si>
  <si>
    <t>https://podminky.urs.cz/item/CS_URS_2024_02/783301303</t>
  </si>
  <si>
    <t>HUP</t>
  </si>
  <si>
    <t>0,5*0,5*2</t>
  </si>
  <si>
    <t>el rozv</t>
  </si>
  <si>
    <t>0,4*0,7*2</t>
  </si>
  <si>
    <t>1,06*1,1 "Přepočtené koeficientem množství</t>
  </si>
  <si>
    <t>783301313</t>
  </si>
  <si>
    <t>Příprava podkladu zámečnických konstrukcí před provedením nátěru odmaštění odmašťovačem ředidlovým</t>
  </si>
  <si>
    <t>236</t>
  </si>
  <si>
    <t>https://podminky.urs.cz/item/CS_URS_2024_02/783301313</t>
  </si>
  <si>
    <t>119</t>
  </si>
  <si>
    <t>783317101</t>
  </si>
  <si>
    <t>Krycí nátěr (email) zámečnických konstrukcí jednonásobný syntetický standardní</t>
  </si>
  <si>
    <t>238</t>
  </si>
  <si>
    <t>https://podminky.urs.cz/item/CS_URS_2024_02/783317101</t>
  </si>
  <si>
    <t>783322101</t>
  </si>
  <si>
    <t>Tmelení zámečnických konstrukcí včetně přebroušení tmelených míst, tmelem disperzním akrylátovým nebo latexovým</t>
  </si>
  <si>
    <t>240</t>
  </si>
  <si>
    <t>https://podminky.urs.cz/item/CS_URS_2024_02/783322101</t>
  </si>
  <si>
    <t>121</t>
  </si>
  <si>
    <t>783334201</t>
  </si>
  <si>
    <t>Základní antikorozní nátěr zámečnických konstrukcí jednonásobný epoxidový</t>
  </si>
  <si>
    <t>242</t>
  </si>
  <si>
    <t>https://podminky.urs.cz/item/CS_URS_2024_02/783334201</t>
  </si>
  <si>
    <t>784</t>
  </si>
  <si>
    <t>Dokončovací práce - malby a tapety</t>
  </si>
  <si>
    <t>784121007</t>
  </si>
  <si>
    <t>Oškrabání malby na schodišti o výšce podlaží do 3,80 m</t>
  </si>
  <si>
    <t>244</t>
  </si>
  <si>
    <t>https://podminky.urs.cz/item/CS_URS_2024_02/784121007</t>
  </si>
  <si>
    <t>schodiště</t>
  </si>
  <si>
    <t>16,8*12</t>
  </si>
  <si>
    <t>5,5*2,35*3</t>
  </si>
  <si>
    <t>123</t>
  </si>
  <si>
    <t>784181101</t>
  </si>
  <si>
    <t>Penetrace podkladu jednonásobná základní akrylátová bezbarvá v místnostech výšky do 3,80 m</t>
  </si>
  <si>
    <t>246</t>
  </si>
  <si>
    <t>https://podminky.urs.cz/item/CS_URS_2024_02/784181101</t>
  </si>
  <si>
    <t>784181107</t>
  </si>
  <si>
    <t>Penetrace podkladu jednonásobná základní akrylátová bezbarvá na schodišti o výšce podlaží do 3,80 m</t>
  </si>
  <si>
    <t>248</t>
  </si>
  <si>
    <t>https://podminky.urs.cz/item/CS_URS_2024_02/784181107</t>
  </si>
  <si>
    <t>125</t>
  </si>
  <si>
    <t>784221111</t>
  </si>
  <si>
    <t>Malby z malířských směsí otěruvzdorných za sucha dvojnásobné, bílé za sucha otěruvzdorné středně v místnostech výšky do 3,80 m</t>
  </si>
  <si>
    <t>250</t>
  </si>
  <si>
    <t>https://podminky.urs.cz/item/CS_URS_2024_02/784221111</t>
  </si>
  <si>
    <t>784221117</t>
  </si>
  <si>
    <t>Malby z malířských směsí otěruvzdorných za sucha dvojnásobné, bílé za sucha otěruvzdorné středně na schodišti o výšce podlaží do 3,80 m</t>
  </si>
  <si>
    <t>252</t>
  </si>
  <si>
    <t>https://podminky.urs.cz/item/CS_URS_2024_02/784221117</t>
  </si>
  <si>
    <t>02 - sanace suterénu</t>
  </si>
  <si>
    <t xml:space="preserve">    1 - Zemní práce</t>
  </si>
  <si>
    <t xml:space="preserve">    11 - Zemní práce - přípravné a přidružené práce</t>
  </si>
  <si>
    <t xml:space="preserve">    5 - Komunikace pozemní</t>
  </si>
  <si>
    <t xml:space="preserve">    8 - Trubní vedení</t>
  </si>
  <si>
    <t xml:space="preserve">    711 - Izolace proti vodě, vlhkosti a plynům</t>
  </si>
  <si>
    <t>Zemní práce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</si>
  <si>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</si>
  <si>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</si>
  <si>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https://podminky.urs.cz/item/CS_URS_2024_02/113106121</t>
  </si>
  <si>
    <t>18,5*0,5*2</t>
  </si>
  <si>
    <t>132154203</t>
  </si>
  <si>
    <t>Hloubení zapažených rýh šířky přes 800 do 2 000 mm strojně s urovnáním dna do předepsaného profilu a spádu v hornině třídy těžitelnosti I skupiny 1 a 2 přes 50 do 100 m3</t>
  </si>
  <si>
    <t>m3</t>
  </si>
  <si>
    <t>https://podminky.urs.cz/item/CS_URS_2024_02/132154203</t>
  </si>
  <si>
    <t>1,3*37</t>
  </si>
  <si>
    <t>151101101</t>
  </si>
  <si>
    <t>Zřízení pažení a rozepření stěn rýh pro podzemní vedení příložné pro jakoukoliv mezerovitost, hloubky do 2 m</t>
  </si>
  <si>
    <t>https://podminky.urs.cz/item/CS_URS_2024_02/151101101</t>
  </si>
  <si>
    <t>37*1,8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</si>
  <si>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</si>
  <si>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</si>
  <si>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https://podminky.urs.cz/item/CS_URS_2024_02/151101111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</si>
  <si>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</si>
  <si>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</si>
  <si>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https://podminky.urs.cz/item/CS_URS_2024_02/162751137</t>
  </si>
  <si>
    <t>0,5*37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</si>
  <si>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</si>
  <si>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</si>
  <si>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https://podminky.urs.cz/item/CS_URS_2024_02/162751119</t>
  </si>
  <si>
    <t>18,5*5 'Přepočtené koeficientem množství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</si>
  <si>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</si>
  <si>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</si>
  <si>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</si>
  <si>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</si>
  <si>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</si>
  <si>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</si>
  <si>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0,8*37</t>
  </si>
  <si>
    <t>181411132</t>
  </si>
  <si>
    <t>Založení trávníku na půdě předem připravené plochy do 1000 m2 výsevem včetně utažení parkového na svahu přes 1:5 do 1:2</t>
  </si>
  <si>
    <t>https://podminky.urs.cz/item/CS_URS_2024_02/181411132</t>
  </si>
  <si>
    <t>00572410</t>
  </si>
  <si>
    <t>osivo směs travní parková</t>
  </si>
  <si>
    <t>kg</t>
  </si>
  <si>
    <t>200*0,05 "Přepočtené koeficientem množství</t>
  </si>
  <si>
    <t>181912111</t>
  </si>
  <si>
    <t>Úprava pláně vyrovnáním výškových rozdílů ručně v hornině třídy těžitelnosti I skupiny 3 bez zhutnění</t>
  </si>
  <si>
    <t>https://podminky.urs.cz/item/CS_URS_2024_02/181912111</t>
  </si>
  <si>
    <t>Zemní práce - přípravné a přidružené práce</t>
  </si>
  <si>
    <t>113106021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</si>
  <si>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</t>
  </si>
  <si>
    <t>https://podminky.urs.cz/item/CS_URS_2024_02/113106021</t>
  </si>
  <si>
    <t>319202213</t>
  </si>
  <si>
    <t>Dodatečná izolace zdiva injektáží beztlakovou infuzí silikonovou mikroemulzí, tloušťka zdiva přes 300 do 450 mm</t>
  </si>
  <si>
    <t>https://podminky.urs.cz/item/CS_URS_2024_02/319202213</t>
  </si>
  <si>
    <t>57+24+24</t>
  </si>
  <si>
    <t>Komunikace pozemní</t>
  </si>
  <si>
    <t>451577877</t>
  </si>
  <si>
    <t>Podklad nebo lože pod dlažbu (přídlažbu) v ploše vodorovné nebo ve sklonu do 1:5, tloušťky od 30 do 100 mm ze štěrkopísku</t>
  </si>
  <si>
    <t>https://podminky.urs.cz/item/CS_URS_2024_02/451577877</t>
  </si>
  <si>
    <t>637211121</t>
  </si>
  <si>
    <t>Okapový chodník z dlaždic betonových do písku se zalitím spár cementovou maltou, tl. dlaždic 40 mm</t>
  </si>
  <si>
    <t>https://podminky.urs.cz/item/CS_URS_2024_02/637211121</t>
  </si>
  <si>
    <t>619999031</t>
  </si>
  <si>
    <t>Příplatky k cenám úprav vnitřních povrchů za zaoblení omítaných ploch poloměru do 100 mm nebo rozvinuté šířky do 150 mm</t>
  </si>
  <si>
    <t>https://podminky.urs.cz/item/CS_URS_2024_02/619999031</t>
  </si>
  <si>
    <t>fabion žb pás a svislá stěna při napojení HI</t>
  </si>
  <si>
    <t>pod HI vyrovnání plochy</t>
  </si>
  <si>
    <t>629995223</t>
  </si>
  <si>
    <t>Očištění vnějších ploch tryskáním Příplatek k cenám za zvýšenou pracnost ve stísněném nebo uzavřeném prostoru</t>
  </si>
  <si>
    <t>https://podminky.urs.cz/item/CS_URS_2024_02/629995223</t>
  </si>
  <si>
    <t>985131311</t>
  </si>
  <si>
    <t>Očištění ploch stěn, rubu kleneb a podlah ruční dočištění ocelovými kartáči</t>
  </si>
  <si>
    <t>https://podminky.urs.cz/item/CS_URS_2024_02/985131311</t>
  </si>
  <si>
    <t>Trubní vedení</t>
  </si>
  <si>
    <t>212312111</t>
  </si>
  <si>
    <t>Lože pro trativody z betonu prostého</t>
  </si>
  <si>
    <t>https://podminky.urs.cz/item/CS_URS_2024_02/212312111</t>
  </si>
  <si>
    <t>37*0,1</t>
  </si>
  <si>
    <t>212750103</t>
  </si>
  <si>
    <t>Trativody z drenážních a melioračních trubek pro budovy se zřízením štěrkového lože pod trubky a s jejich obsypem v otevřeném výkopu trubka tyčová PVC-U plocha pro vtékání vody min. 80 cm2/m SN 4 celoperforovaná 360° DN 160</t>
  </si>
  <si>
    <t>https://podminky.urs.cz/item/CS_URS_2024_02/212750103</t>
  </si>
  <si>
    <t>obvod</t>
  </si>
  <si>
    <t>napojení</t>
  </si>
  <si>
    <t>894812201</t>
  </si>
  <si>
    <t>Revizní a čistící šachta z polypropylenu PP pro hladké trouby DN 425 šachtové dno (DN šachty / DN trubního vedení) DN 425/150 průtočné</t>
  </si>
  <si>
    <t>https://podminky.urs.cz/item/CS_URS_2024_02/894812201</t>
  </si>
  <si>
    <t>894812232</t>
  </si>
  <si>
    <t>Revizní a čistící šachta z polypropylenu PP pro hladké trouby DN 425 roura šachtová korugovaná bez hrdla, světlé hloubky 2000 mm</t>
  </si>
  <si>
    <t>https://podminky.urs.cz/item/CS_URS_2024_02/894812232</t>
  </si>
  <si>
    <t>894812255</t>
  </si>
  <si>
    <t>Revizní a čistící šachta z polypropylenu PP pro hladké trouby DN 425 poklop plastový (pro třídu zatížení) pachotěsný s madlem</t>
  </si>
  <si>
    <t>https://podminky.urs.cz/item/CS_URS_2024_02/894812255</t>
  </si>
  <si>
    <t>899661312</t>
  </si>
  <si>
    <t>Zřízení filtračního obalu drenážních trubek ze skelné tkaniny, slaměných rohoží apod. proti zarůstání kořeny, zanášení zemitými částicemi nebo pískem DN přes 130 do 200</t>
  </si>
  <si>
    <t>https://podminky.urs.cz/item/CS_URS_2024_02/899661312</t>
  </si>
  <si>
    <t>69311098</t>
  </si>
  <si>
    <t>geotextilie netkaná separační, filtrační, ochranná s převahou recyklovaných PES vláken 250g/m2</t>
  </si>
  <si>
    <t>15*1,8</t>
  </si>
  <si>
    <t>93,6*1,2 'Přepočtené koeficientem množství</t>
  </si>
  <si>
    <t>podlaha suterén</t>
  </si>
  <si>
    <t>134,77</t>
  </si>
  <si>
    <t>978013191</t>
  </si>
  <si>
    <t>Otlučení vápenných nebo vápenocementových omítek vnitřních ploch stěn s vyškrabáním spar, s očištěním zdiva, v rozsahu přes 50 do 100 %</t>
  </si>
  <si>
    <t>https://podminky.urs.cz/item/CS_URS_2024_02/978013191</t>
  </si>
  <si>
    <t>stěny v suterénu v rozsahu dle PD</t>
  </si>
  <si>
    <t>184*2,2</t>
  </si>
  <si>
    <t>997013211</t>
  </si>
  <si>
    <t>Vnitrostaveništní doprava suti a vybouraných hmot vodorovně do 50 m s naložením ručně pro budovy a haly výšky do 6 m</t>
  </si>
  <si>
    <t>https://podminky.urs.cz/item/CS_URS_2024_02/997013211</t>
  </si>
  <si>
    <t>42,933*14 "Přepočtené koeficientem množství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</si>
  <si>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</si>
  <si>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</si>
  <si>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https://podminky.urs.cz/item/CS_URS_2024_02/998018001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</si>
  <si>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</si>
  <si>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</si>
  <si>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</si>
  <si>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</si>
  <si>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https://podminky.urs.cz/item/CS_URS_2024_02/711112001</t>
  </si>
  <si>
    <t>11163150</t>
  </si>
  <si>
    <t>lak penetrační asfaltový</t>
  </si>
  <si>
    <t>66,6*0,00035 "Přepočtené koeficientem množství</t>
  </si>
  <si>
    <t>711142559</t>
  </si>
  <si>
    <t>Provedení izolace proti zemní vlhkosti pásy přitavením NAIP na ploše svislé S</t>
  </si>
  <si>
    <t>https://podminky.urs.cz/item/CS_URS_2024_02/711142559</t>
  </si>
  <si>
    <t>62853004</t>
  </si>
  <si>
    <t>pás asfaltový natavitelný modifikovaný SBS s vložkou ze skleněné tkaniny a spalitelnou PE fólií nebo jemnozrnným minerálním posypem na horním povrchu tl 4,0mm</t>
  </si>
  <si>
    <t>66,6*1,2 "Přepočtené koeficientem množství</t>
  </si>
  <si>
    <t>62855001</t>
  </si>
  <si>
    <t>pás asfaltový natavitelný modifikovaný SBS s vložkou z polyesterové rohože a spalitelnou PE fólií nebo jemnozrnným minerálním posypem na horním povrchu tl 4,0mm</t>
  </si>
  <si>
    <t>711142821</t>
  </si>
  <si>
    <t>Odstranění izolace proti vodě, vlhkosti a plynům z přitavených pásů NAIP z plochy svislé S dvouvrstvé</t>
  </si>
  <si>
    <t>https://podminky.urs.cz/item/CS_URS_2024_02/711142821</t>
  </si>
  <si>
    <t>711161215</t>
  </si>
  <si>
    <t>Izolace proti zemní vlhkosti a beztlakové vodě nopovými fóliemi na ploše svislé S vrstva ochranná, odvětrávací a drenážní výška nopku 20,0 mm, tl. fólie do 1,0 mm</t>
  </si>
  <si>
    <t>https://podminky.urs.cz/item/CS_URS_2024_02/711161215</t>
  </si>
  <si>
    <t>37*1,9</t>
  </si>
  <si>
    <t>711161384</t>
  </si>
  <si>
    <t>Izolace proti zemní vlhkosti a beztlakové vodě nopovými fóliemi ostatní ukončení izolace provětrávací lištou</t>
  </si>
  <si>
    <t>https://podminky.urs.cz/item/CS_URS_2024_02/711161384</t>
  </si>
  <si>
    <t>711162811</t>
  </si>
  <si>
    <t>Odstranění izolace proti vodě, vlhkosti a plynům z nopových fólií z plochy svislé S</t>
  </si>
  <si>
    <t>https://podminky.urs.cz/item/CS_URS_2024_02/711162811</t>
  </si>
  <si>
    <t>998711201</t>
  </si>
  <si>
    <t>Přesun hmot pro izolace proti vodě, vlhkosti a plynům stanovený procentní sazbou (%) z ceny vodorovná dopravní vzdálenost do 50 m základní v objektech výšky do 6 m</t>
  </si>
  <si>
    <t>https://podminky.urs.cz/item/CS_URS_2024_02/998711201</t>
  </si>
  <si>
    <t>784191007</t>
  </si>
  <si>
    <t>Čištění vnitřních ploch hrubý úklid po provedení malířských prací omytím podlah</t>
  </si>
  <si>
    <t>https://podminky.urs.cz/item/CS_URS_2024_02/784191007</t>
  </si>
  <si>
    <t>strop</t>
  </si>
  <si>
    <t>784221121</t>
  </si>
  <si>
    <t>Malby z malířských směsí otěruvzdorných za sucha dvojnásobné, bílé za sucha otěruvzdorné minimálně v místnostech výšky do 3,80 m</t>
  </si>
  <si>
    <t>https://podminky.urs.cz/item/CS_URS_2024_02/784221121</t>
  </si>
  <si>
    <t>784312021</t>
  </si>
  <si>
    <t>Malby vápenné dvojnásobné, bílé v místnostech výšky do 3,80 m</t>
  </si>
  <si>
    <t>https://podminky.urs.cz/item/CS_URS_2024_02/784312021</t>
  </si>
  <si>
    <t>03 - výměna střešní krytiny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</si>
  <si>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</si>
  <si>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</si>
  <si>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</si>
  <si>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765 - Krytina skládaná</t>
  </si>
  <si>
    <t>314231164</t>
  </si>
  <si>
    <t>Zdivo komínů a ventilací volně stojících z cihel pálených lícových včetně spárování, pevnosti P 60, na maltu MVC dl. 290 mm (český formát 290x140x65 mm) plných</t>
  </si>
  <si>
    <t>https://podminky.urs.cz/item/CS_URS_2024_02/314231164</t>
  </si>
  <si>
    <t>nové komíny</t>
  </si>
  <si>
    <t>1,55+1,3+2,3</t>
  </si>
  <si>
    <t>316381116</t>
  </si>
  <si>
    <t>Komínové krycí desky z betonu tř. C 12/15 až C 16/20 s případnou konstrukční obvodovou výztuží včetně bednění, s potěrem nebo s povrchem vyhlazeným ve spádu k okrajům, s přesahem do 70 mm sešikmeným v podhledu proti zatékání, tl. přes 80 do 100 mm</t>
  </si>
  <si>
    <t>https://podminky.urs.cz/item/CS_URS_2024_02/316381116</t>
  </si>
  <si>
    <t>1+1+0,5</t>
  </si>
  <si>
    <t>613321121</t>
  </si>
  <si>
    <t>Omítka vápenocementová vnitřních ploch nanášená ručně jednovrstvá, tloušťky do 10 mm hladká svislých konstrukcí pilířů nebo sloupů</t>
  </si>
  <si>
    <t>https://podminky.urs.cz/item/CS_URS_2024_02/613321121</t>
  </si>
  <si>
    <t>stáv komíny</t>
  </si>
  <si>
    <t>32+11+25+26+23</t>
  </si>
  <si>
    <t>949101112</t>
  </si>
  <si>
    <t>Lešení pomocné pracovní pro objekty pozemních staveb pro zatížení do 150 kg/m2, o výšce lešeňové podlahy přes 1,9 do 3,5 m</t>
  </si>
  <si>
    <t>https://podminky.urs.cz/item/CS_URS_2024_02/949101112</t>
  </si>
  <si>
    <t>půda, opravy komínů atd</t>
  </si>
  <si>
    <t>953752111</t>
  </si>
  <si>
    <t>Vyvložkování stávajících komínových nebo větracích průduchů keramickými vložkami komínového tělesa výšky 3 m, včetně ukončení komínu světlý průměr vložky do 160 mm</t>
  </si>
  <si>
    <t>soubor</t>
  </si>
  <si>
    <t>https://podminky.urs.cz/item/CS_URS_2024_02/953752111</t>
  </si>
  <si>
    <t>953752121</t>
  </si>
  <si>
    <t>Vyvložkování stávajících komínových nebo větracích průduchů keramickými vložkami komínového tělesa výšky 3 m, včetně ukončení komínu Příplatek k ceně za každý další i započatý metr výšky komínového průduchu přes 3 m světlý průměr vložky do 160 mm</t>
  </si>
  <si>
    <t>https://podminky.urs.cz/item/CS_URS_2024_02/953752121</t>
  </si>
  <si>
    <t>1NP</t>
  </si>
  <si>
    <t>2*9</t>
  </si>
  <si>
    <t>2NP</t>
  </si>
  <si>
    <t>2*6</t>
  </si>
  <si>
    <t>962032631</t>
  </si>
  <si>
    <t>Bourání zdiva nadzákladového komínového z cihel pálených, šamotových nebo vápenopískových, na maltu vápennou nebo vápenocementovou</t>
  </si>
  <si>
    <t>https://podminky.urs.cz/item/CS_URS_2024_02/962032631</t>
  </si>
  <si>
    <t>977331113</t>
  </si>
  <si>
    <t>Zvětšení komínového průduchu frézováním zdiva z cihel plných pálených maximální hloubky frézování přes 10 do 30 mm</t>
  </si>
  <si>
    <t>https://podminky.urs.cz/item/CS_URS_2024_02/977331113</t>
  </si>
  <si>
    <t>2 byty 1PN</t>
  </si>
  <si>
    <t>2*12</t>
  </si>
  <si>
    <t>2 byty 2NP</t>
  </si>
  <si>
    <t>978015391</t>
  </si>
  <si>
    <t>Otlučení vápenných nebo vápenocementových omítek vnějších ploch s vyškrabáním spar a s očištěním zdiva stupně členitosti 1 a 2, v rozsahu přes 80 do 100 %</t>
  </si>
  <si>
    <t>https://podminky.urs.cz/item/CS_URS_2024_02/978015391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</si>
  <si>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</si>
  <si>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</si>
  <si>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https://podminky.urs.cz/item/CS_URS_2024_02/997013219</t>
  </si>
  <si>
    <t>27,753*14 "Přepočtené koeficientem množství</t>
  </si>
  <si>
    <t>712</t>
  </si>
  <si>
    <t>Povlakové krytiny</t>
  </si>
  <si>
    <t>712631811</t>
  </si>
  <si>
    <t>Odstranění povlakové krytiny střech šikmých přes 30° z pásů uložených na sucho podkladního samolepícího asfaltového pásu</t>
  </si>
  <si>
    <t>https://podminky.urs.cz/item/CS_URS_2024_02/712631811</t>
  </si>
  <si>
    <t>(8,1+8,1)*18,5</t>
  </si>
  <si>
    <t>712600845</t>
  </si>
  <si>
    <t>Ostatní práce při odstranění povlakové krytiny střech šikmých přes 30° doplňků ventilační hlavice</t>
  </si>
  <si>
    <t>https://podminky.urs.cz/item/CS_URS_2024_02/712600845</t>
  </si>
  <si>
    <t>721</t>
  </si>
  <si>
    <t>Zdravotechnika - vnitřní kanalizace</t>
  </si>
  <si>
    <t>721242116</t>
  </si>
  <si>
    <t>Lapače střešních splavenin polypropylenové (PP) s kulovým kloubem na odtoku DN 125</t>
  </si>
  <si>
    <t>https://podminky.urs.cz/item/CS_URS_2024_02/721242116</t>
  </si>
  <si>
    <t>721273153</t>
  </si>
  <si>
    <t>Ventilační hlavice z polypropylenu (PP) DN 110</t>
  </si>
  <si>
    <t>https://podminky.urs.cz/item/CS_URS_2024_02/721273153</t>
  </si>
  <si>
    <t>762083111</t>
  </si>
  <si>
    <t>Impregnace řeziva máčením proti dřevokaznému hmyzu a houbám, třída ohrožení 1 a 2 (dřevo v interiéru)</t>
  </si>
  <si>
    <t>https://podminky.urs.cz/item/CS_URS_2024_02/762083111</t>
  </si>
  <si>
    <t>krokve</t>
  </si>
  <si>
    <t>19,23</t>
  </si>
  <si>
    <t>bednění</t>
  </si>
  <si>
    <t>282*0,03</t>
  </si>
  <si>
    <t>762331932</t>
  </si>
  <si>
    <t>Vyřezání části střešní vazby vázané konstrukce krovů průřezové plochy řeziva přes 224 do 288 cm2, délky vyřezané části krovového prvku přes 3 do 5 m</t>
  </si>
  <si>
    <t>https://podminky.urs.cz/item/CS_URS_2024_02/762331932</t>
  </si>
  <si>
    <t>762332923</t>
  </si>
  <si>
    <t>Doplnění střešní vazby řezivem (materiál v ceně) průřezové plochy přes 224 do 288 cm2</t>
  </si>
  <si>
    <t>https://podminky.urs.cz/item/CS_URS_2024_02/762332923</t>
  </si>
  <si>
    <t>762341210</t>
  </si>
  <si>
    <t>Montáž bednění střech rovných a šikmých sklonu do 60° s vyřezáním otvorů z prken hrubých na sraz tl. do 32 mm</t>
  </si>
  <si>
    <t>https://podminky.urs.cz/item/CS_URS_2024_02/762341210</t>
  </si>
  <si>
    <t>1000% plochy</t>
  </si>
  <si>
    <t>300</t>
  </si>
  <si>
    <t>60515111</t>
  </si>
  <si>
    <t>řezivo jehličnaté boční prkno 20-30mm</t>
  </si>
  <si>
    <t>762341811</t>
  </si>
  <si>
    <t>Demontáž bednění a laťování bednění střech rovných, obloukových, sklonu do 60° se všemi nadstřešními konstrukcemi z prken hrubých, hoblovaných tl. do 32 mm</t>
  </si>
  <si>
    <t>https://podminky.urs.cz/item/CS_URS_2024_02/762341811</t>
  </si>
  <si>
    <t>100% plochy</t>
  </si>
  <si>
    <t>762342314</t>
  </si>
  <si>
    <t>Montáž laťování střech složitých sklonu do 60° při osové vzdálenosti latí přes 150 do 360 mm</t>
  </si>
  <si>
    <t>https://podminky.urs.cz/item/CS_URS_2024_02/762342314</t>
  </si>
  <si>
    <t>60514105</t>
  </si>
  <si>
    <t>řezivo jehličnaté lať pevnostní třída S10-13 průřez 30x50mm</t>
  </si>
  <si>
    <t>0,03*0,05*1*3,5*300*1,2</t>
  </si>
  <si>
    <t>762342441</t>
  </si>
  <si>
    <t>Montáž laťování montáž lišt trojúhelníkových</t>
  </si>
  <si>
    <t>https://podminky.urs.cz/item/CS_URS_2024_02/762342441</t>
  </si>
  <si>
    <t>282*2,5</t>
  </si>
  <si>
    <t>60514106</t>
  </si>
  <si>
    <t>řezivo jehličnaté lať pevnostní třída S10-13 průřez 40x60mm</t>
  </si>
  <si>
    <t>0,04*0,06*705*1,2</t>
  </si>
  <si>
    <t>762342811</t>
  </si>
  <si>
    <t>Demontáž bednění a laťování laťování střech sklonu do 60° se všemi nadstřešními konstrukcemi, z latí průřezové plochy do 25 cm2 při osové vzdálenosti do 0,22 m</t>
  </si>
  <si>
    <t>https://podminky.urs.cz/item/CS_URS_2024_02/762342811</t>
  </si>
  <si>
    <t>762395000</t>
  </si>
  <si>
    <t>Spojovací prostředky krovů, bednění a laťování, nadstřešních konstrukcí svorníky, prkna, hřebíky, pásová ocel, vruty</t>
  </si>
  <si>
    <t>https://podminky.urs.cz/item/CS_URS_2024_02/762395000</t>
  </si>
  <si>
    <t>762795000</t>
  </si>
  <si>
    <t>Spojovací prostředky prostorových vázaných konstrukcí hřebíky, svorníky, fixační prkna</t>
  </si>
  <si>
    <t>https://podminky.urs.cz/item/CS_URS_2024_02/762795000</t>
  </si>
  <si>
    <t>19,23*0,15</t>
  </si>
  <si>
    <t>998762312</t>
  </si>
  <si>
    <t>Přesun hmot pro konstrukce tesařské stanovený procentní sazbou (%) z ceny vodorovná dopravní vzdálenost do 50 m ruční (bez užití mechanizace) v objektech výšky přes 6 do 12 m</t>
  </si>
  <si>
    <t>https://podminky.urs.cz/item/CS_URS_2024_02/998762312</t>
  </si>
  <si>
    <t>764001821</t>
  </si>
  <si>
    <t>Demontáž klempířských konstrukcí krytiny ze svitků nebo tabulí do suti</t>
  </si>
  <si>
    <t>https://podminky.urs.cz/item/CS_URS_2024_02/764001821</t>
  </si>
  <si>
    <t>764001861</t>
  </si>
  <si>
    <t>Demontáž klempířských konstrukcí oplechování hřebene z hřebenáčů do suti</t>
  </si>
  <si>
    <t>https://podminky.urs.cz/item/CS_URS_2024_02/764001861</t>
  </si>
  <si>
    <t>764002812</t>
  </si>
  <si>
    <t>Demontáž klempířských konstrukcí okapového plechu do suti, v krytině skládané</t>
  </si>
  <si>
    <t>https://podminky.urs.cz/item/CS_URS_2024_02/764002812</t>
  </si>
  <si>
    <t>18,5*2</t>
  </si>
  <si>
    <t>764002821</t>
  </si>
  <si>
    <t>Demontáž klempířských konstrukcí střešního výlezu do suti</t>
  </si>
  <si>
    <t>https://podminky.urs.cz/item/CS_URS_2024_02/764002821</t>
  </si>
  <si>
    <t>764002841</t>
  </si>
  <si>
    <t>Demontáž klempířských konstrukcí oplechování horních ploch zdí a nadezdívek do suti</t>
  </si>
  <si>
    <t>https://podminky.urs.cz/item/CS_URS_2024_02/764002841</t>
  </si>
  <si>
    <t>8,1*2</t>
  </si>
  <si>
    <t>764003801</t>
  </si>
  <si>
    <t>Demontáž klempířských konstrukcí lemování trub, konzol, držáků, ventilačních nástavců a ostatních kusových prvků do suti</t>
  </si>
  <si>
    <t>https://podminky.urs.cz/item/CS_URS_2024_02/764003801</t>
  </si>
  <si>
    <t>764011616</t>
  </si>
  <si>
    <t>Podkladní plech z pozinkovaného plechu s povrchovou úpravou rš 500 mm</t>
  </si>
  <si>
    <t>https://podminky.urs.cz/item/CS_URS_2024_02/764011616</t>
  </si>
  <si>
    <t>18,5+18,5+9+3+3+16+16</t>
  </si>
  <si>
    <t>764111653</t>
  </si>
  <si>
    <t>Krytina ze svitků, ze šablon nebo taškových tabulí z pozinkovaného plechu s povrchovou úpravou s úpravou u okapů, prostupů a výčnělků střechy rovné z taškových tabulí, sklon střechy přes 30 do 60°</t>
  </si>
  <si>
    <t>https://podminky.urs.cz/item/CS_URS_2024_02/764111653</t>
  </si>
  <si>
    <t>764203156</t>
  </si>
  <si>
    <t>Montáž oplechování střešních prvků sněhového zachytávače průbežného dvoutrubkového</t>
  </si>
  <si>
    <t>https://podminky.urs.cz/item/CS_URS_2024_02/764203156</t>
  </si>
  <si>
    <t>55349664</t>
  </si>
  <si>
    <t>tyč do sněhového zachytávače Al</t>
  </si>
  <si>
    <t>18,5*2*2</t>
  </si>
  <si>
    <t>55344642</t>
  </si>
  <si>
    <t>svorka (držák) Al pro trubku sněhového zachytávače pro falcovanou</t>
  </si>
  <si>
    <t>55344661</t>
  </si>
  <si>
    <t>nástavec svorky (držáku) sněhového zachytávače Al</t>
  </si>
  <si>
    <t>764211625</t>
  </si>
  <si>
    <t>Oplechování střešních prvků z pozinkovaného plechu s povrchovou úpravou hřebene větraného s použitím hřebenového plechu s větracím pásem rš 400 mm</t>
  </si>
  <si>
    <t>https://podminky.urs.cz/item/CS_URS_2024_02/764211625</t>
  </si>
  <si>
    <t>764212634</t>
  </si>
  <si>
    <t>Oplechování střešních prvků z pozinkovaného plechu s povrchovou úpravou štítu závětrnou lištou rš 330 mm</t>
  </si>
  <si>
    <t>https://podminky.urs.cz/item/CS_URS_2024_02/764212634</t>
  </si>
  <si>
    <t>štíty</t>
  </si>
  <si>
    <t>8,1*2*2</t>
  </si>
  <si>
    <t>764212649</t>
  </si>
  <si>
    <t>Oplechování střešních prvků z pozinkovaného plechu s povrchovou úpravou štítu závětrnou lištou rš 800 mm</t>
  </si>
  <si>
    <t>https://podminky.urs.cz/item/CS_URS_2024_02/764212649</t>
  </si>
  <si>
    <t>stěna sousední objekt</t>
  </si>
  <si>
    <t>764212664</t>
  </si>
  <si>
    <t>Oplechování střešních prvků z pozinkovaného plechu s povrchovou úpravou okapu střechy rovné okapovým plechem rš 330 mm</t>
  </si>
  <si>
    <t>https://podminky.urs.cz/item/CS_URS_2024_02/764212664</t>
  </si>
  <si>
    <t>764213652</t>
  </si>
  <si>
    <t>Oplechování střešních prvků z pozinkovaného plechu s povrchovou úpravou střešní výlez rozměru 600 x 600 mm, střechy s krytinou skládanou nebo plechovou</t>
  </si>
  <si>
    <t>https://podminky.urs.cz/item/CS_URS_2024_02/764213652</t>
  </si>
  <si>
    <t>764218631</t>
  </si>
  <si>
    <t>Oplechování říms a ozdobných prvků z pozinkovaného plechu s povrchovou úpravou rovných, bez rohů celoplošně lepené přes rš 670 mm</t>
  </si>
  <si>
    <t>https://podminky.urs.cz/item/CS_URS_2024_02/764218631</t>
  </si>
  <si>
    <t>vikýř</t>
  </si>
  <si>
    <t>5,5</t>
  </si>
  <si>
    <t>764314612</t>
  </si>
  <si>
    <t>Lemování prostupů z pozinkovaného plechu s povrchovou úpravou bez lišty, střech s krytinou skládanou nebo z plechu</t>
  </si>
  <si>
    <t>https://podminky.urs.cz/item/CS_URS_2024_02/764314612</t>
  </si>
  <si>
    <t>komíny</t>
  </si>
  <si>
    <t>1,5*3</t>
  </si>
  <si>
    <t>2,5*2</t>
  </si>
  <si>
    <t>764315633</t>
  </si>
  <si>
    <t>Lemování trub, konzol, držáků a ostatních kusových prvků z pozinkovaného plechu s povrchovou úpravou střech s krytinou prostupovou manžetou přes 100 do 150 mm</t>
  </si>
  <si>
    <t>https://podminky.urs.cz/item/CS_URS_2024_02/764315633</t>
  </si>
  <si>
    <t>764316624</t>
  </si>
  <si>
    <t>Lemování ventilačních nástavců z pozinkovaného plechu s povrchovou úpravou výšky do 1000 mm, se stříškou střech s krytinou skládanou mimo prejzovou nebo z plechu, průměru přes 150 do 200 mm</t>
  </si>
  <si>
    <t>https://podminky.urs.cz/item/CS_URS_2024_02/764316624</t>
  </si>
  <si>
    <t>764511602</t>
  </si>
  <si>
    <t>Žlab podokapní z pozinkovaného plechu s povrchovou úpravou včetně háků a čel půlkruhový rš 330 mm</t>
  </si>
  <si>
    <t>https://podminky.urs.cz/item/CS_URS_2024_02/764511602</t>
  </si>
  <si>
    <t>764511643</t>
  </si>
  <si>
    <t>Žlab podokapní z pozinkovaného plechu s povrchovou úpravou kotlík oválný (trychtýřový), rš žlabu/průměr svodu 330/120 mm</t>
  </si>
  <si>
    <t>https://podminky.urs.cz/item/CS_URS_2024_02/764511643</t>
  </si>
  <si>
    <t>764518623</t>
  </si>
  <si>
    <t>Svod z pozinkovaného plechu s upraveným povrchem včetně objímek, kolen a odskoků kruhový, průměru 120 mm</t>
  </si>
  <si>
    <t>https://podminky.urs.cz/item/CS_URS_2024_02/764518623</t>
  </si>
  <si>
    <t>8*2</t>
  </si>
  <si>
    <t>998764312</t>
  </si>
  <si>
    <t>Přesun hmot pro konstrukce klempířské stanovený procentní sazbou (%) z ceny vodorovná dopravní vzdálenost do 50 m ruční (bez užtití mechanizace) v objektech výšky přes 6 do 12 m</t>
  </si>
  <si>
    <t>https://podminky.urs.cz/item/CS_URS_2024_02/998764312</t>
  </si>
  <si>
    <t>765</t>
  </si>
  <si>
    <t>Krytina skládaná</t>
  </si>
  <si>
    <t>765115302</t>
  </si>
  <si>
    <t>Montáž střešních doplňků střešního výlezu plochy jednotlivě přes 0,25 m2</t>
  </si>
  <si>
    <t>https://podminky.urs.cz/item/CS_URS_2024_02/765115302</t>
  </si>
  <si>
    <t>55345010</t>
  </si>
  <si>
    <t>výlez na střechu 600x600mm</t>
  </si>
  <si>
    <t>765191021</t>
  </si>
  <si>
    <t>Montáž pojistné hydroizolační nebo parotěsné fólie kladené ve sklonu přes 20° s lepenými přesahy na krokve</t>
  </si>
  <si>
    <t>https://podminky.urs.cz/item/CS_URS_2024_02/765191021</t>
  </si>
  <si>
    <t>28329036</t>
  </si>
  <si>
    <t>fólie kontaktní difuzně propustná pro doplňkovou hydroizolační vrstvu, třívrstvá mikroporézní PP 150g/m2 s integrovanou samolepící páskou</t>
  </si>
  <si>
    <t>765191031</t>
  </si>
  <si>
    <t>Montáž pojistné hydroizolační nebo parotěsné fólie lepení těsnících pásků pod kontralatě</t>
  </si>
  <si>
    <t>https://podminky.urs.cz/item/CS_URS_2024_02/765191031</t>
  </si>
  <si>
    <t>28329303</t>
  </si>
  <si>
    <t>páska těsnící jednostranně lepící butylkaučuková pod kontralatě š 50mm</t>
  </si>
  <si>
    <t>705*1,1 "Přepočtené koeficientem množství</t>
  </si>
  <si>
    <t>765192001</t>
  </si>
  <si>
    <t>Nouzové zakrytí střechy plachtou</t>
  </si>
  <si>
    <t>https://podminky.urs.cz/item/CS_URS_2024_02/765192001</t>
  </si>
  <si>
    <t>350</t>
  </si>
  <si>
    <t>998765312</t>
  </si>
  <si>
    <t>Přesun hmot pro krytiny skládané stanovený procentní sazbou (%) z ceny vodorovná dopravní vzdálenost do 50 m ruční (bez užití mechanizace) na objektech výšky přes 6 do 12 m</t>
  </si>
  <si>
    <t>https://podminky.urs.cz/item/CS_URS_2024_02/998765312</t>
  </si>
  <si>
    <t>767851104</t>
  </si>
  <si>
    <t>Montáž komínových lávek kompletní celé lávky</t>
  </si>
  <si>
    <t>https://podminky.urs.cz/item/CS_URS_2024_02/767851104</t>
  </si>
  <si>
    <t>55344680</t>
  </si>
  <si>
    <t>lávka komínová 250x1000mm</t>
  </si>
  <si>
    <t>55344690</t>
  </si>
  <si>
    <t>spojka lávky komínové sada 2 kusy</t>
  </si>
  <si>
    <t>sada</t>
  </si>
  <si>
    <t>55344688</t>
  </si>
  <si>
    <t>šroub k lávce komínová sada 4 kusy</t>
  </si>
  <si>
    <t>767851803</t>
  </si>
  <si>
    <t>Demontáž komínových lávek kompletní celé lávky</t>
  </si>
  <si>
    <t>https://podminky.urs.cz/item/CS_URS_2024_02/767851803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</si>
  <si>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</si>
  <si>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</si>
  <si>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https://podminky.urs.cz/item/CS_URS_2024_02/767881128</t>
  </si>
  <si>
    <t>70921372</t>
  </si>
  <si>
    <t>kotvicí bod pro konstrukce z dřevěných nosných trámů s bedněním pomocí 16ti samořezných šroubů dl 500mm</t>
  </si>
  <si>
    <t>767881161</t>
  </si>
  <si>
    <t>Montáž záchytného systému proti pádu nástavců určených k upevnění na sloupky nebo body v systému poddajného kotvícího vedení montáž lana uchycení lana k nástavcům</t>
  </si>
  <si>
    <t>https://podminky.urs.cz/item/CS_URS_2024_02/767881161</t>
  </si>
  <si>
    <t>31452201</t>
  </si>
  <si>
    <t>nerezové lano určené pro systémy s požadavkem na permanentní kotvicí vedení tl 8mm</t>
  </si>
  <si>
    <t>998767202</t>
  </si>
  <si>
    <t>Přesun hmot pro zámečnické konstrukce stanovený procentní sazbou (%) z ceny vodorovná dopravní vzdálenost do 50 m základní v objektech výšky přes 6 do 12 m</t>
  </si>
  <si>
    <t>https://podminky.urs.cz/item/CS_URS_2024_02/998767202</t>
  </si>
  <si>
    <t>04 - ÚT byt č.1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</si>
  <si>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</si>
  <si>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</si>
  <si>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</si>
  <si>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</si>
  <si>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</si>
  <si>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725</t>
  </si>
  <si>
    <t>Zdravotechnika - zařizovací předměty</t>
  </si>
  <si>
    <t>725650805</t>
  </si>
  <si>
    <t>Demontáž plynových otopných těles podokenních nebo bezpečnostních pro garáže</t>
  </si>
  <si>
    <t>https://podminky.urs.cz/item/CS_URS_2024_02/725650805</t>
  </si>
  <si>
    <t>731</t>
  </si>
  <si>
    <t>Ústřední vytápění - kotelny</t>
  </si>
  <si>
    <t>723190110</t>
  </si>
  <si>
    <t>Přípojky plynovodní ke spotřebičům z hadic nerezových vnější/vnitřní závit G 1/2" FM, délky 150 cm</t>
  </si>
  <si>
    <t>https://podminky.urs.cz/item/CS_URS_2024_02/723190110</t>
  </si>
  <si>
    <t>731244201</t>
  </si>
  <si>
    <t>Kotle ocelové teplovodní plynové závěsné kondenzační s průtokovým ohřevem TV 1,8-19,0 kW</t>
  </si>
  <si>
    <t>https://podminky.urs.cz/item/CS_URS_2024_02/731244201</t>
  </si>
  <si>
    <t>731341140</t>
  </si>
  <si>
    <t>Hadice napouštěcí pryžové Ø 20/28</t>
  </si>
  <si>
    <t>https://podminky.urs.cz/item/CS_URS_2024_02/731341140</t>
  </si>
  <si>
    <t>731810332</t>
  </si>
  <si>
    <t>Nucené odtahy spalin od kondenzačních kotlů soustředným potrubím vedeným svisle šikmou střechou, průměru 80/125 mm</t>
  </si>
  <si>
    <t>https://podminky.urs.cz/item/CS_URS_2024_02/731810332</t>
  </si>
  <si>
    <t>731810342</t>
  </si>
  <si>
    <t>Nucené odtahy spalin od kondenzačních kotlů prodloužení soustředného potrubí, průměru 80/125 mm</t>
  </si>
  <si>
    <t>https://podminky.urs.cz/item/CS_URS_2024_02/731810342</t>
  </si>
  <si>
    <t>723230103</t>
  </si>
  <si>
    <t>Armatury se dvěma závity s protipožární armaturou PN 5 kulové uzávěry přímé závity vnitřní G 3/4" FF</t>
  </si>
  <si>
    <t>https://podminky.urs.cz/item/CS_URS_2024_02/723230103</t>
  </si>
  <si>
    <t>998731202</t>
  </si>
  <si>
    <t>Přesun hmot pro kotelny stanovený procentní sazbou (%) z ceny vodorovná dopravní vzdálenost do 50 m s užitím mechanizace v objektech výšky přes 6 do 12 m</t>
  </si>
  <si>
    <t>https://podminky.urs.cz/item/CS_URS_2024_02/998731202</t>
  </si>
  <si>
    <t>733</t>
  </si>
  <si>
    <t>Ústřední vytápění - rozvodné potrubí</t>
  </si>
  <si>
    <t>733110806</t>
  </si>
  <si>
    <t>Demontáž potrubí z trubek ocelových závitových DN přes 15 do 32</t>
  </si>
  <si>
    <t>https://podminky.urs.cz/item/CS_URS_2024_02/733110806</t>
  </si>
  <si>
    <t>733222302</t>
  </si>
  <si>
    <t>Potrubí z trubek měděných polotvrdých spojovaných lisováním PN 16, T= +110°C Ø 15/1</t>
  </si>
  <si>
    <t>https://podminky.urs.cz/item/CS_URS_2024_02/733222302</t>
  </si>
  <si>
    <t>733222303</t>
  </si>
  <si>
    <t>Potrubí z trubek měděných polotvrdých spojovaných lisováním PN 16, T= +110°C Ø 18/1</t>
  </si>
  <si>
    <t>https://podminky.urs.cz/item/CS_URS_2024_02/733222303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</si>
  <si>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</si>
  <si>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</si>
  <si>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https://podminky.urs.cz/item/CS_URS_2024_02/733811241</t>
  </si>
  <si>
    <t>998733202</t>
  </si>
  <si>
    <t>Přesun hmot pro rozvody potrubí stanovený procentní sazbou z ceny vodorovná dopravní vzdálenost do 50 m základní v objektech výšky přes 6 do 12 m</t>
  </si>
  <si>
    <t>https://podminky.urs.cz/item/CS_URS_2024_02/998733202</t>
  </si>
  <si>
    <t>734</t>
  </si>
  <si>
    <t>Ústřední vytápění - armatury</t>
  </si>
  <si>
    <t>734001</t>
  </si>
  <si>
    <t>Jednobodová armatura E-Z 1/2" přímá, dvoutrubkový systém</t>
  </si>
  <si>
    <t>734163441</t>
  </si>
  <si>
    <t>Filtry z uhlíkové oceli s čístícím víkem nebo vypouštěcí zátkou PN 40 do 400°C DN 15</t>
  </si>
  <si>
    <t>https://podminky.urs.cz/item/CS_URS_2024_02/734163441</t>
  </si>
  <si>
    <t>734221682</t>
  </si>
  <si>
    <t>Ventily regulační závitové hlavice termostatické pro ovládání ventilů PN 10 do 110°C kapalinové otopných těles VK</t>
  </si>
  <si>
    <t>https://podminky.urs.cz/item/CS_URS_2024_02/734221682</t>
  </si>
  <si>
    <t>734242412</t>
  </si>
  <si>
    <t>Ventily zpětné závitové PN 16 do 110°C přímé G 1/2</t>
  </si>
  <si>
    <t>https://podminky.urs.cz/item/CS_URS_2024_02/734242412</t>
  </si>
  <si>
    <t>734242413</t>
  </si>
  <si>
    <t>Ventily zpětné závitové PN 16 do 110°C přímé G 3/4</t>
  </si>
  <si>
    <t>https://podminky.urs.cz/item/CS_URS_2024_02/734242413</t>
  </si>
  <si>
    <t>734251211</t>
  </si>
  <si>
    <t>Ventily pojistné závitové a čepové rohové provozní tlak od 2,5 do 6 bar G 1/2</t>
  </si>
  <si>
    <t>https://podminky.urs.cz/item/CS_URS_2024_02/734251211</t>
  </si>
  <si>
    <t>734261406</t>
  </si>
  <si>
    <t>Šroubení připojovací armatury radiátorů VK PN 10 do 110°C, regulační uzavíratelné přímé G 1/2 x 18</t>
  </si>
  <si>
    <t>https://podminky.urs.cz/item/CS_URS_2024_02/734261406</t>
  </si>
  <si>
    <t>734291124</t>
  </si>
  <si>
    <t>Ostatní armatury kohouty plnicí a vypouštěcí PN 10 do 90°C G 3/4</t>
  </si>
  <si>
    <t>https://podminky.urs.cz/item/CS_URS_2024_02/734291124</t>
  </si>
  <si>
    <t>734291253</t>
  </si>
  <si>
    <t>Ostatní armatury filtry závitové pro topné a chladicí systémy PN 16 do 160°C přímé s vnitřními závity G 1/2</t>
  </si>
  <si>
    <t>https://podminky.urs.cz/item/CS_URS_2024_02/734291253</t>
  </si>
  <si>
    <t>734292713</t>
  </si>
  <si>
    <t>Ostatní armatury kulové kohouty PN 42 do 185°C přímé vnitřní závit G 1/2</t>
  </si>
  <si>
    <t>https://podminky.urs.cz/item/CS_URS_2024_02/734292713</t>
  </si>
  <si>
    <t>734292714</t>
  </si>
  <si>
    <t>Ostatní armatury kulové kohouty PN 42 do 185°C přímé vnitřní závit G 3/4</t>
  </si>
  <si>
    <t>https://podminky.urs.cz/item/CS_URS_2024_02/734292714</t>
  </si>
  <si>
    <t>734292723</t>
  </si>
  <si>
    <t>Ostatní armatury kulové kohouty PN 42 do 185°C přímé vnitřní závit s vypouštěním G 1/2</t>
  </si>
  <si>
    <t>https://podminky.urs.cz/item/CS_URS_2024_02/734292723</t>
  </si>
  <si>
    <t>734292724</t>
  </si>
  <si>
    <t>Ostatní armatury kulové kohouty PN 42 do 185°C přímé vnitřní závit s vypouštěním G 3/4</t>
  </si>
  <si>
    <t>https://podminky.urs.cz/item/CS_URS_2024_02/734292724</t>
  </si>
  <si>
    <t>734411102</t>
  </si>
  <si>
    <t>Teploměry technické s pevným stonkem a jímkou zadní připojení (axiální) průměr 63 mm délka stonku 75 mm</t>
  </si>
  <si>
    <t>https://podminky.urs.cz/item/CS_URS_2024_02/734411102</t>
  </si>
  <si>
    <t>734421101</t>
  </si>
  <si>
    <t>Tlakoměry s pevným stonkem a zpětnou klapkou spodní připojení (radiální) tlaku 0-16 bar průměru 50 mm</t>
  </si>
  <si>
    <t>https://podminky.urs.cz/item/CS_URS_2024_02/734421101</t>
  </si>
  <si>
    <t>998734202</t>
  </si>
  <si>
    <t>Přesun hmot pro armatury stanovený procentní sazbou (%) z ceny vodorovná dopravní vzdálenost do 50 m základní v objektech výšky přes 6 do 12 m</t>
  </si>
  <si>
    <t>https://podminky.urs.cz/item/CS_URS_2024_02/998734202</t>
  </si>
  <si>
    <t>735</t>
  </si>
  <si>
    <t>Ústřední vytápění - otopná tělesa</t>
  </si>
  <si>
    <t>735000912</t>
  </si>
  <si>
    <t>Regulace otopného systému při opravách vyregulování dvojregulačních ventilů a kohoutů s termostatickým ovládáním</t>
  </si>
  <si>
    <t>https://podminky.urs.cz/item/CS_URS_2024_02/735000912</t>
  </si>
  <si>
    <t>735111810</t>
  </si>
  <si>
    <t>Demontáž otopných těles litinových článkových</t>
  </si>
  <si>
    <t>https://podminky.urs.cz/item/CS_URS_2024_02/735111810</t>
  </si>
  <si>
    <t>735152178</t>
  </si>
  <si>
    <t>Otopná tělesa panelová VK jednodesková PN 1,0 MPa, T do 110°C bez přídavné přestupní plochy výšky tělesa 600 mm stavební délky / výkonu 1100 mm / 664 W</t>
  </si>
  <si>
    <t>https://podminky.urs.cz/item/CS_URS_2024_02/735152178</t>
  </si>
  <si>
    <t>735152276</t>
  </si>
  <si>
    <t>Otopná tělesa panelová VK jednodesková PN 1,0 MPa, T do 110°C s jednou přídavnou přestupní plochou výšky tělesa 600 mm stavební délky / výkonu 900 mm / 902 W</t>
  </si>
  <si>
    <t>https://podminky.urs.cz/item/CS_URS_2024_02/735152276</t>
  </si>
  <si>
    <t>735152476</t>
  </si>
  <si>
    <t>Otopná tělesa panelová VK dvoudesková PN 1,0 MPa, T do 110°C s jednou přídavnou přestupní plochou výšky tělesa 600 mm stavební délky / výkonu 900 mm / 1159 W</t>
  </si>
  <si>
    <t>https://podminky.urs.cz/item/CS_URS_2024_02/735152476</t>
  </si>
  <si>
    <t>735164252</t>
  </si>
  <si>
    <t>Otopná tělesa trubková přímotopná elektrická na stěnu výšky tělesa 1215 mm, délky 600 mm</t>
  </si>
  <si>
    <t>https://podminky.urs.cz/item/CS_URS_2024_02/735164252</t>
  </si>
  <si>
    <t>735191910</t>
  </si>
  <si>
    <t>Ostatní opravy otopných těles napuštění vody do otopného systému včetně potrubí (bez kotle a ohříváků) otopných těles</t>
  </si>
  <si>
    <t>https://podminky.urs.cz/item/CS_URS_2024_02/735191910</t>
  </si>
  <si>
    <t>735411232</t>
  </si>
  <si>
    <t>Konvektory podlahové instalace a napojení termostatu na zeď</t>
  </si>
  <si>
    <t>https://podminky.urs.cz/item/CS_URS_2024_02/735411232</t>
  </si>
  <si>
    <t>40561114</t>
  </si>
  <si>
    <t>termostat bezdrátový</t>
  </si>
  <si>
    <t>998735312</t>
  </si>
  <si>
    <t>Přesun hmot pro otopná tělesa stanovený procentní sazbou (%) z ceny vodorovná dopravní vzdálenost do 50 m ruční (bez užití mechanizace) v objektech výšky přes 6 do 12 m</t>
  </si>
  <si>
    <t>https://podminky.urs.cz/item/CS_URS_2024_02/998735312</t>
  </si>
  <si>
    <t>05 - ÚT byt č.2</t>
  </si>
  <si>
    <t>06 - ÚT byt č.3</t>
  </si>
  <si>
    <t>735152175</t>
  </si>
  <si>
    <t>Otopná tělesa panelová VK jednodesková PN 1,0 MPa, T do 110°C bez přídavné přestupní plochy výšky tělesa 600 mm stavební délky / výkonu 800 mm / 483 W</t>
  </si>
  <si>
    <t>https://podminky.urs.cz/item/CS_URS_2024_02/735152175</t>
  </si>
  <si>
    <t>735152179</t>
  </si>
  <si>
    <t>Otopná tělesa panelová VK jednodesková PN 1,0 MPa, T do 110°C bez přídavné přestupní plochy výšky tělesa 600 mm stavební délky / výkonu 1200 mm / 725 W</t>
  </si>
  <si>
    <t>https://podminky.urs.cz/item/CS_URS_2024_02/735152179</t>
  </si>
  <si>
    <t>735164262</t>
  </si>
  <si>
    <t>Otopná tělesa trubková přímotopná elektrická na stěnu výšky tělesa 1500 mm, délky 745 mm</t>
  </si>
  <si>
    <t>https://podminky.urs.cz/item/CS_URS_2024_02/735164262</t>
  </si>
  <si>
    <t>07 - ÚT byt č.4</t>
  </si>
  <si>
    <t>21 - Elektrotechnika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</si>
  <si>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</si>
  <si>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</si>
  <si>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</si>
  <si>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</si>
  <si>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>741</t>
  </si>
  <si>
    <t>Elektroinstalace - silnoproud</t>
  </si>
  <si>
    <t>741372067</t>
  </si>
  <si>
    <t>Montáž svítidel s integrovaným zdrojem LED se zapojením vodičů exteriérových přisazených nástěnných reflektorových se samostatným nebo integrovaným pohybovým čidlem</t>
  </si>
  <si>
    <t>https://podminky.urs.cz/item/CS_URS_2024_02/741372067</t>
  </si>
  <si>
    <t>34835006</t>
  </si>
  <si>
    <t>LED reflektor nástěnný 40-80W s integ. čidlem</t>
  </si>
  <si>
    <t>742</t>
  </si>
  <si>
    <t>Elektroinstalace - slaboproud</t>
  </si>
  <si>
    <t>220320201</t>
  </si>
  <si>
    <t>Montáž zvonku pro vnitřní použití na střídavý nebo stejnosměrný proud napětí 3 až 24 V</t>
  </si>
  <si>
    <t>https://podminky.urs.cz/item/CS_URS_2024_02/220320201</t>
  </si>
  <si>
    <t>38226101</t>
  </si>
  <si>
    <t>zvonkové tablo s elektronickým vrátným 4 tlačítka, rámeček pod omítkou</t>
  </si>
  <si>
    <t>38227042</t>
  </si>
  <si>
    <t>zdroj napájecí domácího telefonu a zvonkového tabla pro 2-68 uživatelů</t>
  </si>
  <si>
    <t>37422101</t>
  </si>
  <si>
    <t>transformátor zvonkový 16VA 240V 8/12/24V</t>
  </si>
  <si>
    <t>37414135</t>
  </si>
  <si>
    <t>zvonek bytový, melodie</t>
  </si>
  <si>
    <t>Práce a dodávky M</t>
  </si>
  <si>
    <t>21-M</t>
  </si>
  <si>
    <t>Elektromontáže</t>
  </si>
  <si>
    <t>M211001</t>
  </si>
  <si>
    <t>AlMgSi d8</t>
  </si>
  <si>
    <t>M211002</t>
  </si>
  <si>
    <t>FeZn d10</t>
  </si>
  <si>
    <t>M211003</t>
  </si>
  <si>
    <t>podpěra vedení</t>
  </si>
  <si>
    <t>M211004</t>
  </si>
  <si>
    <t>FeZn 30 x 4</t>
  </si>
  <si>
    <t>M211005</t>
  </si>
  <si>
    <t>SZ</t>
  </si>
  <si>
    <t>M211006</t>
  </si>
  <si>
    <t>SR03</t>
  </si>
  <si>
    <t>M211007</t>
  </si>
  <si>
    <t>SR01</t>
  </si>
  <si>
    <t>M211008</t>
  </si>
  <si>
    <t>SO</t>
  </si>
  <si>
    <t>M211009</t>
  </si>
  <si>
    <t>SS,SP</t>
  </si>
  <si>
    <t>M211010</t>
  </si>
  <si>
    <t>ST</t>
  </si>
  <si>
    <t>M211011</t>
  </si>
  <si>
    <t>ochranný úhelní + 2x držák</t>
  </si>
  <si>
    <t>M211012</t>
  </si>
  <si>
    <t>pomocný jímač 1,5m</t>
  </si>
  <si>
    <t>M211013</t>
  </si>
  <si>
    <t>oddálený jímač 1,5m, 2x distnční tyč 80cm</t>
  </si>
  <si>
    <t>M211014</t>
  </si>
  <si>
    <t>měření zemních odporů do 100m</t>
  </si>
  <si>
    <t>M211015</t>
  </si>
  <si>
    <t>montáž štítků k označní svodů</t>
  </si>
  <si>
    <t>M211016</t>
  </si>
  <si>
    <t>tvarování ochranných prvků</t>
  </si>
  <si>
    <t>M211017</t>
  </si>
  <si>
    <t>nosný, podružný a režijní materiál</t>
  </si>
  <si>
    <t>30 - Vedlejší náklady</t>
  </si>
  <si>
    <t>VRN - Vedlejší rozpočtové náklady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</si>
  <si>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</si>
  <si>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</si>
  <si>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</si>
  <si>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</si>
  <si>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VRN3</t>
  </si>
  <si>
    <t>Zařízení staveniště</t>
  </si>
  <si>
    <t>030001000</t>
  </si>
  <si>
    <t>Veškeré náklady spojené s vybudováním, provozem a odstraněním zařízení staveniště.</t>
  </si>
  <si>
    <t>VRN4</t>
  </si>
  <si>
    <t>Inženýrská činnost</t>
  </si>
  <si>
    <t>044002000</t>
  </si>
  <si>
    <t>Revize</t>
  </si>
  <si>
    <t>045002000</t>
  </si>
  <si>
    <t>Kompletační a koordinační činnost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</si>
</sst>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0237251" TargetMode="External" /><Relationship Id="rId2" Type="http://schemas.openxmlformats.org/officeDocument/2006/relationships/hyperlink" Target="https://podminky.urs.cz/item/CS_URS_2024_02/612315222" TargetMode="External" /><Relationship Id="rId3" Type="http://schemas.openxmlformats.org/officeDocument/2006/relationships/hyperlink" Target="https://podminky.urs.cz/item/CS_URS_2024_02/612315302" TargetMode="External" /><Relationship Id="rId4" Type="http://schemas.openxmlformats.org/officeDocument/2006/relationships/hyperlink" Target="https://podminky.urs.cz/item/CS_URS_2024_02/619995001" TargetMode="External" /><Relationship Id="rId5" Type="http://schemas.openxmlformats.org/officeDocument/2006/relationships/hyperlink" Target="https://podminky.urs.cz/item/CS_URS_2024_02/621131121" TargetMode="External" /><Relationship Id="rId6" Type="http://schemas.openxmlformats.org/officeDocument/2006/relationships/hyperlink" Target="https://podminky.urs.cz/item/CS_URS_2024_02/621142001" TargetMode="External" /><Relationship Id="rId7" Type="http://schemas.openxmlformats.org/officeDocument/2006/relationships/hyperlink" Target="https://podminky.urs.cz/item/CS_URS_2024_02/621151031" TargetMode="External" /><Relationship Id="rId8" Type="http://schemas.openxmlformats.org/officeDocument/2006/relationships/hyperlink" Target="https://podminky.urs.cz/item/CS_URS_2024_02/621221011" TargetMode="External" /><Relationship Id="rId9" Type="http://schemas.openxmlformats.org/officeDocument/2006/relationships/hyperlink" Target="https://podminky.urs.cz/item/CS_URS_2024_02/621221031" TargetMode="External" /><Relationship Id="rId10" Type="http://schemas.openxmlformats.org/officeDocument/2006/relationships/hyperlink" Target="https://podminky.urs.cz/item/CS_URS_2024_02/621531022" TargetMode="External" /><Relationship Id="rId11" Type="http://schemas.openxmlformats.org/officeDocument/2006/relationships/hyperlink" Target="https://podminky.urs.cz/item/CS_URS_2024_02/622131121" TargetMode="External" /><Relationship Id="rId12" Type="http://schemas.openxmlformats.org/officeDocument/2006/relationships/hyperlink" Target="https://podminky.urs.cz/item/CS_URS_2024_02/622135011" TargetMode="External" /><Relationship Id="rId13" Type="http://schemas.openxmlformats.org/officeDocument/2006/relationships/hyperlink" Target="https://podminky.urs.cz/item/CS_URS_2024_02/622135095" TargetMode="External" /><Relationship Id="rId14" Type="http://schemas.openxmlformats.org/officeDocument/2006/relationships/hyperlink" Target="https://podminky.urs.cz/item/CS_URS_2024_02/622142001" TargetMode="External" /><Relationship Id="rId15" Type="http://schemas.openxmlformats.org/officeDocument/2006/relationships/hyperlink" Target="https://podminky.urs.cz/item/CS_URS_2024_02/622143004" TargetMode="External" /><Relationship Id="rId16" Type="http://schemas.openxmlformats.org/officeDocument/2006/relationships/hyperlink" Target="https://podminky.urs.cz/item/CS_URS_2024_02/622151021" TargetMode="External" /><Relationship Id="rId17" Type="http://schemas.openxmlformats.org/officeDocument/2006/relationships/hyperlink" Target="https://podminky.urs.cz/item/CS_URS_2024_02/622151031" TargetMode="External" /><Relationship Id="rId18" Type="http://schemas.openxmlformats.org/officeDocument/2006/relationships/hyperlink" Target="https://podminky.urs.cz/item/CS_URS_2024_02/622211021" TargetMode="External" /><Relationship Id="rId19" Type="http://schemas.openxmlformats.org/officeDocument/2006/relationships/hyperlink" Target="https://podminky.urs.cz/item/CS_URS_2024_02/713131141" TargetMode="External" /><Relationship Id="rId20" Type="http://schemas.openxmlformats.org/officeDocument/2006/relationships/hyperlink" Target="https://podminky.urs.cz/item/CS_URS_2024_02/622211031" TargetMode="External" /><Relationship Id="rId21" Type="http://schemas.openxmlformats.org/officeDocument/2006/relationships/hyperlink" Target="https://podminky.urs.cz/item/CS_URS_2024_02/622211031" TargetMode="External" /><Relationship Id="rId22" Type="http://schemas.openxmlformats.org/officeDocument/2006/relationships/hyperlink" Target="https://podminky.urs.cz/item/CS_URS_2024_02/622212051" TargetMode="External" /><Relationship Id="rId23" Type="http://schemas.openxmlformats.org/officeDocument/2006/relationships/hyperlink" Target="https://podminky.urs.cz/item/CS_URS_2024_02/622212051" TargetMode="External" /><Relationship Id="rId24" Type="http://schemas.openxmlformats.org/officeDocument/2006/relationships/hyperlink" Target="https://podminky.urs.cz/item/CS_URS_2024_02/622221031" TargetMode="External" /><Relationship Id="rId25" Type="http://schemas.openxmlformats.org/officeDocument/2006/relationships/hyperlink" Target="https://podminky.urs.cz/item/CS_URS_2024_02/622222051" TargetMode="External" /><Relationship Id="rId26" Type="http://schemas.openxmlformats.org/officeDocument/2006/relationships/hyperlink" Target="https://podminky.urs.cz/item/CS_URS_2024_02/622251101" TargetMode="External" /><Relationship Id="rId27" Type="http://schemas.openxmlformats.org/officeDocument/2006/relationships/hyperlink" Target="https://podminky.urs.cz/item/CS_URS_2024_02/622251105" TargetMode="External" /><Relationship Id="rId28" Type="http://schemas.openxmlformats.org/officeDocument/2006/relationships/hyperlink" Target="https://podminky.urs.cz/item/CS_URS_2024_02/622252001" TargetMode="External" /><Relationship Id="rId29" Type="http://schemas.openxmlformats.org/officeDocument/2006/relationships/hyperlink" Target="https://podminky.urs.cz/item/CS_URS_2024_02/622252002" TargetMode="External" /><Relationship Id="rId30" Type="http://schemas.openxmlformats.org/officeDocument/2006/relationships/hyperlink" Target="https://podminky.urs.cz/item/CS_URS_2024_02/622311121" TargetMode="External" /><Relationship Id="rId31" Type="http://schemas.openxmlformats.org/officeDocument/2006/relationships/hyperlink" Target="https://podminky.urs.cz/item/CS_URS_2024_02/622325112" TargetMode="External" /><Relationship Id="rId32" Type="http://schemas.openxmlformats.org/officeDocument/2006/relationships/hyperlink" Target="https://podminky.urs.cz/item/CS_URS_2024_02/622511112" TargetMode="External" /><Relationship Id="rId33" Type="http://schemas.openxmlformats.org/officeDocument/2006/relationships/hyperlink" Target="https://podminky.urs.cz/item/CS_URS_2024_02/622531022" TargetMode="External" /><Relationship Id="rId34" Type="http://schemas.openxmlformats.org/officeDocument/2006/relationships/hyperlink" Target="https://podminky.urs.cz/item/CS_URS_2024_02/629135102" TargetMode="External" /><Relationship Id="rId35" Type="http://schemas.openxmlformats.org/officeDocument/2006/relationships/hyperlink" Target="https://podminky.urs.cz/item/CS_URS_2024_02/629991011" TargetMode="External" /><Relationship Id="rId36" Type="http://schemas.openxmlformats.org/officeDocument/2006/relationships/hyperlink" Target="https://podminky.urs.cz/item/CS_URS_2024_02/629995101" TargetMode="External" /><Relationship Id="rId37" Type="http://schemas.openxmlformats.org/officeDocument/2006/relationships/hyperlink" Target="https://podminky.urs.cz/item/CS_URS_2024_02/952901111" TargetMode="External" /><Relationship Id="rId38" Type="http://schemas.openxmlformats.org/officeDocument/2006/relationships/hyperlink" Target="https://podminky.urs.cz/item/CS_URS_2024_02/968072455" TargetMode="External" /><Relationship Id="rId39" Type="http://schemas.openxmlformats.org/officeDocument/2006/relationships/hyperlink" Target="https://podminky.urs.cz/item/CS_URS_2024_02/978015341" TargetMode="External" /><Relationship Id="rId40" Type="http://schemas.openxmlformats.org/officeDocument/2006/relationships/hyperlink" Target="https://podminky.urs.cz/item/CS_URS_2024_02/997013213" TargetMode="External" /><Relationship Id="rId41" Type="http://schemas.openxmlformats.org/officeDocument/2006/relationships/hyperlink" Target="https://podminky.urs.cz/item/CS_URS_2024_02/997013501" TargetMode="External" /><Relationship Id="rId42" Type="http://schemas.openxmlformats.org/officeDocument/2006/relationships/hyperlink" Target="https://podminky.urs.cz/item/CS_URS_2024_02/997013509" TargetMode="External" /><Relationship Id="rId43" Type="http://schemas.openxmlformats.org/officeDocument/2006/relationships/hyperlink" Target="https://podminky.urs.cz/item/CS_URS_2024_02/997013631" TargetMode="External" /><Relationship Id="rId44" Type="http://schemas.openxmlformats.org/officeDocument/2006/relationships/hyperlink" Target="https://podminky.urs.cz/item/CS_URS_2024_02/998018002" TargetMode="External" /><Relationship Id="rId45" Type="http://schemas.openxmlformats.org/officeDocument/2006/relationships/hyperlink" Target="https://podminky.urs.cz/item/CS_URS_2024_02/621131121" TargetMode="External" /><Relationship Id="rId46" Type="http://schemas.openxmlformats.org/officeDocument/2006/relationships/hyperlink" Target="https://podminky.urs.cz/item/CS_URS_2024_02/621221011" TargetMode="External" /><Relationship Id="rId47" Type="http://schemas.openxmlformats.org/officeDocument/2006/relationships/hyperlink" Target="https://podminky.urs.cz/item/CS_URS_2024_02/621221021" TargetMode="External" /><Relationship Id="rId48" Type="http://schemas.openxmlformats.org/officeDocument/2006/relationships/hyperlink" Target="https://podminky.urs.cz/item/CS_URS_2024_02/632450122" TargetMode="External" /><Relationship Id="rId49" Type="http://schemas.openxmlformats.org/officeDocument/2006/relationships/hyperlink" Target="https://podminky.urs.cz/item/CS_URS_2024_02/632459175" TargetMode="External" /><Relationship Id="rId50" Type="http://schemas.openxmlformats.org/officeDocument/2006/relationships/hyperlink" Target="https://podminky.urs.cz/item/CS_URS_2024_02/941211111" TargetMode="External" /><Relationship Id="rId51" Type="http://schemas.openxmlformats.org/officeDocument/2006/relationships/hyperlink" Target="https://podminky.urs.cz/item/CS_URS_2024_02/941211211" TargetMode="External" /><Relationship Id="rId52" Type="http://schemas.openxmlformats.org/officeDocument/2006/relationships/hyperlink" Target="https://podminky.urs.cz/item/CS_URS_2024_02/941211811" TargetMode="External" /><Relationship Id="rId53" Type="http://schemas.openxmlformats.org/officeDocument/2006/relationships/hyperlink" Target="https://podminky.urs.cz/item/CS_URS_2024_02/944511111" TargetMode="External" /><Relationship Id="rId54" Type="http://schemas.openxmlformats.org/officeDocument/2006/relationships/hyperlink" Target="https://podminky.urs.cz/item/CS_URS_2024_02/944511211" TargetMode="External" /><Relationship Id="rId55" Type="http://schemas.openxmlformats.org/officeDocument/2006/relationships/hyperlink" Target="https://podminky.urs.cz/item/CS_URS_2024_02/944511811" TargetMode="External" /><Relationship Id="rId56" Type="http://schemas.openxmlformats.org/officeDocument/2006/relationships/hyperlink" Target="https://podminky.urs.cz/item/CS_URS_2024_02/944711113" TargetMode="External" /><Relationship Id="rId57" Type="http://schemas.openxmlformats.org/officeDocument/2006/relationships/hyperlink" Target="https://podminky.urs.cz/item/CS_URS_2024_02/944711213" TargetMode="External" /><Relationship Id="rId58" Type="http://schemas.openxmlformats.org/officeDocument/2006/relationships/hyperlink" Target="https://podminky.urs.cz/item/CS_URS_2024_02/944711813" TargetMode="External" /><Relationship Id="rId59" Type="http://schemas.openxmlformats.org/officeDocument/2006/relationships/hyperlink" Target="https://podminky.urs.cz/item/CS_URS_2024_02/762841812" TargetMode="External" /><Relationship Id="rId60" Type="http://schemas.openxmlformats.org/officeDocument/2006/relationships/hyperlink" Target="https://podminky.urs.cz/item/CS_URS_2024_02/713121121" TargetMode="External" /><Relationship Id="rId61" Type="http://schemas.openxmlformats.org/officeDocument/2006/relationships/hyperlink" Target="https://podminky.urs.cz/item/CS_URS_2024_02/713122111" TargetMode="External" /><Relationship Id="rId62" Type="http://schemas.openxmlformats.org/officeDocument/2006/relationships/hyperlink" Target="https://podminky.urs.cz/item/CS_URS_2024_02/713122123" TargetMode="External" /><Relationship Id="rId63" Type="http://schemas.openxmlformats.org/officeDocument/2006/relationships/hyperlink" Target="https://podminky.urs.cz/item/CS_URS_2024_02/713122141" TargetMode="External" /><Relationship Id="rId64" Type="http://schemas.openxmlformats.org/officeDocument/2006/relationships/hyperlink" Target="https://podminky.urs.cz/item/CS_URS_2024_02/713151111" TargetMode="External" /><Relationship Id="rId65" Type="http://schemas.openxmlformats.org/officeDocument/2006/relationships/hyperlink" Target="https://podminky.urs.cz/item/CS_URS_2024_02/713151111" TargetMode="External" /><Relationship Id="rId66" Type="http://schemas.openxmlformats.org/officeDocument/2006/relationships/hyperlink" Target="https://podminky.urs.cz/item/CS_URS_2024_02/998713202" TargetMode="External" /><Relationship Id="rId67" Type="http://schemas.openxmlformats.org/officeDocument/2006/relationships/hyperlink" Target="https://podminky.urs.cz/item/CS_URS_2024_02/763131751" TargetMode="External" /><Relationship Id="rId68" Type="http://schemas.openxmlformats.org/officeDocument/2006/relationships/hyperlink" Target="https://podminky.urs.cz/item/CS_URS_2024_02/763161710" TargetMode="External" /><Relationship Id="rId69" Type="http://schemas.openxmlformats.org/officeDocument/2006/relationships/hyperlink" Target="https://podminky.urs.cz/item/CS_URS_2024_02/763182411" TargetMode="External" /><Relationship Id="rId70" Type="http://schemas.openxmlformats.org/officeDocument/2006/relationships/hyperlink" Target="https://podminky.urs.cz/item/CS_URS_2024_02/998763512" TargetMode="External" /><Relationship Id="rId71" Type="http://schemas.openxmlformats.org/officeDocument/2006/relationships/hyperlink" Target="https://podminky.urs.cz/item/CS_URS_2024_02/764002851" TargetMode="External" /><Relationship Id="rId72" Type="http://schemas.openxmlformats.org/officeDocument/2006/relationships/hyperlink" Target="https://podminky.urs.cz/item/CS_URS_2024_02/764216605" TargetMode="External" /><Relationship Id="rId73" Type="http://schemas.openxmlformats.org/officeDocument/2006/relationships/hyperlink" Target="https://podminky.urs.cz/item/CS_URS_2024_02/764216665" TargetMode="External" /><Relationship Id="rId74" Type="http://schemas.openxmlformats.org/officeDocument/2006/relationships/hyperlink" Target="https://podminky.urs.cz/item/CS_URS_2024_02/998764202" TargetMode="External" /><Relationship Id="rId75" Type="http://schemas.openxmlformats.org/officeDocument/2006/relationships/hyperlink" Target="https://podminky.urs.cz/item/CS_URS_2024_02/766660022" TargetMode="External" /><Relationship Id="rId76" Type="http://schemas.openxmlformats.org/officeDocument/2006/relationships/hyperlink" Target="https://podminky.urs.cz/item/CS_URS_2024_02/766660411" TargetMode="External" /><Relationship Id="rId77" Type="http://schemas.openxmlformats.org/officeDocument/2006/relationships/hyperlink" Target="https://podminky.urs.cz/item/CS_URS_2024_02/766660717" TargetMode="External" /><Relationship Id="rId78" Type="http://schemas.openxmlformats.org/officeDocument/2006/relationships/hyperlink" Target="https://podminky.urs.cz/item/CS_URS_2024_02/766660729" TargetMode="External" /><Relationship Id="rId79" Type="http://schemas.openxmlformats.org/officeDocument/2006/relationships/hyperlink" Target="https://podminky.urs.cz/item/CS_URS_2024_02/766660734" TargetMode="External" /><Relationship Id="rId80" Type="http://schemas.openxmlformats.org/officeDocument/2006/relationships/hyperlink" Target="https://podminky.urs.cz/item/CS_URS_2024_02/998766202" TargetMode="External" /><Relationship Id="rId81" Type="http://schemas.openxmlformats.org/officeDocument/2006/relationships/hyperlink" Target="https://podminky.urs.cz/item/CS_URS_2024_02/767821112" TargetMode="External" /><Relationship Id="rId82" Type="http://schemas.openxmlformats.org/officeDocument/2006/relationships/hyperlink" Target="https://podminky.urs.cz/item/CS_URS_2024_02/767893115" TargetMode="External" /><Relationship Id="rId83" Type="http://schemas.openxmlformats.org/officeDocument/2006/relationships/hyperlink" Target="https://podminky.urs.cz/item/CS_URS_2024_02/998767312" TargetMode="External" /><Relationship Id="rId84" Type="http://schemas.openxmlformats.org/officeDocument/2006/relationships/hyperlink" Target="https://podminky.urs.cz/item/CS_URS_2024_02/783301303" TargetMode="External" /><Relationship Id="rId85" Type="http://schemas.openxmlformats.org/officeDocument/2006/relationships/hyperlink" Target="https://podminky.urs.cz/item/CS_URS_2024_02/783301313" TargetMode="External" /><Relationship Id="rId86" Type="http://schemas.openxmlformats.org/officeDocument/2006/relationships/hyperlink" Target="https://podminky.urs.cz/item/CS_URS_2024_02/783317101" TargetMode="External" /><Relationship Id="rId87" Type="http://schemas.openxmlformats.org/officeDocument/2006/relationships/hyperlink" Target="https://podminky.urs.cz/item/CS_URS_2024_02/783322101" TargetMode="External" /><Relationship Id="rId88" Type="http://schemas.openxmlformats.org/officeDocument/2006/relationships/hyperlink" Target="https://podminky.urs.cz/item/CS_URS_2024_02/783334201" TargetMode="External" /><Relationship Id="rId89" Type="http://schemas.openxmlformats.org/officeDocument/2006/relationships/hyperlink" Target="https://podminky.urs.cz/item/CS_URS_2024_02/784121007" TargetMode="External" /><Relationship Id="rId90" Type="http://schemas.openxmlformats.org/officeDocument/2006/relationships/hyperlink" Target="https://podminky.urs.cz/item/CS_URS_2024_02/784181101" TargetMode="External" /><Relationship Id="rId91" Type="http://schemas.openxmlformats.org/officeDocument/2006/relationships/hyperlink" Target="https://podminky.urs.cz/item/CS_URS_2024_02/784181107" TargetMode="External" /><Relationship Id="rId92" Type="http://schemas.openxmlformats.org/officeDocument/2006/relationships/hyperlink" Target="https://podminky.urs.cz/item/CS_URS_2024_02/784221111" TargetMode="External" /><Relationship Id="rId93" Type="http://schemas.openxmlformats.org/officeDocument/2006/relationships/hyperlink" Target="https://podminky.urs.cz/item/CS_URS_2024_02/784221117" TargetMode="External" /><Relationship Id="rId9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1" TargetMode="External" /><Relationship Id="rId2" Type="http://schemas.openxmlformats.org/officeDocument/2006/relationships/hyperlink" Target="https://podminky.urs.cz/item/CS_URS_2024_02/132154203" TargetMode="External" /><Relationship Id="rId3" Type="http://schemas.openxmlformats.org/officeDocument/2006/relationships/hyperlink" Target="https://podminky.urs.cz/item/CS_URS_2024_02/151101101" TargetMode="External" /><Relationship Id="rId4" Type="http://schemas.openxmlformats.org/officeDocument/2006/relationships/hyperlink" Target="https://podminky.urs.cz/item/CS_URS_2024_02/151101111" TargetMode="External" /><Relationship Id="rId5" Type="http://schemas.openxmlformats.org/officeDocument/2006/relationships/hyperlink" Target="https://podminky.urs.cz/item/CS_URS_2024_02/16275113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1411132" TargetMode="External" /><Relationship Id="rId10" Type="http://schemas.openxmlformats.org/officeDocument/2006/relationships/hyperlink" Target="https://podminky.urs.cz/item/CS_URS_2024_02/181912111" TargetMode="External" /><Relationship Id="rId11" Type="http://schemas.openxmlformats.org/officeDocument/2006/relationships/hyperlink" Target="https://podminky.urs.cz/item/CS_URS_2024_02/113106021" TargetMode="External" /><Relationship Id="rId12" Type="http://schemas.openxmlformats.org/officeDocument/2006/relationships/hyperlink" Target="https://podminky.urs.cz/item/CS_URS_2024_02/319202213" TargetMode="External" /><Relationship Id="rId13" Type="http://schemas.openxmlformats.org/officeDocument/2006/relationships/hyperlink" Target="https://podminky.urs.cz/item/CS_URS_2024_02/451577877" TargetMode="External" /><Relationship Id="rId14" Type="http://schemas.openxmlformats.org/officeDocument/2006/relationships/hyperlink" Target="https://podminky.urs.cz/item/CS_URS_2024_02/637211121" TargetMode="External" /><Relationship Id="rId15" Type="http://schemas.openxmlformats.org/officeDocument/2006/relationships/hyperlink" Target="https://podminky.urs.cz/item/CS_URS_2024_02/619999031" TargetMode="External" /><Relationship Id="rId16" Type="http://schemas.openxmlformats.org/officeDocument/2006/relationships/hyperlink" Target="https://podminky.urs.cz/item/CS_URS_2024_02/622131121" TargetMode="External" /><Relationship Id="rId17" Type="http://schemas.openxmlformats.org/officeDocument/2006/relationships/hyperlink" Target="https://podminky.urs.cz/item/CS_URS_2024_02/622311121" TargetMode="External" /><Relationship Id="rId18" Type="http://schemas.openxmlformats.org/officeDocument/2006/relationships/hyperlink" Target="https://podminky.urs.cz/item/CS_URS_2024_02/629995101" TargetMode="External" /><Relationship Id="rId19" Type="http://schemas.openxmlformats.org/officeDocument/2006/relationships/hyperlink" Target="https://podminky.urs.cz/item/CS_URS_2024_02/629995223" TargetMode="External" /><Relationship Id="rId20" Type="http://schemas.openxmlformats.org/officeDocument/2006/relationships/hyperlink" Target="https://podminky.urs.cz/item/CS_URS_2024_02/985131311" TargetMode="External" /><Relationship Id="rId21" Type="http://schemas.openxmlformats.org/officeDocument/2006/relationships/hyperlink" Target="https://podminky.urs.cz/item/CS_URS_2024_02/212312111" TargetMode="External" /><Relationship Id="rId22" Type="http://schemas.openxmlformats.org/officeDocument/2006/relationships/hyperlink" Target="https://podminky.urs.cz/item/CS_URS_2024_02/212750103" TargetMode="External" /><Relationship Id="rId23" Type="http://schemas.openxmlformats.org/officeDocument/2006/relationships/hyperlink" Target="https://podminky.urs.cz/item/CS_URS_2024_02/894812201" TargetMode="External" /><Relationship Id="rId24" Type="http://schemas.openxmlformats.org/officeDocument/2006/relationships/hyperlink" Target="https://podminky.urs.cz/item/CS_URS_2024_02/894812232" TargetMode="External" /><Relationship Id="rId25" Type="http://schemas.openxmlformats.org/officeDocument/2006/relationships/hyperlink" Target="https://podminky.urs.cz/item/CS_URS_2024_02/894812255" TargetMode="External" /><Relationship Id="rId26" Type="http://schemas.openxmlformats.org/officeDocument/2006/relationships/hyperlink" Target="https://podminky.urs.cz/item/CS_URS_2024_02/899661312" TargetMode="External" /><Relationship Id="rId27" Type="http://schemas.openxmlformats.org/officeDocument/2006/relationships/hyperlink" Target="https://podminky.urs.cz/item/CS_URS_2024_02/952901111" TargetMode="External" /><Relationship Id="rId28" Type="http://schemas.openxmlformats.org/officeDocument/2006/relationships/hyperlink" Target="https://podminky.urs.cz/item/CS_URS_2024_02/978013191" TargetMode="External" /><Relationship Id="rId29" Type="http://schemas.openxmlformats.org/officeDocument/2006/relationships/hyperlink" Target="https://podminky.urs.cz/item/CS_URS_2024_02/997013211" TargetMode="External" /><Relationship Id="rId30" Type="http://schemas.openxmlformats.org/officeDocument/2006/relationships/hyperlink" Target="https://podminky.urs.cz/item/CS_URS_2024_02/997013501" TargetMode="External" /><Relationship Id="rId31" Type="http://schemas.openxmlformats.org/officeDocument/2006/relationships/hyperlink" Target="https://podminky.urs.cz/item/CS_URS_2024_02/997013509" TargetMode="External" /><Relationship Id="rId32" Type="http://schemas.openxmlformats.org/officeDocument/2006/relationships/hyperlink" Target="https://podminky.urs.cz/item/CS_URS_2024_02/997013631" TargetMode="External" /><Relationship Id="rId33" Type="http://schemas.openxmlformats.org/officeDocument/2006/relationships/hyperlink" Target="https://podminky.urs.cz/item/CS_URS_2024_02/998018001" TargetMode="External" /><Relationship Id="rId34" Type="http://schemas.openxmlformats.org/officeDocument/2006/relationships/hyperlink" Target="https://podminky.urs.cz/item/CS_URS_2024_02/711112001" TargetMode="External" /><Relationship Id="rId35" Type="http://schemas.openxmlformats.org/officeDocument/2006/relationships/hyperlink" Target="https://podminky.urs.cz/item/CS_URS_2024_02/711142559" TargetMode="External" /><Relationship Id="rId36" Type="http://schemas.openxmlformats.org/officeDocument/2006/relationships/hyperlink" Target="https://podminky.urs.cz/item/CS_URS_2024_02/711142559" TargetMode="External" /><Relationship Id="rId37" Type="http://schemas.openxmlformats.org/officeDocument/2006/relationships/hyperlink" Target="https://podminky.urs.cz/item/CS_URS_2024_02/711142821" TargetMode="External" /><Relationship Id="rId38" Type="http://schemas.openxmlformats.org/officeDocument/2006/relationships/hyperlink" Target="https://podminky.urs.cz/item/CS_URS_2024_02/711161215" TargetMode="External" /><Relationship Id="rId39" Type="http://schemas.openxmlformats.org/officeDocument/2006/relationships/hyperlink" Target="https://podminky.urs.cz/item/CS_URS_2024_02/711161384" TargetMode="External" /><Relationship Id="rId40" Type="http://schemas.openxmlformats.org/officeDocument/2006/relationships/hyperlink" Target="https://podminky.urs.cz/item/CS_URS_2024_02/711162811" TargetMode="External" /><Relationship Id="rId41" Type="http://schemas.openxmlformats.org/officeDocument/2006/relationships/hyperlink" Target="https://podminky.urs.cz/item/CS_URS_2024_02/998711201" TargetMode="External" /><Relationship Id="rId42" Type="http://schemas.openxmlformats.org/officeDocument/2006/relationships/hyperlink" Target="https://podminky.urs.cz/item/CS_URS_2024_02/784181101" TargetMode="External" /><Relationship Id="rId43" Type="http://schemas.openxmlformats.org/officeDocument/2006/relationships/hyperlink" Target="https://podminky.urs.cz/item/CS_URS_2024_02/784191007" TargetMode="External" /><Relationship Id="rId44" Type="http://schemas.openxmlformats.org/officeDocument/2006/relationships/hyperlink" Target="https://podminky.urs.cz/item/CS_URS_2024_02/784221121" TargetMode="External" /><Relationship Id="rId45" Type="http://schemas.openxmlformats.org/officeDocument/2006/relationships/hyperlink" Target="https://podminky.urs.cz/item/CS_URS_2024_02/784312021" TargetMode="External" /><Relationship Id="rId4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4231164" TargetMode="External" /><Relationship Id="rId2" Type="http://schemas.openxmlformats.org/officeDocument/2006/relationships/hyperlink" Target="https://podminky.urs.cz/item/CS_URS_2024_02/316381116" TargetMode="External" /><Relationship Id="rId3" Type="http://schemas.openxmlformats.org/officeDocument/2006/relationships/hyperlink" Target="https://podminky.urs.cz/item/CS_URS_2024_02/613321121" TargetMode="External" /><Relationship Id="rId4" Type="http://schemas.openxmlformats.org/officeDocument/2006/relationships/hyperlink" Target="https://podminky.urs.cz/item/CS_URS_2024_02/949101112" TargetMode="External" /><Relationship Id="rId5" Type="http://schemas.openxmlformats.org/officeDocument/2006/relationships/hyperlink" Target="https://podminky.urs.cz/item/CS_URS_2024_02/953752111" TargetMode="External" /><Relationship Id="rId6" Type="http://schemas.openxmlformats.org/officeDocument/2006/relationships/hyperlink" Target="https://podminky.urs.cz/item/CS_URS_2024_02/953752121" TargetMode="External" /><Relationship Id="rId7" Type="http://schemas.openxmlformats.org/officeDocument/2006/relationships/hyperlink" Target="https://podminky.urs.cz/item/CS_URS_2024_02/962032631" TargetMode="External" /><Relationship Id="rId8" Type="http://schemas.openxmlformats.org/officeDocument/2006/relationships/hyperlink" Target="https://podminky.urs.cz/item/CS_URS_2024_02/977331113" TargetMode="External" /><Relationship Id="rId9" Type="http://schemas.openxmlformats.org/officeDocument/2006/relationships/hyperlink" Target="https://podminky.urs.cz/item/CS_URS_2024_02/978015391" TargetMode="External" /><Relationship Id="rId10" Type="http://schemas.openxmlformats.org/officeDocument/2006/relationships/hyperlink" Target="https://podminky.urs.cz/item/CS_URS_2024_02/997013213" TargetMode="External" /><Relationship Id="rId11" Type="http://schemas.openxmlformats.org/officeDocument/2006/relationships/hyperlink" Target="https://podminky.urs.cz/item/CS_URS_2024_02/997013219" TargetMode="External" /><Relationship Id="rId12" Type="http://schemas.openxmlformats.org/officeDocument/2006/relationships/hyperlink" Target="https://podminky.urs.cz/item/CS_URS_2024_02/997013501" TargetMode="External" /><Relationship Id="rId13" Type="http://schemas.openxmlformats.org/officeDocument/2006/relationships/hyperlink" Target="https://podminky.urs.cz/item/CS_URS_2024_02/997013509" TargetMode="External" /><Relationship Id="rId14" Type="http://schemas.openxmlformats.org/officeDocument/2006/relationships/hyperlink" Target="https://podminky.urs.cz/item/CS_URS_2024_02/997013631" TargetMode="External" /><Relationship Id="rId15" Type="http://schemas.openxmlformats.org/officeDocument/2006/relationships/hyperlink" Target="https://podminky.urs.cz/item/CS_URS_2024_02/998018002" TargetMode="External" /><Relationship Id="rId16" Type="http://schemas.openxmlformats.org/officeDocument/2006/relationships/hyperlink" Target="https://podminky.urs.cz/item/CS_URS_2024_02/712631811" TargetMode="External" /><Relationship Id="rId17" Type="http://schemas.openxmlformats.org/officeDocument/2006/relationships/hyperlink" Target="https://podminky.urs.cz/item/CS_URS_2024_02/712600845" TargetMode="External" /><Relationship Id="rId18" Type="http://schemas.openxmlformats.org/officeDocument/2006/relationships/hyperlink" Target="https://podminky.urs.cz/item/CS_URS_2024_02/721242116" TargetMode="External" /><Relationship Id="rId19" Type="http://schemas.openxmlformats.org/officeDocument/2006/relationships/hyperlink" Target="https://podminky.urs.cz/item/CS_URS_2024_02/721273153" TargetMode="External" /><Relationship Id="rId20" Type="http://schemas.openxmlformats.org/officeDocument/2006/relationships/hyperlink" Target="https://podminky.urs.cz/item/CS_URS_2024_02/762083111" TargetMode="External" /><Relationship Id="rId21" Type="http://schemas.openxmlformats.org/officeDocument/2006/relationships/hyperlink" Target="https://podminky.urs.cz/item/CS_URS_2024_02/762331932" TargetMode="External" /><Relationship Id="rId22" Type="http://schemas.openxmlformats.org/officeDocument/2006/relationships/hyperlink" Target="https://podminky.urs.cz/item/CS_URS_2024_02/762332923" TargetMode="External" /><Relationship Id="rId23" Type="http://schemas.openxmlformats.org/officeDocument/2006/relationships/hyperlink" Target="https://podminky.urs.cz/item/CS_URS_2024_02/762341210" TargetMode="External" /><Relationship Id="rId24" Type="http://schemas.openxmlformats.org/officeDocument/2006/relationships/hyperlink" Target="https://podminky.urs.cz/item/CS_URS_2024_02/762341811" TargetMode="External" /><Relationship Id="rId25" Type="http://schemas.openxmlformats.org/officeDocument/2006/relationships/hyperlink" Target="https://podminky.urs.cz/item/CS_URS_2024_02/762342314" TargetMode="External" /><Relationship Id="rId26" Type="http://schemas.openxmlformats.org/officeDocument/2006/relationships/hyperlink" Target="https://podminky.urs.cz/item/CS_URS_2024_02/762342441" TargetMode="External" /><Relationship Id="rId27" Type="http://schemas.openxmlformats.org/officeDocument/2006/relationships/hyperlink" Target="https://podminky.urs.cz/item/CS_URS_2024_02/762342811" TargetMode="External" /><Relationship Id="rId28" Type="http://schemas.openxmlformats.org/officeDocument/2006/relationships/hyperlink" Target="https://podminky.urs.cz/item/CS_URS_2024_02/762395000" TargetMode="External" /><Relationship Id="rId29" Type="http://schemas.openxmlformats.org/officeDocument/2006/relationships/hyperlink" Target="https://podminky.urs.cz/item/CS_URS_2024_02/762795000" TargetMode="External" /><Relationship Id="rId30" Type="http://schemas.openxmlformats.org/officeDocument/2006/relationships/hyperlink" Target="https://podminky.urs.cz/item/CS_URS_2024_02/998762312" TargetMode="External" /><Relationship Id="rId31" Type="http://schemas.openxmlformats.org/officeDocument/2006/relationships/hyperlink" Target="https://podminky.urs.cz/item/CS_URS_2024_02/764001821" TargetMode="External" /><Relationship Id="rId32" Type="http://schemas.openxmlformats.org/officeDocument/2006/relationships/hyperlink" Target="https://podminky.urs.cz/item/CS_URS_2024_02/764001861" TargetMode="External" /><Relationship Id="rId33" Type="http://schemas.openxmlformats.org/officeDocument/2006/relationships/hyperlink" Target="https://podminky.urs.cz/item/CS_URS_2024_02/764002812" TargetMode="External" /><Relationship Id="rId34" Type="http://schemas.openxmlformats.org/officeDocument/2006/relationships/hyperlink" Target="https://podminky.urs.cz/item/CS_URS_2024_02/764002821" TargetMode="External" /><Relationship Id="rId35" Type="http://schemas.openxmlformats.org/officeDocument/2006/relationships/hyperlink" Target="https://podminky.urs.cz/item/CS_URS_2024_02/764002841" TargetMode="External" /><Relationship Id="rId36" Type="http://schemas.openxmlformats.org/officeDocument/2006/relationships/hyperlink" Target="https://podminky.urs.cz/item/CS_URS_2024_02/764003801" TargetMode="External" /><Relationship Id="rId37" Type="http://schemas.openxmlformats.org/officeDocument/2006/relationships/hyperlink" Target="https://podminky.urs.cz/item/CS_URS_2024_02/764011616" TargetMode="External" /><Relationship Id="rId38" Type="http://schemas.openxmlformats.org/officeDocument/2006/relationships/hyperlink" Target="https://podminky.urs.cz/item/CS_URS_2024_02/764111653" TargetMode="External" /><Relationship Id="rId39" Type="http://schemas.openxmlformats.org/officeDocument/2006/relationships/hyperlink" Target="https://podminky.urs.cz/item/CS_URS_2024_02/764203156" TargetMode="External" /><Relationship Id="rId40" Type="http://schemas.openxmlformats.org/officeDocument/2006/relationships/hyperlink" Target="https://podminky.urs.cz/item/CS_URS_2024_02/764211625" TargetMode="External" /><Relationship Id="rId41" Type="http://schemas.openxmlformats.org/officeDocument/2006/relationships/hyperlink" Target="https://podminky.urs.cz/item/CS_URS_2024_02/764212634" TargetMode="External" /><Relationship Id="rId42" Type="http://schemas.openxmlformats.org/officeDocument/2006/relationships/hyperlink" Target="https://podminky.urs.cz/item/CS_URS_2024_02/764212649" TargetMode="External" /><Relationship Id="rId43" Type="http://schemas.openxmlformats.org/officeDocument/2006/relationships/hyperlink" Target="https://podminky.urs.cz/item/CS_URS_2024_02/764212664" TargetMode="External" /><Relationship Id="rId44" Type="http://schemas.openxmlformats.org/officeDocument/2006/relationships/hyperlink" Target="https://podminky.urs.cz/item/CS_URS_2024_02/764213652" TargetMode="External" /><Relationship Id="rId45" Type="http://schemas.openxmlformats.org/officeDocument/2006/relationships/hyperlink" Target="https://podminky.urs.cz/item/CS_URS_2024_02/764218631" TargetMode="External" /><Relationship Id="rId46" Type="http://schemas.openxmlformats.org/officeDocument/2006/relationships/hyperlink" Target="https://podminky.urs.cz/item/CS_URS_2024_02/764314612" TargetMode="External" /><Relationship Id="rId47" Type="http://schemas.openxmlformats.org/officeDocument/2006/relationships/hyperlink" Target="https://podminky.urs.cz/item/CS_URS_2024_02/764315633" TargetMode="External" /><Relationship Id="rId48" Type="http://schemas.openxmlformats.org/officeDocument/2006/relationships/hyperlink" Target="https://podminky.urs.cz/item/CS_URS_2024_02/764316624" TargetMode="External" /><Relationship Id="rId49" Type="http://schemas.openxmlformats.org/officeDocument/2006/relationships/hyperlink" Target="https://podminky.urs.cz/item/CS_URS_2024_02/764511602" TargetMode="External" /><Relationship Id="rId50" Type="http://schemas.openxmlformats.org/officeDocument/2006/relationships/hyperlink" Target="https://podminky.urs.cz/item/CS_URS_2024_02/764511643" TargetMode="External" /><Relationship Id="rId51" Type="http://schemas.openxmlformats.org/officeDocument/2006/relationships/hyperlink" Target="https://podminky.urs.cz/item/CS_URS_2024_02/764518623" TargetMode="External" /><Relationship Id="rId52" Type="http://schemas.openxmlformats.org/officeDocument/2006/relationships/hyperlink" Target="https://podminky.urs.cz/item/CS_URS_2024_02/998764312" TargetMode="External" /><Relationship Id="rId53" Type="http://schemas.openxmlformats.org/officeDocument/2006/relationships/hyperlink" Target="https://podminky.urs.cz/item/CS_URS_2024_02/765115302" TargetMode="External" /><Relationship Id="rId54" Type="http://schemas.openxmlformats.org/officeDocument/2006/relationships/hyperlink" Target="https://podminky.urs.cz/item/CS_URS_2024_02/765191021" TargetMode="External" /><Relationship Id="rId55" Type="http://schemas.openxmlformats.org/officeDocument/2006/relationships/hyperlink" Target="https://podminky.urs.cz/item/CS_URS_2024_02/765191031" TargetMode="External" /><Relationship Id="rId56" Type="http://schemas.openxmlformats.org/officeDocument/2006/relationships/hyperlink" Target="https://podminky.urs.cz/item/CS_URS_2024_02/765192001" TargetMode="External" /><Relationship Id="rId57" Type="http://schemas.openxmlformats.org/officeDocument/2006/relationships/hyperlink" Target="https://podminky.urs.cz/item/CS_URS_2024_02/998765312" TargetMode="External" /><Relationship Id="rId58" Type="http://schemas.openxmlformats.org/officeDocument/2006/relationships/hyperlink" Target="https://podminky.urs.cz/item/CS_URS_2024_02/767851104" TargetMode="External" /><Relationship Id="rId59" Type="http://schemas.openxmlformats.org/officeDocument/2006/relationships/hyperlink" Target="https://podminky.urs.cz/item/CS_URS_2024_02/767851803" TargetMode="External" /><Relationship Id="rId60" Type="http://schemas.openxmlformats.org/officeDocument/2006/relationships/hyperlink" Target="https://podminky.urs.cz/item/CS_URS_2024_02/767881128" TargetMode="External" /><Relationship Id="rId61" Type="http://schemas.openxmlformats.org/officeDocument/2006/relationships/hyperlink" Target="https://podminky.urs.cz/item/CS_URS_2024_02/767881161" TargetMode="External" /><Relationship Id="rId62" Type="http://schemas.openxmlformats.org/officeDocument/2006/relationships/hyperlink" Target="https://podminky.urs.cz/item/CS_URS_2024_02/998767202" TargetMode="External" /><Relationship Id="rId6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31244201" TargetMode="External" /><Relationship Id="rId4" Type="http://schemas.openxmlformats.org/officeDocument/2006/relationships/hyperlink" Target="https://podminky.urs.cz/item/CS_URS_2024_02/731341140" TargetMode="External" /><Relationship Id="rId5" Type="http://schemas.openxmlformats.org/officeDocument/2006/relationships/hyperlink" Target="https://podminky.urs.cz/item/CS_URS_2024_02/731810332" TargetMode="External" /><Relationship Id="rId6" Type="http://schemas.openxmlformats.org/officeDocument/2006/relationships/hyperlink" Target="https://podminky.urs.cz/item/CS_URS_2024_02/731810342" TargetMode="External" /><Relationship Id="rId7" Type="http://schemas.openxmlformats.org/officeDocument/2006/relationships/hyperlink" Target="https://podminky.urs.cz/item/CS_URS_2024_02/723230103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8" TargetMode="External" /><Relationship Id="rId32" Type="http://schemas.openxmlformats.org/officeDocument/2006/relationships/hyperlink" Target="https://podminky.urs.cz/item/CS_URS_2024_02/735152276" TargetMode="External" /><Relationship Id="rId33" Type="http://schemas.openxmlformats.org/officeDocument/2006/relationships/hyperlink" Target="https://podminky.urs.cz/item/CS_URS_2024_02/735152476" TargetMode="External" /><Relationship Id="rId34" Type="http://schemas.openxmlformats.org/officeDocument/2006/relationships/hyperlink" Target="https://podminky.urs.cz/item/CS_URS_2024_02/73516425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31244201" TargetMode="External" /><Relationship Id="rId4" Type="http://schemas.openxmlformats.org/officeDocument/2006/relationships/hyperlink" Target="https://podminky.urs.cz/item/CS_URS_2024_02/731341140" TargetMode="External" /><Relationship Id="rId5" Type="http://schemas.openxmlformats.org/officeDocument/2006/relationships/hyperlink" Target="https://podminky.urs.cz/item/CS_URS_2024_02/731810332" TargetMode="External" /><Relationship Id="rId6" Type="http://schemas.openxmlformats.org/officeDocument/2006/relationships/hyperlink" Target="https://podminky.urs.cz/item/CS_URS_2024_02/731810342" TargetMode="External" /><Relationship Id="rId7" Type="http://schemas.openxmlformats.org/officeDocument/2006/relationships/hyperlink" Target="https://podminky.urs.cz/item/CS_URS_2024_02/723230103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8" TargetMode="External" /><Relationship Id="rId32" Type="http://schemas.openxmlformats.org/officeDocument/2006/relationships/hyperlink" Target="https://podminky.urs.cz/item/CS_URS_2024_02/735152276" TargetMode="External" /><Relationship Id="rId33" Type="http://schemas.openxmlformats.org/officeDocument/2006/relationships/hyperlink" Target="https://podminky.urs.cz/item/CS_URS_2024_02/735152476" TargetMode="External" /><Relationship Id="rId34" Type="http://schemas.openxmlformats.org/officeDocument/2006/relationships/hyperlink" Target="https://podminky.urs.cz/item/CS_URS_2024_02/73516425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23230103" TargetMode="External" /><Relationship Id="rId4" Type="http://schemas.openxmlformats.org/officeDocument/2006/relationships/hyperlink" Target="https://podminky.urs.cz/item/CS_URS_2024_02/731244201" TargetMode="External" /><Relationship Id="rId5" Type="http://schemas.openxmlformats.org/officeDocument/2006/relationships/hyperlink" Target="https://podminky.urs.cz/item/CS_URS_2024_02/731341140" TargetMode="External" /><Relationship Id="rId6" Type="http://schemas.openxmlformats.org/officeDocument/2006/relationships/hyperlink" Target="https://podminky.urs.cz/item/CS_URS_2024_02/731810332" TargetMode="External" /><Relationship Id="rId7" Type="http://schemas.openxmlformats.org/officeDocument/2006/relationships/hyperlink" Target="https://podminky.urs.cz/item/CS_URS_2024_02/731810342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5" TargetMode="External" /><Relationship Id="rId32" Type="http://schemas.openxmlformats.org/officeDocument/2006/relationships/hyperlink" Target="https://podminky.urs.cz/item/CS_URS_2024_02/735152179" TargetMode="External" /><Relationship Id="rId33" Type="http://schemas.openxmlformats.org/officeDocument/2006/relationships/hyperlink" Target="https://podminky.urs.cz/item/CS_URS_2024_02/735152276" TargetMode="External" /><Relationship Id="rId34" Type="http://schemas.openxmlformats.org/officeDocument/2006/relationships/hyperlink" Target="https://podminky.urs.cz/item/CS_URS_2024_02/73516426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23230103" TargetMode="External" /><Relationship Id="rId4" Type="http://schemas.openxmlformats.org/officeDocument/2006/relationships/hyperlink" Target="https://podminky.urs.cz/item/CS_URS_2024_02/731244201" TargetMode="External" /><Relationship Id="rId5" Type="http://schemas.openxmlformats.org/officeDocument/2006/relationships/hyperlink" Target="https://podminky.urs.cz/item/CS_URS_2024_02/731341140" TargetMode="External" /><Relationship Id="rId6" Type="http://schemas.openxmlformats.org/officeDocument/2006/relationships/hyperlink" Target="https://podminky.urs.cz/item/CS_URS_2024_02/731810332" TargetMode="External" /><Relationship Id="rId7" Type="http://schemas.openxmlformats.org/officeDocument/2006/relationships/hyperlink" Target="https://podminky.urs.cz/item/CS_URS_2024_02/731810342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5" TargetMode="External" /><Relationship Id="rId32" Type="http://schemas.openxmlformats.org/officeDocument/2006/relationships/hyperlink" Target="https://podminky.urs.cz/item/CS_URS_2024_02/735152179" TargetMode="External" /><Relationship Id="rId33" Type="http://schemas.openxmlformats.org/officeDocument/2006/relationships/hyperlink" Target="https://podminky.urs.cz/item/CS_URS_2024_02/735152276" TargetMode="External" /><Relationship Id="rId34" Type="http://schemas.openxmlformats.org/officeDocument/2006/relationships/hyperlink" Target="https://podminky.urs.cz/item/CS_URS_2024_02/73516426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372067" TargetMode="External" /><Relationship Id="rId2" Type="http://schemas.openxmlformats.org/officeDocument/2006/relationships/hyperlink" Target="https://podminky.urs.cz/item/CS_URS_2024_02/220320201" TargetMode="External" /><Relationship Id="rId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IMPORT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05 - Regenerace bytového fondu Mírová Osada – V. etapa, ul. Koněvova 22, 24, 26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28. 1. 2025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ROUND(SUM(AG95:AG103),2)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ROUND(SUM(AS95:AS103),2)</f>
        <v>0</v>
      </c>
      <c r="AT94" s="98">
        <f>ROUND(SUM(AV94:AW94),2)</f>
        <v>0</v>
      </c>
      <c r="AU94" s="99">
        <f>ROUND(SUM(AU95:AU103),5)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ROUND(SUM(AZ95:AZ103),2)</f>
        <v>0</v>
      </c>
      <c r="BA94" s="98">
        <f>ROUND(SUM(BA95:BA103),2)</f>
        <v>0</v>
      </c>
      <c r="BB94" s="98">
        <f>ROUND(SUM(BB95:BB103),2)</f>
        <v>0</v>
      </c>
      <c r="BC94" s="98">
        <f>ROUND(SUM(BC95:BC103),2)</f>
        <v>0</v>
      </c>
      <c r="BD94" s="100">
        <f>ROUND(SUM(BD95:BD103),2)</f>
        <v>0</v>
      </c>
      <c r="BE94" s="6"/>
      <c r="BS94" s="101" t="s">
        <v>72</v>
      </c>
      <c r="BT94" s="101" t="s">
        <v>73</v>
      </c>
      <c r="BU94" s="102" t="s">
        <v>74</v>
      </c>
      <c r="BV94" s="101" t="s">
        <v>14</v>
      </c>
      <c r="BW94" s="101" t="s">
        <v>4</v>
      </c>
      <c r="BX94" s="101" t="s">
        <v>75</v>
      </c>
      <c r="CL94" s="101" t="s">
        <v>1</v>
      </c>
    </row>
    <row r="95" s="7" customFormat="1" ht="16.5" customHeight="1">
      <c r="A95" s="103" t="s">
        <v>76</v>
      </c>
      <c r="B95" s="104"/>
      <c r="C95" s="105"/>
      <c r="D95" s="106" t="s">
        <v>77</v>
      </c>
      <c r="E95" s="106"/>
      <c r="F95" s="106"/>
      <c r="G95" s="106"/>
      <c r="H95" s="106"/>
      <c r="I95" s="107"/>
      <c r="J95" s="106" t="s">
        <v>78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zateplení obálky budovy'!J30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79</v>
      </c>
      <c r="AR95" s="104"/>
      <c r="AS95" s="110">
        <v>0</v>
      </c>
      <c r="AT95" s="111">
        <f>ROUND(SUM(AV95:AW95),2)</f>
        <v>0</v>
      </c>
      <c r="AU95" s="112">
        <f>'01 - zateplení obálky budovy'!P134</f>
        <v>0</v>
      </c>
      <c r="AV95" s="111">
        <f>'01 - zateplení obálky budovy'!J33</f>
        <v>0</v>
      </c>
      <c r="AW95" s="111">
        <f>'01 - zateplení obálky budovy'!J34</f>
        <v>0</v>
      </c>
      <c r="AX95" s="111">
        <f>'01 - zateplení obálky budovy'!J35</f>
        <v>0</v>
      </c>
      <c r="AY95" s="111">
        <f>'01 - zateplení obálky budovy'!J36</f>
        <v>0</v>
      </c>
      <c r="AZ95" s="111">
        <f>'01 - zateplení obálky budovy'!F33</f>
        <v>0</v>
      </c>
      <c r="BA95" s="111">
        <f>'01 - zateplení obálky budovy'!F34</f>
        <v>0</v>
      </c>
      <c r="BB95" s="111">
        <f>'01 - zateplení obálky budovy'!F35</f>
        <v>0</v>
      </c>
      <c r="BC95" s="111">
        <f>'01 - zateplení obálky budovy'!F36</f>
        <v>0</v>
      </c>
      <c r="BD95" s="113">
        <f>'01 - zateplení obálky budovy'!F37</f>
        <v>0</v>
      </c>
      <c r="BE95" s="7"/>
      <c r="BT95" s="114" t="s">
        <v>80</v>
      </c>
      <c r="BV95" s="114" t="s">
        <v>14</v>
      </c>
      <c r="BW95" s="114" t="s">
        <v>81</v>
      </c>
      <c r="BX95" s="114" t="s">
        <v>4</v>
      </c>
      <c r="CL95" s="114" t="s">
        <v>1</v>
      </c>
      <c r="CM95" s="114" t="s">
        <v>82</v>
      </c>
    </row>
    <row r="96" s="7" customFormat="1" ht="16.5" customHeight="1">
      <c r="A96" s="103" t="s">
        <v>76</v>
      </c>
      <c r="B96" s="104"/>
      <c r="C96" s="105"/>
      <c r="D96" s="106" t="s">
        <v>83</v>
      </c>
      <c r="E96" s="106"/>
      <c r="F96" s="106"/>
      <c r="G96" s="106"/>
      <c r="H96" s="106"/>
      <c r="I96" s="107"/>
      <c r="J96" s="106" t="s">
        <v>84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'02 - sanace suterénu'!J30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79</v>
      </c>
      <c r="AR96" s="104"/>
      <c r="AS96" s="110">
        <v>0</v>
      </c>
      <c r="AT96" s="111">
        <f>ROUND(SUM(AV96:AW96),2)</f>
        <v>0</v>
      </c>
      <c r="AU96" s="112">
        <f>'02 - sanace suterénu'!P129</f>
        <v>0</v>
      </c>
      <c r="AV96" s="111">
        <f>'02 - sanace suterénu'!J33</f>
        <v>0</v>
      </c>
      <c r="AW96" s="111">
        <f>'02 - sanace suterénu'!J34</f>
        <v>0</v>
      </c>
      <c r="AX96" s="111">
        <f>'02 - sanace suterénu'!J35</f>
        <v>0</v>
      </c>
      <c r="AY96" s="111">
        <f>'02 - sanace suterénu'!J36</f>
        <v>0</v>
      </c>
      <c r="AZ96" s="111">
        <f>'02 - sanace suterénu'!F33</f>
        <v>0</v>
      </c>
      <c r="BA96" s="111">
        <f>'02 - sanace suterénu'!F34</f>
        <v>0</v>
      </c>
      <c r="BB96" s="111">
        <f>'02 - sanace suterénu'!F35</f>
        <v>0</v>
      </c>
      <c r="BC96" s="111">
        <f>'02 - sanace suterénu'!F36</f>
        <v>0</v>
      </c>
      <c r="BD96" s="113">
        <f>'02 - sanace suterénu'!F37</f>
        <v>0</v>
      </c>
      <c r="BE96" s="7"/>
      <c r="BT96" s="114" t="s">
        <v>80</v>
      </c>
      <c r="BV96" s="114" t="s">
        <v>14</v>
      </c>
      <c r="BW96" s="114" t="s">
        <v>85</v>
      </c>
      <c r="BX96" s="114" t="s">
        <v>4</v>
      </c>
      <c r="CL96" s="114" t="s">
        <v>1</v>
      </c>
      <c r="CM96" s="114" t="s">
        <v>82</v>
      </c>
    </row>
    <row r="97" s="7" customFormat="1" ht="16.5" customHeight="1">
      <c r="A97" s="103" t="s">
        <v>76</v>
      </c>
      <c r="B97" s="104"/>
      <c r="C97" s="105"/>
      <c r="D97" s="106" t="s">
        <v>86</v>
      </c>
      <c r="E97" s="106"/>
      <c r="F97" s="106"/>
      <c r="G97" s="106"/>
      <c r="H97" s="106"/>
      <c r="I97" s="107"/>
      <c r="J97" s="106" t="s">
        <v>87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'03 - výměna střešní krytiny'!J30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79</v>
      </c>
      <c r="AR97" s="104"/>
      <c r="AS97" s="110">
        <v>0</v>
      </c>
      <c r="AT97" s="111">
        <f>ROUND(SUM(AV97:AW97),2)</f>
        <v>0</v>
      </c>
      <c r="AU97" s="112">
        <f>'03 - výměna střešní krytiny'!P129</f>
        <v>0</v>
      </c>
      <c r="AV97" s="111">
        <f>'03 - výměna střešní krytiny'!J33</f>
        <v>0</v>
      </c>
      <c r="AW97" s="111">
        <f>'03 - výměna střešní krytiny'!J34</f>
        <v>0</v>
      </c>
      <c r="AX97" s="111">
        <f>'03 - výměna střešní krytiny'!J35</f>
        <v>0</v>
      </c>
      <c r="AY97" s="111">
        <f>'03 - výměna střešní krytiny'!J36</f>
        <v>0</v>
      </c>
      <c r="AZ97" s="111">
        <f>'03 - výměna střešní krytiny'!F33</f>
        <v>0</v>
      </c>
      <c r="BA97" s="111">
        <f>'03 - výměna střešní krytiny'!F34</f>
        <v>0</v>
      </c>
      <c r="BB97" s="111">
        <f>'03 - výměna střešní krytiny'!F35</f>
        <v>0</v>
      </c>
      <c r="BC97" s="111">
        <f>'03 - výměna střešní krytiny'!F36</f>
        <v>0</v>
      </c>
      <c r="BD97" s="113">
        <f>'03 - výměna střešní krytiny'!F37</f>
        <v>0</v>
      </c>
      <c r="BE97" s="7"/>
      <c r="BT97" s="114" t="s">
        <v>80</v>
      </c>
      <c r="BV97" s="114" t="s">
        <v>14</v>
      </c>
      <c r="BW97" s="114" t="s">
        <v>88</v>
      </c>
      <c r="BX97" s="114" t="s">
        <v>4</v>
      </c>
      <c r="CL97" s="114" t="s">
        <v>1</v>
      </c>
      <c r="CM97" s="114" t="s">
        <v>82</v>
      </c>
    </row>
    <row r="98" s="7" customFormat="1" ht="16.5" customHeight="1">
      <c r="A98" s="103" t="s">
        <v>76</v>
      </c>
      <c r="B98" s="104"/>
      <c r="C98" s="105"/>
      <c r="D98" s="106" t="s">
        <v>89</v>
      </c>
      <c r="E98" s="106"/>
      <c r="F98" s="106"/>
      <c r="G98" s="106"/>
      <c r="H98" s="106"/>
      <c r="I98" s="107"/>
      <c r="J98" s="106" t="s">
        <v>90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'04 - ÚT byt č.1'!J30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79</v>
      </c>
      <c r="AR98" s="104"/>
      <c r="AS98" s="110">
        <v>0</v>
      </c>
      <c r="AT98" s="111">
        <f>ROUND(SUM(AV98:AW98),2)</f>
        <v>0</v>
      </c>
      <c r="AU98" s="112">
        <f>'04 - ÚT byt č.1'!P122</f>
        <v>0</v>
      </c>
      <c r="AV98" s="111">
        <f>'04 - ÚT byt č.1'!J33</f>
        <v>0</v>
      </c>
      <c r="AW98" s="111">
        <f>'04 - ÚT byt č.1'!J34</f>
        <v>0</v>
      </c>
      <c r="AX98" s="111">
        <f>'04 - ÚT byt č.1'!J35</f>
        <v>0</v>
      </c>
      <c r="AY98" s="111">
        <f>'04 - ÚT byt č.1'!J36</f>
        <v>0</v>
      </c>
      <c r="AZ98" s="111">
        <f>'04 - ÚT byt č.1'!F33</f>
        <v>0</v>
      </c>
      <c r="BA98" s="111">
        <f>'04 - ÚT byt č.1'!F34</f>
        <v>0</v>
      </c>
      <c r="BB98" s="111">
        <f>'04 - ÚT byt č.1'!F35</f>
        <v>0</v>
      </c>
      <c r="BC98" s="111">
        <f>'04 - ÚT byt č.1'!F36</f>
        <v>0</v>
      </c>
      <c r="BD98" s="113">
        <f>'04 - ÚT byt č.1'!F37</f>
        <v>0</v>
      </c>
      <c r="BE98" s="7"/>
      <c r="BT98" s="114" t="s">
        <v>80</v>
      </c>
      <c r="BV98" s="114" t="s">
        <v>14</v>
      </c>
      <c r="BW98" s="114" t="s">
        <v>91</v>
      </c>
      <c r="BX98" s="114" t="s">
        <v>4</v>
      </c>
      <c r="CL98" s="114" t="s">
        <v>1</v>
      </c>
      <c r="CM98" s="114" t="s">
        <v>82</v>
      </c>
    </row>
    <row r="99" s="7" customFormat="1" ht="16.5" customHeight="1">
      <c r="A99" s="103" t="s">
        <v>76</v>
      </c>
      <c r="B99" s="104"/>
      <c r="C99" s="105"/>
      <c r="D99" s="106" t="s">
        <v>92</v>
      </c>
      <c r="E99" s="106"/>
      <c r="F99" s="106"/>
      <c r="G99" s="106"/>
      <c r="H99" s="106"/>
      <c r="I99" s="107"/>
      <c r="J99" s="106" t="s">
        <v>93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'05 - ÚT byt č.2'!J30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79</v>
      </c>
      <c r="AR99" s="104"/>
      <c r="AS99" s="110">
        <v>0</v>
      </c>
      <c r="AT99" s="111">
        <f>ROUND(SUM(AV99:AW99),2)</f>
        <v>0</v>
      </c>
      <c r="AU99" s="112">
        <f>'05 - ÚT byt č.2'!P122</f>
        <v>0</v>
      </c>
      <c r="AV99" s="111">
        <f>'05 - ÚT byt č.2'!J33</f>
        <v>0</v>
      </c>
      <c r="AW99" s="111">
        <f>'05 - ÚT byt č.2'!J34</f>
        <v>0</v>
      </c>
      <c r="AX99" s="111">
        <f>'05 - ÚT byt č.2'!J35</f>
        <v>0</v>
      </c>
      <c r="AY99" s="111">
        <f>'05 - ÚT byt č.2'!J36</f>
        <v>0</v>
      </c>
      <c r="AZ99" s="111">
        <f>'05 - ÚT byt č.2'!F33</f>
        <v>0</v>
      </c>
      <c r="BA99" s="111">
        <f>'05 - ÚT byt č.2'!F34</f>
        <v>0</v>
      </c>
      <c r="BB99" s="111">
        <f>'05 - ÚT byt č.2'!F35</f>
        <v>0</v>
      </c>
      <c r="BC99" s="111">
        <f>'05 - ÚT byt č.2'!F36</f>
        <v>0</v>
      </c>
      <c r="BD99" s="113">
        <f>'05 - ÚT byt č.2'!F37</f>
        <v>0</v>
      </c>
      <c r="BE99" s="7"/>
      <c r="BT99" s="114" t="s">
        <v>80</v>
      </c>
      <c r="BV99" s="114" t="s">
        <v>14</v>
      </c>
      <c r="BW99" s="114" t="s">
        <v>94</v>
      </c>
      <c r="BX99" s="114" t="s">
        <v>4</v>
      </c>
      <c r="CL99" s="114" t="s">
        <v>1</v>
      </c>
      <c r="CM99" s="114" t="s">
        <v>82</v>
      </c>
    </row>
    <row r="100" s="7" customFormat="1" ht="16.5" customHeight="1">
      <c r="A100" s="103" t="s">
        <v>76</v>
      </c>
      <c r="B100" s="104"/>
      <c r="C100" s="105"/>
      <c r="D100" s="106" t="s">
        <v>95</v>
      </c>
      <c r="E100" s="106"/>
      <c r="F100" s="106"/>
      <c r="G100" s="106"/>
      <c r="H100" s="106"/>
      <c r="I100" s="107"/>
      <c r="J100" s="106" t="s">
        <v>96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8">
        <f>'06 - ÚT byt č.3'!J30</f>
        <v>0</v>
      </c>
      <c r="AH100" s="107"/>
      <c r="AI100" s="107"/>
      <c r="AJ100" s="107"/>
      <c r="AK100" s="107"/>
      <c r="AL100" s="107"/>
      <c r="AM100" s="107"/>
      <c r="AN100" s="108">
        <f>SUM(AG100,AT100)</f>
        <v>0</v>
      </c>
      <c r="AO100" s="107"/>
      <c r="AP100" s="107"/>
      <c r="AQ100" s="109" t="s">
        <v>79</v>
      </c>
      <c r="AR100" s="104"/>
      <c r="AS100" s="110">
        <v>0</v>
      </c>
      <c r="AT100" s="111">
        <f>ROUND(SUM(AV100:AW100),2)</f>
        <v>0</v>
      </c>
      <c r="AU100" s="112">
        <f>'06 - ÚT byt č.3'!P122</f>
        <v>0</v>
      </c>
      <c r="AV100" s="111">
        <f>'06 - ÚT byt č.3'!J33</f>
        <v>0</v>
      </c>
      <c r="AW100" s="111">
        <f>'06 - ÚT byt č.3'!J34</f>
        <v>0</v>
      </c>
      <c r="AX100" s="111">
        <f>'06 - ÚT byt č.3'!J35</f>
        <v>0</v>
      </c>
      <c r="AY100" s="111">
        <f>'06 - ÚT byt č.3'!J36</f>
        <v>0</v>
      </c>
      <c r="AZ100" s="111">
        <f>'06 - ÚT byt č.3'!F33</f>
        <v>0</v>
      </c>
      <c r="BA100" s="111">
        <f>'06 - ÚT byt č.3'!F34</f>
        <v>0</v>
      </c>
      <c r="BB100" s="111">
        <f>'06 - ÚT byt č.3'!F35</f>
        <v>0</v>
      </c>
      <c r="BC100" s="111">
        <f>'06 - ÚT byt č.3'!F36</f>
        <v>0</v>
      </c>
      <c r="BD100" s="113">
        <f>'06 - ÚT byt č.3'!F37</f>
        <v>0</v>
      </c>
      <c r="BE100" s="7"/>
      <c r="BT100" s="114" t="s">
        <v>80</v>
      </c>
      <c r="BV100" s="114" t="s">
        <v>14</v>
      </c>
      <c r="BW100" s="114" t="s">
        <v>97</v>
      </c>
      <c r="BX100" s="114" t="s">
        <v>4</v>
      </c>
      <c r="CL100" s="114" t="s">
        <v>1</v>
      </c>
      <c r="CM100" s="114" t="s">
        <v>82</v>
      </c>
    </row>
    <row r="101" s="7" customFormat="1" ht="16.5" customHeight="1">
      <c r="A101" s="103" t="s">
        <v>76</v>
      </c>
      <c r="B101" s="104"/>
      <c r="C101" s="105"/>
      <c r="D101" s="106" t="s">
        <v>98</v>
      </c>
      <c r="E101" s="106"/>
      <c r="F101" s="106"/>
      <c r="G101" s="106"/>
      <c r="H101" s="106"/>
      <c r="I101" s="107"/>
      <c r="J101" s="106" t="s">
        <v>99</v>
      </c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8">
        <f>'07 - ÚT byt č.4'!J30</f>
        <v>0</v>
      </c>
      <c r="AH101" s="107"/>
      <c r="AI101" s="107"/>
      <c r="AJ101" s="107"/>
      <c r="AK101" s="107"/>
      <c r="AL101" s="107"/>
      <c r="AM101" s="107"/>
      <c r="AN101" s="108">
        <f>SUM(AG101,AT101)</f>
        <v>0</v>
      </c>
      <c r="AO101" s="107"/>
      <c r="AP101" s="107"/>
      <c r="AQ101" s="109" t="s">
        <v>79</v>
      </c>
      <c r="AR101" s="104"/>
      <c r="AS101" s="110">
        <v>0</v>
      </c>
      <c r="AT101" s="111">
        <f>ROUND(SUM(AV101:AW101),2)</f>
        <v>0</v>
      </c>
      <c r="AU101" s="112">
        <f>'07 - ÚT byt č.4'!P122</f>
        <v>0</v>
      </c>
      <c r="AV101" s="111">
        <f>'07 - ÚT byt č.4'!J33</f>
        <v>0</v>
      </c>
      <c r="AW101" s="111">
        <f>'07 - ÚT byt č.4'!J34</f>
        <v>0</v>
      </c>
      <c r="AX101" s="111">
        <f>'07 - ÚT byt č.4'!J35</f>
        <v>0</v>
      </c>
      <c r="AY101" s="111">
        <f>'07 - ÚT byt č.4'!J36</f>
        <v>0</v>
      </c>
      <c r="AZ101" s="111">
        <f>'07 - ÚT byt č.4'!F33</f>
        <v>0</v>
      </c>
      <c r="BA101" s="111">
        <f>'07 - ÚT byt č.4'!F34</f>
        <v>0</v>
      </c>
      <c r="BB101" s="111">
        <f>'07 - ÚT byt č.4'!F35</f>
        <v>0</v>
      </c>
      <c r="BC101" s="111">
        <f>'07 - ÚT byt č.4'!F36</f>
        <v>0</v>
      </c>
      <c r="BD101" s="113">
        <f>'07 - ÚT byt č.4'!F37</f>
        <v>0</v>
      </c>
      <c r="BE101" s="7"/>
      <c r="BT101" s="114" t="s">
        <v>80</v>
      </c>
      <c r="BV101" s="114" t="s">
        <v>14</v>
      </c>
      <c r="BW101" s="114" t="s">
        <v>100</v>
      </c>
      <c r="BX101" s="114" t="s">
        <v>4</v>
      </c>
      <c r="CL101" s="114" t="s">
        <v>1</v>
      </c>
      <c r="CM101" s="114" t="s">
        <v>82</v>
      </c>
    </row>
    <row r="102" s="7" customFormat="1" ht="16.5" customHeight="1">
      <c r="A102" s="103" t="s">
        <v>76</v>
      </c>
      <c r="B102" s="104"/>
      <c r="C102" s="105"/>
      <c r="D102" s="106" t="s">
        <v>7</v>
      </c>
      <c r="E102" s="106"/>
      <c r="F102" s="106"/>
      <c r="G102" s="106"/>
      <c r="H102" s="106"/>
      <c r="I102" s="107"/>
      <c r="J102" s="106" t="s">
        <v>101</v>
      </c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8">
        <f>'21 - Elektrotechnika'!J30</f>
        <v>0</v>
      </c>
      <c r="AH102" s="107"/>
      <c r="AI102" s="107"/>
      <c r="AJ102" s="107"/>
      <c r="AK102" s="107"/>
      <c r="AL102" s="107"/>
      <c r="AM102" s="107"/>
      <c r="AN102" s="108">
        <f>SUM(AG102,AT102)</f>
        <v>0</v>
      </c>
      <c r="AO102" s="107"/>
      <c r="AP102" s="107"/>
      <c r="AQ102" s="109" t="s">
        <v>79</v>
      </c>
      <c r="AR102" s="104"/>
      <c r="AS102" s="110">
        <v>0</v>
      </c>
      <c r="AT102" s="111">
        <f>ROUND(SUM(AV102:AW102),2)</f>
        <v>0</v>
      </c>
      <c r="AU102" s="112">
        <f>'21 - Elektrotechnika'!P121</f>
        <v>0</v>
      </c>
      <c r="AV102" s="111">
        <f>'21 - Elektrotechnika'!J33</f>
        <v>0</v>
      </c>
      <c r="AW102" s="111">
        <f>'21 - Elektrotechnika'!J34</f>
        <v>0</v>
      </c>
      <c r="AX102" s="111">
        <f>'21 - Elektrotechnika'!J35</f>
        <v>0</v>
      </c>
      <c r="AY102" s="111">
        <f>'21 - Elektrotechnika'!J36</f>
        <v>0</v>
      </c>
      <c r="AZ102" s="111">
        <f>'21 - Elektrotechnika'!F33</f>
        <v>0</v>
      </c>
      <c r="BA102" s="111">
        <f>'21 - Elektrotechnika'!F34</f>
        <v>0</v>
      </c>
      <c r="BB102" s="111">
        <f>'21 - Elektrotechnika'!F35</f>
        <v>0</v>
      </c>
      <c r="BC102" s="111">
        <f>'21 - Elektrotechnika'!F36</f>
        <v>0</v>
      </c>
      <c r="BD102" s="113">
        <f>'21 - Elektrotechnika'!F37</f>
        <v>0</v>
      </c>
      <c r="BE102" s="7"/>
      <c r="BT102" s="114" t="s">
        <v>80</v>
      </c>
      <c r="BV102" s="114" t="s">
        <v>14</v>
      </c>
      <c r="BW102" s="114" t="s">
        <v>102</v>
      </c>
      <c r="BX102" s="114" t="s">
        <v>4</v>
      </c>
      <c r="CL102" s="114" t="s">
        <v>1</v>
      </c>
      <c r="CM102" s="114" t="s">
        <v>82</v>
      </c>
    </row>
    <row r="103" s="7" customFormat="1" ht="16.5" customHeight="1">
      <c r="A103" s="103" t="s">
        <v>76</v>
      </c>
      <c r="B103" s="104"/>
      <c r="C103" s="105"/>
      <c r="D103" s="106" t="s">
        <v>103</v>
      </c>
      <c r="E103" s="106"/>
      <c r="F103" s="106"/>
      <c r="G103" s="106"/>
      <c r="H103" s="106"/>
      <c r="I103" s="107"/>
      <c r="J103" s="106" t="s">
        <v>104</v>
      </c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8">
        <f>'30 - Vedlejší náklady'!J30</f>
        <v>0</v>
      </c>
      <c r="AH103" s="107"/>
      <c r="AI103" s="107"/>
      <c r="AJ103" s="107"/>
      <c r="AK103" s="107"/>
      <c r="AL103" s="107"/>
      <c r="AM103" s="107"/>
      <c r="AN103" s="108">
        <f>SUM(AG103,AT103)</f>
        <v>0</v>
      </c>
      <c r="AO103" s="107"/>
      <c r="AP103" s="107"/>
      <c r="AQ103" s="109" t="s">
        <v>79</v>
      </c>
      <c r="AR103" s="104"/>
      <c r="AS103" s="115">
        <v>0</v>
      </c>
      <c r="AT103" s="116">
        <f>ROUND(SUM(AV103:AW103),2)</f>
        <v>0</v>
      </c>
      <c r="AU103" s="117">
        <f>'30 - Vedlejší náklady'!P119</f>
        <v>0</v>
      </c>
      <c r="AV103" s="116">
        <f>'30 - Vedlejší náklady'!J33</f>
        <v>0</v>
      </c>
      <c r="AW103" s="116">
        <f>'30 - Vedlejší náklady'!J34</f>
        <v>0</v>
      </c>
      <c r="AX103" s="116">
        <f>'30 - Vedlejší náklady'!J35</f>
        <v>0</v>
      </c>
      <c r="AY103" s="116">
        <f>'30 - Vedlejší náklady'!J36</f>
        <v>0</v>
      </c>
      <c r="AZ103" s="116">
        <f>'30 - Vedlejší náklady'!F33</f>
        <v>0</v>
      </c>
      <c r="BA103" s="116">
        <f>'30 - Vedlejší náklady'!F34</f>
        <v>0</v>
      </c>
      <c r="BB103" s="116">
        <f>'30 - Vedlejší náklady'!F35</f>
        <v>0</v>
      </c>
      <c r="BC103" s="116">
        <f>'30 - Vedlejší náklady'!F36</f>
        <v>0</v>
      </c>
      <c r="BD103" s="118">
        <f>'30 - Vedlejší náklady'!F37</f>
        <v>0</v>
      </c>
      <c r="BE103" s="7"/>
      <c r="BT103" s="114" t="s">
        <v>80</v>
      </c>
      <c r="BV103" s="114" t="s">
        <v>14</v>
      </c>
      <c r="BW103" s="114" t="s">
        <v>105</v>
      </c>
      <c r="BX103" s="114" t="s">
        <v>4</v>
      </c>
      <c r="CL103" s="114" t="s">
        <v>1</v>
      </c>
      <c r="CM103" s="114" t="s">
        <v>82</v>
      </c>
    </row>
    <row r="104" s="2" customFormat="1" ht="30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38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</sheetData>
  <mergeCells count="7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zateplení obálky budovy'!C2" display="/"/>
    <hyperlink ref="A96" location="'02 - sanace suterénu'!C2" display="/"/>
    <hyperlink ref="A97" location="'03 - výměna střešní krytiny'!C2" display="/"/>
    <hyperlink ref="A98" location="'04 - ÚT byt č.1'!C2" display="/"/>
    <hyperlink ref="A99" location="'05 - ÚT byt č.2'!C2" display="/"/>
    <hyperlink ref="A100" location="'06 - ÚT byt č.3'!C2" display="/"/>
    <hyperlink ref="A101" location="'07 - ÚT byt č.4'!C2" display="/"/>
    <hyperlink ref="A102" location="'21 - Elektrotechnika'!C2" display="/"/>
    <hyperlink ref="A103" location="'30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05 -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ROUND(J134,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ROUND((SUM(BE134:BE999)),  2)</f>
        <v>0</v>
      </c>
      <c r="G33" s="37"/>
      <c r="H33" s="37"/>
      <c r="I33" s="127">
        <v>0.20999999999999999</v>
      </c>
      <c r="J33" s="126">
        <f>ROUND(((SUM(BE134:BE999))*I33),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ROUND((SUM(BF134:BF999)),  2)</f>
        <v>0</v>
      </c>
      <c r="G34" s="37"/>
      <c r="H34" s="37"/>
      <c r="I34" s="127">
        <v>0.12</v>
      </c>
      <c r="J34" s="126">
        <f>ROUND(((SUM(BF134:BF999))*I34),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ROUND((SUM(BG134:BG999)),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ROUND((SUM(BH134:BH999)),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ROUND((SUM(BI134:BI999)),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05 -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zateplení obálky budovy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J134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114</v>
      </c>
      <c r="E97" s="141"/>
      <c r="F97" s="141"/>
      <c r="G97" s="141"/>
      <c r="H97" s="141"/>
      <c r="I97" s="141"/>
      <c r="J97" s="142">
        <f>J135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115</v>
      </c>
      <c r="E98" s="145"/>
      <c r="F98" s="145"/>
      <c r="G98" s="145"/>
      <c r="H98" s="145"/>
      <c r="I98" s="145"/>
      <c r="J98" s="146">
        <f>J136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116</v>
      </c>
      <c r="E99" s="145"/>
      <c r="F99" s="145"/>
      <c r="G99" s="145"/>
      <c r="H99" s="145"/>
      <c r="I99" s="145"/>
      <c r="J99" s="146">
        <f>J142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117</v>
      </c>
      <c r="E100" s="145"/>
      <c r="F100" s="145"/>
      <c r="G100" s="145"/>
      <c r="H100" s="145"/>
      <c r="I100" s="145"/>
      <c r="J100" s="146">
        <f>J675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118</v>
      </c>
      <c r="E101" s="145"/>
      <c r="F101" s="145"/>
      <c r="G101" s="145"/>
      <c r="H101" s="145"/>
      <c r="I101" s="145"/>
      <c r="J101" s="146">
        <f>J709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119</v>
      </c>
      <c r="E102" s="145"/>
      <c r="F102" s="145"/>
      <c r="G102" s="145"/>
      <c r="H102" s="145"/>
      <c r="I102" s="145"/>
      <c r="J102" s="146">
        <f>J720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120</v>
      </c>
      <c r="E103" s="145"/>
      <c r="F103" s="145"/>
      <c r="G103" s="145"/>
      <c r="H103" s="145"/>
      <c r="I103" s="145"/>
      <c r="J103" s="146">
        <f>J723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121</v>
      </c>
      <c r="E104" s="145"/>
      <c r="F104" s="145"/>
      <c r="G104" s="145"/>
      <c r="H104" s="145"/>
      <c r="I104" s="145"/>
      <c r="J104" s="146">
        <f>J742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122</v>
      </c>
      <c r="E105" s="145"/>
      <c r="F105" s="145"/>
      <c r="G105" s="145"/>
      <c r="H105" s="145"/>
      <c r="I105" s="145"/>
      <c r="J105" s="146">
        <f>J750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9"/>
      <c r="C106" s="9"/>
      <c r="D106" s="140" t="s">
        <v>123</v>
      </c>
      <c r="E106" s="141"/>
      <c r="F106" s="141"/>
      <c r="G106" s="141"/>
      <c r="H106" s="141"/>
      <c r="I106" s="141"/>
      <c r="J106" s="142">
        <f>J789</f>
        <v>0</v>
      </c>
      <c r="K106" s="9"/>
      <c r="L106" s="13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39"/>
      <c r="C107" s="9"/>
      <c r="D107" s="140" t="s">
        <v>124</v>
      </c>
      <c r="E107" s="141"/>
      <c r="F107" s="141"/>
      <c r="G107" s="141"/>
      <c r="H107" s="141"/>
      <c r="I107" s="141"/>
      <c r="J107" s="142">
        <f>J795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3"/>
      <c r="C108" s="10"/>
      <c r="D108" s="144" t="s">
        <v>125</v>
      </c>
      <c r="E108" s="145"/>
      <c r="F108" s="145"/>
      <c r="G108" s="145"/>
      <c r="H108" s="145"/>
      <c r="I108" s="145"/>
      <c r="J108" s="146">
        <f>J796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126</v>
      </c>
      <c r="E109" s="145"/>
      <c r="F109" s="145"/>
      <c r="G109" s="145"/>
      <c r="H109" s="145"/>
      <c r="I109" s="145"/>
      <c r="J109" s="146">
        <f>J835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127</v>
      </c>
      <c r="E110" s="145"/>
      <c r="F110" s="145"/>
      <c r="G110" s="145"/>
      <c r="H110" s="145"/>
      <c r="I110" s="145"/>
      <c r="J110" s="146">
        <f>J855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3"/>
      <c r="C111" s="10"/>
      <c r="D111" s="144" t="s">
        <v>128</v>
      </c>
      <c r="E111" s="145"/>
      <c r="F111" s="145"/>
      <c r="G111" s="145"/>
      <c r="H111" s="145"/>
      <c r="I111" s="145"/>
      <c r="J111" s="146">
        <f>J899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3"/>
      <c r="C112" s="10"/>
      <c r="D112" s="144" t="s">
        <v>129</v>
      </c>
      <c r="E112" s="145"/>
      <c r="F112" s="145"/>
      <c r="G112" s="145"/>
      <c r="H112" s="145"/>
      <c r="I112" s="145"/>
      <c r="J112" s="146">
        <f>J943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3"/>
      <c r="C113" s="10"/>
      <c r="D113" s="144" t="s">
        <v>130</v>
      </c>
      <c r="E113" s="145"/>
      <c r="F113" s="145"/>
      <c r="G113" s="145"/>
      <c r="H113" s="145"/>
      <c r="I113" s="145"/>
      <c r="J113" s="146">
        <f>J959</f>
        <v>0</v>
      </c>
      <c r="K113" s="10"/>
      <c r="L113" s="14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3"/>
      <c r="C114" s="10"/>
      <c r="D114" s="144" t="s">
        <v>131</v>
      </c>
      <c r="E114" s="145"/>
      <c r="F114" s="145"/>
      <c r="G114" s="145"/>
      <c r="H114" s="145"/>
      <c r="I114" s="145"/>
      <c r="J114" s="146">
        <f>J977</f>
        <v>0</v>
      </c>
      <c r="K114" s="10"/>
      <c r="L114" s="14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132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</v>
      </c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6.25" customHeight="1">
      <c r="A124" s="37"/>
      <c r="B124" s="38"/>
      <c r="C124" s="37"/>
      <c r="D124" s="37"/>
      <c r="E124" s="120" t="str">
        <f>E7</f>
        <v>05 - Regenerace bytového fondu Mírová Osada – V. etapa, ul. Koněvova 22, 24, 26</v>
      </c>
      <c r="F124" s="31"/>
      <c r="G124" s="31"/>
      <c r="H124" s="31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107</v>
      </c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7"/>
      <c r="D126" s="37"/>
      <c r="E126" s="66" t="str">
        <f>E9</f>
        <v>01 - zateplení obálky budovy</v>
      </c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20</v>
      </c>
      <c r="D128" s="37"/>
      <c r="E128" s="37"/>
      <c r="F128" s="26" t="str">
        <f>F12</f>
        <v xml:space="preserve"> </v>
      </c>
      <c r="G128" s="37"/>
      <c r="H128" s="37"/>
      <c r="I128" s="31" t="s">
        <v>22</v>
      </c>
      <c r="J128" s="68" t="str">
        <f>IF(J12="","",J12)</f>
        <v>28. 1. 2025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24</v>
      </c>
      <c r="D130" s="37"/>
      <c r="E130" s="37"/>
      <c r="F130" s="26" t="str">
        <f>E15</f>
        <v xml:space="preserve"> </v>
      </c>
      <c r="G130" s="37"/>
      <c r="H130" s="37"/>
      <c r="I130" s="31" t="s">
        <v>29</v>
      </c>
      <c r="J130" s="35" t="str">
        <f>E21</f>
        <v xml:space="preserve"> 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27</v>
      </c>
      <c r="D131" s="37"/>
      <c r="E131" s="37"/>
      <c r="F131" s="26" t="str">
        <f>IF(E18="","",E18)</f>
        <v>Vyplň údaj</v>
      </c>
      <c r="G131" s="37"/>
      <c r="H131" s="37"/>
      <c r="I131" s="31" t="s">
        <v>31</v>
      </c>
      <c r="J131" s="35" t="str">
        <f>E24</f>
        <v xml:space="preserve"> </v>
      </c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47"/>
      <c r="B133" s="148"/>
      <c r="C133" s="149" t="s">
        <v>133</v>
      </c>
      <c r="D133" s="150" t="s">
        <v>58</v>
      </c>
      <c r="E133" s="150" t="s">
        <v>54</v>
      </c>
      <c r="F133" s="150" t="s">
        <v>55</v>
      </c>
      <c r="G133" s="150" t="s">
        <v>134</v>
      </c>
      <c r="H133" s="150" t="s">
        <v>135</v>
      </c>
      <c r="I133" s="150" t="s">
        <v>136</v>
      </c>
      <c r="J133" s="151" t="s">
        <v>111</v>
      </c>
      <c r="K133" s="152" t="s">
        <v>137</v>
      </c>
      <c r="L133" s="153"/>
      <c r="M133" s="85" t="s">
        <v>1</v>
      </c>
      <c r="N133" s="86" t="s">
        <v>37</v>
      </c>
      <c r="O133" s="86" t="s">
        <v>138</v>
      </c>
      <c r="P133" s="86" t="s">
        <v>139</v>
      </c>
      <c r="Q133" s="86" t="s">
        <v>140</v>
      </c>
      <c r="R133" s="86" t="s">
        <v>141</v>
      </c>
      <c r="S133" s="86" t="s">
        <v>142</v>
      </c>
      <c r="T133" s="87" t="s">
        <v>143</v>
      </c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</row>
    <row r="134" s="2" customFormat="1" ht="22.8" customHeight="1">
      <c r="A134" s="37"/>
      <c r="B134" s="38"/>
      <c r="C134" s="92" t="s">
        <v>144</v>
      </c>
      <c r="D134" s="37"/>
      <c r="E134" s="37"/>
      <c r="F134" s="37"/>
      <c r="G134" s="37"/>
      <c r="H134" s="37"/>
      <c r="I134" s="37"/>
      <c r="J134" s="154">
        <f>BK134</f>
        <v>0</v>
      </c>
      <c r="K134" s="37"/>
      <c r="L134" s="38"/>
      <c r="M134" s="88"/>
      <c r="N134" s="72"/>
      <c r="O134" s="89"/>
      <c r="P134" s="155">
        <f>P135+P789+P795</f>
        <v>0</v>
      </c>
      <c r="Q134" s="89"/>
      <c r="R134" s="155">
        <f>R135+R789+R795</f>
        <v>0</v>
      </c>
      <c r="S134" s="89"/>
      <c r="T134" s="156">
        <f>T135+T789+T795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72</v>
      </c>
      <c r="AU134" s="18" t="s">
        <v>113</v>
      </c>
      <c r="BK134" s="157">
        <f>BK135+BK789+BK795</f>
        <v>0</v>
      </c>
    </row>
    <row r="135" s="12" customFormat="1" ht="25.92" customHeight="1">
      <c r="A135" s="12"/>
      <c r="B135" s="158"/>
      <c r="C135" s="12"/>
      <c r="D135" s="159" t="s">
        <v>72</v>
      </c>
      <c r="E135" s="160" t="s">
        <v>145</v>
      </c>
      <c r="F135" s="160" t="s">
        <v>146</v>
      </c>
      <c r="G135" s="12"/>
      <c r="H135" s="12"/>
      <c r="I135" s="161"/>
      <c r="J135" s="162">
        <f>BK135</f>
        <v>0</v>
      </c>
      <c r="K135" s="12"/>
      <c r="L135" s="158"/>
      <c r="M135" s="163"/>
      <c r="N135" s="164"/>
      <c r="O135" s="164"/>
      <c r="P135" s="165">
        <f>P136+P142+P675+P709+P720+P723+P742+P750</f>
        <v>0</v>
      </c>
      <c r="Q135" s="164"/>
      <c r="R135" s="165">
        <f>R136+R142+R675+R709+R720+R723+R742+R750</f>
        <v>0</v>
      </c>
      <c r="S135" s="164"/>
      <c r="T135" s="166">
        <f>T136+T142+T675+T709+T720+T723+T742+T750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80</v>
      </c>
      <c r="AT135" s="167" t="s">
        <v>72</v>
      </c>
      <c r="AU135" s="167" t="s">
        <v>73</v>
      </c>
      <c r="AY135" s="159" t="s">
        <v>147</v>
      </c>
      <c r="BK135" s="168">
        <f>BK136+BK142+BK675+BK709+BK720+BK723+BK742+BK750</f>
        <v>0</v>
      </c>
    </row>
    <row r="136" s="12" customFormat="1" ht="22.8" customHeight="1">
      <c r="A136" s="12"/>
      <c r="B136" s="158"/>
      <c r="C136" s="12"/>
      <c r="D136" s="159" t="s">
        <v>72</v>
      </c>
      <c r="E136" s="169" t="s">
        <v>148</v>
      </c>
      <c r="F136" s="169" t="s">
        <v>149</v>
      </c>
      <c r="G136" s="12"/>
      <c r="H136" s="12"/>
      <c r="I136" s="161"/>
      <c r="J136" s="170">
        <f>BK136</f>
        <v>0</v>
      </c>
      <c r="K136" s="12"/>
      <c r="L136" s="158"/>
      <c r="M136" s="163"/>
      <c r="N136" s="164"/>
      <c r="O136" s="164"/>
      <c r="P136" s="165">
        <f>SUM(P137:P141)</f>
        <v>0</v>
      </c>
      <c r="Q136" s="164"/>
      <c r="R136" s="165">
        <f>SUM(R137:R141)</f>
        <v>0</v>
      </c>
      <c r="S136" s="164"/>
      <c r="T136" s="166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9" t="s">
        <v>80</v>
      </c>
      <c r="AT136" s="167" t="s">
        <v>72</v>
      </c>
      <c r="AU136" s="167" t="s">
        <v>80</v>
      </c>
      <c r="AY136" s="159" t="s">
        <v>147</v>
      </c>
      <c r="BK136" s="168">
        <f>SUM(BK137:BK141)</f>
        <v>0</v>
      </c>
    </row>
    <row r="137" s="2" customFormat="1" ht="37.8" customHeight="1">
      <c r="A137" s="37"/>
      <c r="B137" s="171"/>
      <c r="C137" s="172" t="s">
        <v>80</v>
      </c>
      <c r="D137" s="172" t="s">
        <v>150</v>
      </c>
      <c r="E137" s="173" t="s">
        <v>151</v>
      </c>
      <c r="F137" s="174" t="s">
        <v>152</v>
      </c>
      <c r="G137" s="175" t="s">
        <v>153</v>
      </c>
      <c r="H137" s="176">
        <v>6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38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154</v>
      </c>
      <c r="AT137" s="184" t="s">
        <v>150</v>
      </c>
      <c r="AU137" s="184" t="s">
        <v>82</v>
      </c>
      <c r="AY137" s="18" t="s">
        <v>147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80</v>
      </c>
      <c r="BK137" s="185">
        <f>ROUND(I137*H137,2)</f>
        <v>0</v>
      </c>
      <c r="BL137" s="18" t="s">
        <v>154</v>
      </c>
      <c r="BM137" s="184" t="s">
        <v>82</v>
      </c>
    </row>
    <row r="138" s="2" customFormat="1">
      <c r="A138" s="37"/>
      <c r="B138" s="38"/>
      <c r="C138" s="37"/>
      <c r="D138" s="186" t="s">
        <v>155</v>
      </c>
      <c r="E138" s="37"/>
      <c r="F138" s="187" t="s">
        <v>156</v>
      </c>
      <c r="G138" s="37"/>
      <c r="H138" s="37"/>
      <c r="I138" s="188"/>
      <c r="J138" s="37"/>
      <c r="K138" s="37"/>
      <c r="L138" s="38"/>
      <c r="M138" s="189"/>
      <c r="N138" s="190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155</v>
      </c>
      <c r="AU138" s="18" t="s">
        <v>82</v>
      </c>
    </row>
    <row r="139" s="13" customFormat="1">
      <c r="A139" s="13"/>
      <c r="B139" s="191"/>
      <c r="C139" s="13"/>
      <c r="D139" s="192" t="s">
        <v>157</v>
      </c>
      <c r="E139" s="193" t="s">
        <v>1</v>
      </c>
      <c r="F139" s="194" t="s">
        <v>158</v>
      </c>
      <c r="G139" s="13"/>
      <c r="H139" s="193" t="s">
        <v>1</v>
      </c>
      <c r="I139" s="195"/>
      <c r="J139" s="13"/>
      <c r="K139" s="13"/>
      <c r="L139" s="191"/>
      <c r="M139" s="196"/>
      <c r="N139" s="197"/>
      <c r="O139" s="197"/>
      <c r="P139" s="197"/>
      <c r="Q139" s="197"/>
      <c r="R139" s="197"/>
      <c r="S139" s="197"/>
      <c r="T139" s="19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3" t="s">
        <v>157</v>
      </c>
      <c r="AU139" s="193" t="s">
        <v>82</v>
      </c>
      <c r="AV139" s="13" t="s">
        <v>80</v>
      </c>
      <c r="AW139" s="13" t="s">
        <v>30</v>
      </c>
      <c r="AX139" s="13" t="s">
        <v>73</v>
      </c>
      <c r="AY139" s="193" t="s">
        <v>147</v>
      </c>
    </row>
    <row r="140" s="14" customFormat="1">
      <c r="A140" s="14"/>
      <c r="B140" s="199"/>
      <c r="C140" s="14"/>
      <c r="D140" s="192" t="s">
        <v>157</v>
      </c>
      <c r="E140" s="200" t="s">
        <v>1</v>
      </c>
      <c r="F140" s="201" t="s">
        <v>159</v>
      </c>
      <c r="G140" s="14"/>
      <c r="H140" s="202">
        <v>6</v>
      </c>
      <c r="I140" s="203"/>
      <c r="J140" s="14"/>
      <c r="K140" s="14"/>
      <c r="L140" s="199"/>
      <c r="M140" s="204"/>
      <c r="N140" s="205"/>
      <c r="O140" s="205"/>
      <c r="P140" s="205"/>
      <c r="Q140" s="205"/>
      <c r="R140" s="205"/>
      <c r="S140" s="205"/>
      <c r="T140" s="20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0" t="s">
        <v>157</v>
      </c>
      <c r="AU140" s="200" t="s">
        <v>82</v>
      </c>
      <c r="AV140" s="14" t="s">
        <v>82</v>
      </c>
      <c r="AW140" s="14" t="s">
        <v>30</v>
      </c>
      <c r="AX140" s="14" t="s">
        <v>73</v>
      </c>
      <c r="AY140" s="200" t="s">
        <v>147</v>
      </c>
    </row>
    <row r="141" s="15" customFormat="1">
      <c r="A141" s="15"/>
      <c r="B141" s="207"/>
      <c r="C141" s="15"/>
      <c r="D141" s="192" t="s">
        <v>157</v>
      </c>
      <c r="E141" s="208" t="s">
        <v>1</v>
      </c>
      <c r="F141" s="209" t="s">
        <v>160</v>
      </c>
      <c r="G141" s="15"/>
      <c r="H141" s="210">
        <v>6</v>
      </c>
      <c r="I141" s="211"/>
      <c r="J141" s="15"/>
      <c r="K141" s="15"/>
      <c r="L141" s="207"/>
      <c r="M141" s="212"/>
      <c r="N141" s="213"/>
      <c r="O141" s="213"/>
      <c r="P141" s="213"/>
      <c r="Q141" s="213"/>
      <c r="R141" s="213"/>
      <c r="S141" s="213"/>
      <c r="T141" s="21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08" t="s">
        <v>157</v>
      </c>
      <c r="AU141" s="208" t="s">
        <v>82</v>
      </c>
      <c r="AV141" s="15" t="s">
        <v>154</v>
      </c>
      <c r="AW141" s="15" t="s">
        <v>30</v>
      </c>
      <c r="AX141" s="15" t="s">
        <v>80</v>
      </c>
      <c r="AY141" s="208" t="s">
        <v>147</v>
      </c>
    </row>
    <row r="142" s="12" customFormat="1" ht="22.8" customHeight="1">
      <c r="A142" s="12"/>
      <c r="B142" s="158"/>
      <c r="C142" s="12"/>
      <c r="D142" s="159" t="s">
        <v>72</v>
      </c>
      <c r="E142" s="169" t="s">
        <v>159</v>
      </c>
      <c r="F142" s="169" t="s">
        <v>161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SUM(P143:P674)</f>
        <v>0</v>
      </c>
      <c r="Q142" s="164"/>
      <c r="R142" s="165">
        <f>SUM(R143:R674)</f>
        <v>0</v>
      </c>
      <c r="S142" s="164"/>
      <c r="T142" s="166">
        <f>SUM(T143:T674)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80</v>
      </c>
      <c r="AT142" s="167" t="s">
        <v>72</v>
      </c>
      <c r="AU142" s="167" t="s">
        <v>80</v>
      </c>
      <c r="AY142" s="159" t="s">
        <v>147</v>
      </c>
      <c r="BK142" s="168">
        <f>SUM(BK143:BK674)</f>
        <v>0</v>
      </c>
    </row>
    <row r="143" s="2" customFormat="1" ht="24.15" customHeight="1">
      <c r="A143" s="37"/>
      <c r="B143" s="171"/>
      <c r="C143" s="172" t="s">
        <v>82</v>
      </c>
      <c r="D143" s="172" t="s">
        <v>150</v>
      </c>
      <c r="E143" s="173" t="s">
        <v>162</v>
      </c>
      <c r="F143" s="174" t="s">
        <v>163</v>
      </c>
      <c r="G143" s="175" t="s">
        <v>164</v>
      </c>
      <c r="H143" s="176">
        <v>278.01999999999998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154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154</v>
      </c>
      <c r="BM143" s="184" t="s">
        <v>154</v>
      </c>
    </row>
    <row r="144" s="13" customFormat="1">
      <c r="A144" s="13"/>
      <c r="B144" s="191"/>
      <c r="C144" s="13"/>
      <c r="D144" s="192" t="s">
        <v>157</v>
      </c>
      <c r="E144" s="193" t="s">
        <v>1</v>
      </c>
      <c r="F144" s="194" t="s">
        <v>165</v>
      </c>
      <c r="G144" s="13"/>
      <c r="H144" s="193" t="s">
        <v>1</v>
      </c>
      <c r="I144" s="195"/>
      <c r="J144" s="13"/>
      <c r="K144" s="13"/>
      <c r="L144" s="191"/>
      <c r="M144" s="196"/>
      <c r="N144" s="197"/>
      <c r="O144" s="197"/>
      <c r="P144" s="197"/>
      <c r="Q144" s="197"/>
      <c r="R144" s="197"/>
      <c r="S144" s="197"/>
      <c r="T144" s="19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3" t="s">
        <v>157</v>
      </c>
      <c r="AU144" s="193" t="s">
        <v>82</v>
      </c>
      <c r="AV144" s="13" t="s">
        <v>80</v>
      </c>
      <c r="AW144" s="13" t="s">
        <v>30</v>
      </c>
      <c r="AX144" s="13" t="s">
        <v>73</v>
      </c>
      <c r="AY144" s="193" t="s">
        <v>147</v>
      </c>
    </row>
    <row r="145" s="14" customFormat="1">
      <c r="A145" s="14"/>
      <c r="B145" s="199"/>
      <c r="C145" s="14"/>
      <c r="D145" s="192" t="s">
        <v>157</v>
      </c>
      <c r="E145" s="200" t="s">
        <v>1</v>
      </c>
      <c r="F145" s="201" t="s">
        <v>166</v>
      </c>
      <c r="G145" s="14"/>
      <c r="H145" s="202">
        <v>149.80000000000001</v>
      </c>
      <c r="I145" s="203"/>
      <c r="J145" s="14"/>
      <c r="K145" s="14"/>
      <c r="L145" s="199"/>
      <c r="M145" s="204"/>
      <c r="N145" s="205"/>
      <c r="O145" s="205"/>
      <c r="P145" s="205"/>
      <c r="Q145" s="205"/>
      <c r="R145" s="205"/>
      <c r="S145" s="205"/>
      <c r="T145" s="20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0" t="s">
        <v>157</v>
      </c>
      <c r="AU145" s="200" t="s">
        <v>82</v>
      </c>
      <c r="AV145" s="14" t="s">
        <v>82</v>
      </c>
      <c r="AW145" s="14" t="s">
        <v>30</v>
      </c>
      <c r="AX145" s="14" t="s">
        <v>73</v>
      </c>
      <c r="AY145" s="200" t="s">
        <v>147</v>
      </c>
    </row>
    <row r="146" s="13" customFormat="1">
      <c r="A146" s="13"/>
      <c r="B146" s="191"/>
      <c r="C146" s="13"/>
      <c r="D146" s="192" t="s">
        <v>157</v>
      </c>
      <c r="E146" s="193" t="s">
        <v>1</v>
      </c>
      <c r="F146" s="194" t="s">
        <v>167</v>
      </c>
      <c r="G146" s="13"/>
      <c r="H146" s="193" t="s">
        <v>1</v>
      </c>
      <c r="I146" s="195"/>
      <c r="J146" s="13"/>
      <c r="K146" s="13"/>
      <c r="L146" s="191"/>
      <c r="M146" s="196"/>
      <c r="N146" s="197"/>
      <c r="O146" s="197"/>
      <c r="P146" s="197"/>
      <c r="Q146" s="197"/>
      <c r="R146" s="197"/>
      <c r="S146" s="197"/>
      <c r="T146" s="19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3" t="s">
        <v>157</v>
      </c>
      <c r="AU146" s="193" t="s">
        <v>82</v>
      </c>
      <c r="AV146" s="13" t="s">
        <v>80</v>
      </c>
      <c r="AW146" s="13" t="s">
        <v>30</v>
      </c>
      <c r="AX146" s="13" t="s">
        <v>73</v>
      </c>
      <c r="AY146" s="193" t="s">
        <v>147</v>
      </c>
    </row>
    <row r="147" s="14" customFormat="1">
      <c r="A147" s="14"/>
      <c r="B147" s="199"/>
      <c r="C147" s="14"/>
      <c r="D147" s="192" t="s">
        <v>157</v>
      </c>
      <c r="E147" s="200" t="s">
        <v>1</v>
      </c>
      <c r="F147" s="201" t="s">
        <v>168</v>
      </c>
      <c r="G147" s="14"/>
      <c r="H147" s="202">
        <v>136.5</v>
      </c>
      <c r="I147" s="203"/>
      <c r="J147" s="14"/>
      <c r="K147" s="14"/>
      <c r="L147" s="199"/>
      <c r="M147" s="204"/>
      <c r="N147" s="205"/>
      <c r="O147" s="205"/>
      <c r="P147" s="205"/>
      <c r="Q147" s="205"/>
      <c r="R147" s="205"/>
      <c r="S147" s="205"/>
      <c r="T147" s="20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0" t="s">
        <v>157</v>
      </c>
      <c r="AU147" s="200" t="s">
        <v>82</v>
      </c>
      <c r="AV147" s="14" t="s">
        <v>82</v>
      </c>
      <c r="AW147" s="14" t="s">
        <v>30</v>
      </c>
      <c r="AX147" s="14" t="s">
        <v>73</v>
      </c>
      <c r="AY147" s="200" t="s">
        <v>147</v>
      </c>
    </row>
    <row r="148" s="13" customFormat="1">
      <c r="A148" s="13"/>
      <c r="B148" s="191"/>
      <c r="C148" s="13"/>
      <c r="D148" s="192" t="s">
        <v>157</v>
      </c>
      <c r="E148" s="193" t="s">
        <v>1</v>
      </c>
      <c r="F148" s="194" t="s">
        <v>169</v>
      </c>
      <c r="G148" s="13"/>
      <c r="H148" s="193" t="s">
        <v>1</v>
      </c>
      <c r="I148" s="195"/>
      <c r="J148" s="13"/>
      <c r="K148" s="13"/>
      <c r="L148" s="191"/>
      <c r="M148" s="196"/>
      <c r="N148" s="197"/>
      <c r="O148" s="197"/>
      <c r="P148" s="197"/>
      <c r="Q148" s="197"/>
      <c r="R148" s="197"/>
      <c r="S148" s="197"/>
      <c r="T148" s="19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3" t="s">
        <v>157</v>
      </c>
      <c r="AU148" s="193" t="s">
        <v>82</v>
      </c>
      <c r="AV148" s="13" t="s">
        <v>80</v>
      </c>
      <c r="AW148" s="13" t="s">
        <v>30</v>
      </c>
      <c r="AX148" s="13" t="s">
        <v>73</v>
      </c>
      <c r="AY148" s="193" t="s">
        <v>147</v>
      </c>
    </row>
    <row r="149" s="14" customFormat="1">
      <c r="A149" s="14"/>
      <c r="B149" s="199"/>
      <c r="C149" s="14"/>
      <c r="D149" s="192" t="s">
        <v>157</v>
      </c>
      <c r="E149" s="200" t="s">
        <v>1</v>
      </c>
      <c r="F149" s="201" t="s">
        <v>170</v>
      </c>
      <c r="G149" s="14"/>
      <c r="H149" s="202">
        <v>-45</v>
      </c>
      <c r="I149" s="203"/>
      <c r="J149" s="14"/>
      <c r="K149" s="14"/>
      <c r="L149" s="199"/>
      <c r="M149" s="204"/>
      <c r="N149" s="205"/>
      <c r="O149" s="205"/>
      <c r="P149" s="205"/>
      <c r="Q149" s="205"/>
      <c r="R149" s="205"/>
      <c r="S149" s="205"/>
      <c r="T149" s="20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0" t="s">
        <v>157</v>
      </c>
      <c r="AU149" s="200" t="s">
        <v>82</v>
      </c>
      <c r="AV149" s="14" t="s">
        <v>82</v>
      </c>
      <c r="AW149" s="14" t="s">
        <v>30</v>
      </c>
      <c r="AX149" s="14" t="s">
        <v>73</v>
      </c>
      <c r="AY149" s="200" t="s">
        <v>147</v>
      </c>
    </row>
    <row r="150" s="14" customFormat="1">
      <c r="A150" s="14"/>
      <c r="B150" s="199"/>
      <c r="C150" s="14"/>
      <c r="D150" s="192" t="s">
        <v>157</v>
      </c>
      <c r="E150" s="200" t="s">
        <v>1</v>
      </c>
      <c r="F150" s="201" t="s">
        <v>171</v>
      </c>
      <c r="G150" s="14"/>
      <c r="H150" s="202">
        <v>-5.4000000000000004</v>
      </c>
      <c r="I150" s="203"/>
      <c r="J150" s="14"/>
      <c r="K150" s="14"/>
      <c r="L150" s="199"/>
      <c r="M150" s="204"/>
      <c r="N150" s="205"/>
      <c r="O150" s="205"/>
      <c r="P150" s="205"/>
      <c r="Q150" s="205"/>
      <c r="R150" s="205"/>
      <c r="S150" s="205"/>
      <c r="T150" s="20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0" t="s">
        <v>157</v>
      </c>
      <c r="AU150" s="200" t="s">
        <v>82</v>
      </c>
      <c r="AV150" s="14" t="s">
        <v>82</v>
      </c>
      <c r="AW150" s="14" t="s">
        <v>30</v>
      </c>
      <c r="AX150" s="14" t="s">
        <v>73</v>
      </c>
      <c r="AY150" s="200" t="s">
        <v>147</v>
      </c>
    </row>
    <row r="151" s="14" customFormat="1">
      <c r="A151" s="14"/>
      <c r="B151" s="199"/>
      <c r="C151" s="14"/>
      <c r="D151" s="192" t="s">
        <v>157</v>
      </c>
      <c r="E151" s="200" t="s">
        <v>1</v>
      </c>
      <c r="F151" s="201" t="s">
        <v>172</v>
      </c>
      <c r="G151" s="14"/>
      <c r="H151" s="202">
        <v>-1.76</v>
      </c>
      <c r="I151" s="203"/>
      <c r="J151" s="14"/>
      <c r="K151" s="14"/>
      <c r="L151" s="199"/>
      <c r="M151" s="204"/>
      <c r="N151" s="205"/>
      <c r="O151" s="205"/>
      <c r="P151" s="205"/>
      <c r="Q151" s="205"/>
      <c r="R151" s="205"/>
      <c r="S151" s="205"/>
      <c r="T151" s="20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0" t="s">
        <v>157</v>
      </c>
      <c r="AU151" s="200" t="s">
        <v>82</v>
      </c>
      <c r="AV151" s="14" t="s">
        <v>82</v>
      </c>
      <c r="AW151" s="14" t="s">
        <v>30</v>
      </c>
      <c r="AX151" s="14" t="s">
        <v>73</v>
      </c>
      <c r="AY151" s="200" t="s">
        <v>147</v>
      </c>
    </row>
    <row r="152" s="14" customFormat="1">
      <c r="A152" s="14"/>
      <c r="B152" s="199"/>
      <c r="C152" s="14"/>
      <c r="D152" s="192" t="s">
        <v>157</v>
      </c>
      <c r="E152" s="200" t="s">
        <v>1</v>
      </c>
      <c r="F152" s="201" t="s">
        <v>173</v>
      </c>
      <c r="G152" s="14"/>
      <c r="H152" s="202">
        <v>-0.64000000000000001</v>
      </c>
      <c r="I152" s="203"/>
      <c r="J152" s="14"/>
      <c r="K152" s="14"/>
      <c r="L152" s="199"/>
      <c r="M152" s="204"/>
      <c r="N152" s="205"/>
      <c r="O152" s="205"/>
      <c r="P152" s="205"/>
      <c r="Q152" s="205"/>
      <c r="R152" s="205"/>
      <c r="S152" s="205"/>
      <c r="T152" s="20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0" t="s">
        <v>157</v>
      </c>
      <c r="AU152" s="200" t="s">
        <v>82</v>
      </c>
      <c r="AV152" s="14" t="s">
        <v>82</v>
      </c>
      <c r="AW152" s="14" t="s">
        <v>30</v>
      </c>
      <c r="AX152" s="14" t="s">
        <v>73</v>
      </c>
      <c r="AY152" s="200" t="s">
        <v>147</v>
      </c>
    </row>
    <row r="153" s="13" customFormat="1">
      <c r="A153" s="13"/>
      <c r="B153" s="191"/>
      <c r="C153" s="13"/>
      <c r="D153" s="192" t="s">
        <v>157</v>
      </c>
      <c r="E153" s="193" t="s">
        <v>1</v>
      </c>
      <c r="F153" s="194" t="s">
        <v>174</v>
      </c>
      <c r="G153" s="13"/>
      <c r="H153" s="193" t="s">
        <v>1</v>
      </c>
      <c r="I153" s="195"/>
      <c r="J153" s="13"/>
      <c r="K153" s="13"/>
      <c r="L153" s="191"/>
      <c r="M153" s="196"/>
      <c r="N153" s="197"/>
      <c r="O153" s="197"/>
      <c r="P153" s="197"/>
      <c r="Q153" s="197"/>
      <c r="R153" s="197"/>
      <c r="S153" s="197"/>
      <c r="T153" s="19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3" t="s">
        <v>157</v>
      </c>
      <c r="AU153" s="193" t="s">
        <v>82</v>
      </c>
      <c r="AV153" s="13" t="s">
        <v>80</v>
      </c>
      <c r="AW153" s="13" t="s">
        <v>30</v>
      </c>
      <c r="AX153" s="13" t="s">
        <v>73</v>
      </c>
      <c r="AY153" s="193" t="s">
        <v>147</v>
      </c>
    </row>
    <row r="154" s="14" customFormat="1">
      <c r="A154" s="14"/>
      <c r="B154" s="199"/>
      <c r="C154" s="14"/>
      <c r="D154" s="192" t="s">
        <v>157</v>
      </c>
      <c r="E154" s="200" t="s">
        <v>1</v>
      </c>
      <c r="F154" s="201" t="s">
        <v>175</v>
      </c>
      <c r="G154" s="14"/>
      <c r="H154" s="202">
        <v>36.75</v>
      </c>
      <c r="I154" s="203"/>
      <c r="J154" s="14"/>
      <c r="K154" s="14"/>
      <c r="L154" s="199"/>
      <c r="M154" s="204"/>
      <c r="N154" s="205"/>
      <c r="O154" s="205"/>
      <c r="P154" s="205"/>
      <c r="Q154" s="205"/>
      <c r="R154" s="205"/>
      <c r="S154" s="205"/>
      <c r="T154" s="20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0" t="s">
        <v>157</v>
      </c>
      <c r="AU154" s="200" t="s">
        <v>82</v>
      </c>
      <c r="AV154" s="14" t="s">
        <v>82</v>
      </c>
      <c r="AW154" s="14" t="s">
        <v>30</v>
      </c>
      <c r="AX154" s="14" t="s">
        <v>73</v>
      </c>
      <c r="AY154" s="200" t="s">
        <v>147</v>
      </c>
    </row>
    <row r="155" s="14" customFormat="1">
      <c r="A155" s="14"/>
      <c r="B155" s="199"/>
      <c r="C155" s="14"/>
      <c r="D155" s="192" t="s">
        <v>157</v>
      </c>
      <c r="E155" s="200" t="s">
        <v>1</v>
      </c>
      <c r="F155" s="201" t="s">
        <v>176</v>
      </c>
      <c r="G155" s="14"/>
      <c r="H155" s="202">
        <v>3.3599999999999999</v>
      </c>
      <c r="I155" s="203"/>
      <c r="J155" s="14"/>
      <c r="K155" s="14"/>
      <c r="L155" s="199"/>
      <c r="M155" s="204"/>
      <c r="N155" s="205"/>
      <c r="O155" s="205"/>
      <c r="P155" s="205"/>
      <c r="Q155" s="205"/>
      <c r="R155" s="205"/>
      <c r="S155" s="205"/>
      <c r="T155" s="20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0" t="s">
        <v>157</v>
      </c>
      <c r="AU155" s="200" t="s">
        <v>82</v>
      </c>
      <c r="AV155" s="14" t="s">
        <v>82</v>
      </c>
      <c r="AW155" s="14" t="s">
        <v>30</v>
      </c>
      <c r="AX155" s="14" t="s">
        <v>73</v>
      </c>
      <c r="AY155" s="200" t="s">
        <v>147</v>
      </c>
    </row>
    <row r="156" s="14" customFormat="1">
      <c r="A156" s="14"/>
      <c r="B156" s="199"/>
      <c r="C156" s="14"/>
      <c r="D156" s="192" t="s">
        <v>157</v>
      </c>
      <c r="E156" s="200" t="s">
        <v>1</v>
      </c>
      <c r="F156" s="201" t="s">
        <v>177</v>
      </c>
      <c r="G156" s="14"/>
      <c r="H156" s="202">
        <v>3.0099999999999998</v>
      </c>
      <c r="I156" s="203"/>
      <c r="J156" s="14"/>
      <c r="K156" s="14"/>
      <c r="L156" s="199"/>
      <c r="M156" s="204"/>
      <c r="N156" s="205"/>
      <c r="O156" s="205"/>
      <c r="P156" s="205"/>
      <c r="Q156" s="205"/>
      <c r="R156" s="205"/>
      <c r="S156" s="205"/>
      <c r="T156" s="20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0" t="s">
        <v>157</v>
      </c>
      <c r="AU156" s="200" t="s">
        <v>82</v>
      </c>
      <c r="AV156" s="14" t="s">
        <v>82</v>
      </c>
      <c r="AW156" s="14" t="s">
        <v>30</v>
      </c>
      <c r="AX156" s="14" t="s">
        <v>73</v>
      </c>
      <c r="AY156" s="200" t="s">
        <v>147</v>
      </c>
    </row>
    <row r="157" s="14" customFormat="1">
      <c r="A157" s="14"/>
      <c r="B157" s="199"/>
      <c r="C157" s="14"/>
      <c r="D157" s="192" t="s">
        <v>157</v>
      </c>
      <c r="E157" s="200" t="s">
        <v>1</v>
      </c>
      <c r="F157" s="201" t="s">
        <v>178</v>
      </c>
      <c r="G157" s="14"/>
      <c r="H157" s="202">
        <v>1.3999999999999999</v>
      </c>
      <c r="I157" s="203"/>
      <c r="J157" s="14"/>
      <c r="K157" s="14"/>
      <c r="L157" s="199"/>
      <c r="M157" s="204"/>
      <c r="N157" s="205"/>
      <c r="O157" s="205"/>
      <c r="P157" s="205"/>
      <c r="Q157" s="205"/>
      <c r="R157" s="205"/>
      <c r="S157" s="205"/>
      <c r="T157" s="20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0" t="s">
        <v>157</v>
      </c>
      <c r="AU157" s="200" t="s">
        <v>82</v>
      </c>
      <c r="AV157" s="14" t="s">
        <v>82</v>
      </c>
      <c r="AW157" s="14" t="s">
        <v>30</v>
      </c>
      <c r="AX157" s="14" t="s">
        <v>73</v>
      </c>
      <c r="AY157" s="200" t="s">
        <v>147</v>
      </c>
    </row>
    <row r="158" s="15" customFormat="1">
      <c r="A158" s="15"/>
      <c r="B158" s="207"/>
      <c r="C158" s="15"/>
      <c r="D158" s="192" t="s">
        <v>157</v>
      </c>
      <c r="E158" s="208" t="s">
        <v>1</v>
      </c>
      <c r="F158" s="209" t="s">
        <v>160</v>
      </c>
      <c r="G158" s="15"/>
      <c r="H158" s="210">
        <v>278.01999999999998</v>
      </c>
      <c r="I158" s="211"/>
      <c r="J158" s="15"/>
      <c r="K158" s="15"/>
      <c r="L158" s="207"/>
      <c r="M158" s="212"/>
      <c r="N158" s="213"/>
      <c r="O158" s="213"/>
      <c r="P158" s="213"/>
      <c r="Q158" s="213"/>
      <c r="R158" s="213"/>
      <c r="S158" s="213"/>
      <c r="T158" s="21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08" t="s">
        <v>157</v>
      </c>
      <c r="AU158" s="208" t="s">
        <v>82</v>
      </c>
      <c r="AV158" s="15" t="s">
        <v>154</v>
      </c>
      <c r="AW158" s="15" t="s">
        <v>30</v>
      </c>
      <c r="AX158" s="15" t="s">
        <v>80</v>
      </c>
      <c r="AY158" s="208" t="s">
        <v>147</v>
      </c>
    </row>
    <row r="159" s="2" customFormat="1" ht="37.8" customHeight="1">
      <c r="A159" s="37"/>
      <c r="B159" s="171"/>
      <c r="C159" s="172" t="s">
        <v>148</v>
      </c>
      <c r="D159" s="172" t="s">
        <v>150</v>
      </c>
      <c r="E159" s="173" t="s">
        <v>179</v>
      </c>
      <c r="F159" s="174" t="s">
        <v>180</v>
      </c>
      <c r="G159" s="175" t="s">
        <v>153</v>
      </c>
      <c r="H159" s="176">
        <v>6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38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154</v>
      </c>
      <c r="AT159" s="184" t="s">
        <v>150</v>
      </c>
      <c r="AU159" s="184" t="s">
        <v>82</v>
      </c>
      <c r="AY159" s="18" t="s">
        <v>147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80</v>
      </c>
      <c r="BK159" s="185">
        <f>ROUND(I159*H159,2)</f>
        <v>0</v>
      </c>
      <c r="BL159" s="18" t="s">
        <v>154</v>
      </c>
      <c r="BM159" s="184" t="s">
        <v>159</v>
      </c>
    </row>
    <row r="160" s="2" customFormat="1">
      <c r="A160" s="37"/>
      <c r="B160" s="38"/>
      <c r="C160" s="37"/>
      <c r="D160" s="186" t="s">
        <v>155</v>
      </c>
      <c r="E160" s="37"/>
      <c r="F160" s="187" t="s">
        <v>181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155</v>
      </c>
      <c r="AU160" s="18" t="s">
        <v>82</v>
      </c>
    </row>
    <row r="161" s="13" customFormat="1">
      <c r="A161" s="13"/>
      <c r="B161" s="191"/>
      <c r="C161" s="13"/>
      <c r="D161" s="192" t="s">
        <v>157</v>
      </c>
      <c r="E161" s="193" t="s">
        <v>1</v>
      </c>
      <c r="F161" s="194" t="s">
        <v>158</v>
      </c>
      <c r="G161" s="13"/>
      <c r="H161" s="193" t="s">
        <v>1</v>
      </c>
      <c r="I161" s="195"/>
      <c r="J161" s="13"/>
      <c r="K161" s="13"/>
      <c r="L161" s="191"/>
      <c r="M161" s="196"/>
      <c r="N161" s="197"/>
      <c r="O161" s="197"/>
      <c r="P161" s="197"/>
      <c r="Q161" s="197"/>
      <c r="R161" s="197"/>
      <c r="S161" s="197"/>
      <c r="T161" s="19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3" t="s">
        <v>157</v>
      </c>
      <c r="AU161" s="193" t="s">
        <v>82</v>
      </c>
      <c r="AV161" s="13" t="s">
        <v>80</v>
      </c>
      <c r="AW161" s="13" t="s">
        <v>30</v>
      </c>
      <c r="AX161" s="13" t="s">
        <v>73</v>
      </c>
      <c r="AY161" s="193" t="s">
        <v>147</v>
      </c>
    </row>
    <row r="162" s="14" customFormat="1">
      <c r="A162" s="14"/>
      <c r="B162" s="199"/>
      <c r="C162" s="14"/>
      <c r="D162" s="192" t="s">
        <v>157</v>
      </c>
      <c r="E162" s="200" t="s">
        <v>1</v>
      </c>
      <c r="F162" s="201" t="s">
        <v>159</v>
      </c>
      <c r="G162" s="14"/>
      <c r="H162" s="202">
        <v>6</v>
      </c>
      <c r="I162" s="203"/>
      <c r="J162" s="14"/>
      <c r="K162" s="14"/>
      <c r="L162" s="199"/>
      <c r="M162" s="204"/>
      <c r="N162" s="205"/>
      <c r="O162" s="205"/>
      <c r="P162" s="205"/>
      <c r="Q162" s="205"/>
      <c r="R162" s="205"/>
      <c r="S162" s="205"/>
      <c r="T162" s="20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0" t="s">
        <v>157</v>
      </c>
      <c r="AU162" s="200" t="s">
        <v>82</v>
      </c>
      <c r="AV162" s="14" t="s">
        <v>82</v>
      </c>
      <c r="AW162" s="14" t="s">
        <v>30</v>
      </c>
      <c r="AX162" s="14" t="s">
        <v>73</v>
      </c>
      <c r="AY162" s="200" t="s">
        <v>147</v>
      </c>
    </row>
    <row r="163" s="15" customFormat="1">
      <c r="A163" s="15"/>
      <c r="B163" s="207"/>
      <c r="C163" s="15"/>
      <c r="D163" s="192" t="s">
        <v>157</v>
      </c>
      <c r="E163" s="208" t="s">
        <v>1</v>
      </c>
      <c r="F163" s="209" t="s">
        <v>160</v>
      </c>
      <c r="G163" s="15"/>
      <c r="H163" s="210">
        <v>6</v>
      </c>
      <c r="I163" s="211"/>
      <c r="J163" s="15"/>
      <c r="K163" s="15"/>
      <c r="L163" s="207"/>
      <c r="M163" s="212"/>
      <c r="N163" s="213"/>
      <c r="O163" s="213"/>
      <c r="P163" s="213"/>
      <c r="Q163" s="213"/>
      <c r="R163" s="213"/>
      <c r="S163" s="213"/>
      <c r="T163" s="21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08" t="s">
        <v>157</v>
      </c>
      <c r="AU163" s="208" t="s">
        <v>82</v>
      </c>
      <c r="AV163" s="15" t="s">
        <v>154</v>
      </c>
      <c r="AW163" s="15" t="s">
        <v>30</v>
      </c>
      <c r="AX163" s="15" t="s">
        <v>80</v>
      </c>
      <c r="AY163" s="208" t="s">
        <v>147</v>
      </c>
    </row>
    <row r="164" s="2" customFormat="1" ht="24.15" customHeight="1">
      <c r="A164" s="37"/>
      <c r="B164" s="171"/>
      <c r="C164" s="172" t="s">
        <v>154</v>
      </c>
      <c r="D164" s="172" t="s">
        <v>150</v>
      </c>
      <c r="E164" s="173" t="s">
        <v>182</v>
      </c>
      <c r="F164" s="174" t="s">
        <v>183</v>
      </c>
      <c r="G164" s="175" t="s">
        <v>164</v>
      </c>
      <c r="H164" s="176">
        <v>7.9199999999999999</v>
      </c>
      <c r="I164" s="177"/>
      <c r="J164" s="178">
        <f>ROUND(I164*H164,2)</f>
        <v>0</v>
      </c>
      <c r="K164" s="179"/>
      <c r="L164" s="38"/>
      <c r="M164" s="180" t="s">
        <v>1</v>
      </c>
      <c r="N164" s="181" t="s">
        <v>38</v>
      </c>
      <c r="O164" s="76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4" t="s">
        <v>154</v>
      </c>
      <c r="AT164" s="184" t="s">
        <v>150</v>
      </c>
      <c r="AU164" s="184" t="s">
        <v>82</v>
      </c>
      <c r="AY164" s="18" t="s">
        <v>147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8" t="s">
        <v>80</v>
      </c>
      <c r="BK164" s="185">
        <f>ROUND(I164*H164,2)</f>
        <v>0</v>
      </c>
      <c r="BL164" s="18" t="s">
        <v>154</v>
      </c>
      <c r="BM164" s="184" t="s">
        <v>184</v>
      </c>
    </row>
    <row r="165" s="2" customFormat="1">
      <c r="A165" s="37"/>
      <c r="B165" s="38"/>
      <c r="C165" s="37"/>
      <c r="D165" s="186" t="s">
        <v>155</v>
      </c>
      <c r="E165" s="37"/>
      <c r="F165" s="187" t="s">
        <v>185</v>
      </c>
      <c r="G165" s="37"/>
      <c r="H165" s="37"/>
      <c r="I165" s="188"/>
      <c r="J165" s="37"/>
      <c r="K165" s="37"/>
      <c r="L165" s="38"/>
      <c r="M165" s="189"/>
      <c r="N165" s="190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155</v>
      </c>
      <c r="AU165" s="18" t="s">
        <v>82</v>
      </c>
    </row>
    <row r="166" s="13" customFormat="1">
      <c r="A166" s="13"/>
      <c r="B166" s="191"/>
      <c r="C166" s="13"/>
      <c r="D166" s="192" t="s">
        <v>157</v>
      </c>
      <c r="E166" s="193" t="s">
        <v>1</v>
      </c>
      <c r="F166" s="194" t="s">
        <v>186</v>
      </c>
      <c r="G166" s="13"/>
      <c r="H166" s="193" t="s">
        <v>1</v>
      </c>
      <c r="I166" s="195"/>
      <c r="J166" s="13"/>
      <c r="K166" s="13"/>
      <c r="L166" s="191"/>
      <c r="M166" s="196"/>
      <c r="N166" s="197"/>
      <c r="O166" s="197"/>
      <c r="P166" s="197"/>
      <c r="Q166" s="197"/>
      <c r="R166" s="197"/>
      <c r="S166" s="197"/>
      <c r="T166" s="19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3" t="s">
        <v>157</v>
      </c>
      <c r="AU166" s="193" t="s">
        <v>82</v>
      </c>
      <c r="AV166" s="13" t="s">
        <v>80</v>
      </c>
      <c r="AW166" s="13" t="s">
        <v>30</v>
      </c>
      <c r="AX166" s="13" t="s">
        <v>73</v>
      </c>
      <c r="AY166" s="193" t="s">
        <v>147</v>
      </c>
    </row>
    <row r="167" s="14" customFormat="1">
      <c r="A167" s="14"/>
      <c r="B167" s="199"/>
      <c r="C167" s="14"/>
      <c r="D167" s="192" t="s">
        <v>157</v>
      </c>
      <c r="E167" s="200" t="s">
        <v>1</v>
      </c>
      <c r="F167" s="201" t="s">
        <v>187</v>
      </c>
      <c r="G167" s="14"/>
      <c r="H167" s="202">
        <v>2.0800000000000001</v>
      </c>
      <c r="I167" s="203"/>
      <c r="J167" s="14"/>
      <c r="K167" s="14"/>
      <c r="L167" s="199"/>
      <c r="M167" s="204"/>
      <c r="N167" s="205"/>
      <c r="O167" s="205"/>
      <c r="P167" s="205"/>
      <c r="Q167" s="205"/>
      <c r="R167" s="205"/>
      <c r="S167" s="205"/>
      <c r="T167" s="20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0" t="s">
        <v>157</v>
      </c>
      <c r="AU167" s="200" t="s">
        <v>82</v>
      </c>
      <c r="AV167" s="14" t="s">
        <v>82</v>
      </c>
      <c r="AW167" s="14" t="s">
        <v>30</v>
      </c>
      <c r="AX167" s="14" t="s">
        <v>73</v>
      </c>
      <c r="AY167" s="200" t="s">
        <v>147</v>
      </c>
    </row>
    <row r="168" s="13" customFormat="1">
      <c r="A168" s="13"/>
      <c r="B168" s="191"/>
      <c r="C168" s="13"/>
      <c r="D168" s="192" t="s">
        <v>157</v>
      </c>
      <c r="E168" s="193" t="s">
        <v>1</v>
      </c>
      <c r="F168" s="194" t="s">
        <v>188</v>
      </c>
      <c r="G168" s="13"/>
      <c r="H168" s="193" t="s">
        <v>1</v>
      </c>
      <c r="I168" s="195"/>
      <c r="J168" s="13"/>
      <c r="K168" s="13"/>
      <c r="L168" s="191"/>
      <c r="M168" s="196"/>
      <c r="N168" s="197"/>
      <c r="O168" s="197"/>
      <c r="P168" s="197"/>
      <c r="Q168" s="197"/>
      <c r="R168" s="197"/>
      <c r="S168" s="197"/>
      <c r="T168" s="19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3" t="s">
        <v>157</v>
      </c>
      <c r="AU168" s="193" t="s">
        <v>82</v>
      </c>
      <c r="AV168" s="13" t="s">
        <v>80</v>
      </c>
      <c r="AW168" s="13" t="s">
        <v>30</v>
      </c>
      <c r="AX168" s="13" t="s">
        <v>73</v>
      </c>
      <c r="AY168" s="193" t="s">
        <v>147</v>
      </c>
    </row>
    <row r="169" s="14" customFormat="1">
      <c r="A169" s="14"/>
      <c r="B169" s="199"/>
      <c r="C169" s="14"/>
      <c r="D169" s="192" t="s">
        <v>157</v>
      </c>
      <c r="E169" s="200" t="s">
        <v>1</v>
      </c>
      <c r="F169" s="201" t="s">
        <v>189</v>
      </c>
      <c r="G169" s="14"/>
      <c r="H169" s="202">
        <v>1.9199999999999999</v>
      </c>
      <c r="I169" s="203"/>
      <c r="J169" s="14"/>
      <c r="K169" s="14"/>
      <c r="L169" s="199"/>
      <c r="M169" s="204"/>
      <c r="N169" s="205"/>
      <c r="O169" s="205"/>
      <c r="P169" s="205"/>
      <c r="Q169" s="205"/>
      <c r="R169" s="205"/>
      <c r="S169" s="205"/>
      <c r="T169" s="20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0" t="s">
        <v>157</v>
      </c>
      <c r="AU169" s="200" t="s">
        <v>82</v>
      </c>
      <c r="AV169" s="14" t="s">
        <v>82</v>
      </c>
      <c r="AW169" s="14" t="s">
        <v>30</v>
      </c>
      <c r="AX169" s="14" t="s">
        <v>73</v>
      </c>
      <c r="AY169" s="200" t="s">
        <v>147</v>
      </c>
    </row>
    <row r="170" s="13" customFormat="1">
      <c r="A170" s="13"/>
      <c r="B170" s="191"/>
      <c r="C170" s="13"/>
      <c r="D170" s="192" t="s">
        <v>157</v>
      </c>
      <c r="E170" s="193" t="s">
        <v>1</v>
      </c>
      <c r="F170" s="194" t="s">
        <v>190</v>
      </c>
      <c r="G170" s="13"/>
      <c r="H170" s="193" t="s">
        <v>1</v>
      </c>
      <c r="I170" s="195"/>
      <c r="J170" s="13"/>
      <c r="K170" s="13"/>
      <c r="L170" s="191"/>
      <c r="M170" s="196"/>
      <c r="N170" s="197"/>
      <c r="O170" s="197"/>
      <c r="P170" s="197"/>
      <c r="Q170" s="197"/>
      <c r="R170" s="197"/>
      <c r="S170" s="197"/>
      <c r="T170" s="19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3" t="s">
        <v>157</v>
      </c>
      <c r="AU170" s="193" t="s">
        <v>82</v>
      </c>
      <c r="AV170" s="13" t="s">
        <v>80</v>
      </c>
      <c r="AW170" s="13" t="s">
        <v>30</v>
      </c>
      <c r="AX170" s="13" t="s">
        <v>73</v>
      </c>
      <c r="AY170" s="193" t="s">
        <v>147</v>
      </c>
    </row>
    <row r="171" s="14" customFormat="1">
      <c r="A171" s="14"/>
      <c r="B171" s="199"/>
      <c r="C171" s="14"/>
      <c r="D171" s="192" t="s">
        <v>157</v>
      </c>
      <c r="E171" s="200" t="s">
        <v>1</v>
      </c>
      <c r="F171" s="201" t="s">
        <v>191</v>
      </c>
      <c r="G171" s="14"/>
      <c r="H171" s="202">
        <v>3.9199999999999999</v>
      </c>
      <c r="I171" s="203"/>
      <c r="J171" s="14"/>
      <c r="K171" s="14"/>
      <c r="L171" s="199"/>
      <c r="M171" s="204"/>
      <c r="N171" s="205"/>
      <c r="O171" s="205"/>
      <c r="P171" s="205"/>
      <c r="Q171" s="205"/>
      <c r="R171" s="205"/>
      <c r="S171" s="205"/>
      <c r="T171" s="20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0" t="s">
        <v>157</v>
      </c>
      <c r="AU171" s="200" t="s">
        <v>82</v>
      </c>
      <c r="AV171" s="14" t="s">
        <v>82</v>
      </c>
      <c r="AW171" s="14" t="s">
        <v>30</v>
      </c>
      <c r="AX171" s="14" t="s">
        <v>73</v>
      </c>
      <c r="AY171" s="200" t="s">
        <v>147</v>
      </c>
    </row>
    <row r="172" s="15" customFormat="1">
      <c r="A172" s="15"/>
      <c r="B172" s="207"/>
      <c r="C172" s="15"/>
      <c r="D172" s="192" t="s">
        <v>157</v>
      </c>
      <c r="E172" s="208" t="s">
        <v>1</v>
      </c>
      <c r="F172" s="209" t="s">
        <v>160</v>
      </c>
      <c r="G172" s="15"/>
      <c r="H172" s="210">
        <v>7.9199999999999999</v>
      </c>
      <c r="I172" s="211"/>
      <c r="J172" s="15"/>
      <c r="K172" s="15"/>
      <c r="L172" s="207"/>
      <c r="M172" s="212"/>
      <c r="N172" s="213"/>
      <c r="O172" s="213"/>
      <c r="P172" s="213"/>
      <c r="Q172" s="213"/>
      <c r="R172" s="213"/>
      <c r="S172" s="213"/>
      <c r="T172" s="21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08" t="s">
        <v>157</v>
      </c>
      <c r="AU172" s="208" t="s">
        <v>82</v>
      </c>
      <c r="AV172" s="15" t="s">
        <v>154</v>
      </c>
      <c r="AW172" s="15" t="s">
        <v>30</v>
      </c>
      <c r="AX172" s="15" t="s">
        <v>80</v>
      </c>
      <c r="AY172" s="208" t="s">
        <v>147</v>
      </c>
    </row>
    <row r="173" s="2" customFormat="1" ht="24.15" customHeight="1">
      <c r="A173" s="37"/>
      <c r="B173" s="171"/>
      <c r="C173" s="172" t="s">
        <v>192</v>
      </c>
      <c r="D173" s="172" t="s">
        <v>150</v>
      </c>
      <c r="E173" s="173" t="s">
        <v>193</v>
      </c>
      <c r="F173" s="174" t="s">
        <v>194</v>
      </c>
      <c r="G173" s="175" t="s">
        <v>195</v>
      </c>
      <c r="H173" s="176">
        <v>19.800000000000001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154</v>
      </c>
      <c r="AT173" s="184" t="s">
        <v>150</v>
      </c>
      <c r="AU173" s="184" t="s">
        <v>82</v>
      </c>
      <c r="AY173" s="18" t="s">
        <v>147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80</v>
      </c>
      <c r="BK173" s="185">
        <f>ROUND(I173*H173,2)</f>
        <v>0</v>
      </c>
      <c r="BL173" s="18" t="s">
        <v>154</v>
      </c>
      <c r="BM173" s="184" t="s">
        <v>196</v>
      </c>
    </row>
    <row r="174" s="2" customFormat="1">
      <c r="A174" s="37"/>
      <c r="B174" s="38"/>
      <c r="C174" s="37"/>
      <c r="D174" s="186" t="s">
        <v>155</v>
      </c>
      <c r="E174" s="37"/>
      <c r="F174" s="187" t="s">
        <v>197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155</v>
      </c>
      <c r="AU174" s="18" t="s">
        <v>82</v>
      </c>
    </row>
    <row r="175" s="13" customFormat="1">
      <c r="A175" s="13"/>
      <c r="B175" s="191"/>
      <c r="C175" s="13"/>
      <c r="D175" s="192" t="s">
        <v>157</v>
      </c>
      <c r="E175" s="193" t="s">
        <v>1</v>
      </c>
      <c r="F175" s="194" t="s">
        <v>186</v>
      </c>
      <c r="G175" s="13"/>
      <c r="H175" s="193" t="s">
        <v>1</v>
      </c>
      <c r="I175" s="195"/>
      <c r="J175" s="13"/>
      <c r="K175" s="13"/>
      <c r="L175" s="191"/>
      <c r="M175" s="196"/>
      <c r="N175" s="197"/>
      <c r="O175" s="197"/>
      <c r="P175" s="197"/>
      <c r="Q175" s="197"/>
      <c r="R175" s="197"/>
      <c r="S175" s="197"/>
      <c r="T175" s="19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3" t="s">
        <v>157</v>
      </c>
      <c r="AU175" s="193" t="s">
        <v>82</v>
      </c>
      <c r="AV175" s="13" t="s">
        <v>80</v>
      </c>
      <c r="AW175" s="13" t="s">
        <v>30</v>
      </c>
      <c r="AX175" s="13" t="s">
        <v>73</v>
      </c>
      <c r="AY175" s="193" t="s">
        <v>147</v>
      </c>
    </row>
    <row r="176" s="14" customFormat="1">
      <c r="A176" s="14"/>
      <c r="B176" s="199"/>
      <c r="C176" s="14"/>
      <c r="D176" s="192" t="s">
        <v>157</v>
      </c>
      <c r="E176" s="200" t="s">
        <v>1</v>
      </c>
      <c r="F176" s="201" t="s">
        <v>198</v>
      </c>
      <c r="G176" s="14"/>
      <c r="H176" s="202">
        <v>5.2000000000000002</v>
      </c>
      <c r="I176" s="203"/>
      <c r="J176" s="14"/>
      <c r="K176" s="14"/>
      <c r="L176" s="199"/>
      <c r="M176" s="204"/>
      <c r="N176" s="205"/>
      <c r="O176" s="205"/>
      <c r="P176" s="205"/>
      <c r="Q176" s="205"/>
      <c r="R176" s="205"/>
      <c r="S176" s="205"/>
      <c r="T176" s="20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0" t="s">
        <v>157</v>
      </c>
      <c r="AU176" s="200" t="s">
        <v>82</v>
      </c>
      <c r="AV176" s="14" t="s">
        <v>82</v>
      </c>
      <c r="AW176" s="14" t="s">
        <v>30</v>
      </c>
      <c r="AX176" s="14" t="s">
        <v>73</v>
      </c>
      <c r="AY176" s="200" t="s">
        <v>147</v>
      </c>
    </row>
    <row r="177" s="13" customFormat="1">
      <c r="A177" s="13"/>
      <c r="B177" s="191"/>
      <c r="C177" s="13"/>
      <c r="D177" s="192" t="s">
        <v>157</v>
      </c>
      <c r="E177" s="193" t="s">
        <v>1</v>
      </c>
      <c r="F177" s="194" t="s">
        <v>188</v>
      </c>
      <c r="G177" s="13"/>
      <c r="H177" s="193" t="s">
        <v>1</v>
      </c>
      <c r="I177" s="195"/>
      <c r="J177" s="13"/>
      <c r="K177" s="13"/>
      <c r="L177" s="191"/>
      <c r="M177" s="196"/>
      <c r="N177" s="197"/>
      <c r="O177" s="197"/>
      <c r="P177" s="197"/>
      <c r="Q177" s="197"/>
      <c r="R177" s="197"/>
      <c r="S177" s="197"/>
      <c r="T177" s="19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3" t="s">
        <v>157</v>
      </c>
      <c r="AU177" s="193" t="s">
        <v>82</v>
      </c>
      <c r="AV177" s="13" t="s">
        <v>80</v>
      </c>
      <c r="AW177" s="13" t="s">
        <v>30</v>
      </c>
      <c r="AX177" s="13" t="s">
        <v>73</v>
      </c>
      <c r="AY177" s="193" t="s">
        <v>147</v>
      </c>
    </row>
    <row r="178" s="14" customFormat="1">
      <c r="A178" s="14"/>
      <c r="B178" s="199"/>
      <c r="C178" s="14"/>
      <c r="D178" s="192" t="s">
        <v>157</v>
      </c>
      <c r="E178" s="200" t="s">
        <v>1</v>
      </c>
      <c r="F178" s="201" t="s">
        <v>199</v>
      </c>
      <c r="G178" s="14"/>
      <c r="H178" s="202">
        <v>4.7999999999999998</v>
      </c>
      <c r="I178" s="203"/>
      <c r="J178" s="14"/>
      <c r="K178" s="14"/>
      <c r="L178" s="199"/>
      <c r="M178" s="204"/>
      <c r="N178" s="205"/>
      <c r="O178" s="205"/>
      <c r="P178" s="205"/>
      <c r="Q178" s="205"/>
      <c r="R178" s="205"/>
      <c r="S178" s="205"/>
      <c r="T178" s="20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0" t="s">
        <v>157</v>
      </c>
      <c r="AU178" s="200" t="s">
        <v>82</v>
      </c>
      <c r="AV178" s="14" t="s">
        <v>82</v>
      </c>
      <c r="AW178" s="14" t="s">
        <v>30</v>
      </c>
      <c r="AX178" s="14" t="s">
        <v>73</v>
      </c>
      <c r="AY178" s="200" t="s">
        <v>147</v>
      </c>
    </row>
    <row r="179" s="13" customFormat="1">
      <c r="A179" s="13"/>
      <c r="B179" s="191"/>
      <c r="C179" s="13"/>
      <c r="D179" s="192" t="s">
        <v>157</v>
      </c>
      <c r="E179" s="193" t="s">
        <v>1</v>
      </c>
      <c r="F179" s="194" t="s">
        <v>190</v>
      </c>
      <c r="G179" s="13"/>
      <c r="H179" s="193" t="s">
        <v>1</v>
      </c>
      <c r="I179" s="195"/>
      <c r="J179" s="13"/>
      <c r="K179" s="13"/>
      <c r="L179" s="191"/>
      <c r="M179" s="196"/>
      <c r="N179" s="197"/>
      <c r="O179" s="197"/>
      <c r="P179" s="197"/>
      <c r="Q179" s="197"/>
      <c r="R179" s="197"/>
      <c r="S179" s="197"/>
      <c r="T179" s="19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3" t="s">
        <v>157</v>
      </c>
      <c r="AU179" s="193" t="s">
        <v>82</v>
      </c>
      <c r="AV179" s="13" t="s">
        <v>80</v>
      </c>
      <c r="AW179" s="13" t="s">
        <v>30</v>
      </c>
      <c r="AX179" s="13" t="s">
        <v>73</v>
      </c>
      <c r="AY179" s="193" t="s">
        <v>147</v>
      </c>
    </row>
    <row r="180" s="14" customFormat="1">
      <c r="A180" s="14"/>
      <c r="B180" s="199"/>
      <c r="C180" s="14"/>
      <c r="D180" s="192" t="s">
        <v>157</v>
      </c>
      <c r="E180" s="200" t="s">
        <v>1</v>
      </c>
      <c r="F180" s="201" t="s">
        <v>200</v>
      </c>
      <c r="G180" s="14"/>
      <c r="H180" s="202">
        <v>9.8000000000000007</v>
      </c>
      <c r="I180" s="203"/>
      <c r="J180" s="14"/>
      <c r="K180" s="14"/>
      <c r="L180" s="199"/>
      <c r="M180" s="204"/>
      <c r="N180" s="205"/>
      <c r="O180" s="205"/>
      <c r="P180" s="205"/>
      <c r="Q180" s="205"/>
      <c r="R180" s="205"/>
      <c r="S180" s="205"/>
      <c r="T180" s="20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0" t="s">
        <v>157</v>
      </c>
      <c r="AU180" s="200" t="s">
        <v>82</v>
      </c>
      <c r="AV180" s="14" t="s">
        <v>82</v>
      </c>
      <c r="AW180" s="14" t="s">
        <v>30</v>
      </c>
      <c r="AX180" s="14" t="s">
        <v>73</v>
      </c>
      <c r="AY180" s="200" t="s">
        <v>147</v>
      </c>
    </row>
    <row r="181" s="15" customFormat="1">
      <c r="A181" s="15"/>
      <c r="B181" s="207"/>
      <c r="C181" s="15"/>
      <c r="D181" s="192" t="s">
        <v>157</v>
      </c>
      <c r="E181" s="208" t="s">
        <v>1</v>
      </c>
      <c r="F181" s="209" t="s">
        <v>160</v>
      </c>
      <c r="G181" s="15"/>
      <c r="H181" s="210">
        <v>19.800000000000001</v>
      </c>
      <c r="I181" s="211"/>
      <c r="J181" s="15"/>
      <c r="K181" s="15"/>
      <c r="L181" s="207"/>
      <c r="M181" s="212"/>
      <c r="N181" s="213"/>
      <c r="O181" s="213"/>
      <c r="P181" s="213"/>
      <c r="Q181" s="213"/>
      <c r="R181" s="213"/>
      <c r="S181" s="213"/>
      <c r="T181" s="21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08" t="s">
        <v>157</v>
      </c>
      <c r="AU181" s="208" t="s">
        <v>82</v>
      </c>
      <c r="AV181" s="15" t="s">
        <v>154</v>
      </c>
      <c r="AW181" s="15" t="s">
        <v>30</v>
      </c>
      <c r="AX181" s="15" t="s">
        <v>80</v>
      </c>
      <c r="AY181" s="208" t="s">
        <v>147</v>
      </c>
    </row>
    <row r="182" s="2" customFormat="1" ht="24.15" customHeight="1">
      <c r="A182" s="37"/>
      <c r="B182" s="171"/>
      <c r="C182" s="172" t="s">
        <v>159</v>
      </c>
      <c r="D182" s="172" t="s">
        <v>150</v>
      </c>
      <c r="E182" s="173" t="s">
        <v>201</v>
      </c>
      <c r="F182" s="174" t="s">
        <v>202</v>
      </c>
      <c r="G182" s="175" t="s">
        <v>164</v>
      </c>
      <c r="H182" s="176">
        <v>26.829999999999998</v>
      </c>
      <c r="I182" s="177"/>
      <c r="J182" s="178">
        <f>ROUND(I182*H182,2)</f>
        <v>0</v>
      </c>
      <c r="K182" s="179"/>
      <c r="L182" s="38"/>
      <c r="M182" s="180" t="s">
        <v>1</v>
      </c>
      <c r="N182" s="181" t="s">
        <v>38</v>
      </c>
      <c r="O182" s="7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4" t="s">
        <v>154</v>
      </c>
      <c r="AT182" s="184" t="s">
        <v>150</v>
      </c>
      <c r="AU182" s="184" t="s">
        <v>82</v>
      </c>
      <c r="AY182" s="18" t="s">
        <v>147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8" t="s">
        <v>80</v>
      </c>
      <c r="BK182" s="185">
        <f>ROUND(I182*H182,2)</f>
        <v>0</v>
      </c>
      <c r="BL182" s="18" t="s">
        <v>154</v>
      </c>
      <c r="BM182" s="184" t="s">
        <v>8</v>
      </c>
    </row>
    <row r="183" s="2" customFormat="1">
      <c r="A183" s="37"/>
      <c r="B183" s="38"/>
      <c r="C183" s="37"/>
      <c r="D183" s="186" t="s">
        <v>155</v>
      </c>
      <c r="E183" s="37"/>
      <c r="F183" s="187" t="s">
        <v>203</v>
      </c>
      <c r="G183" s="37"/>
      <c r="H183" s="37"/>
      <c r="I183" s="188"/>
      <c r="J183" s="37"/>
      <c r="K183" s="37"/>
      <c r="L183" s="38"/>
      <c r="M183" s="189"/>
      <c r="N183" s="190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155</v>
      </c>
      <c r="AU183" s="18" t="s">
        <v>82</v>
      </c>
    </row>
    <row r="184" s="13" customFormat="1">
      <c r="A184" s="13"/>
      <c r="B184" s="191"/>
      <c r="C184" s="13"/>
      <c r="D184" s="192" t="s">
        <v>157</v>
      </c>
      <c r="E184" s="193" t="s">
        <v>1</v>
      </c>
      <c r="F184" s="194" t="s">
        <v>204</v>
      </c>
      <c r="G184" s="13"/>
      <c r="H184" s="193" t="s">
        <v>1</v>
      </c>
      <c r="I184" s="195"/>
      <c r="J184" s="13"/>
      <c r="K184" s="13"/>
      <c r="L184" s="191"/>
      <c r="M184" s="196"/>
      <c r="N184" s="197"/>
      <c r="O184" s="197"/>
      <c r="P184" s="197"/>
      <c r="Q184" s="197"/>
      <c r="R184" s="197"/>
      <c r="S184" s="197"/>
      <c r="T184" s="19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3" t="s">
        <v>157</v>
      </c>
      <c r="AU184" s="193" t="s">
        <v>82</v>
      </c>
      <c r="AV184" s="13" t="s">
        <v>80</v>
      </c>
      <c r="AW184" s="13" t="s">
        <v>30</v>
      </c>
      <c r="AX184" s="13" t="s">
        <v>73</v>
      </c>
      <c r="AY184" s="193" t="s">
        <v>147</v>
      </c>
    </row>
    <row r="185" s="14" customFormat="1">
      <c r="A185" s="14"/>
      <c r="B185" s="199"/>
      <c r="C185" s="14"/>
      <c r="D185" s="192" t="s">
        <v>157</v>
      </c>
      <c r="E185" s="200" t="s">
        <v>1</v>
      </c>
      <c r="F185" s="201" t="s">
        <v>205</v>
      </c>
      <c r="G185" s="14"/>
      <c r="H185" s="202">
        <v>18.5</v>
      </c>
      <c r="I185" s="203"/>
      <c r="J185" s="14"/>
      <c r="K185" s="14"/>
      <c r="L185" s="199"/>
      <c r="M185" s="204"/>
      <c r="N185" s="205"/>
      <c r="O185" s="205"/>
      <c r="P185" s="205"/>
      <c r="Q185" s="205"/>
      <c r="R185" s="205"/>
      <c r="S185" s="205"/>
      <c r="T185" s="20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00" t="s">
        <v>157</v>
      </c>
      <c r="AU185" s="200" t="s">
        <v>82</v>
      </c>
      <c r="AV185" s="14" t="s">
        <v>82</v>
      </c>
      <c r="AW185" s="14" t="s">
        <v>30</v>
      </c>
      <c r="AX185" s="14" t="s">
        <v>73</v>
      </c>
      <c r="AY185" s="200" t="s">
        <v>147</v>
      </c>
    </row>
    <row r="186" s="13" customFormat="1">
      <c r="A186" s="13"/>
      <c r="B186" s="191"/>
      <c r="C186" s="13"/>
      <c r="D186" s="192" t="s">
        <v>157</v>
      </c>
      <c r="E186" s="193" t="s">
        <v>1</v>
      </c>
      <c r="F186" s="194" t="s">
        <v>206</v>
      </c>
      <c r="G186" s="13"/>
      <c r="H186" s="193" t="s">
        <v>1</v>
      </c>
      <c r="I186" s="195"/>
      <c r="J186" s="13"/>
      <c r="K186" s="13"/>
      <c r="L186" s="191"/>
      <c r="M186" s="196"/>
      <c r="N186" s="197"/>
      <c r="O186" s="197"/>
      <c r="P186" s="197"/>
      <c r="Q186" s="197"/>
      <c r="R186" s="197"/>
      <c r="S186" s="197"/>
      <c r="T186" s="19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3" t="s">
        <v>157</v>
      </c>
      <c r="AU186" s="193" t="s">
        <v>82</v>
      </c>
      <c r="AV186" s="13" t="s">
        <v>80</v>
      </c>
      <c r="AW186" s="13" t="s">
        <v>30</v>
      </c>
      <c r="AX186" s="13" t="s">
        <v>73</v>
      </c>
      <c r="AY186" s="193" t="s">
        <v>147</v>
      </c>
    </row>
    <row r="187" s="14" customFormat="1">
      <c r="A187" s="14"/>
      <c r="B187" s="199"/>
      <c r="C187" s="14"/>
      <c r="D187" s="192" t="s">
        <v>157</v>
      </c>
      <c r="E187" s="200" t="s">
        <v>1</v>
      </c>
      <c r="F187" s="201" t="s">
        <v>207</v>
      </c>
      <c r="G187" s="14"/>
      <c r="H187" s="202">
        <v>1.3300000000000001</v>
      </c>
      <c r="I187" s="203"/>
      <c r="J187" s="14"/>
      <c r="K187" s="14"/>
      <c r="L187" s="199"/>
      <c r="M187" s="204"/>
      <c r="N187" s="205"/>
      <c r="O187" s="205"/>
      <c r="P187" s="205"/>
      <c r="Q187" s="205"/>
      <c r="R187" s="205"/>
      <c r="S187" s="205"/>
      <c r="T187" s="20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0" t="s">
        <v>157</v>
      </c>
      <c r="AU187" s="200" t="s">
        <v>82</v>
      </c>
      <c r="AV187" s="14" t="s">
        <v>82</v>
      </c>
      <c r="AW187" s="14" t="s">
        <v>30</v>
      </c>
      <c r="AX187" s="14" t="s">
        <v>73</v>
      </c>
      <c r="AY187" s="200" t="s">
        <v>147</v>
      </c>
    </row>
    <row r="188" s="13" customFormat="1">
      <c r="A188" s="13"/>
      <c r="B188" s="191"/>
      <c r="C188" s="13"/>
      <c r="D188" s="192" t="s">
        <v>157</v>
      </c>
      <c r="E188" s="193" t="s">
        <v>1</v>
      </c>
      <c r="F188" s="194" t="s">
        <v>208</v>
      </c>
      <c r="G188" s="13"/>
      <c r="H188" s="193" t="s">
        <v>1</v>
      </c>
      <c r="I188" s="195"/>
      <c r="J188" s="13"/>
      <c r="K188" s="13"/>
      <c r="L188" s="191"/>
      <c r="M188" s="196"/>
      <c r="N188" s="197"/>
      <c r="O188" s="197"/>
      <c r="P188" s="197"/>
      <c r="Q188" s="197"/>
      <c r="R188" s="197"/>
      <c r="S188" s="197"/>
      <c r="T188" s="19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3" t="s">
        <v>157</v>
      </c>
      <c r="AU188" s="193" t="s">
        <v>82</v>
      </c>
      <c r="AV188" s="13" t="s">
        <v>80</v>
      </c>
      <c r="AW188" s="13" t="s">
        <v>30</v>
      </c>
      <c r="AX188" s="13" t="s">
        <v>73</v>
      </c>
      <c r="AY188" s="193" t="s">
        <v>147</v>
      </c>
    </row>
    <row r="189" s="14" customFormat="1">
      <c r="A189" s="14"/>
      <c r="B189" s="199"/>
      <c r="C189" s="14"/>
      <c r="D189" s="192" t="s">
        <v>157</v>
      </c>
      <c r="E189" s="200" t="s">
        <v>1</v>
      </c>
      <c r="F189" s="201" t="s">
        <v>209</v>
      </c>
      <c r="G189" s="14"/>
      <c r="H189" s="202">
        <v>7</v>
      </c>
      <c r="I189" s="203"/>
      <c r="J189" s="14"/>
      <c r="K189" s="14"/>
      <c r="L189" s="199"/>
      <c r="M189" s="204"/>
      <c r="N189" s="205"/>
      <c r="O189" s="205"/>
      <c r="P189" s="205"/>
      <c r="Q189" s="205"/>
      <c r="R189" s="205"/>
      <c r="S189" s="205"/>
      <c r="T189" s="20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0" t="s">
        <v>157</v>
      </c>
      <c r="AU189" s="200" t="s">
        <v>82</v>
      </c>
      <c r="AV189" s="14" t="s">
        <v>82</v>
      </c>
      <c r="AW189" s="14" t="s">
        <v>30</v>
      </c>
      <c r="AX189" s="14" t="s">
        <v>73</v>
      </c>
      <c r="AY189" s="200" t="s">
        <v>147</v>
      </c>
    </row>
    <row r="190" s="15" customFormat="1">
      <c r="A190" s="15"/>
      <c r="B190" s="207"/>
      <c r="C190" s="15"/>
      <c r="D190" s="192" t="s">
        <v>157</v>
      </c>
      <c r="E190" s="208" t="s">
        <v>1</v>
      </c>
      <c r="F190" s="209" t="s">
        <v>160</v>
      </c>
      <c r="G190" s="15"/>
      <c r="H190" s="210">
        <v>26.829999999999998</v>
      </c>
      <c r="I190" s="211"/>
      <c r="J190" s="15"/>
      <c r="K190" s="15"/>
      <c r="L190" s="207"/>
      <c r="M190" s="212"/>
      <c r="N190" s="213"/>
      <c r="O190" s="213"/>
      <c r="P190" s="213"/>
      <c r="Q190" s="213"/>
      <c r="R190" s="213"/>
      <c r="S190" s="213"/>
      <c r="T190" s="21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08" t="s">
        <v>157</v>
      </c>
      <c r="AU190" s="208" t="s">
        <v>82</v>
      </c>
      <c r="AV190" s="15" t="s">
        <v>154</v>
      </c>
      <c r="AW190" s="15" t="s">
        <v>30</v>
      </c>
      <c r="AX190" s="15" t="s">
        <v>80</v>
      </c>
      <c r="AY190" s="208" t="s">
        <v>147</v>
      </c>
    </row>
    <row r="191" s="2" customFormat="1" ht="33" customHeight="1">
      <c r="A191" s="37"/>
      <c r="B191" s="171"/>
      <c r="C191" s="172" t="s">
        <v>209</v>
      </c>
      <c r="D191" s="172" t="s">
        <v>150</v>
      </c>
      <c r="E191" s="173" t="s">
        <v>210</v>
      </c>
      <c r="F191" s="174" t="s">
        <v>211</v>
      </c>
      <c r="G191" s="175" t="s">
        <v>164</v>
      </c>
      <c r="H191" s="176">
        <v>18.5</v>
      </c>
      <c r="I191" s="177"/>
      <c r="J191" s="178">
        <f>ROUND(I191*H191,2)</f>
        <v>0</v>
      </c>
      <c r="K191" s="179"/>
      <c r="L191" s="38"/>
      <c r="M191" s="180" t="s">
        <v>1</v>
      </c>
      <c r="N191" s="181" t="s">
        <v>38</v>
      </c>
      <c r="O191" s="76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4" t="s">
        <v>154</v>
      </c>
      <c r="AT191" s="184" t="s">
        <v>150</v>
      </c>
      <c r="AU191" s="184" t="s">
        <v>82</v>
      </c>
      <c r="AY191" s="18" t="s">
        <v>147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8" t="s">
        <v>80</v>
      </c>
      <c r="BK191" s="185">
        <f>ROUND(I191*H191,2)</f>
        <v>0</v>
      </c>
      <c r="BL191" s="18" t="s">
        <v>154</v>
      </c>
      <c r="BM191" s="184" t="s">
        <v>212</v>
      </c>
    </row>
    <row r="192" s="2" customFormat="1">
      <c r="A192" s="37"/>
      <c r="B192" s="38"/>
      <c r="C192" s="37"/>
      <c r="D192" s="186" t="s">
        <v>155</v>
      </c>
      <c r="E192" s="37"/>
      <c r="F192" s="187" t="s">
        <v>213</v>
      </c>
      <c r="G192" s="37"/>
      <c r="H192" s="37"/>
      <c r="I192" s="188"/>
      <c r="J192" s="37"/>
      <c r="K192" s="37"/>
      <c r="L192" s="38"/>
      <c r="M192" s="189"/>
      <c r="N192" s="190"/>
      <c r="O192" s="76"/>
      <c r="P192" s="76"/>
      <c r="Q192" s="76"/>
      <c r="R192" s="76"/>
      <c r="S192" s="76"/>
      <c r="T192" s="7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8" t="s">
        <v>155</v>
      </c>
      <c r="AU192" s="18" t="s">
        <v>82</v>
      </c>
    </row>
    <row r="193" s="13" customFormat="1">
      <c r="A193" s="13"/>
      <c r="B193" s="191"/>
      <c r="C193" s="13"/>
      <c r="D193" s="192" t="s">
        <v>157</v>
      </c>
      <c r="E193" s="193" t="s">
        <v>1</v>
      </c>
      <c r="F193" s="194" t="s">
        <v>204</v>
      </c>
      <c r="G193" s="13"/>
      <c r="H193" s="193" t="s">
        <v>1</v>
      </c>
      <c r="I193" s="195"/>
      <c r="J193" s="13"/>
      <c r="K193" s="13"/>
      <c r="L193" s="191"/>
      <c r="M193" s="196"/>
      <c r="N193" s="197"/>
      <c r="O193" s="197"/>
      <c r="P193" s="197"/>
      <c r="Q193" s="197"/>
      <c r="R193" s="197"/>
      <c r="S193" s="197"/>
      <c r="T193" s="19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3" t="s">
        <v>157</v>
      </c>
      <c r="AU193" s="193" t="s">
        <v>82</v>
      </c>
      <c r="AV193" s="13" t="s">
        <v>80</v>
      </c>
      <c r="AW193" s="13" t="s">
        <v>30</v>
      </c>
      <c r="AX193" s="13" t="s">
        <v>73</v>
      </c>
      <c r="AY193" s="193" t="s">
        <v>147</v>
      </c>
    </row>
    <row r="194" s="14" customFormat="1">
      <c r="A194" s="14"/>
      <c r="B194" s="199"/>
      <c r="C194" s="14"/>
      <c r="D194" s="192" t="s">
        <v>157</v>
      </c>
      <c r="E194" s="200" t="s">
        <v>1</v>
      </c>
      <c r="F194" s="201" t="s">
        <v>205</v>
      </c>
      <c r="G194" s="14"/>
      <c r="H194" s="202">
        <v>18.5</v>
      </c>
      <c r="I194" s="203"/>
      <c r="J194" s="14"/>
      <c r="K194" s="14"/>
      <c r="L194" s="199"/>
      <c r="M194" s="204"/>
      <c r="N194" s="205"/>
      <c r="O194" s="205"/>
      <c r="P194" s="205"/>
      <c r="Q194" s="205"/>
      <c r="R194" s="205"/>
      <c r="S194" s="205"/>
      <c r="T194" s="20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0" t="s">
        <v>157</v>
      </c>
      <c r="AU194" s="200" t="s">
        <v>82</v>
      </c>
      <c r="AV194" s="14" t="s">
        <v>82</v>
      </c>
      <c r="AW194" s="14" t="s">
        <v>30</v>
      </c>
      <c r="AX194" s="14" t="s">
        <v>73</v>
      </c>
      <c r="AY194" s="200" t="s">
        <v>147</v>
      </c>
    </row>
    <row r="195" s="15" customFormat="1">
      <c r="A195" s="15"/>
      <c r="B195" s="207"/>
      <c r="C195" s="15"/>
      <c r="D195" s="192" t="s">
        <v>157</v>
      </c>
      <c r="E195" s="208" t="s">
        <v>1</v>
      </c>
      <c r="F195" s="209" t="s">
        <v>160</v>
      </c>
      <c r="G195" s="15"/>
      <c r="H195" s="210">
        <v>18.5</v>
      </c>
      <c r="I195" s="211"/>
      <c r="J195" s="15"/>
      <c r="K195" s="15"/>
      <c r="L195" s="207"/>
      <c r="M195" s="212"/>
      <c r="N195" s="213"/>
      <c r="O195" s="213"/>
      <c r="P195" s="213"/>
      <c r="Q195" s="213"/>
      <c r="R195" s="213"/>
      <c r="S195" s="213"/>
      <c r="T195" s="21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08" t="s">
        <v>157</v>
      </c>
      <c r="AU195" s="208" t="s">
        <v>82</v>
      </c>
      <c r="AV195" s="15" t="s">
        <v>154</v>
      </c>
      <c r="AW195" s="15" t="s">
        <v>30</v>
      </c>
      <c r="AX195" s="15" t="s">
        <v>80</v>
      </c>
      <c r="AY195" s="208" t="s">
        <v>147</v>
      </c>
    </row>
    <row r="196" s="2" customFormat="1" ht="24.15" customHeight="1">
      <c r="A196" s="37"/>
      <c r="B196" s="171"/>
      <c r="C196" s="172" t="s">
        <v>184</v>
      </c>
      <c r="D196" s="172" t="s">
        <v>150</v>
      </c>
      <c r="E196" s="173" t="s">
        <v>214</v>
      </c>
      <c r="F196" s="174" t="s">
        <v>215</v>
      </c>
      <c r="G196" s="175" t="s">
        <v>164</v>
      </c>
      <c r="H196" s="176">
        <v>26.829999999999998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38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154</v>
      </c>
      <c r="AT196" s="184" t="s">
        <v>150</v>
      </c>
      <c r="AU196" s="184" t="s">
        <v>82</v>
      </c>
      <c r="AY196" s="18" t="s">
        <v>147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80</v>
      </c>
      <c r="BK196" s="185">
        <f>ROUND(I196*H196,2)</f>
        <v>0</v>
      </c>
      <c r="BL196" s="18" t="s">
        <v>154</v>
      </c>
      <c r="BM196" s="184" t="s">
        <v>216</v>
      </c>
    </row>
    <row r="197" s="2" customFormat="1">
      <c r="A197" s="37"/>
      <c r="B197" s="38"/>
      <c r="C197" s="37"/>
      <c r="D197" s="186" t="s">
        <v>155</v>
      </c>
      <c r="E197" s="37"/>
      <c r="F197" s="187" t="s">
        <v>217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155</v>
      </c>
      <c r="AU197" s="18" t="s">
        <v>82</v>
      </c>
    </row>
    <row r="198" s="13" customFormat="1">
      <c r="A198" s="13"/>
      <c r="B198" s="191"/>
      <c r="C198" s="13"/>
      <c r="D198" s="192" t="s">
        <v>157</v>
      </c>
      <c r="E198" s="193" t="s">
        <v>1</v>
      </c>
      <c r="F198" s="194" t="s">
        <v>204</v>
      </c>
      <c r="G198" s="13"/>
      <c r="H198" s="193" t="s">
        <v>1</v>
      </c>
      <c r="I198" s="195"/>
      <c r="J198" s="13"/>
      <c r="K198" s="13"/>
      <c r="L198" s="191"/>
      <c r="M198" s="196"/>
      <c r="N198" s="197"/>
      <c r="O198" s="197"/>
      <c r="P198" s="197"/>
      <c r="Q198" s="197"/>
      <c r="R198" s="197"/>
      <c r="S198" s="197"/>
      <c r="T198" s="19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3" t="s">
        <v>157</v>
      </c>
      <c r="AU198" s="193" t="s">
        <v>82</v>
      </c>
      <c r="AV198" s="13" t="s">
        <v>80</v>
      </c>
      <c r="AW198" s="13" t="s">
        <v>30</v>
      </c>
      <c r="AX198" s="13" t="s">
        <v>73</v>
      </c>
      <c r="AY198" s="193" t="s">
        <v>147</v>
      </c>
    </row>
    <row r="199" s="14" customFormat="1">
      <c r="A199" s="14"/>
      <c r="B199" s="199"/>
      <c r="C199" s="14"/>
      <c r="D199" s="192" t="s">
        <v>157</v>
      </c>
      <c r="E199" s="200" t="s">
        <v>1</v>
      </c>
      <c r="F199" s="201" t="s">
        <v>205</v>
      </c>
      <c r="G199" s="14"/>
      <c r="H199" s="202">
        <v>18.5</v>
      </c>
      <c r="I199" s="203"/>
      <c r="J199" s="14"/>
      <c r="K199" s="14"/>
      <c r="L199" s="199"/>
      <c r="M199" s="204"/>
      <c r="N199" s="205"/>
      <c r="O199" s="205"/>
      <c r="P199" s="205"/>
      <c r="Q199" s="205"/>
      <c r="R199" s="205"/>
      <c r="S199" s="205"/>
      <c r="T199" s="20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0" t="s">
        <v>157</v>
      </c>
      <c r="AU199" s="200" t="s">
        <v>82</v>
      </c>
      <c r="AV199" s="14" t="s">
        <v>82</v>
      </c>
      <c r="AW199" s="14" t="s">
        <v>30</v>
      </c>
      <c r="AX199" s="14" t="s">
        <v>73</v>
      </c>
      <c r="AY199" s="200" t="s">
        <v>147</v>
      </c>
    </row>
    <row r="200" s="13" customFormat="1">
      <c r="A200" s="13"/>
      <c r="B200" s="191"/>
      <c r="C200" s="13"/>
      <c r="D200" s="192" t="s">
        <v>157</v>
      </c>
      <c r="E200" s="193" t="s">
        <v>1</v>
      </c>
      <c r="F200" s="194" t="s">
        <v>206</v>
      </c>
      <c r="G200" s="13"/>
      <c r="H200" s="193" t="s">
        <v>1</v>
      </c>
      <c r="I200" s="195"/>
      <c r="J200" s="13"/>
      <c r="K200" s="13"/>
      <c r="L200" s="191"/>
      <c r="M200" s="196"/>
      <c r="N200" s="197"/>
      <c r="O200" s="197"/>
      <c r="P200" s="197"/>
      <c r="Q200" s="197"/>
      <c r="R200" s="197"/>
      <c r="S200" s="197"/>
      <c r="T200" s="19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3" t="s">
        <v>157</v>
      </c>
      <c r="AU200" s="193" t="s">
        <v>82</v>
      </c>
      <c r="AV200" s="13" t="s">
        <v>80</v>
      </c>
      <c r="AW200" s="13" t="s">
        <v>30</v>
      </c>
      <c r="AX200" s="13" t="s">
        <v>73</v>
      </c>
      <c r="AY200" s="193" t="s">
        <v>147</v>
      </c>
    </row>
    <row r="201" s="14" customFormat="1">
      <c r="A201" s="14"/>
      <c r="B201" s="199"/>
      <c r="C201" s="14"/>
      <c r="D201" s="192" t="s">
        <v>157</v>
      </c>
      <c r="E201" s="200" t="s">
        <v>1</v>
      </c>
      <c r="F201" s="201" t="s">
        <v>207</v>
      </c>
      <c r="G201" s="14"/>
      <c r="H201" s="202">
        <v>1.3300000000000001</v>
      </c>
      <c r="I201" s="203"/>
      <c r="J201" s="14"/>
      <c r="K201" s="14"/>
      <c r="L201" s="199"/>
      <c r="M201" s="204"/>
      <c r="N201" s="205"/>
      <c r="O201" s="205"/>
      <c r="P201" s="205"/>
      <c r="Q201" s="205"/>
      <c r="R201" s="205"/>
      <c r="S201" s="205"/>
      <c r="T201" s="20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00" t="s">
        <v>157</v>
      </c>
      <c r="AU201" s="200" t="s">
        <v>82</v>
      </c>
      <c r="AV201" s="14" t="s">
        <v>82</v>
      </c>
      <c r="AW201" s="14" t="s">
        <v>30</v>
      </c>
      <c r="AX201" s="14" t="s">
        <v>73</v>
      </c>
      <c r="AY201" s="200" t="s">
        <v>147</v>
      </c>
    </row>
    <row r="202" s="13" customFormat="1">
      <c r="A202" s="13"/>
      <c r="B202" s="191"/>
      <c r="C202" s="13"/>
      <c r="D202" s="192" t="s">
        <v>157</v>
      </c>
      <c r="E202" s="193" t="s">
        <v>1</v>
      </c>
      <c r="F202" s="194" t="s">
        <v>208</v>
      </c>
      <c r="G202" s="13"/>
      <c r="H202" s="193" t="s">
        <v>1</v>
      </c>
      <c r="I202" s="195"/>
      <c r="J202" s="13"/>
      <c r="K202" s="13"/>
      <c r="L202" s="191"/>
      <c r="M202" s="196"/>
      <c r="N202" s="197"/>
      <c r="O202" s="197"/>
      <c r="P202" s="197"/>
      <c r="Q202" s="197"/>
      <c r="R202" s="197"/>
      <c r="S202" s="197"/>
      <c r="T202" s="19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3" t="s">
        <v>157</v>
      </c>
      <c r="AU202" s="193" t="s">
        <v>82</v>
      </c>
      <c r="AV202" s="13" t="s">
        <v>80</v>
      </c>
      <c r="AW202" s="13" t="s">
        <v>30</v>
      </c>
      <c r="AX202" s="13" t="s">
        <v>73</v>
      </c>
      <c r="AY202" s="193" t="s">
        <v>147</v>
      </c>
    </row>
    <row r="203" s="14" customFormat="1">
      <c r="A203" s="14"/>
      <c r="B203" s="199"/>
      <c r="C203" s="14"/>
      <c r="D203" s="192" t="s">
        <v>157</v>
      </c>
      <c r="E203" s="200" t="s">
        <v>1</v>
      </c>
      <c r="F203" s="201" t="s">
        <v>209</v>
      </c>
      <c r="G203" s="14"/>
      <c r="H203" s="202">
        <v>7</v>
      </c>
      <c r="I203" s="203"/>
      <c r="J203" s="14"/>
      <c r="K203" s="14"/>
      <c r="L203" s="199"/>
      <c r="M203" s="204"/>
      <c r="N203" s="205"/>
      <c r="O203" s="205"/>
      <c r="P203" s="205"/>
      <c r="Q203" s="205"/>
      <c r="R203" s="205"/>
      <c r="S203" s="205"/>
      <c r="T203" s="20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00" t="s">
        <v>157</v>
      </c>
      <c r="AU203" s="200" t="s">
        <v>82</v>
      </c>
      <c r="AV203" s="14" t="s">
        <v>82</v>
      </c>
      <c r="AW203" s="14" t="s">
        <v>30</v>
      </c>
      <c r="AX203" s="14" t="s">
        <v>73</v>
      </c>
      <c r="AY203" s="200" t="s">
        <v>147</v>
      </c>
    </row>
    <row r="204" s="15" customFormat="1">
      <c r="A204" s="15"/>
      <c r="B204" s="207"/>
      <c r="C204" s="15"/>
      <c r="D204" s="192" t="s">
        <v>157</v>
      </c>
      <c r="E204" s="208" t="s">
        <v>1</v>
      </c>
      <c r="F204" s="209" t="s">
        <v>160</v>
      </c>
      <c r="G204" s="15"/>
      <c r="H204" s="210">
        <v>26.829999999999998</v>
      </c>
      <c r="I204" s="211"/>
      <c r="J204" s="15"/>
      <c r="K204" s="15"/>
      <c r="L204" s="207"/>
      <c r="M204" s="212"/>
      <c r="N204" s="213"/>
      <c r="O204" s="213"/>
      <c r="P204" s="213"/>
      <c r="Q204" s="213"/>
      <c r="R204" s="213"/>
      <c r="S204" s="213"/>
      <c r="T204" s="21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08" t="s">
        <v>157</v>
      </c>
      <c r="AU204" s="208" t="s">
        <v>82</v>
      </c>
      <c r="AV204" s="15" t="s">
        <v>154</v>
      </c>
      <c r="AW204" s="15" t="s">
        <v>30</v>
      </c>
      <c r="AX204" s="15" t="s">
        <v>80</v>
      </c>
      <c r="AY204" s="208" t="s">
        <v>147</v>
      </c>
    </row>
    <row r="205" s="2" customFormat="1" ht="76.35" customHeight="1">
      <c r="A205" s="37"/>
      <c r="B205" s="171"/>
      <c r="C205" s="172" t="s">
        <v>218</v>
      </c>
      <c r="D205" s="172" t="s">
        <v>150</v>
      </c>
      <c r="E205" s="173" t="s">
        <v>219</v>
      </c>
      <c r="F205" s="174" t="s">
        <v>220</v>
      </c>
      <c r="G205" s="175" t="s">
        <v>164</v>
      </c>
      <c r="H205" s="176">
        <v>1.3300000000000001</v>
      </c>
      <c r="I205" s="177"/>
      <c r="J205" s="178">
        <f>ROUND(I205*H205,2)</f>
        <v>0</v>
      </c>
      <c r="K205" s="179"/>
      <c r="L205" s="38"/>
      <c r="M205" s="180" t="s">
        <v>1</v>
      </c>
      <c r="N205" s="181" t="s">
        <v>38</v>
      </c>
      <c r="O205" s="76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4" t="s">
        <v>154</v>
      </c>
      <c r="AT205" s="184" t="s">
        <v>150</v>
      </c>
      <c r="AU205" s="184" t="s">
        <v>82</v>
      </c>
      <c r="AY205" s="18" t="s">
        <v>147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8" t="s">
        <v>80</v>
      </c>
      <c r="BK205" s="185">
        <f>ROUND(I205*H205,2)</f>
        <v>0</v>
      </c>
      <c r="BL205" s="18" t="s">
        <v>154</v>
      </c>
      <c r="BM205" s="184" t="s">
        <v>221</v>
      </c>
    </row>
    <row r="206" s="2" customFormat="1">
      <c r="A206" s="37"/>
      <c r="B206" s="38"/>
      <c r="C206" s="37"/>
      <c r="D206" s="186" t="s">
        <v>155</v>
      </c>
      <c r="E206" s="37"/>
      <c r="F206" s="187" t="s">
        <v>222</v>
      </c>
      <c r="G206" s="37"/>
      <c r="H206" s="37"/>
      <c r="I206" s="188"/>
      <c r="J206" s="37"/>
      <c r="K206" s="37"/>
      <c r="L206" s="38"/>
      <c r="M206" s="189"/>
      <c r="N206" s="190"/>
      <c r="O206" s="76"/>
      <c r="P206" s="76"/>
      <c r="Q206" s="76"/>
      <c r="R206" s="76"/>
      <c r="S206" s="76"/>
      <c r="T206" s="7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8" t="s">
        <v>155</v>
      </c>
      <c r="AU206" s="18" t="s">
        <v>82</v>
      </c>
    </row>
    <row r="207" s="13" customFormat="1">
      <c r="A207" s="13"/>
      <c r="B207" s="191"/>
      <c r="C207" s="13"/>
      <c r="D207" s="192" t="s">
        <v>157</v>
      </c>
      <c r="E207" s="193" t="s">
        <v>1</v>
      </c>
      <c r="F207" s="194" t="s">
        <v>206</v>
      </c>
      <c r="G207" s="13"/>
      <c r="H207" s="193" t="s">
        <v>1</v>
      </c>
      <c r="I207" s="195"/>
      <c r="J207" s="13"/>
      <c r="K207" s="13"/>
      <c r="L207" s="191"/>
      <c r="M207" s="196"/>
      <c r="N207" s="197"/>
      <c r="O207" s="197"/>
      <c r="P207" s="197"/>
      <c r="Q207" s="197"/>
      <c r="R207" s="197"/>
      <c r="S207" s="197"/>
      <c r="T207" s="19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3" t="s">
        <v>157</v>
      </c>
      <c r="AU207" s="193" t="s">
        <v>82</v>
      </c>
      <c r="AV207" s="13" t="s">
        <v>80</v>
      </c>
      <c r="AW207" s="13" t="s">
        <v>30</v>
      </c>
      <c r="AX207" s="13" t="s">
        <v>73</v>
      </c>
      <c r="AY207" s="193" t="s">
        <v>147</v>
      </c>
    </row>
    <row r="208" s="14" customFormat="1">
      <c r="A208" s="14"/>
      <c r="B208" s="199"/>
      <c r="C208" s="14"/>
      <c r="D208" s="192" t="s">
        <v>157</v>
      </c>
      <c r="E208" s="200" t="s">
        <v>1</v>
      </c>
      <c r="F208" s="201" t="s">
        <v>207</v>
      </c>
      <c r="G208" s="14"/>
      <c r="H208" s="202">
        <v>1.3300000000000001</v>
      </c>
      <c r="I208" s="203"/>
      <c r="J208" s="14"/>
      <c r="K208" s="14"/>
      <c r="L208" s="199"/>
      <c r="M208" s="204"/>
      <c r="N208" s="205"/>
      <c r="O208" s="205"/>
      <c r="P208" s="205"/>
      <c r="Q208" s="205"/>
      <c r="R208" s="205"/>
      <c r="S208" s="205"/>
      <c r="T208" s="20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0" t="s">
        <v>157</v>
      </c>
      <c r="AU208" s="200" t="s">
        <v>82</v>
      </c>
      <c r="AV208" s="14" t="s">
        <v>82</v>
      </c>
      <c r="AW208" s="14" t="s">
        <v>30</v>
      </c>
      <c r="AX208" s="14" t="s">
        <v>73</v>
      </c>
      <c r="AY208" s="200" t="s">
        <v>147</v>
      </c>
    </row>
    <row r="209" s="15" customFormat="1">
      <c r="A209" s="15"/>
      <c r="B209" s="207"/>
      <c r="C209" s="15"/>
      <c r="D209" s="192" t="s">
        <v>157</v>
      </c>
      <c r="E209" s="208" t="s">
        <v>1</v>
      </c>
      <c r="F209" s="209" t="s">
        <v>160</v>
      </c>
      <c r="G209" s="15"/>
      <c r="H209" s="210">
        <v>1.3300000000000001</v>
      </c>
      <c r="I209" s="211"/>
      <c r="J209" s="15"/>
      <c r="K209" s="15"/>
      <c r="L209" s="207"/>
      <c r="M209" s="212"/>
      <c r="N209" s="213"/>
      <c r="O209" s="213"/>
      <c r="P209" s="213"/>
      <c r="Q209" s="213"/>
      <c r="R209" s="213"/>
      <c r="S209" s="213"/>
      <c r="T209" s="21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08" t="s">
        <v>157</v>
      </c>
      <c r="AU209" s="208" t="s">
        <v>82</v>
      </c>
      <c r="AV209" s="15" t="s">
        <v>154</v>
      </c>
      <c r="AW209" s="15" t="s">
        <v>30</v>
      </c>
      <c r="AX209" s="15" t="s">
        <v>80</v>
      </c>
      <c r="AY209" s="208" t="s">
        <v>147</v>
      </c>
    </row>
    <row r="210" s="2" customFormat="1" ht="24.15" customHeight="1">
      <c r="A210" s="37"/>
      <c r="B210" s="171"/>
      <c r="C210" s="215" t="s">
        <v>196</v>
      </c>
      <c r="D210" s="215" t="s">
        <v>223</v>
      </c>
      <c r="E210" s="216" t="s">
        <v>224</v>
      </c>
      <c r="F210" s="217" t="s">
        <v>225</v>
      </c>
      <c r="G210" s="218" t="s">
        <v>164</v>
      </c>
      <c r="H210" s="219">
        <v>1.4630000000000001</v>
      </c>
      <c r="I210" s="220"/>
      <c r="J210" s="221">
        <f>ROUND(I210*H210,2)</f>
        <v>0</v>
      </c>
      <c r="K210" s="222"/>
      <c r="L210" s="223"/>
      <c r="M210" s="224" t="s">
        <v>1</v>
      </c>
      <c r="N210" s="225" t="s">
        <v>38</v>
      </c>
      <c r="O210" s="76"/>
      <c r="P210" s="182">
        <f>O210*H210</f>
        <v>0</v>
      </c>
      <c r="Q210" s="182">
        <v>0</v>
      </c>
      <c r="R210" s="182">
        <f>Q210*H210</f>
        <v>0</v>
      </c>
      <c r="S210" s="182">
        <v>0</v>
      </c>
      <c r="T210" s="183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4" t="s">
        <v>184</v>
      </c>
      <c r="AT210" s="184" t="s">
        <v>223</v>
      </c>
      <c r="AU210" s="184" t="s">
        <v>82</v>
      </c>
      <c r="AY210" s="18" t="s">
        <v>147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8" t="s">
        <v>80</v>
      </c>
      <c r="BK210" s="185">
        <f>ROUND(I210*H210,2)</f>
        <v>0</v>
      </c>
      <c r="BL210" s="18" t="s">
        <v>154</v>
      </c>
      <c r="BM210" s="184" t="s">
        <v>226</v>
      </c>
    </row>
    <row r="211" s="2" customFormat="1" ht="76.35" customHeight="1">
      <c r="A211" s="37"/>
      <c r="B211" s="171"/>
      <c r="C211" s="172" t="s">
        <v>227</v>
      </c>
      <c r="D211" s="172" t="s">
        <v>150</v>
      </c>
      <c r="E211" s="173" t="s">
        <v>228</v>
      </c>
      <c r="F211" s="174" t="s">
        <v>220</v>
      </c>
      <c r="G211" s="175" t="s">
        <v>164</v>
      </c>
      <c r="H211" s="176">
        <v>7</v>
      </c>
      <c r="I211" s="177"/>
      <c r="J211" s="178">
        <f>ROUND(I211*H211,2)</f>
        <v>0</v>
      </c>
      <c r="K211" s="179"/>
      <c r="L211" s="38"/>
      <c r="M211" s="180" t="s">
        <v>1</v>
      </c>
      <c r="N211" s="181" t="s">
        <v>38</v>
      </c>
      <c r="O211" s="76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4" t="s">
        <v>154</v>
      </c>
      <c r="AT211" s="184" t="s">
        <v>150</v>
      </c>
      <c r="AU211" s="184" t="s">
        <v>82</v>
      </c>
      <c r="AY211" s="18" t="s">
        <v>147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8" t="s">
        <v>80</v>
      </c>
      <c r="BK211" s="185">
        <f>ROUND(I211*H211,2)</f>
        <v>0</v>
      </c>
      <c r="BL211" s="18" t="s">
        <v>154</v>
      </c>
      <c r="BM211" s="184" t="s">
        <v>229</v>
      </c>
    </row>
    <row r="212" s="2" customFormat="1">
      <c r="A212" s="37"/>
      <c r="B212" s="38"/>
      <c r="C212" s="37"/>
      <c r="D212" s="186" t="s">
        <v>155</v>
      </c>
      <c r="E212" s="37"/>
      <c r="F212" s="187" t="s">
        <v>230</v>
      </c>
      <c r="G212" s="37"/>
      <c r="H212" s="37"/>
      <c r="I212" s="188"/>
      <c r="J212" s="37"/>
      <c r="K212" s="37"/>
      <c r="L212" s="38"/>
      <c r="M212" s="189"/>
      <c r="N212" s="190"/>
      <c r="O212" s="76"/>
      <c r="P212" s="76"/>
      <c r="Q212" s="76"/>
      <c r="R212" s="76"/>
      <c r="S212" s="76"/>
      <c r="T212" s="7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8" t="s">
        <v>155</v>
      </c>
      <c r="AU212" s="18" t="s">
        <v>82</v>
      </c>
    </row>
    <row r="213" s="13" customFormat="1">
      <c r="A213" s="13"/>
      <c r="B213" s="191"/>
      <c r="C213" s="13"/>
      <c r="D213" s="192" t="s">
        <v>157</v>
      </c>
      <c r="E213" s="193" t="s">
        <v>1</v>
      </c>
      <c r="F213" s="194" t="s">
        <v>208</v>
      </c>
      <c r="G213" s="13"/>
      <c r="H213" s="193" t="s">
        <v>1</v>
      </c>
      <c r="I213" s="195"/>
      <c r="J213" s="13"/>
      <c r="K213" s="13"/>
      <c r="L213" s="191"/>
      <c r="M213" s="196"/>
      <c r="N213" s="197"/>
      <c r="O213" s="197"/>
      <c r="P213" s="197"/>
      <c r="Q213" s="197"/>
      <c r="R213" s="197"/>
      <c r="S213" s="197"/>
      <c r="T213" s="19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3" t="s">
        <v>157</v>
      </c>
      <c r="AU213" s="193" t="s">
        <v>82</v>
      </c>
      <c r="AV213" s="13" t="s">
        <v>80</v>
      </c>
      <c r="AW213" s="13" t="s">
        <v>30</v>
      </c>
      <c r="AX213" s="13" t="s">
        <v>73</v>
      </c>
      <c r="AY213" s="193" t="s">
        <v>147</v>
      </c>
    </row>
    <row r="214" s="14" customFormat="1">
      <c r="A214" s="14"/>
      <c r="B214" s="199"/>
      <c r="C214" s="14"/>
      <c r="D214" s="192" t="s">
        <v>157</v>
      </c>
      <c r="E214" s="200" t="s">
        <v>1</v>
      </c>
      <c r="F214" s="201" t="s">
        <v>209</v>
      </c>
      <c r="G214" s="14"/>
      <c r="H214" s="202">
        <v>7</v>
      </c>
      <c r="I214" s="203"/>
      <c r="J214" s="14"/>
      <c r="K214" s="14"/>
      <c r="L214" s="199"/>
      <c r="M214" s="204"/>
      <c r="N214" s="205"/>
      <c r="O214" s="205"/>
      <c r="P214" s="205"/>
      <c r="Q214" s="205"/>
      <c r="R214" s="205"/>
      <c r="S214" s="205"/>
      <c r="T214" s="20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0" t="s">
        <v>157</v>
      </c>
      <c r="AU214" s="200" t="s">
        <v>82</v>
      </c>
      <c r="AV214" s="14" t="s">
        <v>82</v>
      </c>
      <c r="AW214" s="14" t="s">
        <v>30</v>
      </c>
      <c r="AX214" s="14" t="s">
        <v>73</v>
      </c>
      <c r="AY214" s="200" t="s">
        <v>147</v>
      </c>
    </row>
    <row r="215" s="15" customFormat="1">
      <c r="A215" s="15"/>
      <c r="B215" s="207"/>
      <c r="C215" s="15"/>
      <c r="D215" s="192" t="s">
        <v>157</v>
      </c>
      <c r="E215" s="208" t="s">
        <v>1</v>
      </c>
      <c r="F215" s="209" t="s">
        <v>160</v>
      </c>
      <c r="G215" s="15"/>
      <c r="H215" s="210">
        <v>7</v>
      </c>
      <c r="I215" s="211"/>
      <c r="J215" s="15"/>
      <c r="K215" s="15"/>
      <c r="L215" s="207"/>
      <c r="M215" s="212"/>
      <c r="N215" s="213"/>
      <c r="O215" s="213"/>
      <c r="P215" s="213"/>
      <c r="Q215" s="213"/>
      <c r="R215" s="213"/>
      <c r="S215" s="213"/>
      <c r="T215" s="21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08" t="s">
        <v>157</v>
      </c>
      <c r="AU215" s="208" t="s">
        <v>82</v>
      </c>
      <c r="AV215" s="15" t="s">
        <v>154</v>
      </c>
      <c r="AW215" s="15" t="s">
        <v>30</v>
      </c>
      <c r="AX215" s="15" t="s">
        <v>80</v>
      </c>
      <c r="AY215" s="208" t="s">
        <v>147</v>
      </c>
    </row>
    <row r="216" s="2" customFormat="1" ht="24.15" customHeight="1">
      <c r="A216" s="37"/>
      <c r="B216" s="171"/>
      <c r="C216" s="215" t="s">
        <v>8</v>
      </c>
      <c r="D216" s="215" t="s">
        <v>223</v>
      </c>
      <c r="E216" s="216" t="s">
        <v>231</v>
      </c>
      <c r="F216" s="217" t="s">
        <v>232</v>
      </c>
      <c r="G216" s="218" t="s">
        <v>164</v>
      </c>
      <c r="H216" s="219">
        <v>7.7000000000000002</v>
      </c>
      <c r="I216" s="220"/>
      <c r="J216" s="221">
        <f>ROUND(I216*H216,2)</f>
        <v>0</v>
      </c>
      <c r="K216" s="222"/>
      <c r="L216" s="223"/>
      <c r="M216" s="224" t="s">
        <v>1</v>
      </c>
      <c r="N216" s="225" t="s">
        <v>38</v>
      </c>
      <c r="O216" s="76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4" t="s">
        <v>184</v>
      </c>
      <c r="AT216" s="184" t="s">
        <v>223</v>
      </c>
      <c r="AU216" s="184" t="s">
        <v>82</v>
      </c>
      <c r="AY216" s="18" t="s">
        <v>147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8" t="s">
        <v>80</v>
      </c>
      <c r="BK216" s="185">
        <f>ROUND(I216*H216,2)</f>
        <v>0</v>
      </c>
      <c r="BL216" s="18" t="s">
        <v>154</v>
      </c>
      <c r="BM216" s="184" t="s">
        <v>233</v>
      </c>
    </row>
    <row r="217" s="2" customFormat="1" ht="37.8" customHeight="1">
      <c r="A217" s="37"/>
      <c r="B217" s="171"/>
      <c r="C217" s="172" t="s">
        <v>234</v>
      </c>
      <c r="D217" s="172" t="s">
        <v>150</v>
      </c>
      <c r="E217" s="173" t="s">
        <v>235</v>
      </c>
      <c r="F217" s="174" t="s">
        <v>236</v>
      </c>
      <c r="G217" s="175" t="s">
        <v>164</v>
      </c>
      <c r="H217" s="176">
        <v>26.829999999999998</v>
      </c>
      <c r="I217" s="177"/>
      <c r="J217" s="178">
        <f>ROUND(I217*H217,2)</f>
        <v>0</v>
      </c>
      <c r="K217" s="179"/>
      <c r="L217" s="38"/>
      <c r="M217" s="180" t="s">
        <v>1</v>
      </c>
      <c r="N217" s="181" t="s">
        <v>38</v>
      </c>
      <c r="O217" s="76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4" t="s">
        <v>154</v>
      </c>
      <c r="AT217" s="184" t="s">
        <v>150</v>
      </c>
      <c r="AU217" s="184" t="s">
        <v>82</v>
      </c>
      <c r="AY217" s="18" t="s">
        <v>147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8" t="s">
        <v>80</v>
      </c>
      <c r="BK217" s="185">
        <f>ROUND(I217*H217,2)</f>
        <v>0</v>
      </c>
      <c r="BL217" s="18" t="s">
        <v>154</v>
      </c>
      <c r="BM217" s="184" t="s">
        <v>237</v>
      </c>
    </row>
    <row r="218" s="2" customFormat="1">
      <c r="A218" s="37"/>
      <c r="B218" s="38"/>
      <c r="C218" s="37"/>
      <c r="D218" s="186" t="s">
        <v>155</v>
      </c>
      <c r="E218" s="37"/>
      <c r="F218" s="187" t="s">
        <v>238</v>
      </c>
      <c r="G218" s="37"/>
      <c r="H218" s="37"/>
      <c r="I218" s="188"/>
      <c r="J218" s="37"/>
      <c r="K218" s="37"/>
      <c r="L218" s="38"/>
      <c r="M218" s="189"/>
      <c r="N218" s="190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155</v>
      </c>
      <c r="AU218" s="18" t="s">
        <v>82</v>
      </c>
    </row>
    <row r="219" s="13" customFormat="1">
      <c r="A219" s="13"/>
      <c r="B219" s="191"/>
      <c r="C219" s="13"/>
      <c r="D219" s="192" t="s">
        <v>157</v>
      </c>
      <c r="E219" s="193" t="s">
        <v>1</v>
      </c>
      <c r="F219" s="194" t="s">
        <v>204</v>
      </c>
      <c r="G219" s="13"/>
      <c r="H219" s="193" t="s">
        <v>1</v>
      </c>
      <c r="I219" s="195"/>
      <c r="J219" s="13"/>
      <c r="K219" s="13"/>
      <c r="L219" s="191"/>
      <c r="M219" s="196"/>
      <c r="N219" s="197"/>
      <c r="O219" s="197"/>
      <c r="P219" s="197"/>
      <c r="Q219" s="197"/>
      <c r="R219" s="197"/>
      <c r="S219" s="197"/>
      <c r="T219" s="19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3" t="s">
        <v>157</v>
      </c>
      <c r="AU219" s="193" t="s">
        <v>82</v>
      </c>
      <c r="AV219" s="13" t="s">
        <v>80</v>
      </c>
      <c r="AW219" s="13" t="s">
        <v>30</v>
      </c>
      <c r="AX219" s="13" t="s">
        <v>73</v>
      </c>
      <c r="AY219" s="193" t="s">
        <v>147</v>
      </c>
    </row>
    <row r="220" s="14" customFormat="1">
      <c r="A220" s="14"/>
      <c r="B220" s="199"/>
      <c r="C220" s="14"/>
      <c r="D220" s="192" t="s">
        <v>157</v>
      </c>
      <c r="E220" s="200" t="s">
        <v>1</v>
      </c>
      <c r="F220" s="201" t="s">
        <v>205</v>
      </c>
      <c r="G220" s="14"/>
      <c r="H220" s="202">
        <v>18.5</v>
      </c>
      <c r="I220" s="203"/>
      <c r="J220" s="14"/>
      <c r="K220" s="14"/>
      <c r="L220" s="199"/>
      <c r="M220" s="204"/>
      <c r="N220" s="205"/>
      <c r="O220" s="205"/>
      <c r="P220" s="205"/>
      <c r="Q220" s="205"/>
      <c r="R220" s="205"/>
      <c r="S220" s="205"/>
      <c r="T220" s="20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00" t="s">
        <v>157</v>
      </c>
      <c r="AU220" s="200" t="s">
        <v>82</v>
      </c>
      <c r="AV220" s="14" t="s">
        <v>82</v>
      </c>
      <c r="AW220" s="14" t="s">
        <v>30</v>
      </c>
      <c r="AX220" s="14" t="s">
        <v>73</v>
      </c>
      <c r="AY220" s="200" t="s">
        <v>147</v>
      </c>
    </row>
    <row r="221" s="13" customFormat="1">
      <c r="A221" s="13"/>
      <c r="B221" s="191"/>
      <c r="C221" s="13"/>
      <c r="D221" s="192" t="s">
        <v>157</v>
      </c>
      <c r="E221" s="193" t="s">
        <v>1</v>
      </c>
      <c r="F221" s="194" t="s">
        <v>206</v>
      </c>
      <c r="G221" s="13"/>
      <c r="H221" s="193" t="s">
        <v>1</v>
      </c>
      <c r="I221" s="195"/>
      <c r="J221" s="13"/>
      <c r="K221" s="13"/>
      <c r="L221" s="191"/>
      <c r="M221" s="196"/>
      <c r="N221" s="197"/>
      <c r="O221" s="197"/>
      <c r="P221" s="197"/>
      <c r="Q221" s="197"/>
      <c r="R221" s="197"/>
      <c r="S221" s="197"/>
      <c r="T221" s="19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3" t="s">
        <v>157</v>
      </c>
      <c r="AU221" s="193" t="s">
        <v>82</v>
      </c>
      <c r="AV221" s="13" t="s">
        <v>80</v>
      </c>
      <c r="AW221" s="13" t="s">
        <v>30</v>
      </c>
      <c r="AX221" s="13" t="s">
        <v>73</v>
      </c>
      <c r="AY221" s="193" t="s">
        <v>147</v>
      </c>
    </row>
    <row r="222" s="14" customFormat="1">
      <c r="A222" s="14"/>
      <c r="B222" s="199"/>
      <c r="C222" s="14"/>
      <c r="D222" s="192" t="s">
        <v>157</v>
      </c>
      <c r="E222" s="200" t="s">
        <v>1</v>
      </c>
      <c r="F222" s="201" t="s">
        <v>207</v>
      </c>
      <c r="G222" s="14"/>
      <c r="H222" s="202">
        <v>1.3300000000000001</v>
      </c>
      <c r="I222" s="203"/>
      <c r="J222" s="14"/>
      <c r="K222" s="14"/>
      <c r="L222" s="199"/>
      <c r="M222" s="204"/>
      <c r="N222" s="205"/>
      <c r="O222" s="205"/>
      <c r="P222" s="205"/>
      <c r="Q222" s="205"/>
      <c r="R222" s="205"/>
      <c r="S222" s="205"/>
      <c r="T222" s="20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0" t="s">
        <v>157</v>
      </c>
      <c r="AU222" s="200" t="s">
        <v>82</v>
      </c>
      <c r="AV222" s="14" t="s">
        <v>82</v>
      </c>
      <c r="AW222" s="14" t="s">
        <v>30</v>
      </c>
      <c r="AX222" s="14" t="s">
        <v>73</v>
      </c>
      <c r="AY222" s="200" t="s">
        <v>147</v>
      </c>
    </row>
    <row r="223" s="13" customFormat="1">
      <c r="A223" s="13"/>
      <c r="B223" s="191"/>
      <c r="C223" s="13"/>
      <c r="D223" s="192" t="s">
        <v>157</v>
      </c>
      <c r="E223" s="193" t="s">
        <v>1</v>
      </c>
      <c r="F223" s="194" t="s">
        <v>208</v>
      </c>
      <c r="G223" s="13"/>
      <c r="H223" s="193" t="s">
        <v>1</v>
      </c>
      <c r="I223" s="195"/>
      <c r="J223" s="13"/>
      <c r="K223" s="13"/>
      <c r="L223" s="191"/>
      <c r="M223" s="196"/>
      <c r="N223" s="197"/>
      <c r="O223" s="197"/>
      <c r="P223" s="197"/>
      <c r="Q223" s="197"/>
      <c r="R223" s="197"/>
      <c r="S223" s="197"/>
      <c r="T223" s="19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3" t="s">
        <v>157</v>
      </c>
      <c r="AU223" s="193" t="s">
        <v>82</v>
      </c>
      <c r="AV223" s="13" t="s">
        <v>80</v>
      </c>
      <c r="AW223" s="13" t="s">
        <v>30</v>
      </c>
      <c r="AX223" s="13" t="s">
        <v>73</v>
      </c>
      <c r="AY223" s="193" t="s">
        <v>147</v>
      </c>
    </row>
    <row r="224" s="14" customFormat="1">
      <c r="A224" s="14"/>
      <c r="B224" s="199"/>
      <c r="C224" s="14"/>
      <c r="D224" s="192" t="s">
        <v>157</v>
      </c>
      <c r="E224" s="200" t="s">
        <v>1</v>
      </c>
      <c r="F224" s="201" t="s">
        <v>209</v>
      </c>
      <c r="G224" s="14"/>
      <c r="H224" s="202">
        <v>7</v>
      </c>
      <c r="I224" s="203"/>
      <c r="J224" s="14"/>
      <c r="K224" s="14"/>
      <c r="L224" s="199"/>
      <c r="M224" s="204"/>
      <c r="N224" s="205"/>
      <c r="O224" s="205"/>
      <c r="P224" s="205"/>
      <c r="Q224" s="205"/>
      <c r="R224" s="205"/>
      <c r="S224" s="205"/>
      <c r="T224" s="20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0" t="s">
        <v>157</v>
      </c>
      <c r="AU224" s="200" t="s">
        <v>82</v>
      </c>
      <c r="AV224" s="14" t="s">
        <v>82</v>
      </c>
      <c r="AW224" s="14" t="s">
        <v>30</v>
      </c>
      <c r="AX224" s="14" t="s">
        <v>73</v>
      </c>
      <c r="AY224" s="200" t="s">
        <v>147</v>
      </c>
    </row>
    <row r="225" s="15" customFormat="1">
      <c r="A225" s="15"/>
      <c r="B225" s="207"/>
      <c r="C225" s="15"/>
      <c r="D225" s="192" t="s">
        <v>157</v>
      </c>
      <c r="E225" s="208" t="s">
        <v>1</v>
      </c>
      <c r="F225" s="209" t="s">
        <v>160</v>
      </c>
      <c r="G225" s="15"/>
      <c r="H225" s="210">
        <v>26.829999999999998</v>
      </c>
      <c r="I225" s="211"/>
      <c r="J225" s="15"/>
      <c r="K225" s="15"/>
      <c r="L225" s="207"/>
      <c r="M225" s="212"/>
      <c r="N225" s="213"/>
      <c r="O225" s="213"/>
      <c r="P225" s="213"/>
      <c r="Q225" s="213"/>
      <c r="R225" s="213"/>
      <c r="S225" s="213"/>
      <c r="T225" s="214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08" t="s">
        <v>157</v>
      </c>
      <c r="AU225" s="208" t="s">
        <v>82</v>
      </c>
      <c r="AV225" s="15" t="s">
        <v>154</v>
      </c>
      <c r="AW225" s="15" t="s">
        <v>30</v>
      </c>
      <c r="AX225" s="15" t="s">
        <v>80</v>
      </c>
      <c r="AY225" s="208" t="s">
        <v>147</v>
      </c>
    </row>
    <row r="226" s="2" customFormat="1" ht="24.15" customHeight="1">
      <c r="A226" s="37"/>
      <c r="B226" s="171"/>
      <c r="C226" s="172" t="s">
        <v>212</v>
      </c>
      <c r="D226" s="172" t="s">
        <v>150</v>
      </c>
      <c r="E226" s="173" t="s">
        <v>239</v>
      </c>
      <c r="F226" s="174" t="s">
        <v>240</v>
      </c>
      <c r="G226" s="175" t="s">
        <v>164</v>
      </c>
      <c r="H226" s="176">
        <v>418.67000000000002</v>
      </c>
      <c r="I226" s="177"/>
      <c r="J226" s="178">
        <f>ROUND(I226*H226,2)</f>
        <v>0</v>
      </c>
      <c r="K226" s="179"/>
      <c r="L226" s="38"/>
      <c r="M226" s="180" t="s">
        <v>1</v>
      </c>
      <c r="N226" s="181" t="s">
        <v>38</v>
      </c>
      <c r="O226" s="76"/>
      <c r="P226" s="182">
        <f>O226*H226</f>
        <v>0</v>
      </c>
      <c r="Q226" s="182">
        <v>0</v>
      </c>
      <c r="R226" s="182">
        <f>Q226*H226</f>
        <v>0</v>
      </c>
      <c r="S226" s="182">
        <v>0</v>
      </c>
      <c r="T226" s="18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4" t="s">
        <v>154</v>
      </c>
      <c r="AT226" s="184" t="s">
        <v>150</v>
      </c>
      <c r="AU226" s="184" t="s">
        <v>82</v>
      </c>
      <c r="AY226" s="18" t="s">
        <v>147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8" t="s">
        <v>80</v>
      </c>
      <c r="BK226" s="185">
        <f>ROUND(I226*H226,2)</f>
        <v>0</v>
      </c>
      <c r="BL226" s="18" t="s">
        <v>154</v>
      </c>
      <c r="BM226" s="184" t="s">
        <v>241</v>
      </c>
    </row>
    <row r="227" s="2" customFormat="1">
      <c r="A227" s="37"/>
      <c r="B227" s="38"/>
      <c r="C227" s="37"/>
      <c r="D227" s="186" t="s">
        <v>155</v>
      </c>
      <c r="E227" s="37"/>
      <c r="F227" s="187" t="s">
        <v>242</v>
      </c>
      <c r="G227" s="37"/>
      <c r="H227" s="37"/>
      <c r="I227" s="188"/>
      <c r="J227" s="37"/>
      <c r="K227" s="37"/>
      <c r="L227" s="38"/>
      <c r="M227" s="189"/>
      <c r="N227" s="190"/>
      <c r="O227" s="76"/>
      <c r="P227" s="76"/>
      <c r="Q227" s="76"/>
      <c r="R227" s="76"/>
      <c r="S227" s="76"/>
      <c r="T227" s="7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8" t="s">
        <v>155</v>
      </c>
      <c r="AU227" s="18" t="s">
        <v>82</v>
      </c>
    </row>
    <row r="228" s="13" customFormat="1">
      <c r="A228" s="13"/>
      <c r="B228" s="191"/>
      <c r="C228" s="13"/>
      <c r="D228" s="192" t="s">
        <v>157</v>
      </c>
      <c r="E228" s="193" t="s">
        <v>1</v>
      </c>
      <c r="F228" s="194" t="s">
        <v>243</v>
      </c>
      <c r="G228" s="13"/>
      <c r="H228" s="193" t="s">
        <v>1</v>
      </c>
      <c r="I228" s="195"/>
      <c r="J228" s="13"/>
      <c r="K228" s="13"/>
      <c r="L228" s="191"/>
      <c r="M228" s="196"/>
      <c r="N228" s="197"/>
      <c r="O228" s="197"/>
      <c r="P228" s="197"/>
      <c r="Q228" s="197"/>
      <c r="R228" s="197"/>
      <c r="S228" s="197"/>
      <c r="T228" s="19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93" t="s">
        <v>157</v>
      </c>
      <c r="AU228" s="193" t="s">
        <v>82</v>
      </c>
      <c r="AV228" s="13" t="s">
        <v>80</v>
      </c>
      <c r="AW228" s="13" t="s">
        <v>30</v>
      </c>
      <c r="AX228" s="13" t="s">
        <v>73</v>
      </c>
      <c r="AY228" s="193" t="s">
        <v>147</v>
      </c>
    </row>
    <row r="229" s="14" customFormat="1">
      <c r="A229" s="14"/>
      <c r="B229" s="199"/>
      <c r="C229" s="14"/>
      <c r="D229" s="192" t="s">
        <v>157</v>
      </c>
      <c r="E229" s="200" t="s">
        <v>1</v>
      </c>
      <c r="F229" s="201" t="s">
        <v>244</v>
      </c>
      <c r="G229" s="14"/>
      <c r="H229" s="202">
        <v>9.4499999999999993</v>
      </c>
      <c r="I229" s="203"/>
      <c r="J229" s="14"/>
      <c r="K229" s="14"/>
      <c r="L229" s="199"/>
      <c r="M229" s="204"/>
      <c r="N229" s="205"/>
      <c r="O229" s="205"/>
      <c r="P229" s="205"/>
      <c r="Q229" s="205"/>
      <c r="R229" s="205"/>
      <c r="S229" s="205"/>
      <c r="T229" s="20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00" t="s">
        <v>157</v>
      </c>
      <c r="AU229" s="200" t="s">
        <v>82</v>
      </c>
      <c r="AV229" s="14" t="s">
        <v>82</v>
      </c>
      <c r="AW229" s="14" t="s">
        <v>30</v>
      </c>
      <c r="AX229" s="14" t="s">
        <v>73</v>
      </c>
      <c r="AY229" s="200" t="s">
        <v>147</v>
      </c>
    </row>
    <row r="230" s="13" customFormat="1">
      <c r="A230" s="13"/>
      <c r="B230" s="191"/>
      <c r="C230" s="13"/>
      <c r="D230" s="192" t="s">
        <v>157</v>
      </c>
      <c r="E230" s="193" t="s">
        <v>1</v>
      </c>
      <c r="F230" s="194" t="s">
        <v>245</v>
      </c>
      <c r="G230" s="13"/>
      <c r="H230" s="193" t="s">
        <v>1</v>
      </c>
      <c r="I230" s="195"/>
      <c r="J230" s="13"/>
      <c r="K230" s="13"/>
      <c r="L230" s="191"/>
      <c r="M230" s="196"/>
      <c r="N230" s="197"/>
      <c r="O230" s="197"/>
      <c r="P230" s="197"/>
      <c r="Q230" s="197"/>
      <c r="R230" s="197"/>
      <c r="S230" s="197"/>
      <c r="T230" s="19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3" t="s">
        <v>157</v>
      </c>
      <c r="AU230" s="193" t="s">
        <v>82</v>
      </c>
      <c r="AV230" s="13" t="s">
        <v>80</v>
      </c>
      <c r="AW230" s="13" t="s">
        <v>30</v>
      </c>
      <c r="AX230" s="13" t="s">
        <v>73</v>
      </c>
      <c r="AY230" s="193" t="s">
        <v>147</v>
      </c>
    </row>
    <row r="231" s="13" customFormat="1">
      <c r="A231" s="13"/>
      <c r="B231" s="191"/>
      <c r="C231" s="13"/>
      <c r="D231" s="192" t="s">
        <v>157</v>
      </c>
      <c r="E231" s="193" t="s">
        <v>1</v>
      </c>
      <c r="F231" s="194" t="s">
        <v>165</v>
      </c>
      <c r="G231" s="13"/>
      <c r="H231" s="193" t="s">
        <v>1</v>
      </c>
      <c r="I231" s="195"/>
      <c r="J231" s="13"/>
      <c r="K231" s="13"/>
      <c r="L231" s="191"/>
      <c r="M231" s="196"/>
      <c r="N231" s="197"/>
      <c r="O231" s="197"/>
      <c r="P231" s="197"/>
      <c r="Q231" s="197"/>
      <c r="R231" s="197"/>
      <c r="S231" s="197"/>
      <c r="T231" s="19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3" t="s">
        <v>157</v>
      </c>
      <c r="AU231" s="193" t="s">
        <v>82</v>
      </c>
      <c r="AV231" s="13" t="s">
        <v>80</v>
      </c>
      <c r="AW231" s="13" t="s">
        <v>30</v>
      </c>
      <c r="AX231" s="13" t="s">
        <v>73</v>
      </c>
      <c r="AY231" s="193" t="s">
        <v>147</v>
      </c>
    </row>
    <row r="232" s="14" customFormat="1">
      <c r="A232" s="14"/>
      <c r="B232" s="199"/>
      <c r="C232" s="14"/>
      <c r="D232" s="192" t="s">
        <v>157</v>
      </c>
      <c r="E232" s="200" t="s">
        <v>1</v>
      </c>
      <c r="F232" s="201" t="s">
        <v>246</v>
      </c>
      <c r="G232" s="14"/>
      <c r="H232" s="202">
        <v>21.399999999999999</v>
      </c>
      <c r="I232" s="203"/>
      <c r="J232" s="14"/>
      <c r="K232" s="14"/>
      <c r="L232" s="199"/>
      <c r="M232" s="204"/>
      <c r="N232" s="205"/>
      <c r="O232" s="205"/>
      <c r="P232" s="205"/>
      <c r="Q232" s="205"/>
      <c r="R232" s="205"/>
      <c r="S232" s="205"/>
      <c r="T232" s="20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0" t="s">
        <v>157</v>
      </c>
      <c r="AU232" s="200" t="s">
        <v>82</v>
      </c>
      <c r="AV232" s="14" t="s">
        <v>82</v>
      </c>
      <c r="AW232" s="14" t="s">
        <v>30</v>
      </c>
      <c r="AX232" s="14" t="s">
        <v>73</v>
      </c>
      <c r="AY232" s="200" t="s">
        <v>147</v>
      </c>
    </row>
    <row r="233" s="14" customFormat="1">
      <c r="A233" s="14"/>
      <c r="B233" s="199"/>
      <c r="C233" s="14"/>
      <c r="D233" s="192" t="s">
        <v>157</v>
      </c>
      <c r="E233" s="200" t="s">
        <v>1</v>
      </c>
      <c r="F233" s="201" t="s">
        <v>247</v>
      </c>
      <c r="G233" s="14"/>
      <c r="H233" s="202">
        <v>9</v>
      </c>
      <c r="I233" s="203"/>
      <c r="J233" s="14"/>
      <c r="K233" s="14"/>
      <c r="L233" s="199"/>
      <c r="M233" s="204"/>
      <c r="N233" s="205"/>
      <c r="O233" s="205"/>
      <c r="P233" s="205"/>
      <c r="Q233" s="205"/>
      <c r="R233" s="205"/>
      <c r="S233" s="205"/>
      <c r="T233" s="20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0" t="s">
        <v>157</v>
      </c>
      <c r="AU233" s="200" t="s">
        <v>82</v>
      </c>
      <c r="AV233" s="14" t="s">
        <v>82</v>
      </c>
      <c r="AW233" s="14" t="s">
        <v>30</v>
      </c>
      <c r="AX233" s="14" t="s">
        <v>73</v>
      </c>
      <c r="AY233" s="200" t="s">
        <v>147</v>
      </c>
    </row>
    <row r="234" s="13" customFormat="1">
      <c r="A234" s="13"/>
      <c r="B234" s="191"/>
      <c r="C234" s="13"/>
      <c r="D234" s="192" t="s">
        <v>157</v>
      </c>
      <c r="E234" s="193" t="s">
        <v>1</v>
      </c>
      <c r="F234" s="194" t="s">
        <v>167</v>
      </c>
      <c r="G234" s="13"/>
      <c r="H234" s="193" t="s">
        <v>1</v>
      </c>
      <c r="I234" s="195"/>
      <c r="J234" s="13"/>
      <c r="K234" s="13"/>
      <c r="L234" s="191"/>
      <c r="M234" s="196"/>
      <c r="N234" s="197"/>
      <c r="O234" s="197"/>
      <c r="P234" s="197"/>
      <c r="Q234" s="197"/>
      <c r="R234" s="197"/>
      <c r="S234" s="197"/>
      <c r="T234" s="19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3" t="s">
        <v>157</v>
      </c>
      <c r="AU234" s="193" t="s">
        <v>82</v>
      </c>
      <c r="AV234" s="13" t="s">
        <v>80</v>
      </c>
      <c r="AW234" s="13" t="s">
        <v>30</v>
      </c>
      <c r="AX234" s="13" t="s">
        <v>73</v>
      </c>
      <c r="AY234" s="193" t="s">
        <v>147</v>
      </c>
    </row>
    <row r="235" s="14" customFormat="1">
      <c r="A235" s="14"/>
      <c r="B235" s="199"/>
      <c r="C235" s="14"/>
      <c r="D235" s="192" t="s">
        <v>157</v>
      </c>
      <c r="E235" s="200" t="s">
        <v>1</v>
      </c>
      <c r="F235" s="201" t="s">
        <v>248</v>
      </c>
      <c r="G235" s="14"/>
      <c r="H235" s="202">
        <v>19.5</v>
      </c>
      <c r="I235" s="203"/>
      <c r="J235" s="14"/>
      <c r="K235" s="14"/>
      <c r="L235" s="199"/>
      <c r="M235" s="204"/>
      <c r="N235" s="205"/>
      <c r="O235" s="205"/>
      <c r="P235" s="205"/>
      <c r="Q235" s="205"/>
      <c r="R235" s="205"/>
      <c r="S235" s="205"/>
      <c r="T235" s="20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0" t="s">
        <v>157</v>
      </c>
      <c r="AU235" s="200" t="s">
        <v>82</v>
      </c>
      <c r="AV235" s="14" t="s">
        <v>82</v>
      </c>
      <c r="AW235" s="14" t="s">
        <v>30</v>
      </c>
      <c r="AX235" s="14" t="s">
        <v>73</v>
      </c>
      <c r="AY235" s="200" t="s">
        <v>147</v>
      </c>
    </row>
    <row r="236" s="13" customFormat="1">
      <c r="A236" s="13"/>
      <c r="B236" s="191"/>
      <c r="C236" s="13"/>
      <c r="D236" s="192" t="s">
        <v>157</v>
      </c>
      <c r="E236" s="193" t="s">
        <v>1</v>
      </c>
      <c r="F236" s="194" t="s">
        <v>245</v>
      </c>
      <c r="G236" s="13"/>
      <c r="H236" s="193" t="s">
        <v>1</v>
      </c>
      <c r="I236" s="195"/>
      <c r="J236" s="13"/>
      <c r="K236" s="13"/>
      <c r="L236" s="191"/>
      <c r="M236" s="196"/>
      <c r="N236" s="197"/>
      <c r="O236" s="197"/>
      <c r="P236" s="197"/>
      <c r="Q236" s="197"/>
      <c r="R236" s="197"/>
      <c r="S236" s="197"/>
      <c r="T236" s="19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3" t="s">
        <v>157</v>
      </c>
      <c r="AU236" s="193" t="s">
        <v>82</v>
      </c>
      <c r="AV236" s="13" t="s">
        <v>80</v>
      </c>
      <c r="AW236" s="13" t="s">
        <v>30</v>
      </c>
      <c r="AX236" s="13" t="s">
        <v>73</v>
      </c>
      <c r="AY236" s="193" t="s">
        <v>147</v>
      </c>
    </row>
    <row r="237" s="13" customFormat="1">
      <c r="A237" s="13"/>
      <c r="B237" s="191"/>
      <c r="C237" s="13"/>
      <c r="D237" s="192" t="s">
        <v>157</v>
      </c>
      <c r="E237" s="193" t="s">
        <v>1</v>
      </c>
      <c r="F237" s="194" t="s">
        <v>165</v>
      </c>
      <c r="G237" s="13"/>
      <c r="H237" s="193" t="s">
        <v>1</v>
      </c>
      <c r="I237" s="195"/>
      <c r="J237" s="13"/>
      <c r="K237" s="13"/>
      <c r="L237" s="191"/>
      <c r="M237" s="196"/>
      <c r="N237" s="197"/>
      <c r="O237" s="197"/>
      <c r="P237" s="197"/>
      <c r="Q237" s="197"/>
      <c r="R237" s="197"/>
      <c r="S237" s="197"/>
      <c r="T237" s="19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3" t="s">
        <v>157</v>
      </c>
      <c r="AU237" s="193" t="s">
        <v>82</v>
      </c>
      <c r="AV237" s="13" t="s">
        <v>80</v>
      </c>
      <c r="AW237" s="13" t="s">
        <v>30</v>
      </c>
      <c r="AX237" s="13" t="s">
        <v>73</v>
      </c>
      <c r="AY237" s="193" t="s">
        <v>147</v>
      </c>
    </row>
    <row r="238" s="14" customFormat="1">
      <c r="A238" s="14"/>
      <c r="B238" s="199"/>
      <c r="C238" s="14"/>
      <c r="D238" s="192" t="s">
        <v>157</v>
      </c>
      <c r="E238" s="200" t="s">
        <v>1</v>
      </c>
      <c r="F238" s="201" t="s">
        <v>249</v>
      </c>
      <c r="G238" s="14"/>
      <c r="H238" s="202">
        <v>32.100000000000001</v>
      </c>
      <c r="I238" s="203"/>
      <c r="J238" s="14"/>
      <c r="K238" s="14"/>
      <c r="L238" s="199"/>
      <c r="M238" s="204"/>
      <c r="N238" s="205"/>
      <c r="O238" s="205"/>
      <c r="P238" s="205"/>
      <c r="Q238" s="205"/>
      <c r="R238" s="205"/>
      <c r="S238" s="205"/>
      <c r="T238" s="20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0" t="s">
        <v>157</v>
      </c>
      <c r="AU238" s="200" t="s">
        <v>82</v>
      </c>
      <c r="AV238" s="14" t="s">
        <v>82</v>
      </c>
      <c r="AW238" s="14" t="s">
        <v>30</v>
      </c>
      <c r="AX238" s="14" t="s">
        <v>73</v>
      </c>
      <c r="AY238" s="200" t="s">
        <v>147</v>
      </c>
    </row>
    <row r="239" s="13" customFormat="1">
      <c r="A239" s="13"/>
      <c r="B239" s="191"/>
      <c r="C239" s="13"/>
      <c r="D239" s="192" t="s">
        <v>157</v>
      </c>
      <c r="E239" s="193" t="s">
        <v>1</v>
      </c>
      <c r="F239" s="194" t="s">
        <v>167</v>
      </c>
      <c r="G239" s="13"/>
      <c r="H239" s="193" t="s">
        <v>1</v>
      </c>
      <c r="I239" s="195"/>
      <c r="J239" s="13"/>
      <c r="K239" s="13"/>
      <c r="L239" s="191"/>
      <c r="M239" s="196"/>
      <c r="N239" s="197"/>
      <c r="O239" s="197"/>
      <c r="P239" s="197"/>
      <c r="Q239" s="197"/>
      <c r="R239" s="197"/>
      <c r="S239" s="197"/>
      <c r="T239" s="19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3" t="s">
        <v>157</v>
      </c>
      <c r="AU239" s="193" t="s">
        <v>82</v>
      </c>
      <c r="AV239" s="13" t="s">
        <v>80</v>
      </c>
      <c r="AW239" s="13" t="s">
        <v>30</v>
      </c>
      <c r="AX239" s="13" t="s">
        <v>73</v>
      </c>
      <c r="AY239" s="193" t="s">
        <v>147</v>
      </c>
    </row>
    <row r="240" s="14" customFormat="1">
      <c r="A240" s="14"/>
      <c r="B240" s="199"/>
      <c r="C240" s="14"/>
      <c r="D240" s="192" t="s">
        <v>157</v>
      </c>
      <c r="E240" s="200" t="s">
        <v>1</v>
      </c>
      <c r="F240" s="201" t="s">
        <v>250</v>
      </c>
      <c r="G240" s="14"/>
      <c r="H240" s="202">
        <v>29.25</v>
      </c>
      <c r="I240" s="203"/>
      <c r="J240" s="14"/>
      <c r="K240" s="14"/>
      <c r="L240" s="199"/>
      <c r="M240" s="204"/>
      <c r="N240" s="205"/>
      <c r="O240" s="205"/>
      <c r="P240" s="205"/>
      <c r="Q240" s="205"/>
      <c r="R240" s="205"/>
      <c r="S240" s="205"/>
      <c r="T240" s="20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0" t="s">
        <v>157</v>
      </c>
      <c r="AU240" s="200" t="s">
        <v>82</v>
      </c>
      <c r="AV240" s="14" t="s">
        <v>82</v>
      </c>
      <c r="AW240" s="14" t="s">
        <v>30</v>
      </c>
      <c r="AX240" s="14" t="s">
        <v>73</v>
      </c>
      <c r="AY240" s="200" t="s">
        <v>147</v>
      </c>
    </row>
    <row r="241" s="13" customFormat="1">
      <c r="A241" s="13"/>
      <c r="B241" s="191"/>
      <c r="C241" s="13"/>
      <c r="D241" s="192" t="s">
        <v>157</v>
      </c>
      <c r="E241" s="193" t="s">
        <v>1</v>
      </c>
      <c r="F241" s="194" t="s">
        <v>165</v>
      </c>
      <c r="G241" s="13"/>
      <c r="H241" s="193" t="s">
        <v>1</v>
      </c>
      <c r="I241" s="195"/>
      <c r="J241" s="13"/>
      <c r="K241" s="13"/>
      <c r="L241" s="191"/>
      <c r="M241" s="196"/>
      <c r="N241" s="197"/>
      <c r="O241" s="197"/>
      <c r="P241" s="197"/>
      <c r="Q241" s="197"/>
      <c r="R241" s="197"/>
      <c r="S241" s="197"/>
      <c r="T241" s="19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93" t="s">
        <v>157</v>
      </c>
      <c r="AU241" s="193" t="s">
        <v>82</v>
      </c>
      <c r="AV241" s="13" t="s">
        <v>80</v>
      </c>
      <c r="AW241" s="13" t="s">
        <v>30</v>
      </c>
      <c r="AX241" s="13" t="s">
        <v>73</v>
      </c>
      <c r="AY241" s="193" t="s">
        <v>147</v>
      </c>
    </row>
    <row r="242" s="14" customFormat="1">
      <c r="A242" s="14"/>
      <c r="B242" s="199"/>
      <c r="C242" s="14"/>
      <c r="D242" s="192" t="s">
        <v>157</v>
      </c>
      <c r="E242" s="200" t="s">
        <v>1</v>
      </c>
      <c r="F242" s="201" t="s">
        <v>166</v>
      </c>
      <c r="G242" s="14"/>
      <c r="H242" s="202">
        <v>149.80000000000001</v>
      </c>
      <c r="I242" s="203"/>
      <c r="J242" s="14"/>
      <c r="K242" s="14"/>
      <c r="L242" s="199"/>
      <c r="M242" s="204"/>
      <c r="N242" s="205"/>
      <c r="O242" s="205"/>
      <c r="P242" s="205"/>
      <c r="Q242" s="205"/>
      <c r="R242" s="205"/>
      <c r="S242" s="205"/>
      <c r="T242" s="20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0" t="s">
        <v>157</v>
      </c>
      <c r="AU242" s="200" t="s">
        <v>82</v>
      </c>
      <c r="AV242" s="14" t="s">
        <v>82</v>
      </c>
      <c r="AW242" s="14" t="s">
        <v>30</v>
      </c>
      <c r="AX242" s="14" t="s">
        <v>73</v>
      </c>
      <c r="AY242" s="200" t="s">
        <v>147</v>
      </c>
    </row>
    <row r="243" s="13" customFormat="1">
      <c r="A243" s="13"/>
      <c r="B243" s="191"/>
      <c r="C243" s="13"/>
      <c r="D243" s="192" t="s">
        <v>157</v>
      </c>
      <c r="E243" s="193" t="s">
        <v>1</v>
      </c>
      <c r="F243" s="194" t="s">
        <v>167</v>
      </c>
      <c r="G243" s="13"/>
      <c r="H243" s="193" t="s">
        <v>1</v>
      </c>
      <c r="I243" s="195"/>
      <c r="J243" s="13"/>
      <c r="K243" s="13"/>
      <c r="L243" s="191"/>
      <c r="M243" s="196"/>
      <c r="N243" s="197"/>
      <c r="O243" s="197"/>
      <c r="P243" s="197"/>
      <c r="Q243" s="197"/>
      <c r="R243" s="197"/>
      <c r="S243" s="197"/>
      <c r="T243" s="19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3" t="s">
        <v>157</v>
      </c>
      <c r="AU243" s="193" t="s">
        <v>82</v>
      </c>
      <c r="AV243" s="13" t="s">
        <v>80</v>
      </c>
      <c r="AW243" s="13" t="s">
        <v>30</v>
      </c>
      <c r="AX243" s="13" t="s">
        <v>73</v>
      </c>
      <c r="AY243" s="193" t="s">
        <v>147</v>
      </c>
    </row>
    <row r="244" s="14" customFormat="1">
      <c r="A244" s="14"/>
      <c r="B244" s="199"/>
      <c r="C244" s="14"/>
      <c r="D244" s="192" t="s">
        <v>157</v>
      </c>
      <c r="E244" s="200" t="s">
        <v>1</v>
      </c>
      <c r="F244" s="201" t="s">
        <v>168</v>
      </c>
      <c r="G244" s="14"/>
      <c r="H244" s="202">
        <v>136.5</v>
      </c>
      <c r="I244" s="203"/>
      <c r="J244" s="14"/>
      <c r="K244" s="14"/>
      <c r="L244" s="199"/>
      <c r="M244" s="204"/>
      <c r="N244" s="205"/>
      <c r="O244" s="205"/>
      <c r="P244" s="205"/>
      <c r="Q244" s="205"/>
      <c r="R244" s="205"/>
      <c r="S244" s="205"/>
      <c r="T244" s="20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0" t="s">
        <v>157</v>
      </c>
      <c r="AU244" s="200" t="s">
        <v>82</v>
      </c>
      <c r="AV244" s="14" t="s">
        <v>82</v>
      </c>
      <c r="AW244" s="14" t="s">
        <v>30</v>
      </c>
      <c r="AX244" s="14" t="s">
        <v>73</v>
      </c>
      <c r="AY244" s="200" t="s">
        <v>147</v>
      </c>
    </row>
    <row r="245" s="13" customFormat="1">
      <c r="A245" s="13"/>
      <c r="B245" s="191"/>
      <c r="C245" s="13"/>
      <c r="D245" s="192" t="s">
        <v>157</v>
      </c>
      <c r="E245" s="193" t="s">
        <v>1</v>
      </c>
      <c r="F245" s="194" t="s">
        <v>169</v>
      </c>
      <c r="G245" s="13"/>
      <c r="H245" s="193" t="s">
        <v>1</v>
      </c>
      <c r="I245" s="195"/>
      <c r="J245" s="13"/>
      <c r="K245" s="13"/>
      <c r="L245" s="191"/>
      <c r="M245" s="196"/>
      <c r="N245" s="197"/>
      <c r="O245" s="197"/>
      <c r="P245" s="197"/>
      <c r="Q245" s="197"/>
      <c r="R245" s="197"/>
      <c r="S245" s="197"/>
      <c r="T245" s="19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3" t="s">
        <v>157</v>
      </c>
      <c r="AU245" s="193" t="s">
        <v>82</v>
      </c>
      <c r="AV245" s="13" t="s">
        <v>80</v>
      </c>
      <c r="AW245" s="13" t="s">
        <v>30</v>
      </c>
      <c r="AX245" s="13" t="s">
        <v>73</v>
      </c>
      <c r="AY245" s="193" t="s">
        <v>147</v>
      </c>
    </row>
    <row r="246" s="14" customFormat="1">
      <c r="A246" s="14"/>
      <c r="B246" s="199"/>
      <c r="C246" s="14"/>
      <c r="D246" s="192" t="s">
        <v>157</v>
      </c>
      <c r="E246" s="200" t="s">
        <v>1</v>
      </c>
      <c r="F246" s="201" t="s">
        <v>170</v>
      </c>
      <c r="G246" s="14"/>
      <c r="H246" s="202">
        <v>-45</v>
      </c>
      <c r="I246" s="203"/>
      <c r="J246" s="14"/>
      <c r="K246" s="14"/>
      <c r="L246" s="199"/>
      <c r="M246" s="204"/>
      <c r="N246" s="205"/>
      <c r="O246" s="205"/>
      <c r="P246" s="205"/>
      <c r="Q246" s="205"/>
      <c r="R246" s="205"/>
      <c r="S246" s="205"/>
      <c r="T246" s="20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0" t="s">
        <v>157</v>
      </c>
      <c r="AU246" s="200" t="s">
        <v>82</v>
      </c>
      <c r="AV246" s="14" t="s">
        <v>82</v>
      </c>
      <c r="AW246" s="14" t="s">
        <v>30</v>
      </c>
      <c r="AX246" s="14" t="s">
        <v>73</v>
      </c>
      <c r="AY246" s="200" t="s">
        <v>147</v>
      </c>
    </row>
    <row r="247" s="14" customFormat="1">
      <c r="A247" s="14"/>
      <c r="B247" s="199"/>
      <c r="C247" s="14"/>
      <c r="D247" s="192" t="s">
        <v>157</v>
      </c>
      <c r="E247" s="200" t="s">
        <v>1</v>
      </c>
      <c r="F247" s="201" t="s">
        <v>171</v>
      </c>
      <c r="G247" s="14"/>
      <c r="H247" s="202">
        <v>-5.4000000000000004</v>
      </c>
      <c r="I247" s="203"/>
      <c r="J247" s="14"/>
      <c r="K247" s="14"/>
      <c r="L247" s="199"/>
      <c r="M247" s="204"/>
      <c r="N247" s="205"/>
      <c r="O247" s="205"/>
      <c r="P247" s="205"/>
      <c r="Q247" s="205"/>
      <c r="R247" s="205"/>
      <c r="S247" s="205"/>
      <c r="T247" s="20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0" t="s">
        <v>157</v>
      </c>
      <c r="AU247" s="200" t="s">
        <v>82</v>
      </c>
      <c r="AV247" s="14" t="s">
        <v>82</v>
      </c>
      <c r="AW247" s="14" t="s">
        <v>30</v>
      </c>
      <c r="AX247" s="14" t="s">
        <v>73</v>
      </c>
      <c r="AY247" s="200" t="s">
        <v>147</v>
      </c>
    </row>
    <row r="248" s="14" customFormat="1">
      <c r="A248" s="14"/>
      <c r="B248" s="199"/>
      <c r="C248" s="14"/>
      <c r="D248" s="192" t="s">
        <v>157</v>
      </c>
      <c r="E248" s="200" t="s">
        <v>1</v>
      </c>
      <c r="F248" s="201" t="s">
        <v>172</v>
      </c>
      <c r="G248" s="14"/>
      <c r="H248" s="202">
        <v>-1.76</v>
      </c>
      <c r="I248" s="203"/>
      <c r="J248" s="14"/>
      <c r="K248" s="14"/>
      <c r="L248" s="199"/>
      <c r="M248" s="204"/>
      <c r="N248" s="205"/>
      <c r="O248" s="205"/>
      <c r="P248" s="205"/>
      <c r="Q248" s="205"/>
      <c r="R248" s="205"/>
      <c r="S248" s="205"/>
      <c r="T248" s="20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0" t="s">
        <v>157</v>
      </c>
      <c r="AU248" s="200" t="s">
        <v>82</v>
      </c>
      <c r="AV248" s="14" t="s">
        <v>82</v>
      </c>
      <c r="AW248" s="14" t="s">
        <v>30</v>
      </c>
      <c r="AX248" s="14" t="s">
        <v>73</v>
      </c>
      <c r="AY248" s="200" t="s">
        <v>147</v>
      </c>
    </row>
    <row r="249" s="14" customFormat="1">
      <c r="A249" s="14"/>
      <c r="B249" s="199"/>
      <c r="C249" s="14"/>
      <c r="D249" s="192" t="s">
        <v>157</v>
      </c>
      <c r="E249" s="200" t="s">
        <v>1</v>
      </c>
      <c r="F249" s="201" t="s">
        <v>173</v>
      </c>
      <c r="G249" s="14"/>
      <c r="H249" s="202">
        <v>-0.64000000000000001</v>
      </c>
      <c r="I249" s="203"/>
      <c r="J249" s="14"/>
      <c r="K249" s="14"/>
      <c r="L249" s="199"/>
      <c r="M249" s="204"/>
      <c r="N249" s="205"/>
      <c r="O249" s="205"/>
      <c r="P249" s="205"/>
      <c r="Q249" s="205"/>
      <c r="R249" s="205"/>
      <c r="S249" s="205"/>
      <c r="T249" s="20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00" t="s">
        <v>157</v>
      </c>
      <c r="AU249" s="200" t="s">
        <v>82</v>
      </c>
      <c r="AV249" s="14" t="s">
        <v>82</v>
      </c>
      <c r="AW249" s="14" t="s">
        <v>30</v>
      </c>
      <c r="AX249" s="14" t="s">
        <v>73</v>
      </c>
      <c r="AY249" s="200" t="s">
        <v>147</v>
      </c>
    </row>
    <row r="250" s="13" customFormat="1">
      <c r="A250" s="13"/>
      <c r="B250" s="191"/>
      <c r="C250" s="13"/>
      <c r="D250" s="192" t="s">
        <v>157</v>
      </c>
      <c r="E250" s="193" t="s">
        <v>1</v>
      </c>
      <c r="F250" s="194" t="s">
        <v>174</v>
      </c>
      <c r="G250" s="13"/>
      <c r="H250" s="193" t="s">
        <v>1</v>
      </c>
      <c r="I250" s="195"/>
      <c r="J250" s="13"/>
      <c r="K250" s="13"/>
      <c r="L250" s="191"/>
      <c r="M250" s="196"/>
      <c r="N250" s="197"/>
      <c r="O250" s="197"/>
      <c r="P250" s="197"/>
      <c r="Q250" s="197"/>
      <c r="R250" s="197"/>
      <c r="S250" s="197"/>
      <c r="T250" s="19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93" t="s">
        <v>157</v>
      </c>
      <c r="AU250" s="193" t="s">
        <v>82</v>
      </c>
      <c r="AV250" s="13" t="s">
        <v>80</v>
      </c>
      <c r="AW250" s="13" t="s">
        <v>30</v>
      </c>
      <c r="AX250" s="13" t="s">
        <v>73</v>
      </c>
      <c r="AY250" s="193" t="s">
        <v>147</v>
      </c>
    </row>
    <row r="251" s="14" customFormat="1">
      <c r="A251" s="14"/>
      <c r="B251" s="199"/>
      <c r="C251" s="14"/>
      <c r="D251" s="192" t="s">
        <v>157</v>
      </c>
      <c r="E251" s="200" t="s">
        <v>1</v>
      </c>
      <c r="F251" s="201" t="s">
        <v>175</v>
      </c>
      <c r="G251" s="14"/>
      <c r="H251" s="202">
        <v>36.75</v>
      </c>
      <c r="I251" s="203"/>
      <c r="J251" s="14"/>
      <c r="K251" s="14"/>
      <c r="L251" s="199"/>
      <c r="M251" s="204"/>
      <c r="N251" s="205"/>
      <c r="O251" s="205"/>
      <c r="P251" s="205"/>
      <c r="Q251" s="205"/>
      <c r="R251" s="205"/>
      <c r="S251" s="205"/>
      <c r="T251" s="20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0" t="s">
        <v>157</v>
      </c>
      <c r="AU251" s="200" t="s">
        <v>82</v>
      </c>
      <c r="AV251" s="14" t="s">
        <v>82</v>
      </c>
      <c r="AW251" s="14" t="s">
        <v>30</v>
      </c>
      <c r="AX251" s="14" t="s">
        <v>73</v>
      </c>
      <c r="AY251" s="200" t="s">
        <v>147</v>
      </c>
    </row>
    <row r="252" s="14" customFormat="1">
      <c r="A252" s="14"/>
      <c r="B252" s="199"/>
      <c r="C252" s="14"/>
      <c r="D252" s="192" t="s">
        <v>157</v>
      </c>
      <c r="E252" s="200" t="s">
        <v>1</v>
      </c>
      <c r="F252" s="201" t="s">
        <v>176</v>
      </c>
      <c r="G252" s="14"/>
      <c r="H252" s="202">
        <v>3.3599999999999999</v>
      </c>
      <c r="I252" s="203"/>
      <c r="J252" s="14"/>
      <c r="K252" s="14"/>
      <c r="L252" s="199"/>
      <c r="M252" s="204"/>
      <c r="N252" s="205"/>
      <c r="O252" s="205"/>
      <c r="P252" s="205"/>
      <c r="Q252" s="205"/>
      <c r="R252" s="205"/>
      <c r="S252" s="205"/>
      <c r="T252" s="20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0" t="s">
        <v>157</v>
      </c>
      <c r="AU252" s="200" t="s">
        <v>82</v>
      </c>
      <c r="AV252" s="14" t="s">
        <v>82</v>
      </c>
      <c r="AW252" s="14" t="s">
        <v>30</v>
      </c>
      <c r="AX252" s="14" t="s">
        <v>73</v>
      </c>
      <c r="AY252" s="200" t="s">
        <v>147</v>
      </c>
    </row>
    <row r="253" s="14" customFormat="1">
      <c r="A253" s="14"/>
      <c r="B253" s="199"/>
      <c r="C253" s="14"/>
      <c r="D253" s="192" t="s">
        <v>157</v>
      </c>
      <c r="E253" s="200" t="s">
        <v>1</v>
      </c>
      <c r="F253" s="201" t="s">
        <v>177</v>
      </c>
      <c r="G253" s="14"/>
      <c r="H253" s="202">
        <v>3.0099999999999998</v>
      </c>
      <c r="I253" s="203"/>
      <c r="J253" s="14"/>
      <c r="K253" s="14"/>
      <c r="L253" s="199"/>
      <c r="M253" s="204"/>
      <c r="N253" s="205"/>
      <c r="O253" s="205"/>
      <c r="P253" s="205"/>
      <c r="Q253" s="205"/>
      <c r="R253" s="205"/>
      <c r="S253" s="205"/>
      <c r="T253" s="20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00" t="s">
        <v>157</v>
      </c>
      <c r="AU253" s="200" t="s">
        <v>82</v>
      </c>
      <c r="AV253" s="14" t="s">
        <v>82</v>
      </c>
      <c r="AW253" s="14" t="s">
        <v>30</v>
      </c>
      <c r="AX253" s="14" t="s">
        <v>73</v>
      </c>
      <c r="AY253" s="200" t="s">
        <v>147</v>
      </c>
    </row>
    <row r="254" s="14" customFormat="1">
      <c r="A254" s="14"/>
      <c r="B254" s="199"/>
      <c r="C254" s="14"/>
      <c r="D254" s="192" t="s">
        <v>157</v>
      </c>
      <c r="E254" s="200" t="s">
        <v>1</v>
      </c>
      <c r="F254" s="201" t="s">
        <v>178</v>
      </c>
      <c r="G254" s="14"/>
      <c r="H254" s="202">
        <v>1.3999999999999999</v>
      </c>
      <c r="I254" s="203"/>
      <c r="J254" s="14"/>
      <c r="K254" s="14"/>
      <c r="L254" s="199"/>
      <c r="M254" s="204"/>
      <c r="N254" s="205"/>
      <c r="O254" s="205"/>
      <c r="P254" s="205"/>
      <c r="Q254" s="205"/>
      <c r="R254" s="205"/>
      <c r="S254" s="205"/>
      <c r="T254" s="20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00" t="s">
        <v>157</v>
      </c>
      <c r="AU254" s="200" t="s">
        <v>82</v>
      </c>
      <c r="AV254" s="14" t="s">
        <v>82</v>
      </c>
      <c r="AW254" s="14" t="s">
        <v>30</v>
      </c>
      <c r="AX254" s="14" t="s">
        <v>73</v>
      </c>
      <c r="AY254" s="200" t="s">
        <v>147</v>
      </c>
    </row>
    <row r="255" s="13" customFormat="1">
      <c r="A255" s="13"/>
      <c r="B255" s="191"/>
      <c r="C255" s="13"/>
      <c r="D255" s="192" t="s">
        <v>157</v>
      </c>
      <c r="E255" s="193" t="s">
        <v>1</v>
      </c>
      <c r="F255" s="194" t="s">
        <v>251</v>
      </c>
      <c r="G255" s="13"/>
      <c r="H255" s="193" t="s">
        <v>1</v>
      </c>
      <c r="I255" s="195"/>
      <c r="J255" s="13"/>
      <c r="K255" s="13"/>
      <c r="L255" s="191"/>
      <c r="M255" s="196"/>
      <c r="N255" s="197"/>
      <c r="O255" s="197"/>
      <c r="P255" s="197"/>
      <c r="Q255" s="197"/>
      <c r="R255" s="197"/>
      <c r="S255" s="197"/>
      <c r="T255" s="19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3" t="s">
        <v>157</v>
      </c>
      <c r="AU255" s="193" t="s">
        <v>82</v>
      </c>
      <c r="AV255" s="13" t="s">
        <v>80</v>
      </c>
      <c r="AW255" s="13" t="s">
        <v>30</v>
      </c>
      <c r="AX255" s="13" t="s">
        <v>73</v>
      </c>
      <c r="AY255" s="193" t="s">
        <v>147</v>
      </c>
    </row>
    <row r="256" s="14" customFormat="1">
      <c r="A256" s="14"/>
      <c r="B256" s="199"/>
      <c r="C256" s="14"/>
      <c r="D256" s="192" t="s">
        <v>157</v>
      </c>
      <c r="E256" s="200" t="s">
        <v>1</v>
      </c>
      <c r="F256" s="201" t="s">
        <v>252</v>
      </c>
      <c r="G256" s="14"/>
      <c r="H256" s="202">
        <v>5.04</v>
      </c>
      <c r="I256" s="203"/>
      <c r="J256" s="14"/>
      <c r="K256" s="14"/>
      <c r="L256" s="199"/>
      <c r="M256" s="204"/>
      <c r="N256" s="205"/>
      <c r="O256" s="205"/>
      <c r="P256" s="205"/>
      <c r="Q256" s="205"/>
      <c r="R256" s="205"/>
      <c r="S256" s="205"/>
      <c r="T256" s="20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0" t="s">
        <v>157</v>
      </c>
      <c r="AU256" s="200" t="s">
        <v>82</v>
      </c>
      <c r="AV256" s="14" t="s">
        <v>82</v>
      </c>
      <c r="AW256" s="14" t="s">
        <v>30</v>
      </c>
      <c r="AX256" s="14" t="s">
        <v>73</v>
      </c>
      <c r="AY256" s="200" t="s">
        <v>147</v>
      </c>
    </row>
    <row r="257" s="14" customFormat="1">
      <c r="A257" s="14"/>
      <c r="B257" s="199"/>
      <c r="C257" s="14"/>
      <c r="D257" s="192" t="s">
        <v>157</v>
      </c>
      <c r="E257" s="200" t="s">
        <v>1</v>
      </c>
      <c r="F257" s="201" t="s">
        <v>253</v>
      </c>
      <c r="G257" s="14"/>
      <c r="H257" s="202">
        <v>2.52</v>
      </c>
      <c r="I257" s="203"/>
      <c r="J257" s="14"/>
      <c r="K257" s="14"/>
      <c r="L257" s="199"/>
      <c r="M257" s="204"/>
      <c r="N257" s="205"/>
      <c r="O257" s="205"/>
      <c r="P257" s="205"/>
      <c r="Q257" s="205"/>
      <c r="R257" s="205"/>
      <c r="S257" s="205"/>
      <c r="T257" s="20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00" t="s">
        <v>157</v>
      </c>
      <c r="AU257" s="200" t="s">
        <v>82</v>
      </c>
      <c r="AV257" s="14" t="s">
        <v>82</v>
      </c>
      <c r="AW257" s="14" t="s">
        <v>30</v>
      </c>
      <c r="AX257" s="14" t="s">
        <v>73</v>
      </c>
      <c r="AY257" s="200" t="s">
        <v>147</v>
      </c>
    </row>
    <row r="258" s="14" customFormat="1">
      <c r="A258" s="14"/>
      <c r="B258" s="199"/>
      <c r="C258" s="14"/>
      <c r="D258" s="192" t="s">
        <v>157</v>
      </c>
      <c r="E258" s="200" t="s">
        <v>1</v>
      </c>
      <c r="F258" s="201" t="s">
        <v>254</v>
      </c>
      <c r="G258" s="14"/>
      <c r="H258" s="202">
        <v>0.77000000000000002</v>
      </c>
      <c r="I258" s="203"/>
      <c r="J258" s="14"/>
      <c r="K258" s="14"/>
      <c r="L258" s="199"/>
      <c r="M258" s="204"/>
      <c r="N258" s="205"/>
      <c r="O258" s="205"/>
      <c r="P258" s="205"/>
      <c r="Q258" s="205"/>
      <c r="R258" s="205"/>
      <c r="S258" s="205"/>
      <c r="T258" s="20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0" t="s">
        <v>157</v>
      </c>
      <c r="AU258" s="200" t="s">
        <v>82</v>
      </c>
      <c r="AV258" s="14" t="s">
        <v>82</v>
      </c>
      <c r="AW258" s="14" t="s">
        <v>30</v>
      </c>
      <c r="AX258" s="14" t="s">
        <v>73</v>
      </c>
      <c r="AY258" s="200" t="s">
        <v>147</v>
      </c>
    </row>
    <row r="259" s="14" customFormat="1">
      <c r="A259" s="14"/>
      <c r="B259" s="199"/>
      <c r="C259" s="14"/>
      <c r="D259" s="192" t="s">
        <v>157</v>
      </c>
      <c r="E259" s="200" t="s">
        <v>1</v>
      </c>
      <c r="F259" s="201" t="s">
        <v>255</v>
      </c>
      <c r="G259" s="14"/>
      <c r="H259" s="202">
        <v>0.28000000000000003</v>
      </c>
      <c r="I259" s="203"/>
      <c r="J259" s="14"/>
      <c r="K259" s="14"/>
      <c r="L259" s="199"/>
      <c r="M259" s="204"/>
      <c r="N259" s="205"/>
      <c r="O259" s="205"/>
      <c r="P259" s="205"/>
      <c r="Q259" s="205"/>
      <c r="R259" s="205"/>
      <c r="S259" s="205"/>
      <c r="T259" s="20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0" t="s">
        <v>157</v>
      </c>
      <c r="AU259" s="200" t="s">
        <v>82</v>
      </c>
      <c r="AV259" s="14" t="s">
        <v>82</v>
      </c>
      <c r="AW259" s="14" t="s">
        <v>30</v>
      </c>
      <c r="AX259" s="14" t="s">
        <v>73</v>
      </c>
      <c r="AY259" s="200" t="s">
        <v>147</v>
      </c>
    </row>
    <row r="260" s="13" customFormat="1">
      <c r="A260" s="13"/>
      <c r="B260" s="191"/>
      <c r="C260" s="13"/>
      <c r="D260" s="192" t="s">
        <v>157</v>
      </c>
      <c r="E260" s="193" t="s">
        <v>1</v>
      </c>
      <c r="F260" s="194" t="s">
        <v>256</v>
      </c>
      <c r="G260" s="13"/>
      <c r="H260" s="193" t="s">
        <v>1</v>
      </c>
      <c r="I260" s="195"/>
      <c r="J260" s="13"/>
      <c r="K260" s="13"/>
      <c r="L260" s="191"/>
      <c r="M260" s="196"/>
      <c r="N260" s="197"/>
      <c r="O260" s="197"/>
      <c r="P260" s="197"/>
      <c r="Q260" s="197"/>
      <c r="R260" s="197"/>
      <c r="S260" s="197"/>
      <c r="T260" s="19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3" t="s">
        <v>157</v>
      </c>
      <c r="AU260" s="193" t="s">
        <v>82</v>
      </c>
      <c r="AV260" s="13" t="s">
        <v>80</v>
      </c>
      <c r="AW260" s="13" t="s">
        <v>30</v>
      </c>
      <c r="AX260" s="13" t="s">
        <v>73</v>
      </c>
      <c r="AY260" s="193" t="s">
        <v>147</v>
      </c>
    </row>
    <row r="261" s="14" customFormat="1">
      <c r="A261" s="14"/>
      <c r="B261" s="199"/>
      <c r="C261" s="14"/>
      <c r="D261" s="192" t="s">
        <v>157</v>
      </c>
      <c r="E261" s="200" t="s">
        <v>1</v>
      </c>
      <c r="F261" s="201" t="s">
        <v>257</v>
      </c>
      <c r="G261" s="14"/>
      <c r="H261" s="202">
        <v>5.04</v>
      </c>
      <c r="I261" s="203"/>
      <c r="J261" s="14"/>
      <c r="K261" s="14"/>
      <c r="L261" s="199"/>
      <c r="M261" s="204"/>
      <c r="N261" s="205"/>
      <c r="O261" s="205"/>
      <c r="P261" s="205"/>
      <c r="Q261" s="205"/>
      <c r="R261" s="205"/>
      <c r="S261" s="205"/>
      <c r="T261" s="20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0" t="s">
        <v>157</v>
      </c>
      <c r="AU261" s="200" t="s">
        <v>82</v>
      </c>
      <c r="AV261" s="14" t="s">
        <v>82</v>
      </c>
      <c r="AW261" s="14" t="s">
        <v>30</v>
      </c>
      <c r="AX261" s="14" t="s">
        <v>73</v>
      </c>
      <c r="AY261" s="200" t="s">
        <v>147</v>
      </c>
    </row>
    <row r="262" s="14" customFormat="1">
      <c r="A262" s="14"/>
      <c r="B262" s="199"/>
      <c r="C262" s="14"/>
      <c r="D262" s="192" t="s">
        <v>157</v>
      </c>
      <c r="E262" s="200" t="s">
        <v>1</v>
      </c>
      <c r="F262" s="201" t="s">
        <v>258</v>
      </c>
      <c r="G262" s="14"/>
      <c r="H262" s="202">
        <v>4.8600000000000003</v>
      </c>
      <c r="I262" s="203"/>
      <c r="J262" s="14"/>
      <c r="K262" s="14"/>
      <c r="L262" s="199"/>
      <c r="M262" s="204"/>
      <c r="N262" s="205"/>
      <c r="O262" s="205"/>
      <c r="P262" s="205"/>
      <c r="Q262" s="205"/>
      <c r="R262" s="205"/>
      <c r="S262" s="205"/>
      <c r="T262" s="20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00" t="s">
        <v>157</v>
      </c>
      <c r="AU262" s="200" t="s">
        <v>82</v>
      </c>
      <c r="AV262" s="14" t="s">
        <v>82</v>
      </c>
      <c r="AW262" s="14" t="s">
        <v>30</v>
      </c>
      <c r="AX262" s="14" t="s">
        <v>73</v>
      </c>
      <c r="AY262" s="200" t="s">
        <v>147</v>
      </c>
    </row>
    <row r="263" s="13" customFormat="1">
      <c r="A263" s="13"/>
      <c r="B263" s="191"/>
      <c r="C263" s="13"/>
      <c r="D263" s="192" t="s">
        <v>157</v>
      </c>
      <c r="E263" s="193" t="s">
        <v>1</v>
      </c>
      <c r="F263" s="194" t="s">
        <v>188</v>
      </c>
      <c r="G263" s="13"/>
      <c r="H263" s="193" t="s">
        <v>1</v>
      </c>
      <c r="I263" s="195"/>
      <c r="J263" s="13"/>
      <c r="K263" s="13"/>
      <c r="L263" s="191"/>
      <c r="M263" s="196"/>
      <c r="N263" s="197"/>
      <c r="O263" s="197"/>
      <c r="P263" s="197"/>
      <c r="Q263" s="197"/>
      <c r="R263" s="197"/>
      <c r="S263" s="197"/>
      <c r="T263" s="19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3" t="s">
        <v>157</v>
      </c>
      <c r="AU263" s="193" t="s">
        <v>82</v>
      </c>
      <c r="AV263" s="13" t="s">
        <v>80</v>
      </c>
      <c r="AW263" s="13" t="s">
        <v>30</v>
      </c>
      <c r="AX263" s="13" t="s">
        <v>73</v>
      </c>
      <c r="AY263" s="193" t="s">
        <v>147</v>
      </c>
    </row>
    <row r="264" s="14" customFormat="1">
      <c r="A264" s="14"/>
      <c r="B264" s="199"/>
      <c r="C264" s="14"/>
      <c r="D264" s="192" t="s">
        <v>157</v>
      </c>
      <c r="E264" s="200" t="s">
        <v>1</v>
      </c>
      <c r="F264" s="201" t="s">
        <v>259</v>
      </c>
      <c r="G264" s="14"/>
      <c r="H264" s="202">
        <v>1.44</v>
      </c>
      <c r="I264" s="203"/>
      <c r="J264" s="14"/>
      <c r="K264" s="14"/>
      <c r="L264" s="199"/>
      <c r="M264" s="204"/>
      <c r="N264" s="205"/>
      <c r="O264" s="205"/>
      <c r="P264" s="205"/>
      <c r="Q264" s="205"/>
      <c r="R264" s="205"/>
      <c r="S264" s="205"/>
      <c r="T264" s="20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0" t="s">
        <v>157</v>
      </c>
      <c r="AU264" s="200" t="s">
        <v>82</v>
      </c>
      <c r="AV264" s="14" t="s">
        <v>82</v>
      </c>
      <c r="AW264" s="14" t="s">
        <v>30</v>
      </c>
      <c r="AX264" s="14" t="s">
        <v>73</v>
      </c>
      <c r="AY264" s="200" t="s">
        <v>147</v>
      </c>
    </row>
    <row r="265" s="15" customFormat="1">
      <c r="A265" s="15"/>
      <c r="B265" s="207"/>
      <c r="C265" s="15"/>
      <c r="D265" s="192" t="s">
        <v>157</v>
      </c>
      <c r="E265" s="208" t="s">
        <v>1</v>
      </c>
      <c r="F265" s="209" t="s">
        <v>160</v>
      </c>
      <c r="G265" s="15"/>
      <c r="H265" s="210">
        <v>418.67000000000002</v>
      </c>
      <c r="I265" s="211"/>
      <c r="J265" s="15"/>
      <c r="K265" s="15"/>
      <c r="L265" s="207"/>
      <c r="M265" s="212"/>
      <c r="N265" s="213"/>
      <c r="O265" s="213"/>
      <c r="P265" s="213"/>
      <c r="Q265" s="213"/>
      <c r="R265" s="213"/>
      <c r="S265" s="213"/>
      <c r="T265" s="21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08" t="s">
        <v>157</v>
      </c>
      <c r="AU265" s="208" t="s">
        <v>82</v>
      </c>
      <c r="AV265" s="15" t="s">
        <v>154</v>
      </c>
      <c r="AW265" s="15" t="s">
        <v>30</v>
      </c>
      <c r="AX265" s="15" t="s">
        <v>80</v>
      </c>
      <c r="AY265" s="208" t="s">
        <v>147</v>
      </c>
    </row>
    <row r="266" s="2" customFormat="1" ht="24.15" customHeight="1">
      <c r="A266" s="37"/>
      <c r="B266" s="171"/>
      <c r="C266" s="172" t="s">
        <v>260</v>
      </c>
      <c r="D266" s="172" t="s">
        <v>150</v>
      </c>
      <c r="E266" s="173" t="s">
        <v>261</v>
      </c>
      <c r="F266" s="174" t="s">
        <v>262</v>
      </c>
      <c r="G266" s="175" t="s">
        <v>164</v>
      </c>
      <c r="H266" s="176">
        <v>350.18000000000001</v>
      </c>
      <c r="I266" s="177"/>
      <c r="J266" s="178">
        <f>ROUND(I266*H266,2)</f>
        <v>0</v>
      </c>
      <c r="K266" s="179"/>
      <c r="L266" s="38"/>
      <c r="M266" s="180" t="s">
        <v>1</v>
      </c>
      <c r="N266" s="181" t="s">
        <v>38</v>
      </c>
      <c r="O266" s="76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4" t="s">
        <v>154</v>
      </c>
      <c r="AT266" s="184" t="s">
        <v>150</v>
      </c>
      <c r="AU266" s="184" t="s">
        <v>82</v>
      </c>
      <c r="AY266" s="18" t="s">
        <v>147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8" t="s">
        <v>80</v>
      </c>
      <c r="BK266" s="185">
        <f>ROUND(I266*H266,2)</f>
        <v>0</v>
      </c>
      <c r="BL266" s="18" t="s">
        <v>154</v>
      </c>
      <c r="BM266" s="184" t="s">
        <v>103</v>
      </c>
    </row>
    <row r="267" s="2" customFormat="1">
      <c r="A267" s="37"/>
      <c r="B267" s="38"/>
      <c r="C267" s="37"/>
      <c r="D267" s="186" t="s">
        <v>155</v>
      </c>
      <c r="E267" s="37"/>
      <c r="F267" s="187" t="s">
        <v>263</v>
      </c>
      <c r="G267" s="37"/>
      <c r="H267" s="37"/>
      <c r="I267" s="188"/>
      <c r="J267" s="37"/>
      <c r="K267" s="37"/>
      <c r="L267" s="38"/>
      <c r="M267" s="189"/>
      <c r="N267" s="190"/>
      <c r="O267" s="76"/>
      <c r="P267" s="76"/>
      <c r="Q267" s="76"/>
      <c r="R267" s="76"/>
      <c r="S267" s="76"/>
      <c r="T267" s="7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8" t="s">
        <v>155</v>
      </c>
      <c r="AU267" s="18" t="s">
        <v>82</v>
      </c>
    </row>
    <row r="268" s="13" customFormat="1">
      <c r="A268" s="13"/>
      <c r="B268" s="191"/>
      <c r="C268" s="13"/>
      <c r="D268" s="192" t="s">
        <v>157</v>
      </c>
      <c r="E268" s="193" t="s">
        <v>1</v>
      </c>
      <c r="F268" s="194" t="s">
        <v>243</v>
      </c>
      <c r="G268" s="13"/>
      <c r="H268" s="193" t="s">
        <v>1</v>
      </c>
      <c r="I268" s="195"/>
      <c r="J268" s="13"/>
      <c r="K268" s="13"/>
      <c r="L268" s="191"/>
      <c r="M268" s="196"/>
      <c r="N268" s="197"/>
      <c r="O268" s="197"/>
      <c r="P268" s="197"/>
      <c r="Q268" s="197"/>
      <c r="R268" s="197"/>
      <c r="S268" s="197"/>
      <c r="T268" s="19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93" t="s">
        <v>157</v>
      </c>
      <c r="AU268" s="193" t="s">
        <v>82</v>
      </c>
      <c r="AV268" s="13" t="s">
        <v>80</v>
      </c>
      <c r="AW268" s="13" t="s">
        <v>30</v>
      </c>
      <c r="AX268" s="13" t="s">
        <v>73</v>
      </c>
      <c r="AY268" s="193" t="s">
        <v>147</v>
      </c>
    </row>
    <row r="269" s="14" customFormat="1">
      <c r="A269" s="14"/>
      <c r="B269" s="199"/>
      <c r="C269" s="14"/>
      <c r="D269" s="192" t="s">
        <v>157</v>
      </c>
      <c r="E269" s="200" t="s">
        <v>1</v>
      </c>
      <c r="F269" s="201" t="s">
        <v>244</v>
      </c>
      <c r="G269" s="14"/>
      <c r="H269" s="202">
        <v>9.4499999999999993</v>
      </c>
      <c r="I269" s="203"/>
      <c r="J269" s="14"/>
      <c r="K269" s="14"/>
      <c r="L269" s="199"/>
      <c r="M269" s="204"/>
      <c r="N269" s="205"/>
      <c r="O269" s="205"/>
      <c r="P269" s="205"/>
      <c r="Q269" s="205"/>
      <c r="R269" s="205"/>
      <c r="S269" s="205"/>
      <c r="T269" s="20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00" t="s">
        <v>157</v>
      </c>
      <c r="AU269" s="200" t="s">
        <v>82</v>
      </c>
      <c r="AV269" s="14" t="s">
        <v>82</v>
      </c>
      <c r="AW269" s="14" t="s">
        <v>30</v>
      </c>
      <c r="AX269" s="14" t="s">
        <v>73</v>
      </c>
      <c r="AY269" s="200" t="s">
        <v>147</v>
      </c>
    </row>
    <row r="270" s="13" customFormat="1">
      <c r="A270" s="13"/>
      <c r="B270" s="191"/>
      <c r="C270" s="13"/>
      <c r="D270" s="192" t="s">
        <v>157</v>
      </c>
      <c r="E270" s="193" t="s">
        <v>1</v>
      </c>
      <c r="F270" s="194" t="s">
        <v>245</v>
      </c>
      <c r="G270" s="13"/>
      <c r="H270" s="193" t="s">
        <v>1</v>
      </c>
      <c r="I270" s="195"/>
      <c r="J270" s="13"/>
      <c r="K270" s="13"/>
      <c r="L270" s="191"/>
      <c r="M270" s="196"/>
      <c r="N270" s="197"/>
      <c r="O270" s="197"/>
      <c r="P270" s="197"/>
      <c r="Q270" s="197"/>
      <c r="R270" s="197"/>
      <c r="S270" s="197"/>
      <c r="T270" s="19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93" t="s">
        <v>157</v>
      </c>
      <c r="AU270" s="193" t="s">
        <v>82</v>
      </c>
      <c r="AV270" s="13" t="s">
        <v>80</v>
      </c>
      <c r="AW270" s="13" t="s">
        <v>30</v>
      </c>
      <c r="AX270" s="13" t="s">
        <v>73</v>
      </c>
      <c r="AY270" s="193" t="s">
        <v>147</v>
      </c>
    </row>
    <row r="271" s="13" customFormat="1">
      <c r="A271" s="13"/>
      <c r="B271" s="191"/>
      <c r="C271" s="13"/>
      <c r="D271" s="192" t="s">
        <v>157</v>
      </c>
      <c r="E271" s="193" t="s">
        <v>1</v>
      </c>
      <c r="F271" s="194" t="s">
        <v>165</v>
      </c>
      <c r="G271" s="13"/>
      <c r="H271" s="193" t="s">
        <v>1</v>
      </c>
      <c r="I271" s="195"/>
      <c r="J271" s="13"/>
      <c r="K271" s="13"/>
      <c r="L271" s="191"/>
      <c r="M271" s="196"/>
      <c r="N271" s="197"/>
      <c r="O271" s="197"/>
      <c r="P271" s="197"/>
      <c r="Q271" s="197"/>
      <c r="R271" s="197"/>
      <c r="S271" s="197"/>
      <c r="T271" s="19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3" t="s">
        <v>157</v>
      </c>
      <c r="AU271" s="193" t="s">
        <v>82</v>
      </c>
      <c r="AV271" s="13" t="s">
        <v>80</v>
      </c>
      <c r="AW271" s="13" t="s">
        <v>30</v>
      </c>
      <c r="AX271" s="13" t="s">
        <v>73</v>
      </c>
      <c r="AY271" s="193" t="s">
        <v>147</v>
      </c>
    </row>
    <row r="272" s="14" customFormat="1">
      <c r="A272" s="14"/>
      <c r="B272" s="199"/>
      <c r="C272" s="14"/>
      <c r="D272" s="192" t="s">
        <v>157</v>
      </c>
      <c r="E272" s="200" t="s">
        <v>1</v>
      </c>
      <c r="F272" s="201" t="s">
        <v>246</v>
      </c>
      <c r="G272" s="14"/>
      <c r="H272" s="202">
        <v>21.399999999999999</v>
      </c>
      <c r="I272" s="203"/>
      <c r="J272" s="14"/>
      <c r="K272" s="14"/>
      <c r="L272" s="199"/>
      <c r="M272" s="204"/>
      <c r="N272" s="205"/>
      <c r="O272" s="205"/>
      <c r="P272" s="205"/>
      <c r="Q272" s="205"/>
      <c r="R272" s="205"/>
      <c r="S272" s="205"/>
      <c r="T272" s="20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0" t="s">
        <v>157</v>
      </c>
      <c r="AU272" s="200" t="s">
        <v>82</v>
      </c>
      <c r="AV272" s="14" t="s">
        <v>82</v>
      </c>
      <c r="AW272" s="14" t="s">
        <v>30</v>
      </c>
      <c r="AX272" s="14" t="s">
        <v>73</v>
      </c>
      <c r="AY272" s="200" t="s">
        <v>147</v>
      </c>
    </row>
    <row r="273" s="14" customFormat="1">
      <c r="A273" s="14"/>
      <c r="B273" s="199"/>
      <c r="C273" s="14"/>
      <c r="D273" s="192" t="s">
        <v>157</v>
      </c>
      <c r="E273" s="200" t="s">
        <v>1</v>
      </c>
      <c r="F273" s="201" t="s">
        <v>247</v>
      </c>
      <c r="G273" s="14"/>
      <c r="H273" s="202">
        <v>9</v>
      </c>
      <c r="I273" s="203"/>
      <c r="J273" s="14"/>
      <c r="K273" s="14"/>
      <c r="L273" s="199"/>
      <c r="M273" s="204"/>
      <c r="N273" s="205"/>
      <c r="O273" s="205"/>
      <c r="P273" s="205"/>
      <c r="Q273" s="205"/>
      <c r="R273" s="205"/>
      <c r="S273" s="205"/>
      <c r="T273" s="20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00" t="s">
        <v>157</v>
      </c>
      <c r="AU273" s="200" t="s">
        <v>82</v>
      </c>
      <c r="AV273" s="14" t="s">
        <v>82</v>
      </c>
      <c r="AW273" s="14" t="s">
        <v>30</v>
      </c>
      <c r="AX273" s="14" t="s">
        <v>73</v>
      </c>
      <c r="AY273" s="200" t="s">
        <v>147</v>
      </c>
    </row>
    <row r="274" s="13" customFormat="1">
      <c r="A274" s="13"/>
      <c r="B274" s="191"/>
      <c r="C274" s="13"/>
      <c r="D274" s="192" t="s">
        <v>157</v>
      </c>
      <c r="E274" s="193" t="s">
        <v>1</v>
      </c>
      <c r="F274" s="194" t="s">
        <v>167</v>
      </c>
      <c r="G274" s="13"/>
      <c r="H274" s="193" t="s">
        <v>1</v>
      </c>
      <c r="I274" s="195"/>
      <c r="J274" s="13"/>
      <c r="K274" s="13"/>
      <c r="L274" s="191"/>
      <c r="M274" s="196"/>
      <c r="N274" s="197"/>
      <c r="O274" s="197"/>
      <c r="P274" s="197"/>
      <c r="Q274" s="197"/>
      <c r="R274" s="197"/>
      <c r="S274" s="197"/>
      <c r="T274" s="19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3" t="s">
        <v>157</v>
      </c>
      <c r="AU274" s="193" t="s">
        <v>82</v>
      </c>
      <c r="AV274" s="13" t="s">
        <v>80</v>
      </c>
      <c r="AW274" s="13" t="s">
        <v>30</v>
      </c>
      <c r="AX274" s="13" t="s">
        <v>73</v>
      </c>
      <c r="AY274" s="193" t="s">
        <v>147</v>
      </c>
    </row>
    <row r="275" s="14" customFormat="1">
      <c r="A275" s="14"/>
      <c r="B275" s="199"/>
      <c r="C275" s="14"/>
      <c r="D275" s="192" t="s">
        <v>157</v>
      </c>
      <c r="E275" s="200" t="s">
        <v>1</v>
      </c>
      <c r="F275" s="201" t="s">
        <v>248</v>
      </c>
      <c r="G275" s="14"/>
      <c r="H275" s="202">
        <v>19.5</v>
      </c>
      <c r="I275" s="203"/>
      <c r="J275" s="14"/>
      <c r="K275" s="14"/>
      <c r="L275" s="199"/>
      <c r="M275" s="204"/>
      <c r="N275" s="205"/>
      <c r="O275" s="205"/>
      <c r="P275" s="205"/>
      <c r="Q275" s="205"/>
      <c r="R275" s="205"/>
      <c r="S275" s="205"/>
      <c r="T275" s="20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00" t="s">
        <v>157</v>
      </c>
      <c r="AU275" s="200" t="s">
        <v>82</v>
      </c>
      <c r="AV275" s="14" t="s">
        <v>82</v>
      </c>
      <c r="AW275" s="14" t="s">
        <v>30</v>
      </c>
      <c r="AX275" s="14" t="s">
        <v>73</v>
      </c>
      <c r="AY275" s="200" t="s">
        <v>147</v>
      </c>
    </row>
    <row r="276" s="13" customFormat="1">
      <c r="A276" s="13"/>
      <c r="B276" s="191"/>
      <c r="C276" s="13"/>
      <c r="D276" s="192" t="s">
        <v>157</v>
      </c>
      <c r="E276" s="193" t="s">
        <v>1</v>
      </c>
      <c r="F276" s="194" t="s">
        <v>165</v>
      </c>
      <c r="G276" s="13"/>
      <c r="H276" s="193" t="s">
        <v>1</v>
      </c>
      <c r="I276" s="195"/>
      <c r="J276" s="13"/>
      <c r="K276" s="13"/>
      <c r="L276" s="191"/>
      <c r="M276" s="196"/>
      <c r="N276" s="197"/>
      <c r="O276" s="197"/>
      <c r="P276" s="197"/>
      <c r="Q276" s="197"/>
      <c r="R276" s="197"/>
      <c r="S276" s="197"/>
      <c r="T276" s="19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93" t="s">
        <v>157</v>
      </c>
      <c r="AU276" s="193" t="s">
        <v>82</v>
      </c>
      <c r="AV276" s="13" t="s">
        <v>80</v>
      </c>
      <c r="AW276" s="13" t="s">
        <v>30</v>
      </c>
      <c r="AX276" s="13" t="s">
        <v>73</v>
      </c>
      <c r="AY276" s="193" t="s">
        <v>147</v>
      </c>
    </row>
    <row r="277" s="14" customFormat="1">
      <c r="A277" s="14"/>
      <c r="B277" s="199"/>
      <c r="C277" s="14"/>
      <c r="D277" s="192" t="s">
        <v>157</v>
      </c>
      <c r="E277" s="200" t="s">
        <v>1</v>
      </c>
      <c r="F277" s="201" t="s">
        <v>166</v>
      </c>
      <c r="G277" s="14"/>
      <c r="H277" s="202">
        <v>149.80000000000001</v>
      </c>
      <c r="I277" s="203"/>
      <c r="J277" s="14"/>
      <c r="K277" s="14"/>
      <c r="L277" s="199"/>
      <c r="M277" s="204"/>
      <c r="N277" s="205"/>
      <c r="O277" s="205"/>
      <c r="P277" s="205"/>
      <c r="Q277" s="205"/>
      <c r="R277" s="205"/>
      <c r="S277" s="205"/>
      <c r="T277" s="20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00" t="s">
        <v>157</v>
      </c>
      <c r="AU277" s="200" t="s">
        <v>82</v>
      </c>
      <c r="AV277" s="14" t="s">
        <v>82</v>
      </c>
      <c r="AW277" s="14" t="s">
        <v>30</v>
      </c>
      <c r="AX277" s="14" t="s">
        <v>73</v>
      </c>
      <c r="AY277" s="200" t="s">
        <v>147</v>
      </c>
    </row>
    <row r="278" s="13" customFormat="1">
      <c r="A278" s="13"/>
      <c r="B278" s="191"/>
      <c r="C278" s="13"/>
      <c r="D278" s="192" t="s">
        <v>157</v>
      </c>
      <c r="E278" s="193" t="s">
        <v>1</v>
      </c>
      <c r="F278" s="194" t="s">
        <v>167</v>
      </c>
      <c r="G278" s="13"/>
      <c r="H278" s="193" t="s">
        <v>1</v>
      </c>
      <c r="I278" s="195"/>
      <c r="J278" s="13"/>
      <c r="K278" s="13"/>
      <c r="L278" s="191"/>
      <c r="M278" s="196"/>
      <c r="N278" s="197"/>
      <c r="O278" s="197"/>
      <c r="P278" s="197"/>
      <c r="Q278" s="197"/>
      <c r="R278" s="197"/>
      <c r="S278" s="197"/>
      <c r="T278" s="19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3" t="s">
        <v>157</v>
      </c>
      <c r="AU278" s="193" t="s">
        <v>82</v>
      </c>
      <c r="AV278" s="13" t="s">
        <v>80</v>
      </c>
      <c r="AW278" s="13" t="s">
        <v>30</v>
      </c>
      <c r="AX278" s="13" t="s">
        <v>73</v>
      </c>
      <c r="AY278" s="193" t="s">
        <v>147</v>
      </c>
    </row>
    <row r="279" s="14" customFormat="1">
      <c r="A279" s="14"/>
      <c r="B279" s="199"/>
      <c r="C279" s="14"/>
      <c r="D279" s="192" t="s">
        <v>157</v>
      </c>
      <c r="E279" s="200" t="s">
        <v>1</v>
      </c>
      <c r="F279" s="201" t="s">
        <v>168</v>
      </c>
      <c r="G279" s="14"/>
      <c r="H279" s="202">
        <v>136.5</v>
      </c>
      <c r="I279" s="203"/>
      <c r="J279" s="14"/>
      <c r="K279" s="14"/>
      <c r="L279" s="199"/>
      <c r="M279" s="204"/>
      <c r="N279" s="205"/>
      <c r="O279" s="205"/>
      <c r="P279" s="205"/>
      <c r="Q279" s="205"/>
      <c r="R279" s="205"/>
      <c r="S279" s="205"/>
      <c r="T279" s="20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0" t="s">
        <v>157</v>
      </c>
      <c r="AU279" s="200" t="s">
        <v>82</v>
      </c>
      <c r="AV279" s="14" t="s">
        <v>82</v>
      </c>
      <c r="AW279" s="14" t="s">
        <v>30</v>
      </c>
      <c r="AX279" s="14" t="s">
        <v>73</v>
      </c>
      <c r="AY279" s="200" t="s">
        <v>147</v>
      </c>
    </row>
    <row r="280" s="13" customFormat="1">
      <c r="A280" s="13"/>
      <c r="B280" s="191"/>
      <c r="C280" s="13"/>
      <c r="D280" s="192" t="s">
        <v>157</v>
      </c>
      <c r="E280" s="193" t="s">
        <v>1</v>
      </c>
      <c r="F280" s="194" t="s">
        <v>169</v>
      </c>
      <c r="G280" s="13"/>
      <c r="H280" s="193" t="s">
        <v>1</v>
      </c>
      <c r="I280" s="195"/>
      <c r="J280" s="13"/>
      <c r="K280" s="13"/>
      <c r="L280" s="191"/>
      <c r="M280" s="196"/>
      <c r="N280" s="197"/>
      <c r="O280" s="197"/>
      <c r="P280" s="197"/>
      <c r="Q280" s="197"/>
      <c r="R280" s="197"/>
      <c r="S280" s="197"/>
      <c r="T280" s="19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3" t="s">
        <v>157</v>
      </c>
      <c r="AU280" s="193" t="s">
        <v>82</v>
      </c>
      <c r="AV280" s="13" t="s">
        <v>80</v>
      </c>
      <c r="AW280" s="13" t="s">
        <v>30</v>
      </c>
      <c r="AX280" s="13" t="s">
        <v>73</v>
      </c>
      <c r="AY280" s="193" t="s">
        <v>147</v>
      </c>
    </row>
    <row r="281" s="14" customFormat="1">
      <c r="A281" s="14"/>
      <c r="B281" s="199"/>
      <c r="C281" s="14"/>
      <c r="D281" s="192" t="s">
        <v>157</v>
      </c>
      <c r="E281" s="200" t="s">
        <v>1</v>
      </c>
      <c r="F281" s="201" t="s">
        <v>170</v>
      </c>
      <c r="G281" s="14"/>
      <c r="H281" s="202">
        <v>-45</v>
      </c>
      <c r="I281" s="203"/>
      <c r="J281" s="14"/>
      <c r="K281" s="14"/>
      <c r="L281" s="199"/>
      <c r="M281" s="204"/>
      <c r="N281" s="205"/>
      <c r="O281" s="205"/>
      <c r="P281" s="205"/>
      <c r="Q281" s="205"/>
      <c r="R281" s="205"/>
      <c r="S281" s="205"/>
      <c r="T281" s="20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00" t="s">
        <v>157</v>
      </c>
      <c r="AU281" s="200" t="s">
        <v>82</v>
      </c>
      <c r="AV281" s="14" t="s">
        <v>82</v>
      </c>
      <c r="AW281" s="14" t="s">
        <v>30</v>
      </c>
      <c r="AX281" s="14" t="s">
        <v>73</v>
      </c>
      <c r="AY281" s="200" t="s">
        <v>147</v>
      </c>
    </row>
    <row r="282" s="14" customFormat="1">
      <c r="A282" s="14"/>
      <c r="B282" s="199"/>
      <c r="C282" s="14"/>
      <c r="D282" s="192" t="s">
        <v>157</v>
      </c>
      <c r="E282" s="200" t="s">
        <v>1</v>
      </c>
      <c r="F282" s="201" t="s">
        <v>171</v>
      </c>
      <c r="G282" s="14"/>
      <c r="H282" s="202">
        <v>-5.4000000000000004</v>
      </c>
      <c r="I282" s="203"/>
      <c r="J282" s="14"/>
      <c r="K282" s="14"/>
      <c r="L282" s="199"/>
      <c r="M282" s="204"/>
      <c r="N282" s="205"/>
      <c r="O282" s="205"/>
      <c r="P282" s="205"/>
      <c r="Q282" s="205"/>
      <c r="R282" s="205"/>
      <c r="S282" s="205"/>
      <c r="T282" s="20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0" t="s">
        <v>157</v>
      </c>
      <c r="AU282" s="200" t="s">
        <v>82</v>
      </c>
      <c r="AV282" s="14" t="s">
        <v>82</v>
      </c>
      <c r="AW282" s="14" t="s">
        <v>30</v>
      </c>
      <c r="AX282" s="14" t="s">
        <v>73</v>
      </c>
      <c r="AY282" s="200" t="s">
        <v>147</v>
      </c>
    </row>
    <row r="283" s="14" customFormat="1">
      <c r="A283" s="14"/>
      <c r="B283" s="199"/>
      <c r="C283" s="14"/>
      <c r="D283" s="192" t="s">
        <v>157</v>
      </c>
      <c r="E283" s="200" t="s">
        <v>1</v>
      </c>
      <c r="F283" s="201" t="s">
        <v>172</v>
      </c>
      <c r="G283" s="14"/>
      <c r="H283" s="202">
        <v>-1.76</v>
      </c>
      <c r="I283" s="203"/>
      <c r="J283" s="14"/>
      <c r="K283" s="14"/>
      <c r="L283" s="199"/>
      <c r="M283" s="204"/>
      <c r="N283" s="205"/>
      <c r="O283" s="205"/>
      <c r="P283" s="205"/>
      <c r="Q283" s="205"/>
      <c r="R283" s="205"/>
      <c r="S283" s="205"/>
      <c r="T283" s="20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00" t="s">
        <v>157</v>
      </c>
      <c r="AU283" s="200" t="s">
        <v>82</v>
      </c>
      <c r="AV283" s="14" t="s">
        <v>82</v>
      </c>
      <c r="AW283" s="14" t="s">
        <v>30</v>
      </c>
      <c r="AX283" s="14" t="s">
        <v>73</v>
      </c>
      <c r="AY283" s="200" t="s">
        <v>147</v>
      </c>
    </row>
    <row r="284" s="14" customFormat="1">
      <c r="A284" s="14"/>
      <c r="B284" s="199"/>
      <c r="C284" s="14"/>
      <c r="D284" s="192" t="s">
        <v>157</v>
      </c>
      <c r="E284" s="200" t="s">
        <v>1</v>
      </c>
      <c r="F284" s="201" t="s">
        <v>173</v>
      </c>
      <c r="G284" s="14"/>
      <c r="H284" s="202">
        <v>-0.64000000000000001</v>
      </c>
      <c r="I284" s="203"/>
      <c r="J284" s="14"/>
      <c r="K284" s="14"/>
      <c r="L284" s="199"/>
      <c r="M284" s="204"/>
      <c r="N284" s="205"/>
      <c r="O284" s="205"/>
      <c r="P284" s="205"/>
      <c r="Q284" s="205"/>
      <c r="R284" s="205"/>
      <c r="S284" s="205"/>
      <c r="T284" s="20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0" t="s">
        <v>157</v>
      </c>
      <c r="AU284" s="200" t="s">
        <v>82</v>
      </c>
      <c r="AV284" s="14" t="s">
        <v>82</v>
      </c>
      <c r="AW284" s="14" t="s">
        <v>30</v>
      </c>
      <c r="AX284" s="14" t="s">
        <v>73</v>
      </c>
      <c r="AY284" s="200" t="s">
        <v>147</v>
      </c>
    </row>
    <row r="285" s="13" customFormat="1">
      <c r="A285" s="13"/>
      <c r="B285" s="191"/>
      <c r="C285" s="13"/>
      <c r="D285" s="192" t="s">
        <v>157</v>
      </c>
      <c r="E285" s="193" t="s">
        <v>1</v>
      </c>
      <c r="F285" s="194" t="s">
        <v>174</v>
      </c>
      <c r="G285" s="13"/>
      <c r="H285" s="193" t="s">
        <v>1</v>
      </c>
      <c r="I285" s="195"/>
      <c r="J285" s="13"/>
      <c r="K285" s="13"/>
      <c r="L285" s="191"/>
      <c r="M285" s="196"/>
      <c r="N285" s="197"/>
      <c r="O285" s="197"/>
      <c r="P285" s="197"/>
      <c r="Q285" s="197"/>
      <c r="R285" s="197"/>
      <c r="S285" s="197"/>
      <c r="T285" s="19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93" t="s">
        <v>157</v>
      </c>
      <c r="AU285" s="193" t="s">
        <v>82</v>
      </c>
      <c r="AV285" s="13" t="s">
        <v>80</v>
      </c>
      <c r="AW285" s="13" t="s">
        <v>30</v>
      </c>
      <c r="AX285" s="13" t="s">
        <v>73</v>
      </c>
      <c r="AY285" s="193" t="s">
        <v>147</v>
      </c>
    </row>
    <row r="286" s="14" customFormat="1">
      <c r="A286" s="14"/>
      <c r="B286" s="199"/>
      <c r="C286" s="14"/>
      <c r="D286" s="192" t="s">
        <v>157</v>
      </c>
      <c r="E286" s="200" t="s">
        <v>1</v>
      </c>
      <c r="F286" s="201" t="s">
        <v>175</v>
      </c>
      <c r="G286" s="14"/>
      <c r="H286" s="202">
        <v>36.75</v>
      </c>
      <c r="I286" s="203"/>
      <c r="J286" s="14"/>
      <c r="K286" s="14"/>
      <c r="L286" s="199"/>
      <c r="M286" s="204"/>
      <c r="N286" s="205"/>
      <c r="O286" s="205"/>
      <c r="P286" s="205"/>
      <c r="Q286" s="205"/>
      <c r="R286" s="205"/>
      <c r="S286" s="205"/>
      <c r="T286" s="20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0" t="s">
        <v>157</v>
      </c>
      <c r="AU286" s="200" t="s">
        <v>82</v>
      </c>
      <c r="AV286" s="14" t="s">
        <v>82</v>
      </c>
      <c r="AW286" s="14" t="s">
        <v>30</v>
      </c>
      <c r="AX286" s="14" t="s">
        <v>73</v>
      </c>
      <c r="AY286" s="200" t="s">
        <v>147</v>
      </c>
    </row>
    <row r="287" s="14" customFormat="1">
      <c r="A287" s="14"/>
      <c r="B287" s="199"/>
      <c r="C287" s="14"/>
      <c r="D287" s="192" t="s">
        <v>157</v>
      </c>
      <c r="E287" s="200" t="s">
        <v>1</v>
      </c>
      <c r="F287" s="201" t="s">
        <v>176</v>
      </c>
      <c r="G287" s="14"/>
      <c r="H287" s="202">
        <v>3.3599999999999999</v>
      </c>
      <c r="I287" s="203"/>
      <c r="J287" s="14"/>
      <c r="K287" s="14"/>
      <c r="L287" s="199"/>
      <c r="M287" s="204"/>
      <c r="N287" s="205"/>
      <c r="O287" s="205"/>
      <c r="P287" s="205"/>
      <c r="Q287" s="205"/>
      <c r="R287" s="205"/>
      <c r="S287" s="205"/>
      <c r="T287" s="20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00" t="s">
        <v>157</v>
      </c>
      <c r="AU287" s="200" t="s">
        <v>82</v>
      </c>
      <c r="AV287" s="14" t="s">
        <v>82</v>
      </c>
      <c r="AW287" s="14" t="s">
        <v>30</v>
      </c>
      <c r="AX287" s="14" t="s">
        <v>73</v>
      </c>
      <c r="AY287" s="200" t="s">
        <v>147</v>
      </c>
    </row>
    <row r="288" s="14" customFormat="1">
      <c r="A288" s="14"/>
      <c r="B288" s="199"/>
      <c r="C288" s="14"/>
      <c r="D288" s="192" t="s">
        <v>157</v>
      </c>
      <c r="E288" s="200" t="s">
        <v>1</v>
      </c>
      <c r="F288" s="201" t="s">
        <v>177</v>
      </c>
      <c r="G288" s="14"/>
      <c r="H288" s="202">
        <v>3.0099999999999998</v>
      </c>
      <c r="I288" s="203"/>
      <c r="J288" s="14"/>
      <c r="K288" s="14"/>
      <c r="L288" s="199"/>
      <c r="M288" s="204"/>
      <c r="N288" s="205"/>
      <c r="O288" s="205"/>
      <c r="P288" s="205"/>
      <c r="Q288" s="205"/>
      <c r="R288" s="205"/>
      <c r="S288" s="205"/>
      <c r="T288" s="20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00" t="s">
        <v>157</v>
      </c>
      <c r="AU288" s="200" t="s">
        <v>82</v>
      </c>
      <c r="AV288" s="14" t="s">
        <v>82</v>
      </c>
      <c r="AW288" s="14" t="s">
        <v>30</v>
      </c>
      <c r="AX288" s="14" t="s">
        <v>73</v>
      </c>
      <c r="AY288" s="200" t="s">
        <v>147</v>
      </c>
    </row>
    <row r="289" s="14" customFormat="1">
      <c r="A289" s="14"/>
      <c r="B289" s="199"/>
      <c r="C289" s="14"/>
      <c r="D289" s="192" t="s">
        <v>157</v>
      </c>
      <c r="E289" s="200" t="s">
        <v>1</v>
      </c>
      <c r="F289" s="201" t="s">
        <v>178</v>
      </c>
      <c r="G289" s="14"/>
      <c r="H289" s="202">
        <v>1.3999999999999999</v>
      </c>
      <c r="I289" s="203"/>
      <c r="J289" s="14"/>
      <c r="K289" s="14"/>
      <c r="L289" s="199"/>
      <c r="M289" s="204"/>
      <c r="N289" s="205"/>
      <c r="O289" s="205"/>
      <c r="P289" s="205"/>
      <c r="Q289" s="205"/>
      <c r="R289" s="205"/>
      <c r="S289" s="205"/>
      <c r="T289" s="20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00" t="s">
        <v>157</v>
      </c>
      <c r="AU289" s="200" t="s">
        <v>82</v>
      </c>
      <c r="AV289" s="14" t="s">
        <v>82</v>
      </c>
      <c r="AW289" s="14" t="s">
        <v>30</v>
      </c>
      <c r="AX289" s="14" t="s">
        <v>73</v>
      </c>
      <c r="AY289" s="200" t="s">
        <v>147</v>
      </c>
    </row>
    <row r="290" s="13" customFormat="1">
      <c r="A290" s="13"/>
      <c r="B290" s="191"/>
      <c r="C290" s="13"/>
      <c r="D290" s="192" t="s">
        <v>157</v>
      </c>
      <c r="E290" s="193" t="s">
        <v>1</v>
      </c>
      <c r="F290" s="194" t="s">
        <v>251</v>
      </c>
      <c r="G290" s="13"/>
      <c r="H290" s="193" t="s">
        <v>1</v>
      </c>
      <c r="I290" s="195"/>
      <c r="J290" s="13"/>
      <c r="K290" s="13"/>
      <c r="L290" s="191"/>
      <c r="M290" s="196"/>
      <c r="N290" s="197"/>
      <c r="O290" s="197"/>
      <c r="P290" s="197"/>
      <c r="Q290" s="197"/>
      <c r="R290" s="197"/>
      <c r="S290" s="197"/>
      <c r="T290" s="19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3" t="s">
        <v>157</v>
      </c>
      <c r="AU290" s="193" t="s">
        <v>82</v>
      </c>
      <c r="AV290" s="13" t="s">
        <v>80</v>
      </c>
      <c r="AW290" s="13" t="s">
        <v>30</v>
      </c>
      <c r="AX290" s="13" t="s">
        <v>73</v>
      </c>
      <c r="AY290" s="193" t="s">
        <v>147</v>
      </c>
    </row>
    <row r="291" s="14" customFormat="1">
      <c r="A291" s="14"/>
      <c r="B291" s="199"/>
      <c r="C291" s="14"/>
      <c r="D291" s="192" t="s">
        <v>157</v>
      </c>
      <c r="E291" s="200" t="s">
        <v>1</v>
      </c>
      <c r="F291" s="201" t="s">
        <v>264</v>
      </c>
      <c r="G291" s="14"/>
      <c r="H291" s="202">
        <v>10.5</v>
      </c>
      <c r="I291" s="203"/>
      <c r="J291" s="14"/>
      <c r="K291" s="14"/>
      <c r="L291" s="199"/>
      <c r="M291" s="204"/>
      <c r="N291" s="205"/>
      <c r="O291" s="205"/>
      <c r="P291" s="205"/>
      <c r="Q291" s="205"/>
      <c r="R291" s="205"/>
      <c r="S291" s="205"/>
      <c r="T291" s="20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00" t="s">
        <v>157</v>
      </c>
      <c r="AU291" s="200" t="s">
        <v>82</v>
      </c>
      <c r="AV291" s="14" t="s">
        <v>82</v>
      </c>
      <c r="AW291" s="14" t="s">
        <v>30</v>
      </c>
      <c r="AX291" s="14" t="s">
        <v>73</v>
      </c>
      <c r="AY291" s="200" t="s">
        <v>147</v>
      </c>
    </row>
    <row r="292" s="14" customFormat="1">
      <c r="A292" s="14"/>
      <c r="B292" s="199"/>
      <c r="C292" s="14"/>
      <c r="D292" s="192" t="s">
        <v>157</v>
      </c>
      <c r="E292" s="200" t="s">
        <v>1</v>
      </c>
      <c r="F292" s="201" t="s">
        <v>265</v>
      </c>
      <c r="G292" s="14"/>
      <c r="H292" s="202">
        <v>1.26</v>
      </c>
      <c r="I292" s="203"/>
      <c r="J292" s="14"/>
      <c r="K292" s="14"/>
      <c r="L292" s="199"/>
      <c r="M292" s="204"/>
      <c r="N292" s="205"/>
      <c r="O292" s="205"/>
      <c r="P292" s="205"/>
      <c r="Q292" s="205"/>
      <c r="R292" s="205"/>
      <c r="S292" s="205"/>
      <c r="T292" s="20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00" t="s">
        <v>157</v>
      </c>
      <c r="AU292" s="200" t="s">
        <v>82</v>
      </c>
      <c r="AV292" s="14" t="s">
        <v>82</v>
      </c>
      <c r="AW292" s="14" t="s">
        <v>30</v>
      </c>
      <c r="AX292" s="14" t="s">
        <v>73</v>
      </c>
      <c r="AY292" s="200" t="s">
        <v>147</v>
      </c>
    </row>
    <row r="293" s="14" customFormat="1">
      <c r="A293" s="14"/>
      <c r="B293" s="199"/>
      <c r="C293" s="14"/>
      <c r="D293" s="192" t="s">
        <v>157</v>
      </c>
      <c r="E293" s="200" t="s">
        <v>1</v>
      </c>
      <c r="F293" s="201" t="s">
        <v>254</v>
      </c>
      <c r="G293" s="14"/>
      <c r="H293" s="202">
        <v>0.77000000000000002</v>
      </c>
      <c r="I293" s="203"/>
      <c r="J293" s="14"/>
      <c r="K293" s="14"/>
      <c r="L293" s="199"/>
      <c r="M293" s="204"/>
      <c r="N293" s="205"/>
      <c r="O293" s="205"/>
      <c r="P293" s="205"/>
      <c r="Q293" s="205"/>
      <c r="R293" s="205"/>
      <c r="S293" s="205"/>
      <c r="T293" s="20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0" t="s">
        <v>157</v>
      </c>
      <c r="AU293" s="200" t="s">
        <v>82</v>
      </c>
      <c r="AV293" s="14" t="s">
        <v>82</v>
      </c>
      <c r="AW293" s="14" t="s">
        <v>30</v>
      </c>
      <c r="AX293" s="14" t="s">
        <v>73</v>
      </c>
      <c r="AY293" s="200" t="s">
        <v>147</v>
      </c>
    </row>
    <row r="294" s="14" customFormat="1">
      <c r="A294" s="14"/>
      <c r="B294" s="199"/>
      <c r="C294" s="14"/>
      <c r="D294" s="192" t="s">
        <v>157</v>
      </c>
      <c r="E294" s="200" t="s">
        <v>1</v>
      </c>
      <c r="F294" s="201" t="s">
        <v>255</v>
      </c>
      <c r="G294" s="14"/>
      <c r="H294" s="202">
        <v>0.28000000000000003</v>
      </c>
      <c r="I294" s="203"/>
      <c r="J294" s="14"/>
      <c r="K294" s="14"/>
      <c r="L294" s="199"/>
      <c r="M294" s="204"/>
      <c r="N294" s="205"/>
      <c r="O294" s="205"/>
      <c r="P294" s="205"/>
      <c r="Q294" s="205"/>
      <c r="R294" s="205"/>
      <c r="S294" s="205"/>
      <c r="T294" s="20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0" t="s">
        <v>157</v>
      </c>
      <c r="AU294" s="200" t="s">
        <v>82</v>
      </c>
      <c r="AV294" s="14" t="s">
        <v>82</v>
      </c>
      <c r="AW294" s="14" t="s">
        <v>30</v>
      </c>
      <c r="AX294" s="14" t="s">
        <v>73</v>
      </c>
      <c r="AY294" s="200" t="s">
        <v>147</v>
      </c>
    </row>
    <row r="295" s="15" customFormat="1">
      <c r="A295" s="15"/>
      <c r="B295" s="207"/>
      <c r="C295" s="15"/>
      <c r="D295" s="192" t="s">
        <v>157</v>
      </c>
      <c r="E295" s="208" t="s">
        <v>1</v>
      </c>
      <c r="F295" s="209" t="s">
        <v>160</v>
      </c>
      <c r="G295" s="15"/>
      <c r="H295" s="210">
        <v>350.17999999999995</v>
      </c>
      <c r="I295" s="211"/>
      <c r="J295" s="15"/>
      <c r="K295" s="15"/>
      <c r="L295" s="207"/>
      <c r="M295" s="212"/>
      <c r="N295" s="213"/>
      <c r="O295" s="213"/>
      <c r="P295" s="213"/>
      <c r="Q295" s="213"/>
      <c r="R295" s="213"/>
      <c r="S295" s="213"/>
      <c r="T295" s="21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08" t="s">
        <v>157</v>
      </c>
      <c r="AU295" s="208" t="s">
        <v>82</v>
      </c>
      <c r="AV295" s="15" t="s">
        <v>154</v>
      </c>
      <c r="AW295" s="15" t="s">
        <v>30</v>
      </c>
      <c r="AX295" s="15" t="s">
        <v>80</v>
      </c>
      <c r="AY295" s="208" t="s">
        <v>147</v>
      </c>
    </row>
    <row r="296" s="2" customFormat="1" ht="49.05" customHeight="1">
      <c r="A296" s="37"/>
      <c r="B296" s="171"/>
      <c r="C296" s="172" t="s">
        <v>216</v>
      </c>
      <c r="D296" s="172" t="s">
        <v>150</v>
      </c>
      <c r="E296" s="173" t="s">
        <v>266</v>
      </c>
      <c r="F296" s="174" t="s">
        <v>267</v>
      </c>
      <c r="G296" s="175" t="s">
        <v>164</v>
      </c>
      <c r="H296" s="176">
        <v>1050.54</v>
      </c>
      <c r="I296" s="177"/>
      <c r="J296" s="178">
        <f>ROUND(I296*H296,2)</f>
        <v>0</v>
      </c>
      <c r="K296" s="179"/>
      <c r="L296" s="38"/>
      <c r="M296" s="180" t="s">
        <v>1</v>
      </c>
      <c r="N296" s="181" t="s">
        <v>38</v>
      </c>
      <c r="O296" s="76"/>
      <c r="P296" s="182">
        <f>O296*H296</f>
        <v>0</v>
      </c>
      <c r="Q296" s="182">
        <v>0</v>
      </c>
      <c r="R296" s="182">
        <f>Q296*H296</f>
        <v>0</v>
      </c>
      <c r="S296" s="182">
        <v>0</v>
      </c>
      <c r="T296" s="18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4" t="s">
        <v>154</v>
      </c>
      <c r="AT296" s="184" t="s">
        <v>150</v>
      </c>
      <c r="AU296" s="184" t="s">
        <v>82</v>
      </c>
      <c r="AY296" s="18" t="s">
        <v>147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8" t="s">
        <v>80</v>
      </c>
      <c r="BK296" s="185">
        <f>ROUND(I296*H296,2)</f>
        <v>0</v>
      </c>
      <c r="BL296" s="18" t="s">
        <v>154</v>
      </c>
      <c r="BM296" s="184" t="s">
        <v>268</v>
      </c>
    </row>
    <row r="297" s="2" customFormat="1">
      <c r="A297" s="37"/>
      <c r="B297" s="38"/>
      <c r="C297" s="37"/>
      <c r="D297" s="186" t="s">
        <v>155</v>
      </c>
      <c r="E297" s="37"/>
      <c r="F297" s="187" t="s">
        <v>269</v>
      </c>
      <c r="G297" s="37"/>
      <c r="H297" s="37"/>
      <c r="I297" s="188"/>
      <c r="J297" s="37"/>
      <c r="K297" s="37"/>
      <c r="L297" s="38"/>
      <c r="M297" s="189"/>
      <c r="N297" s="190"/>
      <c r="O297" s="76"/>
      <c r="P297" s="76"/>
      <c r="Q297" s="76"/>
      <c r="R297" s="76"/>
      <c r="S297" s="76"/>
      <c r="T297" s="7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8" t="s">
        <v>155</v>
      </c>
      <c r="AU297" s="18" t="s">
        <v>82</v>
      </c>
    </row>
    <row r="298" s="13" customFormat="1">
      <c r="A298" s="13"/>
      <c r="B298" s="191"/>
      <c r="C298" s="13"/>
      <c r="D298" s="192" t="s">
        <v>157</v>
      </c>
      <c r="E298" s="193" t="s">
        <v>1</v>
      </c>
      <c r="F298" s="194" t="s">
        <v>243</v>
      </c>
      <c r="G298" s="13"/>
      <c r="H298" s="193" t="s">
        <v>1</v>
      </c>
      <c r="I298" s="195"/>
      <c r="J298" s="13"/>
      <c r="K298" s="13"/>
      <c r="L298" s="191"/>
      <c r="M298" s="196"/>
      <c r="N298" s="197"/>
      <c r="O298" s="197"/>
      <c r="P298" s="197"/>
      <c r="Q298" s="197"/>
      <c r="R298" s="197"/>
      <c r="S298" s="197"/>
      <c r="T298" s="19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3" t="s">
        <v>157</v>
      </c>
      <c r="AU298" s="193" t="s">
        <v>82</v>
      </c>
      <c r="AV298" s="13" t="s">
        <v>80</v>
      </c>
      <c r="AW298" s="13" t="s">
        <v>30</v>
      </c>
      <c r="AX298" s="13" t="s">
        <v>73</v>
      </c>
      <c r="AY298" s="193" t="s">
        <v>147</v>
      </c>
    </row>
    <row r="299" s="14" customFormat="1">
      <c r="A299" s="14"/>
      <c r="B299" s="199"/>
      <c r="C299" s="14"/>
      <c r="D299" s="192" t="s">
        <v>157</v>
      </c>
      <c r="E299" s="200" t="s">
        <v>1</v>
      </c>
      <c r="F299" s="201" t="s">
        <v>244</v>
      </c>
      <c r="G299" s="14"/>
      <c r="H299" s="202">
        <v>9.4499999999999993</v>
      </c>
      <c r="I299" s="203"/>
      <c r="J299" s="14"/>
      <c r="K299" s="14"/>
      <c r="L299" s="199"/>
      <c r="M299" s="204"/>
      <c r="N299" s="205"/>
      <c r="O299" s="205"/>
      <c r="P299" s="205"/>
      <c r="Q299" s="205"/>
      <c r="R299" s="205"/>
      <c r="S299" s="205"/>
      <c r="T299" s="20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0" t="s">
        <v>157</v>
      </c>
      <c r="AU299" s="200" t="s">
        <v>82</v>
      </c>
      <c r="AV299" s="14" t="s">
        <v>82</v>
      </c>
      <c r="AW299" s="14" t="s">
        <v>30</v>
      </c>
      <c r="AX299" s="14" t="s">
        <v>73</v>
      </c>
      <c r="AY299" s="200" t="s">
        <v>147</v>
      </c>
    </row>
    <row r="300" s="13" customFormat="1">
      <c r="A300" s="13"/>
      <c r="B300" s="191"/>
      <c r="C300" s="13"/>
      <c r="D300" s="192" t="s">
        <v>157</v>
      </c>
      <c r="E300" s="193" t="s">
        <v>1</v>
      </c>
      <c r="F300" s="194" t="s">
        <v>245</v>
      </c>
      <c r="G300" s="13"/>
      <c r="H300" s="193" t="s">
        <v>1</v>
      </c>
      <c r="I300" s="195"/>
      <c r="J300" s="13"/>
      <c r="K300" s="13"/>
      <c r="L300" s="191"/>
      <c r="M300" s="196"/>
      <c r="N300" s="197"/>
      <c r="O300" s="197"/>
      <c r="P300" s="197"/>
      <c r="Q300" s="197"/>
      <c r="R300" s="197"/>
      <c r="S300" s="197"/>
      <c r="T300" s="19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3" t="s">
        <v>157</v>
      </c>
      <c r="AU300" s="193" t="s">
        <v>82</v>
      </c>
      <c r="AV300" s="13" t="s">
        <v>80</v>
      </c>
      <c r="AW300" s="13" t="s">
        <v>30</v>
      </c>
      <c r="AX300" s="13" t="s">
        <v>73</v>
      </c>
      <c r="AY300" s="193" t="s">
        <v>147</v>
      </c>
    </row>
    <row r="301" s="13" customFormat="1">
      <c r="A301" s="13"/>
      <c r="B301" s="191"/>
      <c r="C301" s="13"/>
      <c r="D301" s="192" t="s">
        <v>157</v>
      </c>
      <c r="E301" s="193" t="s">
        <v>1</v>
      </c>
      <c r="F301" s="194" t="s">
        <v>165</v>
      </c>
      <c r="G301" s="13"/>
      <c r="H301" s="193" t="s">
        <v>1</v>
      </c>
      <c r="I301" s="195"/>
      <c r="J301" s="13"/>
      <c r="K301" s="13"/>
      <c r="L301" s="191"/>
      <c r="M301" s="196"/>
      <c r="N301" s="197"/>
      <c r="O301" s="197"/>
      <c r="P301" s="197"/>
      <c r="Q301" s="197"/>
      <c r="R301" s="197"/>
      <c r="S301" s="197"/>
      <c r="T301" s="19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3" t="s">
        <v>157</v>
      </c>
      <c r="AU301" s="193" t="s">
        <v>82</v>
      </c>
      <c r="AV301" s="13" t="s">
        <v>80</v>
      </c>
      <c r="AW301" s="13" t="s">
        <v>30</v>
      </c>
      <c r="AX301" s="13" t="s">
        <v>73</v>
      </c>
      <c r="AY301" s="193" t="s">
        <v>147</v>
      </c>
    </row>
    <row r="302" s="14" customFormat="1">
      <c r="A302" s="14"/>
      <c r="B302" s="199"/>
      <c r="C302" s="14"/>
      <c r="D302" s="192" t="s">
        <v>157</v>
      </c>
      <c r="E302" s="200" t="s">
        <v>1</v>
      </c>
      <c r="F302" s="201" t="s">
        <v>246</v>
      </c>
      <c r="G302" s="14"/>
      <c r="H302" s="202">
        <v>21.399999999999999</v>
      </c>
      <c r="I302" s="203"/>
      <c r="J302" s="14"/>
      <c r="K302" s="14"/>
      <c r="L302" s="199"/>
      <c r="M302" s="204"/>
      <c r="N302" s="205"/>
      <c r="O302" s="205"/>
      <c r="P302" s="205"/>
      <c r="Q302" s="205"/>
      <c r="R302" s="205"/>
      <c r="S302" s="205"/>
      <c r="T302" s="20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00" t="s">
        <v>157</v>
      </c>
      <c r="AU302" s="200" t="s">
        <v>82</v>
      </c>
      <c r="AV302" s="14" t="s">
        <v>82</v>
      </c>
      <c r="AW302" s="14" t="s">
        <v>30</v>
      </c>
      <c r="AX302" s="14" t="s">
        <v>73</v>
      </c>
      <c r="AY302" s="200" t="s">
        <v>147</v>
      </c>
    </row>
    <row r="303" s="14" customFormat="1">
      <c r="A303" s="14"/>
      <c r="B303" s="199"/>
      <c r="C303" s="14"/>
      <c r="D303" s="192" t="s">
        <v>157</v>
      </c>
      <c r="E303" s="200" t="s">
        <v>1</v>
      </c>
      <c r="F303" s="201" t="s">
        <v>247</v>
      </c>
      <c r="G303" s="14"/>
      <c r="H303" s="202">
        <v>9</v>
      </c>
      <c r="I303" s="203"/>
      <c r="J303" s="14"/>
      <c r="K303" s="14"/>
      <c r="L303" s="199"/>
      <c r="M303" s="204"/>
      <c r="N303" s="205"/>
      <c r="O303" s="205"/>
      <c r="P303" s="205"/>
      <c r="Q303" s="205"/>
      <c r="R303" s="205"/>
      <c r="S303" s="205"/>
      <c r="T303" s="20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0" t="s">
        <v>157</v>
      </c>
      <c r="AU303" s="200" t="s">
        <v>82</v>
      </c>
      <c r="AV303" s="14" t="s">
        <v>82</v>
      </c>
      <c r="AW303" s="14" t="s">
        <v>30</v>
      </c>
      <c r="AX303" s="14" t="s">
        <v>73</v>
      </c>
      <c r="AY303" s="200" t="s">
        <v>147</v>
      </c>
    </row>
    <row r="304" s="13" customFormat="1">
      <c r="A304" s="13"/>
      <c r="B304" s="191"/>
      <c r="C304" s="13"/>
      <c r="D304" s="192" t="s">
        <v>157</v>
      </c>
      <c r="E304" s="193" t="s">
        <v>1</v>
      </c>
      <c r="F304" s="194" t="s">
        <v>167</v>
      </c>
      <c r="G304" s="13"/>
      <c r="H304" s="193" t="s">
        <v>1</v>
      </c>
      <c r="I304" s="195"/>
      <c r="J304" s="13"/>
      <c r="K304" s="13"/>
      <c r="L304" s="191"/>
      <c r="M304" s="196"/>
      <c r="N304" s="197"/>
      <c r="O304" s="197"/>
      <c r="P304" s="197"/>
      <c r="Q304" s="197"/>
      <c r="R304" s="197"/>
      <c r="S304" s="197"/>
      <c r="T304" s="19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3" t="s">
        <v>157</v>
      </c>
      <c r="AU304" s="193" t="s">
        <v>82</v>
      </c>
      <c r="AV304" s="13" t="s">
        <v>80</v>
      </c>
      <c r="AW304" s="13" t="s">
        <v>30</v>
      </c>
      <c r="AX304" s="13" t="s">
        <v>73</v>
      </c>
      <c r="AY304" s="193" t="s">
        <v>147</v>
      </c>
    </row>
    <row r="305" s="14" customFormat="1">
      <c r="A305" s="14"/>
      <c r="B305" s="199"/>
      <c r="C305" s="14"/>
      <c r="D305" s="192" t="s">
        <v>157</v>
      </c>
      <c r="E305" s="200" t="s">
        <v>1</v>
      </c>
      <c r="F305" s="201" t="s">
        <v>248</v>
      </c>
      <c r="G305" s="14"/>
      <c r="H305" s="202">
        <v>19.5</v>
      </c>
      <c r="I305" s="203"/>
      <c r="J305" s="14"/>
      <c r="K305" s="14"/>
      <c r="L305" s="199"/>
      <c r="M305" s="204"/>
      <c r="N305" s="205"/>
      <c r="O305" s="205"/>
      <c r="P305" s="205"/>
      <c r="Q305" s="205"/>
      <c r="R305" s="205"/>
      <c r="S305" s="205"/>
      <c r="T305" s="20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00" t="s">
        <v>157</v>
      </c>
      <c r="AU305" s="200" t="s">
        <v>82</v>
      </c>
      <c r="AV305" s="14" t="s">
        <v>82</v>
      </c>
      <c r="AW305" s="14" t="s">
        <v>30</v>
      </c>
      <c r="AX305" s="14" t="s">
        <v>73</v>
      </c>
      <c r="AY305" s="200" t="s">
        <v>147</v>
      </c>
    </row>
    <row r="306" s="13" customFormat="1">
      <c r="A306" s="13"/>
      <c r="B306" s="191"/>
      <c r="C306" s="13"/>
      <c r="D306" s="192" t="s">
        <v>157</v>
      </c>
      <c r="E306" s="193" t="s">
        <v>1</v>
      </c>
      <c r="F306" s="194" t="s">
        <v>165</v>
      </c>
      <c r="G306" s="13"/>
      <c r="H306" s="193" t="s">
        <v>1</v>
      </c>
      <c r="I306" s="195"/>
      <c r="J306" s="13"/>
      <c r="K306" s="13"/>
      <c r="L306" s="191"/>
      <c r="M306" s="196"/>
      <c r="N306" s="197"/>
      <c r="O306" s="197"/>
      <c r="P306" s="197"/>
      <c r="Q306" s="197"/>
      <c r="R306" s="197"/>
      <c r="S306" s="197"/>
      <c r="T306" s="19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3" t="s">
        <v>157</v>
      </c>
      <c r="AU306" s="193" t="s">
        <v>82</v>
      </c>
      <c r="AV306" s="13" t="s">
        <v>80</v>
      </c>
      <c r="AW306" s="13" t="s">
        <v>30</v>
      </c>
      <c r="AX306" s="13" t="s">
        <v>73</v>
      </c>
      <c r="AY306" s="193" t="s">
        <v>147</v>
      </c>
    </row>
    <row r="307" s="14" customFormat="1">
      <c r="A307" s="14"/>
      <c r="B307" s="199"/>
      <c r="C307" s="14"/>
      <c r="D307" s="192" t="s">
        <v>157</v>
      </c>
      <c r="E307" s="200" t="s">
        <v>1</v>
      </c>
      <c r="F307" s="201" t="s">
        <v>166</v>
      </c>
      <c r="G307" s="14"/>
      <c r="H307" s="202">
        <v>149.80000000000001</v>
      </c>
      <c r="I307" s="203"/>
      <c r="J307" s="14"/>
      <c r="K307" s="14"/>
      <c r="L307" s="199"/>
      <c r="M307" s="204"/>
      <c r="N307" s="205"/>
      <c r="O307" s="205"/>
      <c r="P307" s="205"/>
      <c r="Q307" s="205"/>
      <c r="R307" s="205"/>
      <c r="S307" s="205"/>
      <c r="T307" s="20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00" t="s">
        <v>157</v>
      </c>
      <c r="AU307" s="200" t="s">
        <v>82</v>
      </c>
      <c r="AV307" s="14" t="s">
        <v>82</v>
      </c>
      <c r="AW307" s="14" t="s">
        <v>30</v>
      </c>
      <c r="AX307" s="14" t="s">
        <v>73</v>
      </c>
      <c r="AY307" s="200" t="s">
        <v>147</v>
      </c>
    </row>
    <row r="308" s="13" customFormat="1">
      <c r="A308" s="13"/>
      <c r="B308" s="191"/>
      <c r="C308" s="13"/>
      <c r="D308" s="192" t="s">
        <v>157</v>
      </c>
      <c r="E308" s="193" t="s">
        <v>1</v>
      </c>
      <c r="F308" s="194" t="s">
        <v>167</v>
      </c>
      <c r="G308" s="13"/>
      <c r="H308" s="193" t="s">
        <v>1</v>
      </c>
      <c r="I308" s="195"/>
      <c r="J308" s="13"/>
      <c r="K308" s="13"/>
      <c r="L308" s="191"/>
      <c r="M308" s="196"/>
      <c r="N308" s="197"/>
      <c r="O308" s="197"/>
      <c r="P308" s="197"/>
      <c r="Q308" s="197"/>
      <c r="R308" s="197"/>
      <c r="S308" s="197"/>
      <c r="T308" s="19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93" t="s">
        <v>157</v>
      </c>
      <c r="AU308" s="193" t="s">
        <v>82</v>
      </c>
      <c r="AV308" s="13" t="s">
        <v>80</v>
      </c>
      <c r="AW308" s="13" t="s">
        <v>30</v>
      </c>
      <c r="AX308" s="13" t="s">
        <v>73</v>
      </c>
      <c r="AY308" s="193" t="s">
        <v>147</v>
      </c>
    </row>
    <row r="309" s="14" customFormat="1">
      <c r="A309" s="14"/>
      <c r="B309" s="199"/>
      <c r="C309" s="14"/>
      <c r="D309" s="192" t="s">
        <v>157</v>
      </c>
      <c r="E309" s="200" t="s">
        <v>1</v>
      </c>
      <c r="F309" s="201" t="s">
        <v>168</v>
      </c>
      <c r="G309" s="14"/>
      <c r="H309" s="202">
        <v>136.5</v>
      </c>
      <c r="I309" s="203"/>
      <c r="J309" s="14"/>
      <c r="K309" s="14"/>
      <c r="L309" s="199"/>
      <c r="M309" s="204"/>
      <c r="N309" s="205"/>
      <c r="O309" s="205"/>
      <c r="P309" s="205"/>
      <c r="Q309" s="205"/>
      <c r="R309" s="205"/>
      <c r="S309" s="205"/>
      <c r="T309" s="20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00" t="s">
        <v>157</v>
      </c>
      <c r="AU309" s="200" t="s">
        <v>82</v>
      </c>
      <c r="AV309" s="14" t="s">
        <v>82</v>
      </c>
      <c r="AW309" s="14" t="s">
        <v>30</v>
      </c>
      <c r="AX309" s="14" t="s">
        <v>73</v>
      </c>
      <c r="AY309" s="200" t="s">
        <v>147</v>
      </c>
    </row>
    <row r="310" s="13" customFormat="1">
      <c r="A310" s="13"/>
      <c r="B310" s="191"/>
      <c r="C310" s="13"/>
      <c r="D310" s="192" t="s">
        <v>157</v>
      </c>
      <c r="E310" s="193" t="s">
        <v>1</v>
      </c>
      <c r="F310" s="194" t="s">
        <v>169</v>
      </c>
      <c r="G310" s="13"/>
      <c r="H310" s="193" t="s">
        <v>1</v>
      </c>
      <c r="I310" s="195"/>
      <c r="J310" s="13"/>
      <c r="K310" s="13"/>
      <c r="L310" s="191"/>
      <c r="M310" s="196"/>
      <c r="N310" s="197"/>
      <c r="O310" s="197"/>
      <c r="P310" s="197"/>
      <c r="Q310" s="197"/>
      <c r="R310" s="197"/>
      <c r="S310" s="197"/>
      <c r="T310" s="19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93" t="s">
        <v>157</v>
      </c>
      <c r="AU310" s="193" t="s">
        <v>82</v>
      </c>
      <c r="AV310" s="13" t="s">
        <v>80</v>
      </c>
      <c r="AW310" s="13" t="s">
        <v>30</v>
      </c>
      <c r="AX310" s="13" t="s">
        <v>73</v>
      </c>
      <c r="AY310" s="193" t="s">
        <v>147</v>
      </c>
    </row>
    <row r="311" s="14" customFormat="1">
      <c r="A311" s="14"/>
      <c r="B311" s="199"/>
      <c r="C311" s="14"/>
      <c r="D311" s="192" t="s">
        <v>157</v>
      </c>
      <c r="E311" s="200" t="s">
        <v>1</v>
      </c>
      <c r="F311" s="201" t="s">
        <v>170</v>
      </c>
      <c r="G311" s="14"/>
      <c r="H311" s="202">
        <v>-45</v>
      </c>
      <c r="I311" s="203"/>
      <c r="J311" s="14"/>
      <c r="K311" s="14"/>
      <c r="L311" s="199"/>
      <c r="M311" s="204"/>
      <c r="N311" s="205"/>
      <c r="O311" s="205"/>
      <c r="P311" s="205"/>
      <c r="Q311" s="205"/>
      <c r="R311" s="205"/>
      <c r="S311" s="205"/>
      <c r="T311" s="20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00" t="s">
        <v>157</v>
      </c>
      <c r="AU311" s="200" t="s">
        <v>82</v>
      </c>
      <c r="AV311" s="14" t="s">
        <v>82</v>
      </c>
      <c r="AW311" s="14" t="s">
        <v>30</v>
      </c>
      <c r="AX311" s="14" t="s">
        <v>73</v>
      </c>
      <c r="AY311" s="200" t="s">
        <v>147</v>
      </c>
    </row>
    <row r="312" s="14" customFormat="1">
      <c r="A312" s="14"/>
      <c r="B312" s="199"/>
      <c r="C312" s="14"/>
      <c r="D312" s="192" t="s">
        <v>157</v>
      </c>
      <c r="E312" s="200" t="s">
        <v>1</v>
      </c>
      <c r="F312" s="201" t="s">
        <v>171</v>
      </c>
      <c r="G312" s="14"/>
      <c r="H312" s="202">
        <v>-5.4000000000000004</v>
      </c>
      <c r="I312" s="203"/>
      <c r="J312" s="14"/>
      <c r="K312" s="14"/>
      <c r="L312" s="199"/>
      <c r="M312" s="204"/>
      <c r="N312" s="205"/>
      <c r="O312" s="205"/>
      <c r="P312" s="205"/>
      <c r="Q312" s="205"/>
      <c r="R312" s="205"/>
      <c r="S312" s="205"/>
      <c r="T312" s="20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00" t="s">
        <v>157</v>
      </c>
      <c r="AU312" s="200" t="s">
        <v>82</v>
      </c>
      <c r="AV312" s="14" t="s">
        <v>82</v>
      </c>
      <c r="AW312" s="14" t="s">
        <v>30</v>
      </c>
      <c r="AX312" s="14" t="s">
        <v>73</v>
      </c>
      <c r="AY312" s="200" t="s">
        <v>147</v>
      </c>
    </row>
    <row r="313" s="14" customFormat="1">
      <c r="A313" s="14"/>
      <c r="B313" s="199"/>
      <c r="C313" s="14"/>
      <c r="D313" s="192" t="s">
        <v>157</v>
      </c>
      <c r="E313" s="200" t="s">
        <v>1</v>
      </c>
      <c r="F313" s="201" t="s">
        <v>172</v>
      </c>
      <c r="G313" s="14"/>
      <c r="H313" s="202">
        <v>-1.76</v>
      </c>
      <c r="I313" s="203"/>
      <c r="J313" s="14"/>
      <c r="K313" s="14"/>
      <c r="L313" s="199"/>
      <c r="M313" s="204"/>
      <c r="N313" s="205"/>
      <c r="O313" s="205"/>
      <c r="P313" s="205"/>
      <c r="Q313" s="205"/>
      <c r="R313" s="205"/>
      <c r="S313" s="205"/>
      <c r="T313" s="20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00" t="s">
        <v>157</v>
      </c>
      <c r="AU313" s="200" t="s">
        <v>82</v>
      </c>
      <c r="AV313" s="14" t="s">
        <v>82</v>
      </c>
      <c r="AW313" s="14" t="s">
        <v>30</v>
      </c>
      <c r="AX313" s="14" t="s">
        <v>73</v>
      </c>
      <c r="AY313" s="200" t="s">
        <v>147</v>
      </c>
    </row>
    <row r="314" s="14" customFormat="1">
      <c r="A314" s="14"/>
      <c r="B314" s="199"/>
      <c r="C314" s="14"/>
      <c r="D314" s="192" t="s">
        <v>157</v>
      </c>
      <c r="E314" s="200" t="s">
        <v>1</v>
      </c>
      <c r="F314" s="201" t="s">
        <v>173</v>
      </c>
      <c r="G314" s="14"/>
      <c r="H314" s="202">
        <v>-0.64000000000000001</v>
      </c>
      <c r="I314" s="203"/>
      <c r="J314" s="14"/>
      <c r="K314" s="14"/>
      <c r="L314" s="199"/>
      <c r="M314" s="204"/>
      <c r="N314" s="205"/>
      <c r="O314" s="205"/>
      <c r="P314" s="205"/>
      <c r="Q314" s="205"/>
      <c r="R314" s="205"/>
      <c r="S314" s="205"/>
      <c r="T314" s="20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00" t="s">
        <v>157</v>
      </c>
      <c r="AU314" s="200" t="s">
        <v>82</v>
      </c>
      <c r="AV314" s="14" t="s">
        <v>82</v>
      </c>
      <c r="AW314" s="14" t="s">
        <v>30</v>
      </c>
      <c r="AX314" s="14" t="s">
        <v>73</v>
      </c>
      <c r="AY314" s="200" t="s">
        <v>147</v>
      </c>
    </row>
    <row r="315" s="13" customFormat="1">
      <c r="A315" s="13"/>
      <c r="B315" s="191"/>
      <c r="C315" s="13"/>
      <c r="D315" s="192" t="s">
        <v>157</v>
      </c>
      <c r="E315" s="193" t="s">
        <v>1</v>
      </c>
      <c r="F315" s="194" t="s">
        <v>174</v>
      </c>
      <c r="G315" s="13"/>
      <c r="H315" s="193" t="s">
        <v>1</v>
      </c>
      <c r="I315" s="195"/>
      <c r="J315" s="13"/>
      <c r="K315" s="13"/>
      <c r="L315" s="191"/>
      <c r="M315" s="196"/>
      <c r="N315" s="197"/>
      <c r="O315" s="197"/>
      <c r="P315" s="197"/>
      <c r="Q315" s="197"/>
      <c r="R315" s="197"/>
      <c r="S315" s="197"/>
      <c r="T315" s="19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3" t="s">
        <v>157</v>
      </c>
      <c r="AU315" s="193" t="s">
        <v>82</v>
      </c>
      <c r="AV315" s="13" t="s">
        <v>80</v>
      </c>
      <c r="AW315" s="13" t="s">
        <v>30</v>
      </c>
      <c r="AX315" s="13" t="s">
        <v>73</v>
      </c>
      <c r="AY315" s="193" t="s">
        <v>147</v>
      </c>
    </row>
    <row r="316" s="14" customFormat="1">
      <c r="A316" s="14"/>
      <c r="B316" s="199"/>
      <c r="C316" s="14"/>
      <c r="D316" s="192" t="s">
        <v>157</v>
      </c>
      <c r="E316" s="200" t="s">
        <v>1</v>
      </c>
      <c r="F316" s="201" t="s">
        <v>175</v>
      </c>
      <c r="G316" s="14"/>
      <c r="H316" s="202">
        <v>36.75</v>
      </c>
      <c r="I316" s="203"/>
      <c r="J316" s="14"/>
      <c r="K316" s="14"/>
      <c r="L316" s="199"/>
      <c r="M316" s="204"/>
      <c r="N316" s="205"/>
      <c r="O316" s="205"/>
      <c r="P316" s="205"/>
      <c r="Q316" s="205"/>
      <c r="R316" s="205"/>
      <c r="S316" s="205"/>
      <c r="T316" s="20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0" t="s">
        <v>157</v>
      </c>
      <c r="AU316" s="200" t="s">
        <v>82</v>
      </c>
      <c r="AV316" s="14" t="s">
        <v>82</v>
      </c>
      <c r="AW316" s="14" t="s">
        <v>30</v>
      </c>
      <c r="AX316" s="14" t="s">
        <v>73</v>
      </c>
      <c r="AY316" s="200" t="s">
        <v>147</v>
      </c>
    </row>
    <row r="317" s="14" customFormat="1">
      <c r="A317" s="14"/>
      <c r="B317" s="199"/>
      <c r="C317" s="14"/>
      <c r="D317" s="192" t="s">
        <v>157</v>
      </c>
      <c r="E317" s="200" t="s">
        <v>1</v>
      </c>
      <c r="F317" s="201" t="s">
        <v>176</v>
      </c>
      <c r="G317" s="14"/>
      <c r="H317" s="202">
        <v>3.3599999999999999</v>
      </c>
      <c r="I317" s="203"/>
      <c r="J317" s="14"/>
      <c r="K317" s="14"/>
      <c r="L317" s="199"/>
      <c r="M317" s="204"/>
      <c r="N317" s="205"/>
      <c r="O317" s="205"/>
      <c r="P317" s="205"/>
      <c r="Q317" s="205"/>
      <c r="R317" s="205"/>
      <c r="S317" s="205"/>
      <c r="T317" s="20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00" t="s">
        <v>157</v>
      </c>
      <c r="AU317" s="200" t="s">
        <v>82</v>
      </c>
      <c r="AV317" s="14" t="s">
        <v>82</v>
      </c>
      <c r="AW317" s="14" t="s">
        <v>30</v>
      </c>
      <c r="AX317" s="14" t="s">
        <v>73</v>
      </c>
      <c r="AY317" s="200" t="s">
        <v>147</v>
      </c>
    </row>
    <row r="318" s="14" customFormat="1">
      <c r="A318" s="14"/>
      <c r="B318" s="199"/>
      <c r="C318" s="14"/>
      <c r="D318" s="192" t="s">
        <v>157</v>
      </c>
      <c r="E318" s="200" t="s">
        <v>1</v>
      </c>
      <c r="F318" s="201" t="s">
        <v>177</v>
      </c>
      <c r="G318" s="14"/>
      <c r="H318" s="202">
        <v>3.0099999999999998</v>
      </c>
      <c r="I318" s="203"/>
      <c r="J318" s="14"/>
      <c r="K318" s="14"/>
      <c r="L318" s="199"/>
      <c r="M318" s="204"/>
      <c r="N318" s="205"/>
      <c r="O318" s="205"/>
      <c r="P318" s="205"/>
      <c r="Q318" s="205"/>
      <c r="R318" s="205"/>
      <c r="S318" s="205"/>
      <c r="T318" s="20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00" t="s">
        <v>157</v>
      </c>
      <c r="AU318" s="200" t="s">
        <v>82</v>
      </c>
      <c r="AV318" s="14" t="s">
        <v>82</v>
      </c>
      <c r="AW318" s="14" t="s">
        <v>30</v>
      </c>
      <c r="AX318" s="14" t="s">
        <v>73</v>
      </c>
      <c r="AY318" s="200" t="s">
        <v>147</v>
      </c>
    </row>
    <row r="319" s="14" customFormat="1">
      <c r="A319" s="14"/>
      <c r="B319" s="199"/>
      <c r="C319" s="14"/>
      <c r="D319" s="192" t="s">
        <v>157</v>
      </c>
      <c r="E319" s="200" t="s">
        <v>1</v>
      </c>
      <c r="F319" s="201" t="s">
        <v>178</v>
      </c>
      <c r="G319" s="14"/>
      <c r="H319" s="202">
        <v>1.3999999999999999</v>
      </c>
      <c r="I319" s="203"/>
      <c r="J319" s="14"/>
      <c r="K319" s="14"/>
      <c r="L319" s="199"/>
      <c r="M319" s="204"/>
      <c r="N319" s="205"/>
      <c r="O319" s="205"/>
      <c r="P319" s="205"/>
      <c r="Q319" s="205"/>
      <c r="R319" s="205"/>
      <c r="S319" s="205"/>
      <c r="T319" s="20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00" t="s">
        <v>157</v>
      </c>
      <c r="AU319" s="200" t="s">
        <v>82</v>
      </c>
      <c r="AV319" s="14" t="s">
        <v>82</v>
      </c>
      <c r="AW319" s="14" t="s">
        <v>30</v>
      </c>
      <c r="AX319" s="14" t="s">
        <v>73</v>
      </c>
      <c r="AY319" s="200" t="s">
        <v>147</v>
      </c>
    </row>
    <row r="320" s="13" customFormat="1">
      <c r="A320" s="13"/>
      <c r="B320" s="191"/>
      <c r="C320" s="13"/>
      <c r="D320" s="192" t="s">
        <v>157</v>
      </c>
      <c r="E320" s="193" t="s">
        <v>1</v>
      </c>
      <c r="F320" s="194" t="s">
        <v>251</v>
      </c>
      <c r="G320" s="13"/>
      <c r="H320" s="193" t="s">
        <v>1</v>
      </c>
      <c r="I320" s="195"/>
      <c r="J320" s="13"/>
      <c r="K320" s="13"/>
      <c r="L320" s="191"/>
      <c r="M320" s="196"/>
      <c r="N320" s="197"/>
      <c r="O320" s="197"/>
      <c r="P320" s="197"/>
      <c r="Q320" s="197"/>
      <c r="R320" s="197"/>
      <c r="S320" s="197"/>
      <c r="T320" s="19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3" t="s">
        <v>157</v>
      </c>
      <c r="AU320" s="193" t="s">
        <v>82</v>
      </c>
      <c r="AV320" s="13" t="s">
        <v>80</v>
      </c>
      <c r="AW320" s="13" t="s">
        <v>30</v>
      </c>
      <c r="AX320" s="13" t="s">
        <v>73</v>
      </c>
      <c r="AY320" s="193" t="s">
        <v>147</v>
      </c>
    </row>
    <row r="321" s="14" customFormat="1">
      <c r="A321" s="14"/>
      <c r="B321" s="199"/>
      <c r="C321" s="14"/>
      <c r="D321" s="192" t="s">
        <v>157</v>
      </c>
      <c r="E321" s="200" t="s">
        <v>1</v>
      </c>
      <c r="F321" s="201" t="s">
        <v>264</v>
      </c>
      <c r="G321" s="14"/>
      <c r="H321" s="202">
        <v>10.5</v>
      </c>
      <c r="I321" s="203"/>
      <c r="J321" s="14"/>
      <c r="K321" s="14"/>
      <c r="L321" s="199"/>
      <c r="M321" s="204"/>
      <c r="N321" s="205"/>
      <c r="O321" s="205"/>
      <c r="P321" s="205"/>
      <c r="Q321" s="205"/>
      <c r="R321" s="205"/>
      <c r="S321" s="205"/>
      <c r="T321" s="20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00" t="s">
        <v>157</v>
      </c>
      <c r="AU321" s="200" t="s">
        <v>82</v>
      </c>
      <c r="AV321" s="14" t="s">
        <v>82</v>
      </c>
      <c r="AW321" s="14" t="s">
        <v>30</v>
      </c>
      <c r="AX321" s="14" t="s">
        <v>73</v>
      </c>
      <c r="AY321" s="200" t="s">
        <v>147</v>
      </c>
    </row>
    <row r="322" s="14" customFormat="1">
      <c r="A322" s="14"/>
      <c r="B322" s="199"/>
      <c r="C322" s="14"/>
      <c r="D322" s="192" t="s">
        <v>157</v>
      </c>
      <c r="E322" s="200" t="s">
        <v>1</v>
      </c>
      <c r="F322" s="201" t="s">
        <v>265</v>
      </c>
      <c r="G322" s="14"/>
      <c r="H322" s="202">
        <v>1.26</v>
      </c>
      <c r="I322" s="203"/>
      <c r="J322" s="14"/>
      <c r="K322" s="14"/>
      <c r="L322" s="199"/>
      <c r="M322" s="204"/>
      <c r="N322" s="205"/>
      <c r="O322" s="205"/>
      <c r="P322" s="205"/>
      <c r="Q322" s="205"/>
      <c r="R322" s="205"/>
      <c r="S322" s="205"/>
      <c r="T322" s="20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00" t="s">
        <v>157</v>
      </c>
      <c r="AU322" s="200" t="s">
        <v>82</v>
      </c>
      <c r="AV322" s="14" t="s">
        <v>82</v>
      </c>
      <c r="AW322" s="14" t="s">
        <v>30</v>
      </c>
      <c r="AX322" s="14" t="s">
        <v>73</v>
      </c>
      <c r="AY322" s="200" t="s">
        <v>147</v>
      </c>
    </row>
    <row r="323" s="14" customFormat="1">
      <c r="A323" s="14"/>
      <c r="B323" s="199"/>
      <c r="C323" s="14"/>
      <c r="D323" s="192" t="s">
        <v>157</v>
      </c>
      <c r="E323" s="200" t="s">
        <v>1</v>
      </c>
      <c r="F323" s="201" t="s">
        <v>254</v>
      </c>
      <c r="G323" s="14"/>
      <c r="H323" s="202">
        <v>0.77000000000000002</v>
      </c>
      <c r="I323" s="203"/>
      <c r="J323" s="14"/>
      <c r="K323" s="14"/>
      <c r="L323" s="199"/>
      <c r="M323" s="204"/>
      <c r="N323" s="205"/>
      <c r="O323" s="205"/>
      <c r="P323" s="205"/>
      <c r="Q323" s="205"/>
      <c r="R323" s="205"/>
      <c r="S323" s="205"/>
      <c r="T323" s="20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0" t="s">
        <v>157</v>
      </c>
      <c r="AU323" s="200" t="s">
        <v>82</v>
      </c>
      <c r="AV323" s="14" t="s">
        <v>82</v>
      </c>
      <c r="AW323" s="14" t="s">
        <v>30</v>
      </c>
      <c r="AX323" s="14" t="s">
        <v>73</v>
      </c>
      <c r="AY323" s="200" t="s">
        <v>147</v>
      </c>
    </row>
    <row r="324" s="14" customFormat="1">
      <c r="A324" s="14"/>
      <c r="B324" s="199"/>
      <c r="C324" s="14"/>
      <c r="D324" s="192" t="s">
        <v>157</v>
      </c>
      <c r="E324" s="200" t="s">
        <v>1</v>
      </c>
      <c r="F324" s="201" t="s">
        <v>255</v>
      </c>
      <c r="G324" s="14"/>
      <c r="H324" s="202">
        <v>0.28000000000000003</v>
      </c>
      <c r="I324" s="203"/>
      <c r="J324" s="14"/>
      <c r="K324" s="14"/>
      <c r="L324" s="199"/>
      <c r="M324" s="204"/>
      <c r="N324" s="205"/>
      <c r="O324" s="205"/>
      <c r="P324" s="205"/>
      <c r="Q324" s="205"/>
      <c r="R324" s="205"/>
      <c r="S324" s="205"/>
      <c r="T324" s="20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0" t="s">
        <v>157</v>
      </c>
      <c r="AU324" s="200" t="s">
        <v>82</v>
      </c>
      <c r="AV324" s="14" t="s">
        <v>82</v>
      </c>
      <c r="AW324" s="14" t="s">
        <v>30</v>
      </c>
      <c r="AX324" s="14" t="s">
        <v>73</v>
      </c>
      <c r="AY324" s="200" t="s">
        <v>147</v>
      </c>
    </row>
    <row r="325" s="15" customFormat="1">
      <c r="A325" s="15"/>
      <c r="B325" s="207"/>
      <c r="C325" s="15"/>
      <c r="D325" s="192" t="s">
        <v>157</v>
      </c>
      <c r="E325" s="208" t="s">
        <v>1</v>
      </c>
      <c r="F325" s="209" t="s">
        <v>160</v>
      </c>
      <c r="G325" s="15"/>
      <c r="H325" s="210">
        <v>350.17999999999995</v>
      </c>
      <c r="I325" s="211"/>
      <c r="J325" s="15"/>
      <c r="K325" s="15"/>
      <c r="L325" s="207"/>
      <c r="M325" s="212"/>
      <c r="N325" s="213"/>
      <c r="O325" s="213"/>
      <c r="P325" s="213"/>
      <c r="Q325" s="213"/>
      <c r="R325" s="213"/>
      <c r="S325" s="213"/>
      <c r="T325" s="21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08" t="s">
        <v>157</v>
      </c>
      <c r="AU325" s="208" t="s">
        <v>82</v>
      </c>
      <c r="AV325" s="15" t="s">
        <v>154</v>
      </c>
      <c r="AW325" s="15" t="s">
        <v>30</v>
      </c>
      <c r="AX325" s="15" t="s">
        <v>73</v>
      </c>
      <c r="AY325" s="208" t="s">
        <v>147</v>
      </c>
    </row>
    <row r="326" s="14" customFormat="1">
      <c r="A326" s="14"/>
      <c r="B326" s="199"/>
      <c r="C326" s="14"/>
      <c r="D326" s="192" t="s">
        <v>157</v>
      </c>
      <c r="E326" s="200" t="s">
        <v>1</v>
      </c>
      <c r="F326" s="201" t="s">
        <v>270</v>
      </c>
      <c r="G326" s="14"/>
      <c r="H326" s="202">
        <v>1050.54</v>
      </c>
      <c r="I326" s="203"/>
      <c r="J326" s="14"/>
      <c r="K326" s="14"/>
      <c r="L326" s="199"/>
      <c r="M326" s="204"/>
      <c r="N326" s="205"/>
      <c r="O326" s="205"/>
      <c r="P326" s="205"/>
      <c r="Q326" s="205"/>
      <c r="R326" s="205"/>
      <c r="S326" s="205"/>
      <c r="T326" s="20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00" t="s">
        <v>157</v>
      </c>
      <c r="AU326" s="200" t="s">
        <v>82</v>
      </c>
      <c r="AV326" s="14" t="s">
        <v>82</v>
      </c>
      <c r="AW326" s="14" t="s">
        <v>30</v>
      </c>
      <c r="AX326" s="14" t="s">
        <v>73</v>
      </c>
      <c r="AY326" s="200" t="s">
        <v>147</v>
      </c>
    </row>
    <row r="327" s="15" customFormat="1">
      <c r="A327" s="15"/>
      <c r="B327" s="207"/>
      <c r="C327" s="15"/>
      <c r="D327" s="192" t="s">
        <v>157</v>
      </c>
      <c r="E327" s="208" t="s">
        <v>1</v>
      </c>
      <c r="F327" s="209" t="s">
        <v>160</v>
      </c>
      <c r="G327" s="15"/>
      <c r="H327" s="210">
        <v>1050.54</v>
      </c>
      <c r="I327" s="211"/>
      <c r="J327" s="15"/>
      <c r="K327" s="15"/>
      <c r="L327" s="207"/>
      <c r="M327" s="212"/>
      <c r="N327" s="213"/>
      <c r="O327" s="213"/>
      <c r="P327" s="213"/>
      <c r="Q327" s="213"/>
      <c r="R327" s="213"/>
      <c r="S327" s="213"/>
      <c r="T327" s="21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08" t="s">
        <v>157</v>
      </c>
      <c r="AU327" s="208" t="s">
        <v>82</v>
      </c>
      <c r="AV327" s="15" t="s">
        <v>154</v>
      </c>
      <c r="AW327" s="15" t="s">
        <v>30</v>
      </c>
      <c r="AX327" s="15" t="s">
        <v>80</v>
      </c>
      <c r="AY327" s="208" t="s">
        <v>147</v>
      </c>
    </row>
    <row r="328" s="2" customFormat="1" ht="33" customHeight="1">
      <c r="A328" s="37"/>
      <c r="B328" s="171"/>
      <c r="C328" s="172" t="s">
        <v>271</v>
      </c>
      <c r="D328" s="172" t="s">
        <v>150</v>
      </c>
      <c r="E328" s="173" t="s">
        <v>272</v>
      </c>
      <c r="F328" s="174" t="s">
        <v>273</v>
      </c>
      <c r="G328" s="175" t="s">
        <v>164</v>
      </c>
      <c r="H328" s="176">
        <v>9.4499999999999993</v>
      </c>
      <c r="I328" s="177"/>
      <c r="J328" s="178">
        <f>ROUND(I328*H328,2)</f>
        <v>0</v>
      </c>
      <c r="K328" s="179"/>
      <c r="L328" s="38"/>
      <c r="M328" s="180" t="s">
        <v>1</v>
      </c>
      <c r="N328" s="181" t="s">
        <v>38</v>
      </c>
      <c r="O328" s="76"/>
      <c r="P328" s="182">
        <f>O328*H328</f>
        <v>0</v>
      </c>
      <c r="Q328" s="182">
        <v>0</v>
      </c>
      <c r="R328" s="182">
        <f>Q328*H328</f>
        <v>0</v>
      </c>
      <c r="S328" s="182">
        <v>0</v>
      </c>
      <c r="T328" s="18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4" t="s">
        <v>154</v>
      </c>
      <c r="AT328" s="184" t="s">
        <v>150</v>
      </c>
      <c r="AU328" s="184" t="s">
        <v>82</v>
      </c>
      <c r="AY328" s="18" t="s">
        <v>147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18" t="s">
        <v>80</v>
      </c>
      <c r="BK328" s="185">
        <f>ROUND(I328*H328,2)</f>
        <v>0</v>
      </c>
      <c r="BL328" s="18" t="s">
        <v>154</v>
      </c>
      <c r="BM328" s="184" t="s">
        <v>274</v>
      </c>
    </row>
    <row r="329" s="2" customFormat="1">
      <c r="A329" s="37"/>
      <c r="B329" s="38"/>
      <c r="C329" s="37"/>
      <c r="D329" s="186" t="s">
        <v>155</v>
      </c>
      <c r="E329" s="37"/>
      <c r="F329" s="187" t="s">
        <v>275</v>
      </c>
      <c r="G329" s="37"/>
      <c r="H329" s="37"/>
      <c r="I329" s="188"/>
      <c r="J329" s="37"/>
      <c r="K329" s="37"/>
      <c r="L329" s="38"/>
      <c r="M329" s="189"/>
      <c r="N329" s="190"/>
      <c r="O329" s="76"/>
      <c r="P329" s="76"/>
      <c r="Q329" s="76"/>
      <c r="R329" s="76"/>
      <c r="S329" s="76"/>
      <c r="T329" s="7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8" t="s">
        <v>155</v>
      </c>
      <c r="AU329" s="18" t="s">
        <v>82</v>
      </c>
    </row>
    <row r="330" s="13" customFormat="1">
      <c r="A330" s="13"/>
      <c r="B330" s="191"/>
      <c r="C330" s="13"/>
      <c r="D330" s="192" t="s">
        <v>157</v>
      </c>
      <c r="E330" s="193" t="s">
        <v>1</v>
      </c>
      <c r="F330" s="194" t="s">
        <v>243</v>
      </c>
      <c r="G330" s="13"/>
      <c r="H330" s="193" t="s">
        <v>1</v>
      </c>
      <c r="I330" s="195"/>
      <c r="J330" s="13"/>
      <c r="K330" s="13"/>
      <c r="L330" s="191"/>
      <c r="M330" s="196"/>
      <c r="N330" s="197"/>
      <c r="O330" s="197"/>
      <c r="P330" s="197"/>
      <c r="Q330" s="197"/>
      <c r="R330" s="197"/>
      <c r="S330" s="197"/>
      <c r="T330" s="19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3" t="s">
        <v>157</v>
      </c>
      <c r="AU330" s="193" t="s">
        <v>82</v>
      </c>
      <c r="AV330" s="13" t="s">
        <v>80</v>
      </c>
      <c r="AW330" s="13" t="s">
        <v>30</v>
      </c>
      <c r="AX330" s="13" t="s">
        <v>73</v>
      </c>
      <c r="AY330" s="193" t="s">
        <v>147</v>
      </c>
    </row>
    <row r="331" s="14" customFormat="1">
      <c r="A331" s="14"/>
      <c r="B331" s="199"/>
      <c r="C331" s="14"/>
      <c r="D331" s="192" t="s">
        <v>157</v>
      </c>
      <c r="E331" s="200" t="s">
        <v>1</v>
      </c>
      <c r="F331" s="201" t="s">
        <v>244</v>
      </c>
      <c r="G331" s="14"/>
      <c r="H331" s="202">
        <v>9.4499999999999993</v>
      </c>
      <c r="I331" s="203"/>
      <c r="J331" s="14"/>
      <c r="K331" s="14"/>
      <c r="L331" s="199"/>
      <c r="M331" s="204"/>
      <c r="N331" s="205"/>
      <c r="O331" s="205"/>
      <c r="P331" s="205"/>
      <c r="Q331" s="205"/>
      <c r="R331" s="205"/>
      <c r="S331" s="205"/>
      <c r="T331" s="20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00" t="s">
        <v>157</v>
      </c>
      <c r="AU331" s="200" t="s">
        <v>82</v>
      </c>
      <c r="AV331" s="14" t="s">
        <v>82</v>
      </c>
      <c r="AW331" s="14" t="s">
        <v>30</v>
      </c>
      <c r="AX331" s="14" t="s">
        <v>73</v>
      </c>
      <c r="AY331" s="200" t="s">
        <v>147</v>
      </c>
    </row>
    <row r="332" s="15" customFormat="1">
      <c r="A332" s="15"/>
      <c r="B332" s="207"/>
      <c r="C332" s="15"/>
      <c r="D332" s="192" t="s">
        <v>157</v>
      </c>
      <c r="E332" s="208" t="s">
        <v>1</v>
      </c>
      <c r="F332" s="209" t="s">
        <v>160</v>
      </c>
      <c r="G332" s="15"/>
      <c r="H332" s="210">
        <v>9.4499999999999993</v>
      </c>
      <c r="I332" s="211"/>
      <c r="J332" s="15"/>
      <c r="K332" s="15"/>
      <c r="L332" s="207"/>
      <c r="M332" s="212"/>
      <c r="N332" s="213"/>
      <c r="O332" s="213"/>
      <c r="P332" s="213"/>
      <c r="Q332" s="213"/>
      <c r="R332" s="213"/>
      <c r="S332" s="213"/>
      <c r="T332" s="21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08" t="s">
        <v>157</v>
      </c>
      <c r="AU332" s="208" t="s">
        <v>82</v>
      </c>
      <c r="AV332" s="15" t="s">
        <v>154</v>
      </c>
      <c r="AW332" s="15" t="s">
        <v>30</v>
      </c>
      <c r="AX332" s="15" t="s">
        <v>80</v>
      </c>
      <c r="AY332" s="208" t="s">
        <v>147</v>
      </c>
    </row>
    <row r="333" s="2" customFormat="1" ht="55.5" customHeight="1">
      <c r="A333" s="37"/>
      <c r="B333" s="171"/>
      <c r="C333" s="172" t="s">
        <v>221</v>
      </c>
      <c r="D333" s="172" t="s">
        <v>150</v>
      </c>
      <c r="E333" s="173" t="s">
        <v>276</v>
      </c>
      <c r="F333" s="174" t="s">
        <v>277</v>
      </c>
      <c r="G333" s="175" t="s">
        <v>195</v>
      </c>
      <c r="H333" s="176">
        <v>201.59999999999999</v>
      </c>
      <c r="I333" s="177"/>
      <c r="J333" s="178">
        <f>ROUND(I333*H333,2)</f>
        <v>0</v>
      </c>
      <c r="K333" s="179"/>
      <c r="L333" s="38"/>
      <c r="M333" s="180" t="s">
        <v>1</v>
      </c>
      <c r="N333" s="181" t="s">
        <v>38</v>
      </c>
      <c r="O333" s="76"/>
      <c r="P333" s="182">
        <f>O333*H333</f>
        <v>0</v>
      </c>
      <c r="Q333" s="182">
        <v>0</v>
      </c>
      <c r="R333" s="182">
        <f>Q333*H333</f>
        <v>0</v>
      </c>
      <c r="S333" s="182">
        <v>0</v>
      </c>
      <c r="T333" s="183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4" t="s">
        <v>154</v>
      </c>
      <c r="AT333" s="184" t="s">
        <v>150</v>
      </c>
      <c r="AU333" s="184" t="s">
        <v>82</v>
      </c>
      <c r="AY333" s="18" t="s">
        <v>147</v>
      </c>
      <c r="BE333" s="185">
        <f>IF(N333="základní",J333,0)</f>
        <v>0</v>
      </c>
      <c r="BF333" s="185">
        <f>IF(N333="snížená",J333,0)</f>
        <v>0</v>
      </c>
      <c r="BG333" s="185">
        <f>IF(N333="zákl. přenesená",J333,0)</f>
        <v>0</v>
      </c>
      <c r="BH333" s="185">
        <f>IF(N333="sníž. přenesená",J333,0)</f>
        <v>0</v>
      </c>
      <c r="BI333" s="185">
        <f>IF(N333="nulová",J333,0)</f>
        <v>0</v>
      </c>
      <c r="BJ333" s="18" t="s">
        <v>80</v>
      </c>
      <c r="BK333" s="185">
        <f>ROUND(I333*H333,2)</f>
        <v>0</v>
      </c>
      <c r="BL333" s="18" t="s">
        <v>154</v>
      </c>
      <c r="BM333" s="184" t="s">
        <v>278</v>
      </c>
    </row>
    <row r="334" s="2" customFormat="1">
      <c r="A334" s="37"/>
      <c r="B334" s="38"/>
      <c r="C334" s="37"/>
      <c r="D334" s="186" t="s">
        <v>155</v>
      </c>
      <c r="E334" s="37"/>
      <c r="F334" s="187" t="s">
        <v>279</v>
      </c>
      <c r="G334" s="37"/>
      <c r="H334" s="37"/>
      <c r="I334" s="188"/>
      <c r="J334" s="37"/>
      <c r="K334" s="37"/>
      <c r="L334" s="38"/>
      <c r="M334" s="189"/>
      <c r="N334" s="190"/>
      <c r="O334" s="76"/>
      <c r="P334" s="76"/>
      <c r="Q334" s="76"/>
      <c r="R334" s="76"/>
      <c r="S334" s="76"/>
      <c r="T334" s="7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8" t="s">
        <v>155</v>
      </c>
      <c r="AU334" s="18" t="s">
        <v>82</v>
      </c>
    </row>
    <row r="335" s="13" customFormat="1">
      <c r="A335" s="13"/>
      <c r="B335" s="191"/>
      <c r="C335" s="13"/>
      <c r="D335" s="192" t="s">
        <v>157</v>
      </c>
      <c r="E335" s="193" t="s">
        <v>1</v>
      </c>
      <c r="F335" s="194" t="s">
        <v>169</v>
      </c>
      <c r="G335" s="13"/>
      <c r="H335" s="193" t="s">
        <v>1</v>
      </c>
      <c r="I335" s="195"/>
      <c r="J335" s="13"/>
      <c r="K335" s="13"/>
      <c r="L335" s="191"/>
      <c r="M335" s="196"/>
      <c r="N335" s="197"/>
      <c r="O335" s="197"/>
      <c r="P335" s="197"/>
      <c r="Q335" s="197"/>
      <c r="R335" s="197"/>
      <c r="S335" s="197"/>
      <c r="T335" s="19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3" t="s">
        <v>157</v>
      </c>
      <c r="AU335" s="193" t="s">
        <v>82</v>
      </c>
      <c r="AV335" s="13" t="s">
        <v>80</v>
      </c>
      <c r="AW335" s="13" t="s">
        <v>30</v>
      </c>
      <c r="AX335" s="13" t="s">
        <v>73</v>
      </c>
      <c r="AY335" s="193" t="s">
        <v>147</v>
      </c>
    </row>
    <row r="336" s="14" customFormat="1">
      <c r="A336" s="14"/>
      <c r="B336" s="199"/>
      <c r="C336" s="14"/>
      <c r="D336" s="192" t="s">
        <v>157</v>
      </c>
      <c r="E336" s="200" t="s">
        <v>1</v>
      </c>
      <c r="F336" s="201" t="s">
        <v>280</v>
      </c>
      <c r="G336" s="14"/>
      <c r="H336" s="202">
        <v>105</v>
      </c>
      <c r="I336" s="203"/>
      <c r="J336" s="14"/>
      <c r="K336" s="14"/>
      <c r="L336" s="199"/>
      <c r="M336" s="204"/>
      <c r="N336" s="205"/>
      <c r="O336" s="205"/>
      <c r="P336" s="205"/>
      <c r="Q336" s="205"/>
      <c r="R336" s="205"/>
      <c r="S336" s="205"/>
      <c r="T336" s="20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00" t="s">
        <v>157</v>
      </c>
      <c r="AU336" s="200" t="s">
        <v>82</v>
      </c>
      <c r="AV336" s="14" t="s">
        <v>82</v>
      </c>
      <c r="AW336" s="14" t="s">
        <v>30</v>
      </c>
      <c r="AX336" s="14" t="s">
        <v>73</v>
      </c>
      <c r="AY336" s="200" t="s">
        <v>147</v>
      </c>
    </row>
    <row r="337" s="14" customFormat="1">
      <c r="A337" s="14"/>
      <c r="B337" s="199"/>
      <c r="C337" s="14"/>
      <c r="D337" s="192" t="s">
        <v>157</v>
      </c>
      <c r="E337" s="200" t="s">
        <v>1</v>
      </c>
      <c r="F337" s="201" t="s">
        <v>281</v>
      </c>
      <c r="G337" s="14"/>
      <c r="H337" s="202">
        <v>9.5999999999999996</v>
      </c>
      <c r="I337" s="203"/>
      <c r="J337" s="14"/>
      <c r="K337" s="14"/>
      <c r="L337" s="199"/>
      <c r="M337" s="204"/>
      <c r="N337" s="205"/>
      <c r="O337" s="205"/>
      <c r="P337" s="205"/>
      <c r="Q337" s="205"/>
      <c r="R337" s="205"/>
      <c r="S337" s="205"/>
      <c r="T337" s="20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00" t="s">
        <v>157</v>
      </c>
      <c r="AU337" s="200" t="s">
        <v>82</v>
      </c>
      <c r="AV337" s="14" t="s">
        <v>82</v>
      </c>
      <c r="AW337" s="14" t="s">
        <v>30</v>
      </c>
      <c r="AX337" s="14" t="s">
        <v>73</v>
      </c>
      <c r="AY337" s="200" t="s">
        <v>147</v>
      </c>
    </row>
    <row r="338" s="14" customFormat="1">
      <c r="A338" s="14"/>
      <c r="B338" s="199"/>
      <c r="C338" s="14"/>
      <c r="D338" s="192" t="s">
        <v>157</v>
      </c>
      <c r="E338" s="200" t="s">
        <v>1</v>
      </c>
      <c r="F338" s="201" t="s">
        <v>282</v>
      </c>
      <c r="G338" s="14"/>
      <c r="H338" s="202">
        <v>8.5999999999999996</v>
      </c>
      <c r="I338" s="203"/>
      <c r="J338" s="14"/>
      <c r="K338" s="14"/>
      <c r="L338" s="199"/>
      <c r="M338" s="204"/>
      <c r="N338" s="205"/>
      <c r="O338" s="205"/>
      <c r="P338" s="205"/>
      <c r="Q338" s="205"/>
      <c r="R338" s="205"/>
      <c r="S338" s="205"/>
      <c r="T338" s="20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00" t="s">
        <v>157</v>
      </c>
      <c r="AU338" s="200" t="s">
        <v>82</v>
      </c>
      <c r="AV338" s="14" t="s">
        <v>82</v>
      </c>
      <c r="AW338" s="14" t="s">
        <v>30</v>
      </c>
      <c r="AX338" s="14" t="s">
        <v>73</v>
      </c>
      <c r="AY338" s="200" t="s">
        <v>147</v>
      </c>
    </row>
    <row r="339" s="14" customFormat="1">
      <c r="A339" s="14"/>
      <c r="B339" s="199"/>
      <c r="C339" s="14"/>
      <c r="D339" s="192" t="s">
        <v>157</v>
      </c>
      <c r="E339" s="200" t="s">
        <v>1</v>
      </c>
      <c r="F339" s="201" t="s">
        <v>283</v>
      </c>
      <c r="G339" s="14"/>
      <c r="H339" s="202">
        <v>4</v>
      </c>
      <c r="I339" s="203"/>
      <c r="J339" s="14"/>
      <c r="K339" s="14"/>
      <c r="L339" s="199"/>
      <c r="M339" s="204"/>
      <c r="N339" s="205"/>
      <c r="O339" s="205"/>
      <c r="P339" s="205"/>
      <c r="Q339" s="205"/>
      <c r="R339" s="205"/>
      <c r="S339" s="205"/>
      <c r="T339" s="20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00" t="s">
        <v>157</v>
      </c>
      <c r="AU339" s="200" t="s">
        <v>82</v>
      </c>
      <c r="AV339" s="14" t="s">
        <v>82</v>
      </c>
      <c r="AW339" s="14" t="s">
        <v>30</v>
      </c>
      <c r="AX339" s="14" t="s">
        <v>73</v>
      </c>
      <c r="AY339" s="200" t="s">
        <v>147</v>
      </c>
    </row>
    <row r="340" s="13" customFormat="1">
      <c r="A340" s="13"/>
      <c r="B340" s="191"/>
      <c r="C340" s="13"/>
      <c r="D340" s="192" t="s">
        <v>157</v>
      </c>
      <c r="E340" s="193" t="s">
        <v>1</v>
      </c>
      <c r="F340" s="194" t="s">
        <v>256</v>
      </c>
      <c r="G340" s="13"/>
      <c r="H340" s="193" t="s">
        <v>1</v>
      </c>
      <c r="I340" s="195"/>
      <c r="J340" s="13"/>
      <c r="K340" s="13"/>
      <c r="L340" s="191"/>
      <c r="M340" s="196"/>
      <c r="N340" s="197"/>
      <c r="O340" s="197"/>
      <c r="P340" s="197"/>
      <c r="Q340" s="197"/>
      <c r="R340" s="197"/>
      <c r="S340" s="197"/>
      <c r="T340" s="19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3" t="s">
        <v>157</v>
      </c>
      <c r="AU340" s="193" t="s">
        <v>82</v>
      </c>
      <c r="AV340" s="13" t="s">
        <v>80</v>
      </c>
      <c r="AW340" s="13" t="s">
        <v>30</v>
      </c>
      <c r="AX340" s="13" t="s">
        <v>73</v>
      </c>
      <c r="AY340" s="193" t="s">
        <v>147</v>
      </c>
    </row>
    <row r="341" s="14" customFormat="1">
      <c r="A341" s="14"/>
      <c r="B341" s="199"/>
      <c r="C341" s="14"/>
      <c r="D341" s="192" t="s">
        <v>157</v>
      </c>
      <c r="E341" s="200" t="s">
        <v>1</v>
      </c>
      <c r="F341" s="201" t="s">
        <v>284</v>
      </c>
      <c r="G341" s="14"/>
      <c r="H341" s="202">
        <v>16.800000000000001</v>
      </c>
      <c r="I341" s="203"/>
      <c r="J341" s="14"/>
      <c r="K341" s="14"/>
      <c r="L341" s="199"/>
      <c r="M341" s="204"/>
      <c r="N341" s="205"/>
      <c r="O341" s="205"/>
      <c r="P341" s="205"/>
      <c r="Q341" s="205"/>
      <c r="R341" s="205"/>
      <c r="S341" s="205"/>
      <c r="T341" s="20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00" t="s">
        <v>157</v>
      </c>
      <c r="AU341" s="200" t="s">
        <v>82</v>
      </c>
      <c r="AV341" s="14" t="s">
        <v>82</v>
      </c>
      <c r="AW341" s="14" t="s">
        <v>30</v>
      </c>
      <c r="AX341" s="14" t="s">
        <v>73</v>
      </c>
      <c r="AY341" s="200" t="s">
        <v>147</v>
      </c>
    </row>
    <row r="342" s="14" customFormat="1">
      <c r="A342" s="14"/>
      <c r="B342" s="199"/>
      <c r="C342" s="14"/>
      <c r="D342" s="192" t="s">
        <v>157</v>
      </c>
      <c r="E342" s="200" t="s">
        <v>1</v>
      </c>
      <c r="F342" s="201" t="s">
        <v>285</v>
      </c>
      <c r="G342" s="14"/>
      <c r="H342" s="202">
        <v>16.199999999999999</v>
      </c>
      <c r="I342" s="203"/>
      <c r="J342" s="14"/>
      <c r="K342" s="14"/>
      <c r="L342" s="199"/>
      <c r="M342" s="204"/>
      <c r="N342" s="205"/>
      <c r="O342" s="205"/>
      <c r="P342" s="205"/>
      <c r="Q342" s="205"/>
      <c r="R342" s="205"/>
      <c r="S342" s="205"/>
      <c r="T342" s="20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00" t="s">
        <v>157</v>
      </c>
      <c r="AU342" s="200" t="s">
        <v>82</v>
      </c>
      <c r="AV342" s="14" t="s">
        <v>82</v>
      </c>
      <c r="AW342" s="14" t="s">
        <v>30</v>
      </c>
      <c r="AX342" s="14" t="s">
        <v>73</v>
      </c>
      <c r="AY342" s="200" t="s">
        <v>147</v>
      </c>
    </row>
    <row r="343" s="13" customFormat="1">
      <c r="A343" s="13"/>
      <c r="B343" s="191"/>
      <c r="C343" s="13"/>
      <c r="D343" s="192" t="s">
        <v>157</v>
      </c>
      <c r="E343" s="193" t="s">
        <v>1</v>
      </c>
      <c r="F343" s="194" t="s">
        <v>188</v>
      </c>
      <c r="G343" s="13"/>
      <c r="H343" s="193" t="s">
        <v>1</v>
      </c>
      <c r="I343" s="195"/>
      <c r="J343" s="13"/>
      <c r="K343" s="13"/>
      <c r="L343" s="191"/>
      <c r="M343" s="196"/>
      <c r="N343" s="197"/>
      <c r="O343" s="197"/>
      <c r="P343" s="197"/>
      <c r="Q343" s="197"/>
      <c r="R343" s="197"/>
      <c r="S343" s="197"/>
      <c r="T343" s="19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3" t="s">
        <v>157</v>
      </c>
      <c r="AU343" s="193" t="s">
        <v>82</v>
      </c>
      <c r="AV343" s="13" t="s">
        <v>80</v>
      </c>
      <c r="AW343" s="13" t="s">
        <v>30</v>
      </c>
      <c r="AX343" s="13" t="s">
        <v>73</v>
      </c>
      <c r="AY343" s="193" t="s">
        <v>147</v>
      </c>
    </row>
    <row r="344" s="14" customFormat="1">
      <c r="A344" s="14"/>
      <c r="B344" s="199"/>
      <c r="C344" s="14"/>
      <c r="D344" s="192" t="s">
        <v>157</v>
      </c>
      <c r="E344" s="200" t="s">
        <v>1</v>
      </c>
      <c r="F344" s="201" t="s">
        <v>199</v>
      </c>
      <c r="G344" s="14"/>
      <c r="H344" s="202">
        <v>4.7999999999999998</v>
      </c>
      <c r="I344" s="203"/>
      <c r="J344" s="14"/>
      <c r="K344" s="14"/>
      <c r="L344" s="199"/>
      <c r="M344" s="204"/>
      <c r="N344" s="205"/>
      <c r="O344" s="205"/>
      <c r="P344" s="205"/>
      <c r="Q344" s="205"/>
      <c r="R344" s="205"/>
      <c r="S344" s="205"/>
      <c r="T344" s="20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00" t="s">
        <v>157</v>
      </c>
      <c r="AU344" s="200" t="s">
        <v>82</v>
      </c>
      <c r="AV344" s="14" t="s">
        <v>82</v>
      </c>
      <c r="AW344" s="14" t="s">
        <v>30</v>
      </c>
      <c r="AX344" s="14" t="s">
        <v>73</v>
      </c>
      <c r="AY344" s="200" t="s">
        <v>147</v>
      </c>
    </row>
    <row r="345" s="13" customFormat="1">
      <c r="A345" s="13"/>
      <c r="B345" s="191"/>
      <c r="C345" s="13"/>
      <c r="D345" s="192" t="s">
        <v>157</v>
      </c>
      <c r="E345" s="193" t="s">
        <v>1</v>
      </c>
      <c r="F345" s="194" t="s">
        <v>286</v>
      </c>
      <c r="G345" s="13"/>
      <c r="H345" s="193" t="s">
        <v>1</v>
      </c>
      <c r="I345" s="195"/>
      <c r="J345" s="13"/>
      <c r="K345" s="13"/>
      <c r="L345" s="191"/>
      <c r="M345" s="196"/>
      <c r="N345" s="197"/>
      <c r="O345" s="197"/>
      <c r="P345" s="197"/>
      <c r="Q345" s="197"/>
      <c r="R345" s="197"/>
      <c r="S345" s="197"/>
      <c r="T345" s="19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3" t="s">
        <v>157</v>
      </c>
      <c r="AU345" s="193" t="s">
        <v>82</v>
      </c>
      <c r="AV345" s="13" t="s">
        <v>80</v>
      </c>
      <c r="AW345" s="13" t="s">
        <v>30</v>
      </c>
      <c r="AX345" s="13" t="s">
        <v>73</v>
      </c>
      <c r="AY345" s="193" t="s">
        <v>147</v>
      </c>
    </row>
    <row r="346" s="14" customFormat="1">
      <c r="A346" s="14"/>
      <c r="B346" s="199"/>
      <c r="C346" s="14"/>
      <c r="D346" s="192" t="s">
        <v>157</v>
      </c>
      <c r="E346" s="200" t="s">
        <v>1</v>
      </c>
      <c r="F346" s="201" t="s">
        <v>287</v>
      </c>
      <c r="G346" s="14"/>
      <c r="H346" s="202">
        <v>30</v>
      </c>
      <c r="I346" s="203"/>
      <c r="J346" s="14"/>
      <c r="K346" s="14"/>
      <c r="L346" s="199"/>
      <c r="M346" s="204"/>
      <c r="N346" s="205"/>
      <c r="O346" s="205"/>
      <c r="P346" s="205"/>
      <c r="Q346" s="205"/>
      <c r="R346" s="205"/>
      <c r="S346" s="205"/>
      <c r="T346" s="20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00" t="s">
        <v>157</v>
      </c>
      <c r="AU346" s="200" t="s">
        <v>82</v>
      </c>
      <c r="AV346" s="14" t="s">
        <v>82</v>
      </c>
      <c r="AW346" s="14" t="s">
        <v>30</v>
      </c>
      <c r="AX346" s="14" t="s">
        <v>73</v>
      </c>
      <c r="AY346" s="200" t="s">
        <v>147</v>
      </c>
    </row>
    <row r="347" s="14" customFormat="1">
      <c r="A347" s="14"/>
      <c r="B347" s="199"/>
      <c r="C347" s="14"/>
      <c r="D347" s="192" t="s">
        <v>157</v>
      </c>
      <c r="E347" s="200" t="s">
        <v>1</v>
      </c>
      <c r="F347" s="201" t="s">
        <v>288</v>
      </c>
      <c r="G347" s="14"/>
      <c r="H347" s="202">
        <v>3.6000000000000001</v>
      </c>
      <c r="I347" s="203"/>
      <c r="J347" s="14"/>
      <c r="K347" s="14"/>
      <c r="L347" s="199"/>
      <c r="M347" s="204"/>
      <c r="N347" s="205"/>
      <c r="O347" s="205"/>
      <c r="P347" s="205"/>
      <c r="Q347" s="205"/>
      <c r="R347" s="205"/>
      <c r="S347" s="205"/>
      <c r="T347" s="20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00" t="s">
        <v>157</v>
      </c>
      <c r="AU347" s="200" t="s">
        <v>82</v>
      </c>
      <c r="AV347" s="14" t="s">
        <v>82</v>
      </c>
      <c r="AW347" s="14" t="s">
        <v>30</v>
      </c>
      <c r="AX347" s="14" t="s">
        <v>73</v>
      </c>
      <c r="AY347" s="200" t="s">
        <v>147</v>
      </c>
    </row>
    <row r="348" s="14" customFormat="1">
      <c r="A348" s="14"/>
      <c r="B348" s="199"/>
      <c r="C348" s="14"/>
      <c r="D348" s="192" t="s">
        <v>157</v>
      </c>
      <c r="E348" s="200" t="s">
        <v>1</v>
      </c>
      <c r="F348" s="201" t="s">
        <v>289</v>
      </c>
      <c r="G348" s="14"/>
      <c r="H348" s="202">
        <v>2.2000000000000002</v>
      </c>
      <c r="I348" s="203"/>
      <c r="J348" s="14"/>
      <c r="K348" s="14"/>
      <c r="L348" s="199"/>
      <c r="M348" s="204"/>
      <c r="N348" s="205"/>
      <c r="O348" s="205"/>
      <c r="P348" s="205"/>
      <c r="Q348" s="205"/>
      <c r="R348" s="205"/>
      <c r="S348" s="205"/>
      <c r="T348" s="20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0" t="s">
        <v>157</v>
      </c>
      <c r="AU348" s="200" t="s">
        <v>82</v>
      </c>
      <c r="AV348" s="14" t="s">
        <v>82</v>
      </c>
      <c r="AW348" s="14" t="s">
        <v>30</v>
      </c>
      <c r="AX348" s="14" t="s">
        <v>73</v>
      </c>
      <c r="AY348" s="200" t="s">
        <v>147</v>
      </c>
    </row>
    <row r="349" s="14" customFormat="1">
      <c r="A349" s="14"/>
      <c r="B349" s="199"/>
      <c r="C349" s="14"/>
      <c r="D349" s="192" t="s">
        <v>157</v>
      </c>
      <c r="E349" s="200" t="s">
        <v>1</v>
      </c>
      <c r="F349" s="201" t="s">
        <v>290</v>
      </c>
      <c r="G349" s="14"/>
      <c r="H349" s="202">
        <v>0.80000000000000004</v>
      </c>
      <c r="I349" s="203"/>
      <c r="J349" s="14"/>
      <c r="K349" s="14"/>
      <c r="L349" s="199"/>
      <c r="M349" s="204"/>
      <c r="N349" s="205"/>
      <c r="O349" s="205"/>
      <c r="P349" s="205"/>
      <c r="Q349" s="205"/>
      <c r="R349" s="205"/>
      <c r="S349" s="205"/>
      <c r="T349" s="20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00" t="s">
        <v>157</v>
      </c>
      <c r="AU349" s="200" t="s">
        <v>82</v>
      </c>
      <c r="AV349" s="14" t="s">
        <v>82</v>
      </c>
      <c r="AW349" s="14" t="s">
        <v>30</v>
      </c>
      <c r="AX349" s="14" t="s">
        <v>73</v>
      </c>
      <c r="AY349" s="200" t="s">
        <v>147</v>
      </c>
    </row>
    <row r="350" s="15" customFormat="1">
      <c r="A350" s="15"/>
      <c r="B350" s="207"/>
      <c r="C350" s="15"/>
      <c r="D350" s="192" t="s">
        <v>157</v>
      </c>
      <c r="E350" s="208" t="s">
        <v>1</v>
      </c>
      <c r="F350" s="209" t="s">
        <v>160</v>
      </c>
      <c r="G350" s="15"/>
      <c r="H350" s="210">
        <v>201.59999999999999</v>
      </c>
      <c r="I350" s="211"/>
      <c r="J350" s="15"/>
      <c r="K350" s="15"/>
      <c r="L350" s="207"/>
      <c r="M350" s="212"/>
      <c r="N350" s="213"/>
      <c r="O350" s="213"/>
      <c r="P350" s="213"/>
      <c r="Q350" s="213"/>
      <c r="R350" s="213"/>
      <c r="S350" s="213"/>
      <c r="T350" s="21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08" t="s">
        <v>157</v>
      </c>
      <c r="AU350" s="208" t="s">
        <v>82</v>
      </c>
      <c r="AV350" s="15" t="s">
        <v>154</v>
      </c>
      <c r="AW350" s="15" t="s">
        <v>30</v>
      </c>
      <c r="AX350" s="15" t="s">
        <v>80</v>
      </c>
      <c r="AY350" s="208" t="s">
        <v>147</v>
      </c>
    </row>
    <row r="351" s="2" customFormat="1" ht="24.15" customHeight="1">
      <c r="A351" s="37"/>
      <c r="B351" s="171"/>
      <c r="C351" s="215" t="s">
        <v>291</v>
      </c>
      <c r="D351" s="215" t="s">
        <v>223</v>
      </c>
      <c r="E351" s="216" t="s">
        <v>292</v>
      </c>
      <c r="F351" s="217" t="s">
        <v>293</v>
      </c>
      <c r="G351" s="218" t="s">
        <v>195</v>
      </c>
      <c r="H351" s="219">
        <v>181.5</v>
      </c>
      <c r="I351" s="220"/>
      <c r="J351" s="221">
        <f>ROUND(I351*H351,2)</f>
        <v>0</v>
      </c>
      <c r="K351" s="222"/>
      <c r="L351" s="223"/>
      <c r="M351" s="224" t="s">
        <v>1</v>
      </c>
      <c r="N351" s="225" t="s">
        <v>38</v>
      </c>
      <c r="O351" s="76"/>
      <c r="P351" s="182">
        <f>O351*H351</f>
        <v>0</v>
      </c>
      <c r="Q351" s="182">
        <v>0</v>
      </c>
      <c r="R351" s="182">
        <f>Q351*H351</f>
        <v>0</v>
      </c>
      <c r="S351" s="182">
        <v>0</v>
      </c>
      <c r="T351" s="183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4" t="s">
        <v>184</v>
      </c>
      <c r="AT351" s="184" t="s">
        <v>223</v>
      </c>
      <c r="AU351" s="184" t="s">
        <v>82</v>
      </c>
      <c r="AY351" s="18" t="s">
        <v>147</v>
      </c>
      <c r="BE351" s="185">
        <f>IF(N351="základní",J351,0)</f>
        <v>0</v>
      </c>
      <c r="BF351" s="185">
        <f>IF(N351="snížená",J351,0)</f>
        <v>0</v>
      </c>
      <c r="BG351" s="185">
        <f>IF(N351="zákl. přenesená",J351,0)</f>
        <v>0</v>
      </c>
      <c r="BH351" s="185">
        <f>IF(N351="sníž. přenesená",J351,0)</f>
        <v>0</v>
      </c>
      <c r="BI351" s="185">
        <f>IF(N351="nulová",J351,0)</f>
        <v>0</v>
      </c>
      <c r="BJ351" s="18" t="s">
        <v>80</v>
      </c>
      <c r="BK351" s="185">
        <f>ROUND(I351*H351,2)</f>
        <v>0</v>
      </c>
      <c r="BL351" s="18" t="s">
        <v>154</v>
      </c>
      <c r="BM351" s="184" t="s">
        <v>294</v>
      </c>
    </row>
    <row r="352" s="13" customFormat="1">
      <c r="A352" s="13"/>
      <c r="B352" s="191"/>
      <c r="C352" s="13"/>
      <c r="D352" s="192" t="s">
        <v>157</v>
      </c>
      <c r="E352" s="193" t="s">
        <v>1</v>
      </c>
      <c r="F352" s="194" t="s">
        <v>169</v>
      </c>
      <c r="G352" s="13"/>
      <c r="H352" s="193" t="s">
        <v>1</v>
      </c>
      <c r="I352" s="195"/>
      <c r="J352" s="13"/>
      <c r="K352" s="13"/>
      <c r="L352" s="191"/>
      <c r="M352" s="196"/>
      <c r="N352" s="197"/>
      <c r="O352" s="197"/>
      <c r="P352" s="197"/>
      <c r="Q352" s="197"/>
      <c r="R352" s="197"/>
      <c r="S352" s="197"/>
      <c r="T352" s="19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3" t="s">
        <v>157</v>
      </c>
      <c r="AU352" s="193" t="s">
        <v>82</v>
      </c>
      <c r="AV352" s="13" t="s">
        <v>80</v>
      </c>
      <c r="AW352" s="13" t="s">
        <v>30</v>
      </c>
      <c r="AX352" s="13" t="s">
        <v>73</v>
      </c>
      <c r="AY352" s="193" t="s">
        <v>147</v>
      </c>
    </row>
    <row r="353" s="14" customFormat="1">
      <c r="A353" s="14"/>
      <c r="B353" s="199"/>
      <c r="C353" s="14"/>
      <c r="D353" s="192" t="s">
        <v>157</v>
      </c>
      <c r="E353" s="200" t="s">
        <v>1</v>
      </c>
      <c r="F353" s="201" t="s">
        <v>280</v>
      </c>
      <c r="G353" s="14"/>
      <c r="H353" s="202">
        <v>105</v>
      </c>
      <c r="I353" s="203"/>
      <c r="J353" s="14"/>
      <c r="K353" s="14"/>
      <c r="L353" s="199"/>
      <c r="M353" s="204"/>
      <c r="N353" s="205"/>
      <c r="O353" s="205"/>
      <c r="P353" s="205"/>
      <c r="Q353" s="205"/>
      <c r="R353" s="205"/>
      <c r="S353" s="205"/>
      <c r="T353" s="20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00" t="s">
        <v>157</v>
      </c>
      <c r="AU353" s="200" t="s">
        <v>82</v>
      </c>
      <c r="AV353" s="14" t="s">
        <v>82</v>
      </c>
      <c r="AW353" s="14" t="s">
        <v>30</v>
      </c>
      <c r="AX353" s="14" t="s">
        <v>73</v>
      </c>
      <c r="AY353" s="200" t="s">
        <v>147</v>
      </c>
    </row>
    <row r="354" s="14" customFormat="1">
      <c r="A354" s="14"/>
      <c r="B354" s="199"/>
      <c r="C354" s="14"/>
      <c r="D354" s="192" t="s">
        <v>157</v>
      </c>
      <c r="E354" s="200" t="s">
        <v>1</v>
      </c>
      <c r="F354" s="201" t="s">
        <v>281</v>
      </c>
      <c r="G354" s="14"/>
      <c r="H354" s="202">
        <v>9.5999999999999996</v>
      </c>
      <c r="I354" s="203"/>
      <c r="J354" s="14"/>
      <c r="K354" s="14"/>
      <c r="L354" s="199"/>
      <c r="M354" s="204"/>
      <c r="N354" s="205"/>
      <c r="O354" s="205"/>
      <c r="P354" s="205"/>
      <c r="Q354" s="205"/>
      <c r="R354" s="205"/>
      <c r="S354" s="205"/>
      <c r="T354" s="20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00" t="s">
        <v>157</v>
      </c>
      <c r="AU354" s="200" t="s">
        <v>82</v>
      </c>
      <c r="AV354" s="14" t="s">
        <v>82</v>
      </c>
      <c r="AW354" s="14" t="s">
        <v>30</v>
      </c>
      <c r="AX354" s="14" t="s">
        <v>73</v>
      </c>
      <c r="AY354" s="200" t="s">
        <v>147</v>
      </c>
    </row>
    <row r="355" s="14" customFormat="1">
      <c r="A355" s="14"/>
      <c r="B355" s="199"/>
      <c r="C355" s="14"/>
      <c r="D355" s="192" t="s">
        <v>157</v>
      </c>
      <c r="E355" s="200" t="s">
        <v>1</v>
      </c>
      <c r="F355" s="201" t="s">
        <v>282</v>
      </c>
      <c r="G355" s="14"/>
      <c r="H355" s="202">
        <v>8.5999999999999996</v>
      </c>
      <c r="I355" s="203"/>
      <c r="J355" s="14"/>
      <c r="K355" s="14"/>
      <c r="L355" s="199"/>
      <c r="M355" s="204"/>
      <c r="N355" s="205"/>
      <c r="O355" s="205"/>
      <c r="P355" s="205"/>
      <c r="Q355" s="205"/>
      <c r="R355" s="205"/>
      <c r="S355" s="205"/>
      <c r="T355" s="20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00" t="s">
        <v>157</v>
      </c>
      <c r="AU355" s="200" t="s">
        <v>82</v>
      </c>
      <c r="AV355" s="14" t="s">
        <v>82</v>
      </c>
      <c r="AW355" s="14" t="s">
        <v>30</v>
      </c>
      <c r="AX355" s="14" t="s">
        <v>73</v>
      </c>
      <c r="AY355" s="200" t="s">
        <v>147</v>
      </c>
    </row>
    <row r="356" s="14" customFormat="1">
      <c r="A356" s="14"/>
      <c r="B356" s="199"/>
      <c r="C356" s="14"/>
      <c r="D356" s="192" t="s">
        <v>157</v>
      </c>
      <c r="E356" s="200" t="s">
        <v>1</v>
      </c>
      <c r="F356" s="201" t="s">
        <v>283</v>
      </c>
      <c r="G356" s="14"/>
      <c r="H356" s="202">
        <v>4</v>
      </c>
      <c r="I356" s="203"/>
      <c r="J356" s="14"/>
      <c r="K356" s="14"/>
      <c r="L356" s="199"/>
      <c r="M356" s="204"/>
      <c r="N356" s="205"/>
      <c r="O356" s="205"/>
      <c r="P356" s="205"/>
      <c r="Q356" s="205"/>
      <c r="R356" s="205"/>
      <c r="S356" s="205"/>
      <c r="T356" s="20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00" t="s">
        <v>157</v>
      </c>
      <c r="AU356" s="200" t="s">
        <v>82</v>
      </c>
      <c r="AV356" s="14" t="s">
        <v>82</v>
      </c>
      <c r="AW356" s="14" t="s">
        <v>30</v>
      </c>
      <c r="AX356" s="14" t="s">
        <v>73</v>
      </c>
      <c r="AY356" s="200" t="s">
        <v>147</v>
      </c>
    </row>
    <row r="357" s="13" customFormat="1">
      <c r="A357" s="13"/>
      <c r="B357" s="191"/>
      <c r="C357" s="13"/>
      <c r="D357" s="192" t="s">
        <v>157</v>
      </c>
      <c r="E357" s="193" t="s">
        <v>1</v>
      </c>
      <c r="F357" s="194" t="s">
        <v>256</v>
      </c>
      <c r="G357" s="13"/>
      <c r="H357" s="193" t="s">
        <v>1</v>
      </c>
      <c r="I357" s="195"/>
      <c r="J357" s="13"/>
      <c r="K357" s="13"/>
      <c r="L357" s="191"/>
      <c r="M357" s="196"/>
      <c r="N357" s="197"/>
      <c r="O357" s="197"/>
      <c r="P357" s="197"/>
      <c r="Q357" s="197"/>
      <c r="R357" s="197"/>
      <c r="S357" s="197"/>
      <c r="T357" s="19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193" t="s">
        <v>157</v>
      </c>
      <c r="AU357" s="193" t="s">
        <v>82</v>
      </c>
      <c r="AV357" s="13" t="s">
        <v>80</v>
      </c>
      <c r="AW357" s="13" t="s">
        <v>30</v>
      </c>
      <c r="AX357" s="13" t="s">
        <v>73</v>
      </c>
      <c r="AY357" s="193" t="s">
        <v>147</v>
      </c>
    </row>
    <row r="358" s="14" customFormat="1">
      <c r="A358" s="14"/>
      <c r="B358" s="199"/>
      <c r="C358" s="14"/>
      <c r="D358" s="192" t="s">
        <v>157</v>
      </c>
      <c r="E358" s="200" t="s">
        <v>1</v>
      </c>
      <c r="F358" s="201" t="s">
        <v>284</v>
      </c>
      <c r="G358" s="14"/>
      <c r="H358" s="202">
        <v>16.800000000000001</v>
      </c>
      <c r="I358" s="203"/>
      <c r="J358" s="14"/>
      <c r="K358" s="14"/>
      <c r="L358" s="199"/>
      <c r="M358" s="204"/>
      <c r="N358" s="205"/>
      <c r="O358" s="205"/>
      <c r="P358" s="205"/>
      <c r="Q358" s="205"/>
      <c r="R358" s="205"/>
      <c r="S358" s="205"/>
      <c r="T358" s="20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00" t="s">
        <v>157</v>
      </c>
      <c r="AU358" s="200" t="s">
        <v>82</v>
      </c>
      <c r="AV358" s="14" t="s">
        <v>82</v>
      </c>
      <c r="AW358" s="14" t="s">
        <v>30</v>
      </c>
      <c r="AX358" s="14" t="s">
        <v>73</v>
      </c>
      <c r="AY358" s="200" t="s">
        <v>147</v>
      </c>
    </row>
    <row r="359" s="14" customFormat="1">
      <c r="A359" s="14"/>
      <c r="B359" s="199"/>
      <c r="C359" s="14"/>
      <c r="D359" s="192" t="s">
        <v>157</v>
      </c>
      <c r="E359" s="200" t="s">
        <v>1</v>
      </c>
      <c r="F359" s="201" t="s">
        <v>285</v>
      </c>
      <c r="G359" s="14"/>
      <c r="H359" s="202">
        <v>16.199999999999999</v>
      </c>
      <c r="I359" s="203"/>
      <c r="J359" s="14"/>
      <c r="K359" s="14"/>
      <c r="L359" s="199"/>
      <c r="M359" s="204"/>
      <c r="N359" s="205"/>
      <c r="O359" s="205"/>
      <c r="P359" s="205"/>
      <c r="Q359" s="205"/>
      <c r="R359" s="205"/>
      <c r="S359" s="205"/>
      <c r="T359" s="20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00" t="s">
        <v>157</v>
      </c>
      <c r="AU359" s="200" t="s">
        <v>82</v>
      </c>
      <c r="AV359" s="14" t="s">
        <v>82</v>
      </c>
      <c r="AW359" s="14" t="s">
        <v>30</v>
      </c>
      <c r="AX359" s="14" t="s">
        <v>73</v>
      </c>
      <c r="AY359" s="200" t="s">
        <v>147</v>
      </c>
    </row>
    <row r="360" s="13" customFormat="1">
      <c r="A360" s="13"/>
      <c r="B360" s="191"/>
      <c r="C360" s="13"/>
      <c r="D360" s="192" t="s">
        <v>157</v>
      </c>
      <c r="E360" s="193" t="s">
        <v>1</v>
      </c>
      <c r="F360" s="194" t="s">
        <v>188</v>
      </c>
      <c r="G360" s="13"/>
      <c r="H360" s="193" t="s">
        <v>1</v>
      </c>
      <c r="I360" s="195"/>
      <c r="J360" s="13"/>
      <c r="K360" s="13"/>
      <c r="L360" s="191"/>
      <c r="M360" s="196"/>
      <c r="N360" s="197"/>
      <c r="O360" s="197"/>
      <c r="P360" s="197"/>
      <c r="Q360" s="197"/>
      <c r="R360" s="197"/>
      <c r="S360" s="197"/>
      <c r="T360" s="19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3" t="s">
        <v>157</v>
      </c>
      <c r="AU360" s="193" t="s">
        <v>82</v>
      </c>
      <c r="AV360" s="13" t="s">
        <v>80</v>
      </c>
      <c r="AW360" s="13" t="s">
        <v>30</v>
      </c>
      <c r="AX360" s="13" t="s">
        <v>73</v>
      </c>
      <c r="AY360" s="193" t="s">
        <v>147</v>
      </c>
    </row>
    <row r="361" s="14" customFormat="1">
      <c r="A361" s="14"/>
      <c r="B361" s="199"/>
      <c r="C361" s="14"/>
      <c r="D361" s="192" t="s">
        <v>157</v>
      </c>
      <c r="E361" s="200" t="s">
        <v>1</v>
      </c>
      <c r="F361" s="201" t="s">
        <v>199</v>
      </c>
      <c r="G361" s="14"/>
      <c r="H361" s="202">
        <v>4.7999999999999998</v>
      </c>
      <c r="I361" s="203"/>
      <c r="J361" s="14"/>
      <c r="K361" s="14"/>
      <c r="L361" s="199"/>
      <c r="M361" s="204"/>
      <c r="N361" s="205"/>
      <c r="O361" s="205"/>
      <c r="P361" s="205"/>
      <c r="Q361" s="205"/>
      <c r="R361" s="205"/>
      <c r="S361" s="205"/>
      <c r="T361" s="20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00" t="s">
        <v>157</v>
      </c>
      <c r="AU361" s="200" t="s">
        <v>82</v>
      </c>
      <c r="AV361" s="14" t="s">
        <v>82</v>
      </c>
      <c r="AW361" s="14" t="s">
        <v>30</v>
      </c>
      <c r="AX361" s="14" t="s">
        <v>73</v>
      </c>
      <c r="AY361" s="200" t="s">
        <v>147</v>
      </c>
    </row>
    <row r="362" s="15" customFormat="1">
      <c r="A362" s="15"/>
      <c r="B362" s="207"/>
      <c r="C362" s="15"/>
      <c r="D362" s="192" t="s">
        <v>157</v>
      </c>
      <c r="E362" s="208" t="s">
        <v>1</v>
      </c>
      <c r="F362" s="209" t="s">
        <v>160</v>
      </c>
      <c r="G362" s="15"/>
      <c r="H362" s="210">
        <v>165</v>
      </c>
      <c r="I362" s="211"/>
      <c r="J362" s="15"/>
      <c r="K362" s="15"/>
      <c r="L362" s="207"/>
      <c r="M362" s="212"/>
      <c r="N362" s="213"/>
      <c r="O362" s="213"/>
      <c r="P362" s="213"/>
      <c r="Q362" s="213"/>
      <c r="R362" s="213"/>
      <c r="S362" s="213"/>
      <c r="T362" s="21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08" t="s">
        <v>157</v>
      </c>
      <c r="AU362" s="208" t="s">
        <v>82</v>
      </c>
      <c r="AV362" s="15" t="s">
        <v>154</v>
      </c>
      <c r="AW362" s="15" t="s">
        <v>30</v>
      </c>
      <c r="AX362" s="15" t="s">
        <v>73</v>
      </c>
      <c r="AY362" s="208" t="s">
        <v>147</v>
      </c>
    </row>
    <row r="363" s="14" customFormat="1">
      <c r="A363" s="14"/>
      <c r="B363" s="199"/>
      <c r="C363" s="14"/>
      <c r="D363" s="192" t="s">
        <v>157</v>
      </c>
      <c r="E363" s="200" t="s">
        <v>1</v>
      </c>
      <c r="F363" s="201" t="s">
        <v>295</v>
      </c>
      <c r="G363" s="14"/>
      <c r="H363" s="202">
        <v>181.5</v>
      </c>
      <c r="I363" s="203"/>
      <c r="J363" s="14"/>
      <c r="K363" s="14"/>
      <c r="L363" s="199"/>
      <c r="M363" s="204"/>
      <c r="N363" s="205"/>
      <c r="O363" s="205"/>
      <c r="P363" s="205"/>
      <c r="Q363" s="205"/>
      <c r="R363" s="205"/>
      <c r="S363" s="205"/>
      <c r="T363" s="20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00" t="s">
        <v>157</v>
      </c>
      <c r="AU363" s="200" t="s">
        <v>82</v>
      </c>
      <c r="AV363" s="14" t="s">
        <v>82</v>
      </c>
      <c r="AW363" s="14" t="s">
        <v>30</v>
      </c>
      <c r="AX363" s="14" t="s">
        <v>73</v>
      </c>
      <c r="AY363" s="200" t="s">
        <v>147</v>
      </c>
    </row>
    <row r="364" s="15" customFormat="1">
      <c r="A364" s="15"/>
      <c r="B364" s="207"/>
      <c r="C364" s="15"/>
      <c r="D364" s="192" t="s">
        <v>157</v>
      </c>
      <c r="E364" s="208" t="s">
        <v>1</v>
      </c>
      <c r="F364" s="209" t="s">
        <v>160</v>
      </c>
      <c r="G364" s="15"/>
      <c r="H364" s="210">
        <v>181.5</v>
      </c>
      <c r="I364" s="211"/>
      <c r="J364" s="15"/>
      <c r="K364" s="15"/>
      <c r="L364" s="207"/>
      <c r="M364" s="212"/>
      <c r="N364" s="213"/>
      <c r="O364" s="213"/>
      <c r="P364" s="213"/>
      <c r="Q364" s="213"/>
      <c r="R364" s="213"/>
      <c r="S364" s="213"/>
      <c r="T364" s="214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08" t="s">
        <v>157</v>
      </c>
      <c r="AU364" s="208" t="s">
        <v>82</v>
      </c>
      <c r="AV364" s="15" t="s">
        <v>154</v>
      </c>
      <c r="AW364" s="15" t="s">
        <v>30</v>
      </c>
      <c r="AX364" s="15" t="s">
        <v>80</v>
      </c>
      <c r="AY364" s="208" t="s">
        <v>147</v>
      </c>
    </row>
    <row r="365" s="2" customFormat="1" ht="24.15" customHeight="1">
      <c r="A365" s="37"/>
      <c r="B365" s="171"/>
      <c r="C365" s="215" t="s">
        <v>226</v>
      </c>
      <c r="D365" s="215" t="s">
        <v>223</v>
      </c>
      <c r="E365" s="216" t="s">
        <v>296</v>
      </c>
      <c r="F365" s="217" t="s">
        <v>297</v>
      </c>
      <c r="G365" s="218" t="s">
        <v>195</v>
      </c>
      <c r="H365" s="219">
        <v>40.259999999999998</v>
      </c>
      <c r="I365" s="220"/>
      <c r="J365" s="221">
        <f>ROUND(I365*H365,2)</f>
        <v>0</v>
      </c>
      <c r="K365" s="222"/>
      <c r="L365" s="223"/>
      <c r="M365" s="224" t="s">
        <v>1</v>
      </c>
      <c r="N365" s="225" t="s">
        <v>38</v>
      </c>
      <c r="O365" s="76"/>
      <c r="P365" s="182">
        <f>O365*H365</f>
        <v>0</v>
      </c>
      <c r="Q365" s="182">
        <v>0</v>
      </c>
      <c r="R365" s="182">
        <f>Q365*H365</f>
        <v>0</v>
      </c>
      <c r="S365" s="182">
        <v>0</v>
      </c>
      <c r="T365" s="183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4" t="s">
        <v>184</v>
      </c>
      <c r="AT365" s="184" t="s">
        <v>223</v>
      </c>
      <c r="AU365" s="184" t="s">
        <v>82</v>
      </c>
      <c r="AY365" s="18" t="s">
        <v>147</v>
      </c>
      <c r="BE365" s="185">
        <f>IF(N365="základní",J365,0)</f>
        <v>0</v>
      </c>
      <c r="BF365" s="185">
        <f>IF(N365="snížená",J365,0)</f>
        <v>0</v>
      </c>
      <c r="BG365" s="185">
        <f>IF(N365="zákl. přenesená",J365,0)</f>
        <v>0</v>
      </c>
      <c r="BH365" s="185">
        <f>IF(N365="sníž. přenesená",J365,0)</f>
        <v>0</v>
      </c>
      <c r="BI365" s="185">
        <f>IF(N365="nulová",J365,0)</f>
        <v>0</v>
      </c>
      <c r="BJ365" s="18" t="s">
        <v>80</v>
      </c>
      <c r="BK365" s="185">
        <f>ROUND(I365*H365,2)</f>
        <v>0</v>
      </c>
      <c r="BL365" s="18" t="s">
        <v>154</v>
      </c>
      <c r="BM365" s="184" t="s">
        <v>298</v>
      </c>
    </row>
    <row r="366" s="13" customFormat="1">
      <c r="A366" s="13"/>
      <c r="B366" s="191"/>
      <c r="C366" s="13"/>
      <c r="D366" s="192" t="s">
        <v>157</v>
      </c>
      <c r="E366" s="193" t="s">
        <v>1</v>
      </c>
      <c r="F366" s="194" t="s">
        <v>286</v>
      </c>
      <c r="G366" s="13"/>
      <c r="H366" s="193" t="s">
        <v>1</v>
      </c>
      <c r="I366" s="195"/>
      <c r="J366" s="13"/>
      <c r="K366" s="13"/>
      <c r="L366" s="191"/>
      <c r="M366" s="196"/>
      <c r="N366" s="197"/>
      <c r="O366" s="197"/>
      <c r="P366" s="197"/>
      <c r="Q366" s="197"/>
      <c r="R366" s="197"/>
      <c r="S366" s="197"/>
      <c r="T366" s="19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93" t="s">
        <v>157</v>
      </c>
      <c r="AU366" s="193" t="s">
        <v>82</v>
      </c>
      <c r="AV366" s="13" t="s">
        <v>80</v>
      </c>
      <c r="AW366" s="13" t="s">
        <v>30</v>
      </c>
      <c r="AX366" s="13" t="s">
        <v>73</v>
      </c>
      <c r="AY366" s="193" t="s">
        <v>147</v>
      </c>
    </row>
    <row r="367" s="14" customFormat="1">
      <c r="A367" s="14"/>
      <c r="B367" s="199"/>
      <c r="C367" s="14"/>
      <c r="D367" s="192" t="s">
        <v>157</v>
      </c>
      <c r="E367" s="200" t="s">
        <v>1</v>
      </c>
      <c r="F367" s="201" t="s">
        <v>287</v>
      </c>
      <c r="G367" s="14"/>
      <c r="H367" s="202">
        <v>30</v>
      </c>
      <c r="I367" s="203"/>
      <c r="J367" s="14"/>
      <c r="K367" s="14"/>
      <c r="L367" s="199"/>
      <c r="M367" s="204"/>
      <c r="N367" s="205"/>
      <c r="O367" s="205"/>
      <c r="P367" s="205"/>
      <c r="Q367" s="205"/>
      <c r="R367" s="205"/>
      <c r="S367" s="205"/>
      <c r="T367" s="20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00" t="s">
        <v>157</v>
      </c>
      <c r="AU367" s="200" t="s">
        <v>82</v>
      </c>
      <c r="AV367" s="14" t="s">
        <v>82</v>
      </c>
      <c r="AW367" s="14" t="s">
        <v>30</v>
      </c>
      <c r="AX367" s="14" t="s">
        <v>73</v>
      </c>
      <c r="AY367" s="200" t="s">
        <v>147</v>
      </c>
    </row>
    <row r="368" s="14" customFormat="1">
      <c r="A368" s="14"/>
      <c r="B368" s="199"/>
      <c r="C368" s="14"/>
      <c r="D368" s="192" t="s">
        <v>157</v>
      </c>
      <c r="E368" s="200" t="s">
        <v>1</v>
      </c>
      <c r="F368" s="201" t="s">
        <v>288</v>
      </c>
      <c r="G368" s="14"/>
      <c r="H368" s="202">
        <v>3.6000000000000001</v>
      </c>
      <c r="I368" s="203"/>
      <c r="J368" s="14"/>
      <c r="K368" s="14"/>
      <c r="L368" s="199"/>
      <c r="M368" s="204"/>
      <c r="N368" s="205"/>
      <c r="O368" s="205"/>
      <c r="P368" s="205"/>
      <c r="Q368" s="205"/>
      <c r="R368" s="205"/>
      <c r="S368" s="205"/>
      <c r="T368" s="20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00" t="s">
        <v>157</v>
      </c>
      <c r="AU368" s="200" t="s">
        <v>82</v>
      </c>
      <c r="AV368" s="14" t="s">
        <v>82</v>
      </c>
      <c r="AW368" s="14" t="s">
        <v>30</v>
      </c>
      <c r="AX368" s="14" t="s">
        <v>73</v>
      </c>
      <c r="AY368" s="200" t="s">
        <v>147</v>
      </c>
    </row>
    <row r="369" s="14" customFormat="1">
      <c r="A369" s="14"/>
      <c r="B369" s="199"/>
      <c r="C369" s="14"/>
      <c r="D369" s="192" t="s">
        <v>157</v>
      </c>
      <c r="E369" s="200" t="s">
        <v>1</v>
      </c>
      <c r="F369" s="201" t="s">
        <v>289</v>
      </c>
      <c r="G369" s="14"/>
      <c r="H369" s="202">
        <v>2.2000000000000002</v>
      </c>
      <c r="I369" s="203"/>
      <c r="J369" s="14"/>
      <c r="K369" s="14"/>
      <c r="L369" s="199"/>
      <c r="M369" s="204"/>
      <c r="N369" s="205"/>
      <c r="O369" s="205"/>
      <c r="P369" s="205"/>
      <c r="Q369" s="205"/>
      <c r="R369" s="205"/>
      <c r="S369" s="205"/>
      <c r="T369" s="20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00" t="s">
        <v>157</v>
      </c>
      <c r="AU369" s="200" t="s">
        <v>82</v>
      </c>
      <c r="AV369" s="14" t="s">
        <v>82</v>
      </c>
      <c r="AW369" s="14" t="s">
        <v>30</v>
      </c>
      <c r="AX369" s="14" t="s">
        <v>73</v>
      </c>
      <c r="AY369" s="200" t="s">
        <v>147</v>
      </c>
    </row>
    <row r="370" s="14" customFormat="1">
      <c r="A370" s="14"/>
      <c r="B370" s="199"/>
      <c r="C370" s="14"/>
      <c r="D370" s="192" t="s">
        <v>157</v>
      </c>
      <c r="E370" s="200" t="s">
        <v>1</v>
      </c>
      <c r="F370" s="201" t="s">
        <v>290</v>
      </c>
      <c r="G370" s="14"/>
      <c r="H370" s="202">
        <v>0.80000000000000004</v>
      </c>
      <c r="I370" s="203"/>
      <c r="J370" s="14"/>
      <c r="K370" s="14"/>
      <c r="L370" s="199"/>
      <c r="M370" s="204"/>
      <c r="N370" s="205"/>
      <c r="O370" s="205"/>
      <c r="P370" s="205"/>
      <c r="Q370" s="205"/>
      <c r="R370" s="205"/>
      <c r="S370" s="205"/>
      <c r="T370" s="20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00" t="s">
        <v>157</v>
      </c>
      <c r="AU370" s="200" t="s">
        <v>82</v>
      </c>
      <c r="AV370" s="14" t="s">
        <v>82</v>
      </c>
      <c r="AW370" s="14" t="s">
        <v>30</v>
      </c>
      <c r="AX370" s="14" t="s">
        <v>73</v>
      </c>
      <c r="AY370" s="200" t="s">
        <v>147</v>
      </c>
    </row>
    <row r="371" s="15" customFormat="1">
      <c r="A371" s="15"/>
      <c r="B371" s="207"/>
      <c r="C371" s="15"/>
      <c r="D371" s="192" t="s">
        <v>157</v>
      </c>
      <c r="E371" s="208" t="s">
        <v>1</v>
      </c>
      <c r="F371" s="209" t="s">
        <v>160</v>
      </c>
      <c r="G371" s="15"/>
      <c r="H371" s="210">
        <v>36.600000000000001</v>
      </c>
      <c r="I371" s="211"/>
      <c r="J371" s="15"/>
      <c r="K371" s="15"/>
      <c r="L371" s="207"/>
      <c r="M371" s="212"/>
      <c r="N371" s="213"/>
      <c r="O371" s="213"/>
      <c r="P371" s="213"/>
      <c r="Q371" s="213"/>
      <c r="R371" s="213"/>
      <c r="S371" s="213"/>
      <c r="T371" s="21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08" t="s">
        <v>157</v>
      </c>
      <c r="AU371" s="208" t="s">
        <v>82</v>
      </c>
      <c r="AV371" s="15" t="s">
        <v>154</v>
      </c>
      <c r="AW371" s="15" t="s">
        <v>30</v>
      </c>
      <c r="AX371" s="15" t="s">
        <v>73</v>
      </c>
      <c r="AY371" s="208" t="s">
        <v>147</v>
      </c>
    </row>
    <row r="372" s="14" customFormat="1">
      <c r="A372" s="14"/>
      <c r="B372" s="199"/>
      <c r="C372" s="14"/>
      <c r="D372" s="192" t="s">
        <v>157</v>
      </c>
      <c r="E372" s="200" t="s">
        <v>1</v>
      </c>
      <c r="F372" s="201" t="s">
        <v>299</v>
      </c>
      <c r="G372" s="14"/>
      <c r="H372" s="202">
        <v>40.259999999999998</v>
      </c>
      <c r="I372" s="203"/>
      <c r="J372" s="14"/>
      <c r="K372" s="14"/>
      <c r="L372" s="199"/>
      <c r="M372" s="204"/>
      <c r="N372" s="205"/>
      <c r="O372" s="205"/>
      <c r="P372" s="205"/>
      <c r="Q372" s="205"/>
      <c r="R372" s="205"/>
      <c r="S372" s="205"/>
      <c r="T372" s="20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00" t="s">
        <v>157</v>
      </c>
      <c r="AU372" s="200" t="s">
        <v>82</v>
      </c>
      <c r="AV372" s="14" t="s">
        <v>82</v>
      </c>
      <c r="AW372" s="14" t="s">
        <v>30</v>
      </c>
      <c r="AX372" s="14" t="s">
        <v>73</v>
      </c>
      <c r="AY372" s="200" t="s">
        <v>147</v>
      </c>
    </row>
    <row r="373" s="15" customFormat="1">
      <c r="A373" s="15"/>
      <c r="B373" s="207"/>
      <c r="C373" s="15"/>
      <c r="D373" s="192" t="s">
        <v>157</v>
      </c>
      <c r="E373" s="208" t="s">
        <v>1</v>
      </c>
      <c r="F373" s="209" t="s">
        <v>160</v>
      </c>
      <c r="G373" s="15"/>
      <c r="H373" s="210">
        <v>40.259999999999998</v>
      </c>
      <c r="I373" s="211"/>
      <c r="J373" s="15"/>
      <c r="K373" s="15"/>
      <c r="L373" s="207"/>
      <c r="M373" s="212"/>
      <c r="N373" s="213"/>
      <c r="O373" s="213"/>
      <c r="P373" s="213"/>
      <c r="Q373" s="213"/>
      <c r="R373" s="213"/>
      <c r="S373" s="213"/>
      <c r="T373" s="21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08" t="s">
        <v>157</v>
      </c>
      <c r="AU373" s="208" t="s">
        <v>82</v>
      </c>
      <c r="AV373" s="15" t="s">
        <v>154</v>
      </c>
      <c r="AW373" s="15" t="s">
        <v>30</v>
      </c>
      <c r="AX373" s="15" t="s">
        <v>80</v>
      </c>
      <c r="AY373" s="208" t="s">
        <v>147</v>
      </c>
    </row>
    <row r="374" s="2" customFormat="1" ht="24.15" customHeight="1">
      <c r="A374" s="37"/>
      <c r="B374" s="171"/>
      <c r="C374" s="172" t="s">
        <v>7</v>
      </c>
      <c r="D374" s="172" t="s">
        <v>150</v>
      </c>
      <c r="E374" s="173" t="s">
        <v>300</v>
      </c>
      <c r="F374" s="174" t="s">
        <v>301</v>
      </c>
      <c r="G374" s="175" t="s">
        <v>164</v>
      </c>
      <c r="H374" s="176">
        <v>69.25</v>
      </c>
      <c r="I374" s="177"/>
      <c r="J374" s="178">
        <f>ROUND(I374*H374,2)</f>
        <v>0</v>
      </c>
      <c r="K374" s="179"/>
      <c r="L374" s="38"/>
      <c r="M374" s="180" t="s">
        <v>1</v>
      </c>
      <c r="N374" s="181" t="s">
        <v>38</v>
      </c>
      <c r="O374" s="76"/>
      <c r="P374" s="182">
        <f>O374*H374</f>
        <v>0</v>
      </c>
      <c r="Q374" s="182">
        <v>0</v>
      </c>
      <c r="R374" s="182">
        <f>Q374*H374</f>
        <v>0</v>
      </c>
      <c r="S374" s="182">
        <v>0</v>
      </c>
      <c r="T374" s="183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4" t="s">
        <v>154</v>
      </c>
      <c r="AT374" s="184" t="s">
        <v>150</v>
      </c>
      <c r="AU374" s="184" t="s">
        <v>82</v>
      </c>
      <c r="AY374" s="18" t="s">
        <v>147</v>
      </c>
      <c r="BE374" s="185">
        <f>IF(N374="základní",J374,0)</f>
        <v>0</v>
      </c>
      <c r="BF374" s="185">
        <f>IF(N374="snížená",J374,0)</f>
        <v>0</v>
      </c>
      <c r="BG374" s="185">
        <f>IF(N374="zákl. přenesená",J374,0)</f>
        <v>0</v>
      </c>
      <c r="BH374" s="185">
        <f>IF(N374="sníž. přenesená",J374,0)</f>
        <v>0</v>
      </c>
      <c r="BI374" s="185">
        <f>IF(N374="nulová",J374,0)</f>
        <v>0</v>
      </c>
      <c r="BJ374" s="18" t="s">
        <v>80</v>
      </c>
      <c r="BK374" s="185">
        <f>ROUND(I374*H374,2)</f>
        <v>0</v>
      </c>
      <c r="BL374" s="18" t="s">
        <v>154</v>
      </c>
      <c r="BM374" s="184" t="s">
        <v>302</v>
      </c>
    </row>
    <row r="375" s="2" customFormat="1">
      <c r="A375" s="37"/>
      <c r="B375" s="38"/>
      <c r="C375" s="37"/>
      <c r="D375" s="186" t="s">
        <v>155</v>
      </c>
      <c r="E375" s="37"/>
      <c r="F375" s="187" t="s">
        <v>303</v>
      </c>
      <c r="G375" s="37"/>
      <c r="H375" s="37"/>
      <c r="I375" s="188"/>
      <c r="J375" s="37"/>
      <c r="K375" s="37"/>
      <c r="L375" s="38"/>
      <c r="M375" s="189"/>
      <c r="N375" s="190"/>
      <c r="O375" s="76"/>
      <c r="P375" s="76"/>
      <c r="Q375" s="76"/>
      <c r="R375" s="76"/>
      <c r="S375" s="76"/>
      <c r="T375" s="7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8" t="s">
        <v>155</v>
      </c>
      <c r="AU375" s="18" t="s">
        <v>82</v>
      </c>
    </row>
    <row r="376" s="13" customFormat="1">
      <c r="A376" s="13"/>
      <c r="B376" s="191"/>
      <c r="C376" s="13"/>
      <c r="D376" s="192" t="s">
        <v>157</v>
      </c>
      <c r="E376" s="193" t="s">
        <v>1</v>
      </c>
      <c r="F376" s="194" t="s">
        <v>256</v>
      </c>
      <c r="G376" s="13"/>
      <c r="H376" s="193" t="s">
        <v>1</v>
      </c>
      <c r="I376" s="195"/>
      <c r="J376" s="13"/>
      <c r="K376" s="13"/>
      <c r="L376" s="191"/>
      <c r="M376" s="196"/>
      <c r="N376" s="197"/>
      <c r="O376" s="197"/>
      <c r="P376" s="197"/>
      <c r="Q376" s="197"/>
      <c r="R376" s="197"/>
      <c r="S376" s="197"/>
      <c r="T376" s="19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93" t="s">
        <v>157</v>
      </c>
      <c r="AU376" s="193" t="s">
        <v>82</v>
      </c>
      <c r="AV376" s="13" t="s">
        <v>80</v>
      </c>
      <c r="AW376" s="13" t="s">
        <v>30</v>
      </c>
      <c r="AX376" s="13" t="s">
        <v>73</v>
      </c>
      <c r="AY376" s="193" t="s">
        <v>147</v>
      </c>
    </row>
    <row r="377" s="14" customFormat="1">
      <c r="A377" s="14"/>
      <c r="B377" s="199"/>
      <c r="C377" s="14"/>
      <c r="D377" s="192" t="s">
        <v>157</v>
      </c>
      <c r="E377" s="200" t="s">
        <v>1</v>
      </c>
      <c r="F377" s="201" t="s">
        <v>257</v>
      </c>
      <c r="G377" s="14"/>
      <c r="H377" s="202">
        <v>5.04</v>
      </c>
      <c r="I377" s="203"/>
      <c r="J377" s="14"/>
      <c r="K377" s="14"/>
      <c r="L377" s="199"/>
      <c r="M377" s="204"/>
      <c r="N377" s="205"/>
      <c r="O377" s="205"/>
      <c r="P377" s="205"/>
      <c r="Q377" s="205"/>
      <c r="R377" s="205"/>
      <c r="S377" s="205"/>
      <c r="T377" s="20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00" t="s">
        <v>157</v>
      </c>
      <c r="AU377" s="200" t="s">
        <v>82</v>
      </c>
      <c r="AV377" s="14" t="s">
        <v>82</v>
      </c>
      <c r="AW377" s="14" t="s">
        <v>30</v>
      </c>
      <c r="AX377" s="14" t="s">
        <v>73</v>
      </c>
      <c r="AY377" s="200" t="s">
        <v>147</v>
      </c>
    </row>
    <row r="378" s="14" customFormat="1">
      <c r="A378" s="14"/>
      <c r="B378" s="199"/>
      <c r="C378" s="14"/>
      <c r="D378" s="192" t="s">
        <v>157</v>
      </c>
      <c r="E378" s="200" t="s">
        <v>1</v>
      </c>
      <c r="F378" s="201" t="s">
        <v>258</v>
      </c>
      <c r="G378" s="14"/>
      <c r="H378" s="202">
        <v>4.8600000000000003</v>
      </c>
      <c r="I378" s="203"/>
      <c r="J378" s="14"/>
      <c r="K378" s="14"/>
      <c r="L378" s="199"/>
      <c r="M378" s="204"/>
      <c r="N378" s="205"/>
      <c r="O378" s="205"/>
      <c r="P378" s="205"/>
      <c r="Q378" s="205"/>
      <c r="R378" s="205"/>
      <c r="S378" s="205"/>
      <c r="T378" s="20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00" t="s">
        <v>157</v>
      </c>
      <c r="AU378" s="200" t="s">
        <v>82</v>
      </c>
      <c r="AV378" s="14" t="s">
        <v>82</v>
      </c>
      <c r="AW378" s="14" t="s">
        <v>30</v>
      </c>
      <c r="AX378" s="14" t="s">
        <v>73</v>
      </c>
      <c r="AY378" s="200" t="s">
        <v>147</v>
      </c>
    </row>
    <row r="379" s="13" customFormat="1">
      <c r="A379" s="13"/>
      <c r="B379" s="191"/>
      <c r="C379" s="13"/>
      <c r="D379" s="192" t="s">
        <v>157</v>
      </c>
      <c r="E379" s="193" t="s">
        <v>1</v>
      </c>
      <c r="F379" s="194" t="s">
        <v>245</v>
      </c>
      <c r="G379" s="13"/>
      <c r="H379" s="193" t="s">
        <v>1</v>
      </c>
      <c r="I379" s="195"/>
      <c r="J379" s="13"/>
      <c r="K379" s="13"/>
      <c r="L379" s="191"/>
      <c r="M379" s="196"/>
      <c r="N379" s="197"/>
      <c r="O379" s="197"/>
      <c r="P379" s="197"/>
      <c r="Q379" s="197"/>
      <c r="R379" s="197"/>
      <c r="S379" s="197"/>
      <c r="T379" s="19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93" t="s">
        <v>157</v>
      </c>
      <c r="AU379" s="193" t="s">
        <v>82</v>
      </c>
      <c r="AV379" s="13" t="s">
        <v>80</v>
      </c>
      <c r="AW379" s="13" t="s">
        <v>30</v>
      </c>
      <c r="AX379" s="13" t="s">
        <v>73</v>
      </c>
      <c r="AY379" s="193" t="s">
        <v>147</v>
      </c>
    </row>
    <row r="380" s="13" customFormat="1">
      <c r="A380" s="13"/>
      <c r="B380" s="191"/>
      <c r="C380" s="13"/>
      <c r="D380" s="192" t="s">
        <v>157</v>
      </c>
      <c r="E380" s="193" t="s">
        <v>1</v>
      </c>
      <c r="F380" s="194" t="s">
        <v>165</v>
      </c>
      <c r="G380" s="13"/>
      <c r="H380" s="193" t="s">
        <v>1</v>
      </c>
      <c r="I380" s="195"/>
      <c r="J380" s="13"/>
      <c r="K380" s="13"/>
      <c r="L380" s="191"/>
      <c r="M380" s="196"/>
      <c r="N380" s="197"/>
      <c r="O380" s="197"/>
      <c r="P380" s="197"/>
      <c r="Q380" s="197"/>
      <c r="R380" s="197"/>
      <c r="S380" s="197"/>
      <c r="T380" s="19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93" t="s">
        <v>157</v>
      </c>
      <c r="AU380" s="193" t="s">
        <v>82</v>
      </c>
      <c r="AV380" s="13" t="s">
        <v>80</v>
      </c>
      <c r="AW380" s="13" t="s">
        <v>30</v>
      </c>
      <c r="AX380" s="13" t="s">
        <v>73</v>
      </c>
      <c r="AY380" s="193" t="s">
        <v>147</v>
      </c>
    </row>
    <row r="381" s="14" customFormat="1">
      <c r="A381" s="14"/>
      <c r="B381" s="199"/>
      <c r="C381" s="14"/>
      <c r="D381" s="192" t="s">
        <v>157</v>
      </c>
      <c r="E381" s="200" t="s">
        <v>1</v>
      </c>
      <c r="F381" s="201" t="s">
        <v>246</v>
      </c>
      <c r="G381" s="14"/>
      <c r="H381" s="202">
        <v>21.399999999999999</v>
      </c>
      <c r="I381" s="203"/>
      <c r="J381" s="14"/>
      <c r="K381" s="14"/>
      <c r="L381" s="199"/>
      <c r="M381" s="204"/>
      <c r="N381" s="205"/>
      <c r="O381" s="205"/>
      <c r="P381" s="205"/>
      <c r="Q381" s="205"/>
      <c r="R381" s="205"/>
      <c r="S381" s="205"/>
      <c r="T381" s="20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00" t="s">
        <v>157</v>
      </c>
      <c r="AU381" s="200" t="s">
        <v>82</v>
      </c>
      <c r="AV381" s="14" t="s">
        <v>82</v>
      </c>
      <c r="AW381" s="14" t="s">
        <v>30</v>
      </c>
      <c r="AX381" s="14" t="s">
        <v>73</v>
      </c>
      <c r="AY381" s="200" t="s">
        <v>147</v>
      </c>
    </row>
    <row r="382" s="14" customFormat="1">
      <c r="A382" s="14"/>
      <c r="B382" s="199"/>
      <c r="C382" s="14"/>
      <c r="D382" s="192" t="s">
        <v>157</v>
      </c>
      <c r="E382" s="200" t="s">
        <v>1</v>
      </c>
      <c r="F382" s="201" t="s">
        <v>247</v>
      </c>
      <c r="G382" s="14"/>
      <c r="H382" s="202">
        <v>9</v>
      </c>
      <c r="I382" s="203"/>
      <c r="J382" s="14"/>
      <c r="K382" s="14"/>
      <c r="L382" s="199"/>
      <c r="M382" s="204"/>
      <c r="N382" s="205"/>
      <c r="O382" s="205"/>
      <c r="P382" s="205"/>
      <c r="Q382" s="205"/>
      <c r="R382" s="205"/>
      <c r="S382" s="205"/>
      <c r="T382" s="20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00" t="s">
        <v>157</v>
      </c>
      <c r="AU382" s="200" t="s">
        <v>82</v>
      </c>
      <c r="AV382" s="14" t="s">
        <v>82</v>
      </c>
      <c r="AW382" s="14" t="s">
        <v>30</v>
      </c>
      <c r="AX382" s="14" t="s">
        <v>73</v>
      </c>
      <c r="AY382" s="200" t="s">
        <v>147</v>
      </c>
    </row>
    <row r="383" s="13" customFormat="1">
      <c r="A383" s="13"/>
      <c r="B383" s="191"/>
      <c r="C383" s="13"/>
      <c r="D383" s="192" t="s">
        <v>157</v>
      </c>
      <c r="E383" s="193" t="s">
        <v>1</v>
      </c>
      <c r="F383" s="194" t="s">
        <v>167</v>
      </c>
      <c r="G383" s="13"/>
      <c r="H383" s="193" t="s">
        <v>1</v>
      </c>
      <c r="I383" s="195"/>
      <c r="J383" s="13"/>
      <c r="K383" s="13"/>
      <c r="L383" s="191"/>
      <c r="M383" s="196"/>
      <c r="N383" s="197"/>
      <c r="O383" s="197"/>
      <c r="P383" s="197"/>
      <c r="Q383" s="197"/>
      <c r="R383" s="197"/>
      <c r="S383" s="197"/>
      <c r="T383" s="19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193" t="s">
        <v>157</v>
      </c>
      <c r="AU383" s="193" t="s">
        <v>82</v>
      </c>
      <c r="AV383" s="13" t="s">
        <v>80</v>
      </c>
      <c r="AW383" s="13" t="s">
        <v>30</v>
      </c>
      <c r="AX383" s="13" t="s">
        <v>73</v>
      </c>
      <c r="AY383" s="193" t="s">
        <v>147</v>
      </c>
    </row>
    <row r="384" s="14" customFormat="1">
      <c r="A384" s="14"/>
      <c r="B384" s="199"/>
      <c r="C384" s="14"/>
      <c r="D384" s="192" t="s">
        <v>157</v>
      </c>
      <c r="E384" s="200" t="s">
        <v>1</v>
      </c>
      <c r="F384" s="201" t="s">
        <v>248</v>
      </c>
      <c r="G384" s="14"/>
      <c r="H384" s="202">
        <v>19.5</v>
      </c>
      <c r="I384" s="203"/>
      <c r="J384" s="14"/>
      <c r="K384" s="14"/>
      <c r="L384" s="199"/>
      <c r="M384" s="204"/>
      <c r="N384" s="205"/>
      <c r="O384" s="205"/>
      <c r="P384" s="205"/>
      <c r="Q384" s="205"/>
      <c r="R384" s="205"/>
      <c r="S384" s="205"/>
      <c r="T384" s="20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00" t="s">
        <v>157</v>
      </c>
      <c r="AU384" s="200" t="s">
        <v>82</v>
      </c>
      <c r="AV384" s="14" t="s">
        <v>82</v>
      </c>
      <c r="AW384" s="14" t="s">
        <v>30</v>
      </c>
      <c r="AX384" s="14" t="s">
        <v>73</v>
      </c>
      <c r="AY384" s="200" t="s">
        <v>147</v>
      </c>
    </row>
    <row r="385" s="13" customFormat="1">
      <c r="A385" s="13"/>
      <c r="B385" s="191"/>
      <c r="C385" s="13"/>
      <c r="D385" s="192" t="s">
        <v>157</v>
      </c>
      <c r="E385" s="193" t="s">
        <v>1</v>
      </c>
      <c r="F385" s="194" t="s">
        <v>243</v>
      </c>
      <c r="G385" s="13"/>
      <c r="H385" s="193" t="s">
        <v>1</v>
      </c>
      <c r="I385" s="195"/>
      <c r="J385" s="13"/>
      <c r="K385" s="13"/>
      <c r="L385" s="191"/>
      <c r="M385" s="196"/>
      <c r="N385" s="197"/>
      <c r="O385" s="197"/>
      <c r="P385" s="197"/>
      <c r="Q385" s="197"/>
      <c r="R385" s="197"/>
      <c r="S385" s="197"/>
      <c r="T385" s="19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93" t="s">
        <v>157</v>
      </c>
      <c r="AU385" s="193" t="s">
        <v>82</v>
      </c>
      <c r="AV385" s="13" t="s">
        <v>80</v>
      </c>
      <c r="AW385" s="13" t="s">
        <v>30</v>
      </c>
      <c r="AX385" s="13" t="s">
        <v>73</v>
      </c>
      <c r="AY385" s="193" t="s">
        <v>147</v>
      </c>
    </row>
    <row r="386" s="14" customFormat="1">
      <c r="A386" s="14"/>
      <c r="B386" s="199"/>
      <c r="C386" s="14"/>
      <c r="D386" s="192" t="s">
        <v>157</v>
      </c>
      <c r="E386" s="200" t="s">
        <v>1</v>
      </c>
      <c r="F386" s="201" t="s">
        <v>244</v>
      </c>
      <c r="G386" s="14"/>
      <c r="H386" s="202">
        <v>9.4499999999999993</v>
      </c>
      <c r="I386" s="203"/>
      <c r="J386" s="14"/>
      <c r="K386" s="14"/>
      <c r="L386" s="199"/>
      <c r="M386" s="204"/>
      <c r="N386" s="205"/>
      <c r="O386" s="205"/>
      <c r="P386" s="205"/>
      <c r="Q386" s="205"/>
      <c r="R386" s="205"/>
      <c r="S386" s="205"/>
      <c r="T386" s="206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0" t="s">
        <v>157</v>
      </c>
      <c r="AU386" s="200" t="s">
        <v>82</v>
      </c>
      <c r="AV386" s="14" t="s">
        <v>82</v>
      </c>
      <c r="AW386" s="14" t="s">
        <v>30</v>
      </c>
      <c r="AX386" s="14" t="s">
        <v>73</v>
      </c>
      <c r="AY386" s="200" t="s">
        <v>147</v>
      </c>
    </row>
    <row r="387" s="15" customFormat="1">
      <c r="A387" s="15"/>
      <c r="B387" s="207"/>
      <c r="C387" s="15"/>
      <c r="D387" s="192" t="s">
        <v>157</v>
      </c>
      <c r="E387" s="208" t="s">
        <v>1</v>
      </c>
      <c r="F387" s="209" t="s">
        <v>160</v>
      </c>
      <c r="G387" s="15"/>
      <c r="H387" s="210">
        <v>69.25</v>
      </c>
      <c r="I387" s="211"/>
      <c r="J387" s="15"/>
      <c r="K387" s="15"/>
      <c r="L387" s="207"/>
      <c r="M387" s="212"/>
      <c r="N387" s="213"/>
      <c r="O387" s="213"/>
      <c r="P387" s="213"/>
      <c r="Q387" s="213"/>
      <c r="R387" s="213"/>
      <c r="S387" s="213"/>
      <c r="T387" s="21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08" t="s">
        <v>157</v>
      </c>
      <c r="AU387" s="208" t="s">
        <v>82</v>
      </c>
      <c r="AV387" s="15" t="s">
        <v>154</v>
      </c>
      <c r="AW387" s="15" t="s">
        <v>30</v>
      </c>
      <c r="AX387" s="15" t="s">
        <v>80</v>
      </c>
      <c r="AY387" s="208" t="s">
        <v>147</v>
      </c>
    </row>
    <row r="388" s="2" customFormat="1" ht="24.15" customHeight="1">
      <c r="A388" s="37"/>
      <c r="B388" s="171"/>
      <c r="C388" s="172" t="s">
        <v>229</v>
      </c>
      <c r="D388" s="172" t="s">
        <v>150</v>
      </c>
      <c r="E388" s="173" t="s">
        <v>304</v>
      </c>
      <c r="F388" s="174" t="s">
        <v>305</v>
      </c>
      <c r="G388" s="175" t="s">
        <v>164</v>
      </c>
      <c r="H388" s="176">
        <v>233.5</v>
      </c>
      <c r="I388" s="177"/>
      <c r="J388" s="178">
        <f>ROUND(I388*H388,2)</f>
        <v>0</v>
      </c>
      <c r="K388" s="179"/>
      <c r="L388" s="38"/>
      <c r="M388" s="180" t="s">
        <v>1</v>
      </c>
      <c r="N388" s="181" t="s">
        <v>38</v>
      </c>
      <c r="O388" s="76"/>
      <c r="P388" s="182">
        <f>O388*H388</f>
        <v>0</v>
      </c>
      <c r="Q388" s="182">
        <v>0</v>
      </c>
      <c r="R388" s="182">
        <f>Q388*H388</f>
        <v>0</v>
      </c>
      <c r="S388" s="182">
        <v>0</v>
      </c>
      <c r="T388" s="183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84" t="s">
        <v>154</v>
      </c>
      <c r="AT388" s="184" t="s">
        <v>150</v>
      </c>
      <c r="AU388" s="184" t="s">
        <v>82</v>
      </c>
      <c r="AY388" s="18" t="s">
        <v>147</v>
      </c>
      <c r="BE388" s="185">
        <f>IF(N388="základní",J388,0)</f>
        <v>0</v>
      </c>
      <c r="BF388" s="185">
        <f>IF(N388="snížená",J388,0)</f>
        <v>0</v>
      </c>
      <c r="BG388" s="185">
        <f>IF(N388="zákl. přenesená",J388,0)</f>
        <v>0</v>
      </c>
      <c r="BH388" s="185">
        <f>IF(N388="sníž. přenesená",J388,0)</f>
        <v>0</v>
      </c>
      <c r="BI388" s="185">
        <f>IF(N388="nulová",J388,0)</f>
        <v>0</v>
      </c>
      <c r="BJ388" s="18" t="s">
        <v>80</v>
      </c>
      <c r="BK388" s="185">
        <f>ROUND(I388*H388,2)</f>
        <v>0</v>
      </c>
      <c r="BL388" s="18" t="s">
        <v>154</v>
      </c>
      <c r="BM388" s="184" t="s">
        <v>306</v>
      </c>
    </row>
    <row r="389" s="2" customFormat="1">
      <c r="A389" s="37"/>
      <c r="B389" s="38"/>
      <c r="C389" s="37"/>
      <c r="D389" s="186" t="s">
        <v>155</v>
      </c>
      <c r="E389" s="37"/>
      <c r="F389" s="187" t="s">
        <v>307</v>
      </c>
      <c r="G389" s="37"/>
      <c r="H389" s="37"/>
      <c r="I389" s="188"/>
      <c r="J389" s="37"/>
      <c r="K389" s="37"/>
      <c r="L389" s="38"/>
      <c r="M389" s="189"/>
      <c r="N389" s="190"/>
      <c r="O389" s="76"/>
      <c r="P389" s="76"/>
      <c r="Q389" s="76"/>
      <c r="R389" s="76"/>
      <c r="S389" s="76"/>
      <c r="T389" s="7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8" t="s">
        <v>155</v>
      </c>
      <c r="AU389" s="18" t="s">
        <v>82</v>
      </c>
    </row>
    <row r="390" s="13" customFormat="1">
      <c r="A390" s="13"/>
      <c r="B390" s="191"/>
      <c r="C390" s="13"/>
      <c r="D390" s="192" t="s">
        <v>157</v>
      </c>
      <c r="E390" s="193" t="s">
        <v>1</v>
      </c>
      <c r="F390" s="194" t="s">
        <v>165</v>
      </c>
      <c r="G390" s="13"/>
      <c r="H390" s="193" t="s">
        <v>1</v>
      </c>
      <c r="I390" s="195"/>
      <c r="J390" s="13"/>
      <c r="K390" s="13"/>
      <c r="L390" s="191"/>
      <c r="M390" s="196"/>
      <c r="N390" s="197"/>
      <c r="O390" s="197"/>
      <c r="P390" s="197"/>
      <c r="Q390" s="197"/>
      <c r="R390" s="197"/>
      <c r="S390" s="197"/>
      <c r="T390" s="19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193" t="s">
        <v>157</v>
      </c>
      <c r="AU390" s="193" t="s">
        <v>82</v>
      </c>
      <c r="AV390" s="13" t="s">
        <v>80</v>
      </c>
      <c r="AW390" s="13" t="s">
        <v>30</v>
      </c>
      <c r="AX390" s="13" t="s">
        <v>73</v>
      </c>
      <c r="AY390" s="193" t="s">
        <v>147</v>
      </c>
    </row>
    <row r="391" s="14" customFormat="1">
      <c r="A391" s="14"/>
      <c r="B391" s="199"/>
      <c r="C391" s="14"/>
      <c r="D391" s="192" t="s">
        <v>157</v>
      </c>
      <c r="E391" s="200" t="s">
        <v>1</v>
      </c>
      <c r="F391" s="201" t="s">
        <v>166</v>
      </c>
      <c r="G391" s="14"/>
      <c r="H391" s="202">
        <v>149.80000000000001</v>
      </c>
      <c r="I391" s="203"/>
      <c r="J391" s="14"/>
      <c r="K391" s="14"/>
      <c r="L391" s="199"/>
      <c r="M391" s="204"/>
      <c r="N391" s="205"/>
      <c r="O391" s="205"/>
      <c r="P391" s="205"/>
      <c r="Q391" s="205"/>
      <c r="R391" s="205"/>
      <c r="S391" s="205"/>
      <c r="T391" s="20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00" t="s">
        <v>157</v>
      </c>
      <c r="AU391" s="200" t="s">
        <v>82</v>
      </c>
      <c r="AV391" s="14" t="s">
        <v>82</v>
      </c>
      <c r="AW391" s="14" t="s">
        <v>30</v>
      </c>
      <c r="AX391" s="14" t="s">
        <v>73</v>
      </c>
      <c r="AY391" s="200" t="s">
        <v>147</v>
      </c>
    </row>
    <row r="392" s="13" customFormat="1">
      <c r="A392" s="13"/>
      <c r="B392" s="191"/>
      <c r="C392" s="13"/>
      <c r="D392" s="192" t="s">
        <v>157</v>
      </c>
      <c r="E392" s="193" t="s">
        <v>1</v>
      </c>
      <c r="F392" s="194" t="s">
        <v>167</v>
      </c>
      <c r="G392" s="13"/>
      <c r="H392" s="193" t="s">
        <v>1</v>
      </c>
      <c r="I392" s="195"/>
      <c r="J392" s="13"/>
      <c r="K392" s="13"/>
      <c r="L392" s="191"/>
      <c r="M392" s="196"/>
      <c r="N392" s="197"/>
      <c r="O392" s="197"/>
      <c r="P392" s="197"/>
      <c r="Q392" s="197"/>
      <c r="R392" s="197"/>
      <c r="S392" s="197"/>
      <c r="T392" s="19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193" t="s">
        <v>157</v>
      </c>
      <c r="AU392" s="193" t="s">
        <v>82</v>
      </c>
      <c r="AV392" s="13" t="s">
        <v>80</v>
      </c>
      <c r="AW392" s="13" t="s">
        <v>30</v>
      </c>
      <c r="AX392" s="13" t="s">
        <v>73</v>
      </c>
      <c r="AY392" s="193" t="s">
        <v>147</v>
      </c>
    </row>
    <row r="393" s="14" customFormat="1">
      <c r="A393" s="14"/>
      <c r="B393" s="199"/>
      <c r="C393" s="14"/>
      <c r="D393" s="192" t="s">
        <v>157</v>
      </c>
      <c r="E393" s="200" t="s">
        <v>1</v>
      </c>
      <c r="F393" s="201" t="s">
        <v>168</v>
      </c>
      <c r="G393" s="14"/>
      <c r="H393" s="202">
        <v>136.5</v>
      </c>
      <c r="I393" s="203"/>
      <c r="J393" s="14"/>
      <c r="K393" s="14"/>
      <c r="L393" s="199"/>
      <c r="M393" s="204"/>
      <c r="N393" s="205"/>
      <c r="O393" s="205"/>
      <c r="P393" s="205"/>
      <c r="Q393" s="205"/>
      <c r="R393" s="205"/>
      <c r="S393" s="205"/>
      <c r="T393" s="20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00" t="s">
        <v>157</v>
      </c>
      <c r="AU393" s="200" t="s">
        <v>82</v>
      </c>
      <c r="AV393" s="14" t="s">
        <v>82</v>
      </c>
      <c r="AW393" s="14" t="s">
        <v>30</v>
      </c>
      <c r="AX393" s="14" t="s">
        <v>73</v>
      </c>
      <c r="AY393" s="200" t="s">
        <v>147</v>
      </c>
    </row>
    <row r="394" s="13" customFormat="1">
      <c r="A394" s="13"/>
      <c r="B394" s="191"/>
      <c r="C394" s="13"/>
      <c r="D394" s="192" t="s">
        <v>157</v>
      </c>
      <c r="E394" s="193" t="s">
        <v>1</v>
      </c>
      <c r="F394" s="194" t="s">
        <v>169</v>
      </c>
      <c r="G394" s="13"/>
      <c r="H394" s="193" t="s">
        <v>1</v>
      </c>
      <c r="I394" s="195"/>
      <c r="J394" s="13"/>
      <c r="K394" s="13"/>
      <c r="L394" s="191"/>
      <c r="M394" s="196"/>
      <c r="N394" s="197"/>
      <c r="O394" s="197"/>
      <c r="P394" s="197"/>
      <c r="Q394" s="197"/>
      <c r="R394" s="197"/>
      <c r="S394" s="197"/>
      <c r="T394" s="19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93" t="s">
        <v>157</v>
      </c>
      <c r="AU394" s="193" t="s">
        <v>82</v>
      </c>
      <c r="AV394" s="13" t="s">
        <v>80</v>
      </c>
      <c r="AW394" s="13" t="s">
        <v>30</v>
      </c>
      <c r="AX394" s="13" t="s">
        <v>73</v>
      </c>
      <c r="AY394" s="193" t="s">
        <v>147</v>
      </c>
    </row>
    <row r="395" s="14" customFormat="1">
      <c r="A395" s="14"/>
      <c r="B395" s="199"/>
      <c r="C395" s="14"/>
      <c r="D395" s="192" t="s">
        <v>157</v>
      </c>
      <c r="E395" s="200" t="s">
        <v>1</v>
      </c>
      <c r="F395" s="201" t="s">
        <v>170</v>
      </c>
      <c r="G395" s="14"/>
      <c r="H395" s="202">
        <v>-45</v>
      </c>
      <c r="I395" s="203"/>
      <c r="J395" s="14"/>
      <c r="K395" s="14"/>
      <c r="L395" s="199"/>
      <c r="M395" s="204"/>
      <c r="N395" s="205"/>
      <c r="O395" s="205"/>
      <c r="P395" s="205"/>
      <c r="Q395" s="205"/>
      <c r="R395" s="205"/>
      <c r="S395" s="205"/>
      <c r="T395" s="20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00" t="s">
        <v>157</v>
      </c>
      <c r="AU395" s="200" t="s">
        <v>82</v>
      </c>
      <c r="AV395" s="14" t="s">
        <v>82</v>
      </c>
      <c r="AW395" s="14" t="s">
        <v>30</v>
      </c>
      <c r="AX395" s="14" t="s">
        <v>73</v>
      </c>
      <c r="AY395" s="200" t="s">
        <v>147</v>
      </c>
    </row>
    <row r="396" s="14" customFormat="1">
      <c r="A396" s="14"/>
      <c r="B396" s="199"/>
      <c r="C396" s="14"/>
      <c r="D396" s="192" t="s">
        <v>157</v>
      </c>
      <c r="E396" s="200" t="s">
        <v>1</v>
      </c>
      <c r="F396" s="201" t="s">
        <v>171</v>
      </c>
      <c r="G396" s="14"/>
      <c r="H396" s="202">
        <v>-5.4000000000000004</v>
      </c>
      <c r="I396" s="203"/>
      <c r="J396" s="14"/>
      <c r="K396" s="14"/>
      <c r="L396" s="199"/>
      <c r="M396" s="204"/>
      <c r="N396" s="205"/>
      <c r="O396" s="205"/>
      <c r="P396" s="205"/>
      <c r="Q396" s="205"/>
      <c r="R396" s="205"/>
      <c r="S396" s="205"/>
      <c r="T396" s="20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00" t="s">
        <v>157</v>
      </c>
      <c r="AU396" s="200" t="s">
        <v>82</v>
      </c>
      <c r="AV396" s="14" t="s">
        <v>82</v>
      </c>
      <c r="AW396" s="14" t="s">
        <v>30</v>
      </c>
      <c r="AX396" s="14" t="s">
        <v>73</v>
      </c>
      <c r="AY396" s="200" t="s">
        <v>147</v>
      </c>
    </row>
    <row r="397" s="14" customFormat="1">
      <c r="A397" s="14"/>
      <c r="B397" s="199"/>
      <c r="C397" s="14"/>
      <c r="D397" s="192" t="s">
        <v>157</v>
      </c>
      <c r="E397" s="200" t="s">
        <v>1</v>
      </c>
      <c r="F397" s="201" t="s">
        <v>172</v>
      </c>
      <c r="G397" s="14"/>
      <c r="H397" s="202">
        <v>-1.76</v>
      </c>
      <c r="I397" s="203"/>
      <c r="J397" s="14"/>
      <c r="K397" s="14"/>
      <c r="L397" s="199"/>
      <c r="M397" s="204"/>
      <c r="N397" s="205"/>
      <c r="O397" s="205"/>
      <c r="P397" s="205"/>
      <c r="Q397" s="205"/>
      <c r="R397" s="205"/>
      <c r="S397" s="205"/>
      <c r="T397" s="20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00" t="s">
        <v>157</v>
      </c>
      <c r="AU397" s="200" t="s">
        <v>82</v>
      </c>
      <c r="AV397" s="14" t="s">
        <v>82</v>
      </c>
      <c r="AW397" s="14" t="s">
        <v>30</v>
      </c>
      <c r="AX397" s="14" t="s">
        <v>73</v>
      </c>
      <c r="AY397" s="200" t="s">
        <v>147</v>
      </c>
    </row>
    <row r="398" s="14" customFormat="1">
      <c r="A398" s="14"/>
      <c r="B398" s="199"/>
      <c r="C398" s="14"/>
      <c r="D398" s="192" t="s">
        <v>157</v>
      </c>
      <c r="E398" s="200" t="s">
        <v>1</v>
      </c>
      <c r="F398" s="201" t="s">
        <v>173</v>
      </c>
      <c r="G398" s="14"/>
      <c r="H398" s="202">
        <v>-0.64000000000000001</v>
      </c>
      <c r="I398" s="203"/>
      <c r="J398" s="14"/>
      <c r="K398" s="14"/>
      <c r="L398" s="199"/>
      <c r="M398" s="204"/>
      <c r="N398" s="205"/>
      <c r="O398" s="205"/>
      <c r="P398" s="205"/>
      <c r="Q398" s="205"/>
      <c r="R398" s="205"/>
      <c r="S398" s="205"/>
      <c r="T398" s="20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00" t="s">
        <v>157</v>
      </c>
      <c r="AU398" s="200" t="s">
        <v>82</v>
      </c>
      <c r="AV398" s="14" t="s">
        <v>82</v>
      </c>
      <c r="AW398" s="14" t="s">
        <v>30</v>
      </c>
      <c r="AX398" s="14" t="s">
        <v>73</v>
      </c>
      <c r="AY398" s="200" t="s">
        <v>147</v>
      </c>
    </row>
    <row r="399" s="15" customFormat="1">
      <c r="A399" s="15"/>
      <c r="B399" s="207"/>
      <c r="C399" s="15"/>
      <c r="D399" s="192" t="s">
        <v>157</v>
      </c>
      <c r="E399" s="208" t="s">
        <v>1</v>
      </c>
      <c r="F399" s="209" t="s">
        <v>160</v>
      </c>
      <c r="G399" s="15"/>
      <c r="H399" s="210">
        <v>233.50000000000003</v>
      </c>
      <c r="I399" s="211"/>
      <c r="J399" s="15"/>
      <c r="K399" s="15"/>
      <c r="L399" s="207"/>
      <c r="M399" s="212"/>
      <c r="N399" s="213"/>
      <c r="O399" s="213"/>
      <c r="P399" s="213"/>
      <c r="Q399" s="213"/>
      <c r="R399" s="213"/>
      <c r="S399" s="213"/>
      <c r="T399" s="214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08" t="s">
        <v>157</v>
      </c>
      <c r="AU399" s="208" t="s">
        <v>82</v>
      </c>
      <c r="AV399" s="15" t="s">
        <v>154</v>
      </c>
      <c r="AW399" s="15" t="s">
        <v>30</v>
      </c>
      <c r="AX399" s="15" t="s">
        <v>80</v>
      </c>
      <c r="AY399" s="208" t="s">
        <v>147</v>
      </c>
    </row>
    <row r="400" s="2" customFormat="1" ht="66.75" customHeight="1">
      <c r="A400" s="37"/>
      <c r="B400" s="171"/>
      <c r="C400" s="172" t="s">
        <v>308</v>
      </c>
      <c r="D400" s="172" t="s">
        <v>150</v>
      </c>
      <c r="E400" s="173" t="s">
        <v>309</v>
      </c>
      <c r="F400" s="174" t="s">
        <v>310</v>
      </c>
      <c r="G400" s="175" t="s">
        <v>164</v>
      </c>
      <c r="H400" s="176">
        <v>49.899999999999999</v>
      </c>
      <c r="I400" s="177"/>
      <c r="J400" s="178">
        <f>ROUND(I400*H400,2)</f>
        <v>0</v>
      </c>
      <c r="K400" s="179"/>
      <c r="L400" s="38"/>
      <c r="M400" s="180" t="s">
        <v>1</v>
      </c>
      <c r="N400" s="181" t="s">
        <v>38</v>
      </c>
      <c r="O400" s="76"/>
      <c r="P400" s="182">
        <f>O400*H400</f>
        <v>0</v>
      </c>
      <c r="Q400" s="182">
        <v>0</v>
      </c>
      <c r="R400" s="182">
        <f>Q400*H400</f>
        <v>0</v>
      </c>
      <c r="S400" s="182">
        <v>0</v>
      </c>
      <c r="T400" s="183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84" t="s">
        <v>154</v>
      </c>
      <c r="AT400" s="184" t="s">
        <v>150</v>
      </c>
      <c r="AU400" s="184" t="s">
        <v>82</v>
      </c>
      <c r="AY400" s="18" t="s">
        <v>147</v>
      </c>
      <c r="BE400" s="185">
        <f>IF(N400="základní",J400,0)</f>
        <v>0</v>
      </c>
      <c r="BF400" s="185">
        <f>IF(N400="snížená",J400,0)</f>
        <v>0</v>
      </c>
      <c r="BG400" s="185">
        <f>IF(N400="zákl. přenesená",J400,0)</f>
        <v>0</v>
      </c>
      <c r="BH400" s="185">
        <f>IF(N400="sníž. přenesená",J400,0)</f>
        <v>0</v>
      </c>
      <c r="BI400" s="185">
        <f>IF(N400="nulová",J400,0)</f>
        <v>0</v>
      </c>
      <c r="BJ400" s="18" t="s">
        <v>80</v>
      </c>
      <c r="BK400" s="185">
        <f>ROUND(I400*H400,2)</f>
        <v>0</v>
      </c>
      <c r="BL400" s="18" t="s">
        <v>154</v>
      </c>
      <c r="BM400" s="184" t="s">
        <v>311</v>
      </c>
    </row>
    <row r="401" s="2" customFormat="1">
      <c r="A401" s="37"/>
      <c r="B401" s="38"/>
      <c r="C401" s="37"/>
      <c r="D401" s="186" t="s">
        <v>155</v>
      </c>
      <c r="E401" s="37"/>
      <c r="F401" s="187" t="s">
        <v>312</v>
      </c>
      <c r="G401" s="37"/>
      <c r="H401" s="37"/>
      <c r="I401" s="188"/>
      <c r="J401" s="37"/>
      <c r="K401" s="37"/>
      <c r="L401" s="38"/>
      <c r="M401" s="189"/>
      <c r="N401" s="190"/>
      <c r="O401" s="76"/>
      <c r="P401" s="76"/>
      <c r="Q401" s="76"/>
      <c r="R401" s="76"/>
      <c r="S401" s="76"/>
      <c r="T401" s="7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8" t="s">
        <v>155</v>
      </c>
      <c r="AU401" s="18" t="s">
        <v>82</v>
      </c>
    </row>
    <row r="402" s="13" customFormat="1">
      <c r="A402" s="13"/>
      <c r="B402" s="191"/>
      <c r="C402" s="13"/>
      <c r="D402" s="192" t="s">
        <v>157</v>
      </c>
      <c r="E402" s="193" t="s">
        <v>1</v>
      </c>
      <c r="F402" s="194" t="s">
        <v>245</v>
      </c>
      <c r="G402" s="13"/>
      <c r="H402" s="193" t="s">
        <v>1</v>
      </c>
      <c r="I402" s="195"/>
      <c r="J402" s="13"/>
      <c r="K402" s="13"/>
      <c r="L402" s="191"/>
      <c r="M402" s="196"/>
      <c r="N402" s="197"/>
      <c r="O402" s="197"/>
      <c r="P402" s="197"/>
      <c r="Q402" s="197"/>
      <c r="R402" s="197"/>
      <c r="S402" s="197"/>
      <c r="T402" s="19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93" t="s">
        <v>157</v>
      </c>
      <c r="AU402" s="193" t="s">
        <v>82</v>
      </c>
      <c r="AV402" s="13" t="s">
        <v>80</v>
      </c>
      <c r="AW402" s="13" t="s">
        <v>30</v>
      </c>
      <c r="AX402" s="13" t="s">
        <v>73</v>
      </c>
      <c r="AY402" s="193" t="s">
        <v>147</v>
      </c>
    </row>
    <row r="403" s="13" customFormat="1">
      <c r="A403" s="13"/>
      <c r="B403" s="191"/>
      <c r="C403" s="13"/>
      <c r="D403" s="192" t="s">
        <v>157</v>
      </c>
      <c r="E403" s="193" t="s">
        <v>1</v>
      </c>
      <c r="F403" s="194" t="s">
        <v>165</v>
      </c>
      <c r="G403" s="13"/>
      <c r="H403" s="193" t="s">
        <v>1</v>
      </c>
      <c r="I403" s="195"/>
      <c r="J403" s="13"/>
      <c r="K403" s="13"/>
      <c r="L403" s="191"/>
      <c r="M403" s="196"/>
      <c r="N403" s="197"/>
      <c r="O403" s="197"/>
      <c r="P403" s="197"/>
      <c r="Q403" s="197"/>
      <c r="R403" s="197"/>
      <c r="S403" s="197"/>
      <c r="T403" s="19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193" t="s">
        <v>157</v>
      </c>
      <c r="AU403" s="193" t="s">
        <v>82</v>
      </c>
      <c r="AV403" s="13" t="s">
        <v>80</v>
      </c>
      <c r="AW403" s="13" t="s">
        <v>30</v>
      </c>
      <c r="AX403" s="13" t="s">
        <v>73</v>
      </c>
      <c r="AY403" s="193" t="s">
        <v>147</v>
      </c>
    </row>
    <row r="404" s="14" customFormat="1">
      <c r="A404" s="14"/>
      <c r="B404" s="199"/>
      <c r="C404" s="14"/>
      <c r="D404" s="192" t="s">
        <v>157</v>
      </c>
      <c r="E404" s="200" t="s">
        <v>1</v>
      </c>
      <c r="F404" s="201" t="s">
        <v>246</v>
      </c>
      <c r="G404" s="14"/>
      <c r="H404" s="202">
        <v>21.399999999999999</v>
      </c>
      <c r="I404" s="203"/>
      <c r="J404" s="14"/>
      <c r="K404" s="14"/>
      <c r="L404" s="199"/>
      <c r="M404" s="204"/>
      <c r="N404" s="205"/>
      <c r="O404" s="205"/>
      <c r="P404" s="205"/>
      <c r="Q404" s="205"/>
      <c r="R404" s="205"/>
      <c r="S404" s="205"/>
      <c r="T404" s="20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00" t="s">
        <v>157</v>
      </c>
      <c r="AU404" s="200" t="s">
        <v>82</v>
      </c>
      <c r="AV404" s="14" t="s">
        <v>82</v>
      </c>
      <c r="AW404" s="14" t="s">
        <v>30</v>
      </c>
      <c r="AX404" s="14" t="s">
        <v>73</v>
      </c>
      <c r="AY404" s="200" t="s">
        <v>147</v>
      </c>
    </row>
    <row r="405" s="14" customFormat="1">
      <c r="A405" s="14"/>
      <c r="B405" s="199"/>
      <c r="C405" s="14"/>
      <c r="D405" s="192" t="s">
        <v>157</v>
      </c>
      <c r="E405" s="200" t="s">
        <v>1</v>
      </c>
      <c r="F405" s="201" t="s">
        <v>247</v>
      </c>
      <c r="G405" s="14"/>
      <c r="H405" s="202">
        <v>9</v>
      </c>
      <c r="I405" s="203"/>
      <c r="J405" s="14"/>
      <c r="K405" s="14"/>
      <c r="L405" s="199"/>
      <c r="M405" s="204"/>
      <c r="N405" s="205"/>
      <c r="O405" s="205"/>
      <c r="P405" s="205"/>
      <c r="Q405" s="205"/>
      <c r="R405" s="205"/>
      <c r="S405" s="205"/>
      <c r="T405" s="20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00" t="s">
        <v>157</v>
      </c>
      <c r="AU405" s="200" t="s">
        <v>82</v>
      </c>
      <c r="AV405" s="14" t="s">
        <v>82</v>
      </c>
      <c r="AW405" s="14" t="s">
        <v>30</v>
      </c>
      <c r="AX405" s="14" t="s">
        <v>73</v>
      </c>
      <c r="AY405" s="200" t="s">
        <v>147</v>
      </c>
    </row>
    <row r="406" s="13" customFormat="1">
      <c r="A406" s="13"/>
      <c r="B406" s="191"/>
      <c r="C406" s="13"/>
      <c r="D406" s="192" t="s">
        <v>157</v>
      </c>
      <c r="E406" s="193" t="s">
        <v>1</v>
      </c>
      <c r="F406" s="194" t="s">
        <v>167</v>
      </c>
      <c r="G406" s="13"/>
      <c r="H406" s="193" t="s">
        <v>1</v>
      </c>
      <c r="I406" s="195"/>
      <c r="J406" s="13"/>
      <c r="K406" s="13"/>
      <c r="L406" s="191"/>
      <c r="M406" s="196"/>
      <c r="N406" s="197"/>
      <c r="O406" s="197"/>
      <c r="P406" s="197"/>
      <c r="Q406" s="197"/>
      <c r="R406" s="197"/>
      <c r="S406" s="197"/>
      <c r="T406" s="19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193" t="s">
        <v>157</v>
      </c>
      <c r="AU406" s="193" t="s">
        <v>82</v>
      </c>
      <c r="AV406" s="13" t="s">
        <v>80</v>
      </c>
      <c r="AW406" s="13" t="s">
        <v>30</v>
      </c>
      <c r="AX406" s="13" t="s">
        <v>73</v>
      </c>
      <c r="AY406" s="193" t="s">
        <v>147</v>
      </c>
    </row>
    <row r="407" s="14" customFormat="1">
      <c r="A407" s="14"/>
      <c r="B407" s="199"/>
      <c r="C407" s="14"/>
      <c r="D407" s="192" t="s">
        <v>157</v>
      </c>
      <c r="E407" s="200" t="s">
        <v>1</v>
      </c>
      <c r="F407" s="201" t="s">
        <v>248</v>
      </c>
      <c r="G407" s="14"/>
      <c r="H407" s="202">
        <v>19.5</v>
      </c>
      <c r="I407" s="203"/>
      <c r="J407" s="14"/>
      <c r="K407" s="14"/>
      <c r="L407" s="199"/>
      <c r="M407" s="204"/>
      <c r="N407" s="205"/>
      <c r="O407" s="205"/>
      <c r="P407" s="205"/>
      <c r="Q407" s="205"/>
      <c r="R407" s="205"/>
      <c r="S407" s="205"/>
      <c r="T407" s="20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00" t="s">
        <v>157</v>
      </c>
      <c r="AU407" s="200" t="s">
        <v>82</v>
      </c>
      <c r="AV407" s="14" t="s">
        <v>82</v>
      </c>
      <c r="AW407" s="14" t="s">
        <v>30</v>
      </c>
      <c r="AX407" s="14" t="s">
        <v>73</v>
      </c>
      <c r="AY407" s="200" t="s">
        <v>147</v>
      </c>
    </row>
    <row r="408" s="15" customFormat="1">
      <c r="A408" s="15"/>
      <c r="B408" s="207"/>
      <c r="C408" s="15"/>
      <c r="D408" s="192" t="s">
        <v>157</v>
      </c>
      <c r="E408" s="208" t="s">
        <v>1</v>
      </c>
      <c r="F408" s="209" t="s">
        <v>160</v>
      </c>
      <c r="G408" s="15"/>
      <c r="H408" s="210">
        <v>49.899999999999999</v>
      </c>
      <c r="I408" s="211"/>
      <c r="J408" s="15"/>
      <c r="K408" s="15"/>
      <c r="L408" s="207"/>
      <c r="M408" s="212"/>
      <c r="N408" s="213"/>
      <c r="O408" s="213"/>
      <c r="P408" s="213"/>
      <c r="Q408" s="213"/>
      <c r="R408" s="213"/>
      <c r="S408" s="213"/>
      <c r="T408" s="214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08" t="s">
        <v>157</v>
      </c>
      <c r="AU408" s="208" t="s">
        <v>82</v>
      </c>
      <c r="AV408" s="15" t="s">
        <v>154</v>
      </c>
      <c r="AW408" s="15" t="s">
        <v>30</v>
      </c>
      <c r="AX408" s="15" t="s">
        <v>80</v>
      </c>
      <c r="AY408" s="208" t="s">
        <v>147</v>
      </c>
    </row>
    <row r="409" s="2" customFormat="1" ht="24.15" customHeight="1">
      <c r="A409" s="37"/>
      <c r="B409" s="171"/>
      <c r="C409" s="215" t="s">
        <v>233</v>
      </c>
      <c r="D409" s="215" t="s">
        <v>223</v>
      </c>
      <c r="E409" s="216" t="s">
        <v>313</v>
      </c>
      <c r="F409" s="217" t="s">
        <v>314</v>
      </c>
      <c r="G409" s="218" t="s">
        <v>164</v>
      </c>
      <c r="H409" s="219">
        <v>52.395000000000003</v>
      </c>
      <c r="I409" s="220"/>
      <c r="J409" s="221">
        <f>ROUND(I409*H409,2)</f>
        <v>0</v>
      </c>
      <c r="K409" s="222"/>
      <c r="L409" s="223"/>
      <c r="M409" s="224" t="s">
        <v>1</v>
      </c>
      <c r="N409" s="225" t="s">
        <v>38</v>
      </c>
      <c r="O409" s="76"/>
      <c r="P409" s="182">
        <f>O409*H409</f>
        <v>0</v>
      </c>
      <c r="Q409" s="182">
        <v>0</v>
      </c>
      <c r="R409" s="182">
        <f>Q409*H409</f>
        <v>0</v>
      </c>
      <c r="S409" s="182">
        <v>0</v>
      </c>
      <c r="T409" s="183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84" t="s">
        <v>184</v>
      </c>
      <c r="AT409" s="184" t="s">
        <v>223</v>
      </c>
      <c r="AU409" s="184" t="s">
        <v>82</v>
      </c>
      <c r="AY409" s="18" t="s">
        <v>147</v>
      </c>
      <c r="BE409" s="185">
        <f>IF(N409="základní",J409,0)</f>
        <v>0</v>
      </c>
      <c r="BF409" s="185">
        <f>IF(N409="snížená",J409,0)</f>
        <v>0</v>
      </c>
      <c r="BG409" s="185">
        <f>IF(N409="zákl. přenesená",J409,0)</f>
        <v>0</v>
      </c>
      <c r="BH409" s="185">
        <f>IF(N409="sníž. přenesená",J409,0)</f>
        <v>0</v>
      </c>
      <c r="BI409" s="185">
        <f>IF(N409="nulová",J409,0)</f>
        <v>0</v>
      </c>
      <c r="BJ409" s="18" t="s">
        <v>80</v>
      </c>
      <c r="BK409" s="185">
        <f>ROUND(I409*H409,2)</f>
        <v>0</v>
      </c>
      <c r="BL409" s="18" t="s">
        <v>154</v>
      </c>
      <c r="BM409" s="184" t="s">
        <v>315</v>
      </c>
    </row>
    <row r="410" s="14" customFormat="1">
      <c r="A410" s="14"/>
      <c r="B410" s="199"/>
      <c r="C410" s="14"/>
      <c r="D410" s="192" t="s">
        <v>157</v>
      </c>
      <c r="E410" s="200" t="s">
        <v>1</v>
      </c>
      <c r="F410" s="201" t="s">
        <v>316</v>
      </c>
      <c r="G410" s="14"/>
      <c r="H410" s="202">
        <v>52.395000000000003</v>
      </c>
      <c r="I410" s="203"/>
      <c r="J410" s="14"/>
      <c r="K410" s="14"/>
      <c r="L410" s="199"/>
      <c r="M410" s="204"/>
      <c r="N410" s="205"/>
      <c r="O410" s="205"/>
      <c r="P410" s="205"/>
      <c r="Q410" s="205"/>
      <c r="R410" s="205"/>
      <c r="S410" s="205"/>
      <c r="T410" s="20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00" t="s">
        <v>157</v>
      </c>
      <c r="AU410" s="200" t="s">
        <v>82</v>
      </c>
      <c r="AV410" s="14" t="s">
        <v>82</v>
      </c>
      <c r="AW410" s="14" t="s">
        <v>30</v>
      </c>
      <c r="AX410" s="14" t="s">
        <v>73</v>
      </c>
      <c r="AY410" s="200" t="s">
        <v>147</v>
      </c>
    </row>
    <row r="411" s="15" customFormat="1">
      <c r="A411" s="15"/>
      <c r="B411" s="207"/>
      <c r="C411" s="15"/>
      <c r="D411" s="192" t="s">
        <v>157</v>
      </c>
      <c r="E411" s="208" t="s">
        <v>1</v>
      </c>
      <c r="F411" s="209" t="s">
        <v>160</v>
      </c>
      <c r="G411" s="15"/>
      <c r="H411" s="210">
        <v>52.395000000000003</v>
      </c>
      <c r="I411" s="211"/>
      <c r="J411" s="15"/>
      <c r="K411" s="15"/>
      <c r="L411" s="207"/>
      <c r="M411" s="212"/>
      <c r="N411" s="213"/>
      <c r="O411" s="213"/>
      <c r="P411" s="213"/>
      <c r="Q411" s="213"/>
      <c r="R411" s="213"/>
      <c r="S411" s="213"/>
      <c r="T411" s="214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08" t="s">
        <v>157</v>
      </c>
      <c r="AU411" s="208" t="s">
        <v>82</v>
      </c>
      <c r="AV411" s="15" t="s">
        <v>154</v>
      </c>
      <c r="AW411" s="15" t="s">
        <v>30</v>
      </c>
      <c r="AX411" s="15" t="s">
        <v>80</v>
      </c>
      <c r="AY411" s="208" t="s">
        <v>147</v>
      </c>
    </row>
    <row r="412" s="2" customFormat="1" ht="44.25" customHeight="1">
      <c r="A412" s="37"/>
      <c r="B412" s="171"/>
      <c r="C412" s="172" t="s">
        <v>317</v>
      </c>
      <c r="D412" s="172" t="s">
        <v>150</v>
      </c>
      <c r="E412" s="173" t="s">
        <v>318</v>
      </c>
      <c r="F412" s="174" t="s">
        <v>319</v>
      </c>
      <c r="G412" s="175" t="s">
        <v>164</v>
      </c>
      <c r="H412" s="176">
        <v>61.350000000000001</v>
      </c>
      <c r="I412" s="177"/>
      <c r="J412" s="178">
        <f>ROUND(I412*H412,2)</f>
        <v>0</v>
      </c>
      <c r="K412" s="179"/>
      <c r="L412" s="38"/>
      <c r="M412" s="180" t="s">
        <v>1</v>
      </c>
      <c r="N412" s="181" t="s">
        <v>38</v>
      </c>
      <c r="O412" s="76"/>
      <c r="P412" s="182">
        <f>O412*H412</f>
        <v>0</v>
      </c>
      <c r="Q412" s="182">
        <v>0</v>
      </c>
      <c r="R412" s="182">
        <f>Q412*H412</f>
        <v>0</v>
      </c>
      <c r="S412" s="182">
        <v>0</v>
      </c>
      <c r="T412" s="183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84" t="s">
        <v>154</v>
      </c>
      <c r="AT412" s="184" t="s">
        <v>150</v>
      </c>
      <c r="AU412" s="184" t="s">
        <v>82</v>
      </c>
      <c r="AY412" s="18" t="s">
        <v>147</v>
      </c>
      <c r="BE412" s="185">
        <f>IF(N412="základní",J412,0)</f>
        <v>0</v>
      </c>
      <c r="BF412" s="185">
        <f>IF(N412="snížená",J412,0)</f>
        <v>0</v>
      </c>
      <c r="BG412" s="185">
        <f>IF(N412="zákl. přenesená",J412,0)</f>
        <v>0</v>
      </c>
      <c r="BH412" s="185">
        <f>IF(N412="sníž. přenesená",J412,0)</f>
        <v>0</v>
      </c>
      <c r="BI412" s="185">
        <f>IF(N412="nulová",J412,0)</f>
        <v>0</v>
      </c>
      <c r="BJ412" s="18" t="s">
        <v>80</v>
      </c>
      <c r="BK412" s="185">
        <f>ROUND(I412*H412,2)</f>
        <v>0</v>
      </c>
      <c r="BL412" s="18" t="s">
        <v>154</v>
      </c>
      <c r="BM412" s="184" t="s">
        <v>320</v>
      </c>
    </row>
    <row r="413" s="2" customFormat="1">
      <c r="A413" s="37"/>
      <c r="B413" s="38"/>
      <c r="C413" s="37"/>
      <c r="D413" s="186" t="s">
        <v>155</v>
      </c>
      <c r="E413" s="37"/>
      <c r="F413" s="187" t="s">
        <v>321</v>
      </c>
      <c r="G413" s="37"/>
      <c r="H413" s="37"/>
      <c r="I413" s="188"/>
      <c r="J413" s="37"/>
      <c r="K413" s="37"/>
      <c r="L413" s="38"/>
      <c r="M413" s="189"/>
      <c r="N413" s="190"/>
      <c r="O413" s="76"/>
      <c r="P413" s="76"/>
      <c r="Q413" s="76"/>
      <c r="R413" s="76"/>
      <c r="S413" s="76"/>
      <c r="T413" s="7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8" t="s">
        <v>155</v>
      </c>
      <c r="AU413" s="18" t="s">
        <v>82</v>
      </c>
    </row>
    <row r="414" s="13" customFormat="1">
      <c r="A414" s="13"/>
      <c r="B414" s="191"/>
      <c r="C414" s="13"/>
      <c r="D414" s="192" t="s">
        <v>157</v>
      </c>
      <c r="E414" s="193" t="s">
        <v>1</v>
      </c>
      <c r="F414" s="194" t="s">
        <v>245</v>
      </c>
      <c r="G414" s="13"/>
      <c r="H414" s="193" t="s">
        <v>1</v>
      </c>
      <c r="I414" s="195"/>
      <c r="J414" s="13"/>
      <c r="K414" s="13"/>
      <c r="L414" s="191"/>
      <c r="M414" s="196"/>
      <c r="N414" s="197"/>
      <c r="O414" s="197"/>
      <c r="P414" s="197"/>
      <c r="Q414" s="197"/>
      <c r="R414" s="197"/>
      <c r="S414" s="197"/>
      <c r="T414" s="19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193" t="s">
        <v>157</v>
      </c>
      <c r="AU414" s="193" t="s">
        <v>82</v>
      </c>
      <c r="AV414" s="13" t="s">
        <v>80</v>
      </c>
      <c r="AW414" s="13" t="s">
        <v>30</v>
      </c>
      <c r="AX414" s="13" t="s">
        <v>73</v>
      </c>
      <c r="AY414" s="193" t="s">
        <v>147</v>
      </c>
    </row>
    <row r="415" s="13" customFormat="1">
      <c r="A415" s="13"/>
      <c r="B415" s="191"/>
      <c r="C415" s="13"/>
      <c r="D415" s="192" t="s">
        <v>157</v>
      </c>
      <c r="E415" s="193" t="s">
        <v>1</v>
      </c>
      <c r="F415" s="194" t="s">
        <v>165</v>
      </c>
      <c r="G415" s="13"/>
      <c r="H415" s="193" t="s">
        <v>1</v>
      </c>
      <c r="I415" s="195"/>
      <c r="J415" s="13"/>
      <c r="K415" s="13"/>
      <c r="L415" s="191"/>
      <c r="M415" s="196"/>
      <c r="N415" s="197"/>
      <c r="O415" s="197"/>
      <c r="P415" s="197"/>
      <c r="Q415" s="197"/>
      <c r="R415" s="197"/>
      <c r="S415" s="197"/>
      <c r="T415" s="19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93" t="s">
        <v>157</v>
      </c>
      <c r="AU415" s="193" t="s">
        <v>82</v>
      </c>
      <c r="AV415" s="13" t="s">
        <v>80</v>
      </c>
      <c r="AW415" s="13" t="s">
        <v>30</v>
      </c>
      <c r="AX415" s="13" t="s">
        <v>73</v>
      </c>
      <c r="AY415" s="193" t="s">
        <v>147</v>
      </c>
    </row>
    <row r="416" s="14" customFormat="1">
      <c r="A416" s="14"/>
      <c r="B416" s="199"/>
      <c r="C416" s="14"/>
      <c r="D416" s="192" t="s">
        <v>157</v>
      </c>
      <c r="E416" s="200" t="s">
        <v>1</v>
      </c>
      <c r="F416" s="201" t="s">
        <v>249</v>
      </c>
      <c r="G416" s="14"/>
      <c r="H416" s="202">
        <v>32.100000000000001</v>
      </c>
      <c r="I416" s="203"/>
      <c r="J416" s="14"/>
      <c r="K416" s="14"/>
      <c r="L416" s="199"/>
      <c r="M416" s="204"/>
      <c r="N416" s="205"/>
      <c r="O416" s="205"/>
      <c r="P416" s="205"/>
      <c r="Q416" s="205"/>
      <c r="R416" s="205"/>
      <c r="S416" s="205"/>
      <c r="T416" s="20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00" t="s">
        <v>157</v>
      </c>
      <c r="AU416" s="200" t="s">
        <v>82</v>
      </c>
      <c r="AV416" s="14" t="s">
        <v>82</v>
      </c>
      <c r="AW416" s="14" t="s">
        <v>30</v>
      </c>
      <c r="AX416" s="14" t="s">
        <v>73</v>
      </c>
      <c r="AY416" s="200" t="s">
        <v>147</v>
      </c>
    </row>
    <row r="417" s="13" customFormat="1">
      <c r="A417" s="13"/>
      <c r="B417" s="191"/>
      <c r="C417" s="13"/>
      <c r="D417" s="192" t="s">
        <v>157</v>
      </c>
      <c r="E417" s="193" t="s">
        <v>1</v>
      </c>
      <c r="F417" s="194" t="s">
        <v>167</v>
      </c>
      <c r="G417" s="13"/>
      <c r="H417" s="193" t="s">
        <v>1</v>
      </c>
      <c r="I417" s="195"/>
      <c r="J417" s="13"/>
      <c r="K417" s="13"/>
      <c r="L417" s="191"/>
      <c r="M417" s="196"/>
      <c r="N417" s="197"/>
      <c r="O417" s="197"/>
      <c r="P417" s="197"/>
      <c r="Q417" s="197"/>
      <c r="R417" s="197"/>
      <c r="S417" s="197"/>
      <c r="T417" s="19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93" t="s">
        <v>157</v>
      </c>
      <c r="AU417" s="193" t="s">
        <v>82</v>
      </c>
      <c r="AV417" s="13" t="s">
        <v>80</v>
      </c>
      <c r="AW417" s="13" t="s">
        <v>30</v>
      </c>
      <c r="AX417" s="13" t="s">
        <v>73</v>
      </c>
      <c r="AY417" s="193" t="s">
        <v>147</v>
      </c>
    </row>
    <row r="418" s="14" customFormat="1">
      <c r="A418" s="14"/>
      <c r="B418" s="199"/>
      <c r="C418" s="14"/>
      <c r="D418" s="192" t="s">
        <v>157</v>
      </c>
      <c r="E418" s="200" t="s">
        <v>1</v>
      </c>
      <c r="F418" s="201" t="s">
        <v>250</v>
      </c>
      <c r="G418" s="14"/>
      <c r="H418" s="202">
        <v>29.25</v>
      </c>
      <c r="I418" s="203"/>
      <c r="J418" s="14"/>
      <c r="K418" s="14"/>
      <c r="L418" s="199"/>
      <c r="M418" s="204"/>
      <c r="N418" s="205"/>
      <c r="O418" s="205"/>
      <c r="P418" s="205"/>
      <c r="Q418" s="205"/>
      <c r="R418" s="205"/>
      <c r="S418" s="205"/>
      <c r="T418" s="20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00" t="s">
        <v>157</v>
      </c>
      <c r="AU418" s="200" t="s">
        <v>82</v>
      </c>
      <c r="AV418" s="14" t="s">
        <v>82</v>
      </c>
      <c r="AW418" s="14" t="s">
        <v>30</v>
      </c>
      <c r="AX418" s="14" t="s">
        <v>73</v>
      </c>
      <c r="AY418" s="200" t="s">
        <v>147</v>
      </c>
    </row>
    <row r="419" s="15" customFormat="1">
      <c r="A419" s="15"/>
      <c r="B419" s="207"/>
      <c r="C419" s="15"/>
      <c r="D419" s="192" t="s">
        <v>157</v>
      </c>
      <c r="E419" s="208" t="s">
        <v>1</v>
      </c>
      <c r="F419" s="209" t="s">
        <v>160</v>
      </c>
      <c r="G419" s="15"/>
      <c r="H419" s="210">
        <v>61.350000000000001</v>
      </c>
      <c r="I419" s="211"/>
      <c r="J419" s="15"/>
      <c r="K419" s="15"/>
      <c r="L419" s="207"/>
      <c r="M419" s="212"/>
      <c r="N419" s="213"/>
      <c r="O419" s="213"/>
      <c r="P419" s="213"/>
      <c r="Q419" s="213"/>
      <c r="R419" s="213"/>
      <c r="S419" s="213"/>
      <c r="T419" s="21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08" t="s">
        <v>157</v>
      </c>
      <c r="AU419" s="208" t="s">
        <v>82</v>
      </c>
      <c r="AV419" s="15" t="s">
        <v>154</v>
      </c>
      <c r="AW419" s="15" t="s">
        <v>30</v>
      </c>
      <c r="AX419" s="15" t="s">
        <v>80</v>
      </c>
      <c r="AY419" s="208" t="s">
        <v>147</v>
      </c>
    </row>
    <row r="420" s="2" customFormat="1" ht="21.75" customHeight="1">
      <c r="A420" s="37"/>
      <c r="B420" s="171"/>
      <c r="C420" s="215" t="s">
        <v>237</v>
      </c>
      <c r="D420" s="215" t="s">
        <v>223</v>
      </c>
      <c r="E420" s="216" t="s">
        <v>322</v>
      </c>
      <c r="F420" s="217" t="s">
        <v>323</v>
      </c>
      <c r="G420" s="218" t="s">
        <v>164</v>
      </c>
      <c r="H420" s="219">
        <v>67.484999999999999</v>
      </c>
      <c r="I420" s="220"/>
      <c r="J420" s="221">
        <f>ROUND(I420*H420,2)</f>
        <v>0</v>
      </c>
      <c r="K420" s="222"/>
      <c r="L420" s="223"/>
      <c r="M420" s="224" t="s">
        <v>1</v>
      </c>
      <c r="N420" s="225" t="s">
        <v>38</v>
      </c>
      <c r="O420" s="76"/>
      <c r="P420" s="182">
        <f>O420*H420</f>
        <v>0</v>
      </c>
      <c r="Q420" s="182">
        <v>0</v>
      </c>
      <c r="R420" s="182">
        <f>Q420*H420</f>
        <v>0</v>
      </c>
      <c r="S420" s="182">
        <v>0</v>
      </c>
      <c r="T420" s="183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84" t="s">
        <v>184</v>
      </c>
      <c r="AT420" s="184" t="s">
        <v>223</v>
      </c>
      <c r="AU420" s="184" t="s">
        <v>82</v>
      </c>
      <c r="AY420" s="18" t="s">
        <v>147</v>
      </c>
      <c r="BE420" s="185">
        <f>IF(N420="základní",J420,0)</f>
        <v>0</v>
      </c>
      <c r="BF420" s="185">
        <f>IF(N420="snížená",J420,0)</f>
        <v>0</v>
      </c>
      <c r="BG420" s="185">
        <f>IF(N420="zákl. přenesená",J420,0)</f>
        <v>0</v>
      </c>
      <c r="BH420" s="185">
        <f>IF(N420="sníž. přenesená",J420,0)</f>
        <v>0</v>
      </c>
      <c r="BI420" s="185">
        <f>IF(N420="nulová",J420,0)</f>
        <v>0</v>
      </c>
      <c r="BJ420" s="18" t="s">
        <v>80</v>
      </c>
      <c r="BK420" s="185">
        <f>ROUND(I420*H420,2)</f>
        <v>0</v>
      </c>
      <c r="BL420" s="18" t="s">
        <v>154</v>
      </c>
      <c r="BM420" s="184" t="s">
        <v>324</v>
      </c>
    </row>
    <row r="421" s="14" customFormat="1">
      <c r="A421" s="14"/>
      <c r="B421" s="199"/>
      <c r="C421" s="14"/>
      <c r="D421" s="192" t="s">
        <v>157</v>
      </c>
      <c r="E421" s="200" t="s">
        <v>1</v>
      </c>
      <c r="F421" s="201" t="s">
        <v>325</v>
      </c>
      <c r="G421" s="14"/>
      <c r="H421" s="202">
        <v>67.484999999999999</v>
      </c>
      <c r="I421" s="203"/>
      <c r="J421" s="14"/>
      <c r="K421" s="14"/>
      <c r="L421" s="199"/>
      <c r="M421" s="204"/>
      <c r="N421" s="205"/>
      <c r="O421" s="205"/>
      <c r="P421" s="205"/>
      <c r="Q421" s="205"/>
      <c r="R421" s="205"/>
      <c r="S421" s="205"/>
      <c r="T421" s="20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00" t="s">
        <v>157</v>
      </c>
      <c r="AU421" s="200" t="s">
        <v>82</v>
      </c>
      <c r="AV421" s="14" t="s">
        <v>82</v>
      </c>
      <c r="AW421" s="14" t="s">
        <v>30</v>
      </c>
      <c r="AX421" s="14" t="s">
        <v>73</v>
      </c>
      <c r="AY421" s="200" t="s">
        <v>147</v>
      </c>
    </row>
    <row r="422" s="15" customFormat="1">
      <c r="A422" s="15"/>
      <c r="B422" s="207"/>
      <c r="C422" s="15"/>
      <c r="D422" s="192" t="s">
        <v>157</v>
      </c>
      <c r="E422" s="208" t="s">
        <v>1</v>
      </c>
      <c r="F422" s="209" t="s">
        <v>160</v>
      </c>
      <c r="G422" s="15"/>
      <c r="H422" s="210">
        <v>67.484999999999999</v>
      </c>
      <c r="I422" s="211"/>
      <c r="J422" s="15"/>
      <c r="K422" s="15"/>
      <c r="L422" s="207"/>
      <c r="M422" s="212"/>
      <c r="N422" s="213"/>
      <c r="O422" s="213"/>
      <c r="P422" s="213"/>
      <c r="Q422" s="213"/>
      <c r="R422" s="213"/>
      <c r="S422" s="213"/>
      <c r="T422" s="21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08" t="s">
        <v>157</v>
      </c>
      <c r="AU422" s="208" t="s">
        <v>82</v>
      </c>
      <c r="AV422" s="15" t="s">
        <v>154</v>
      </c>
      <c r="AW422" s="15" t="s">
        <v>30</v>
      </c>
      <c r="AX422" s="15" t="s">
        <v>80</v>
      </c>
      <c r="AY422" s="208" t="s">
        <v>147</v>
      </c>
    </row>
    <row r="423" s="2" customFormat="1" ht="66.75" customHeight="1">
      <c r="A423" s="37"/>
      <c r="B423" s="171"/>
      <c r="C423" s="172" t="s">
        <v>326</v>
      </c>
      <c r="D423" s="172" t="s">
        <v>150</v>
      </c>
      <c r="E423" s="173" t="s">
        <v>327</v>
      </c>
      <c r="F423" s="174" t="s">
        <v>328</v>
      </c>
      <c r="G423" s="175" t="s">
        <v>164</v>
      </c>
      <c r="H423" s="176">
        <v>233.5</v>
      </c>
      <c r="I423" s="177"/>
      <c r="J423" s="178">
        <f>ROUND(I423*H423,2)</f>
        <v>0</v>
      </c>
      <c r="K423" s="179"/>
      <c r="L423" s="38"/>
      <c r="M423" s="180" t="s">
        <v>1</v>
      </c>
      <c r="N423" s="181" t="s">
        <v>38</v>
      </c>
      <c r="O423" s="76"/>
      <c r="P423" s="182">
        <f>O423*H423</f>
        <v>0</v>
      </c>
      <c r="Q423" s="182">
        <v>0</v>
      </c>
      <c r="R423" s="182">
        <f>Q423*H423</f>
        <v>0</v>
      </c>
      <c r="S423" s="182">
        <v>0</v>
      </c>
      <c r="T423" s="183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84" t="s">
        <v>154</v>
      </c>
      <c r="AT423" s="184" t="s">
        <v>150</v>
      </c>
      <c r="AU423" s="184" t="s">
        <v>82</v>
      </c>
      <c r="AY423" s="18" t="s">
        <v>147</v>
      </c>
      <c r="BE423" s="185">
        <f>IF(N423="základní",J423,0)</f>
        <v>0</v>
      </c>
      <c r="BF423" s="185">
        <f>IF(N423="snížená",J423,0)</f>
        <v>0</v>
      </c>
      <c r="BG423" s="185">
        <f>IF(N423="zákl. přenesená",J423,0)</f>
        <v>0</v>
      </c>
      <c r="BH423" s="185">
        <f>IF(N423="sníž. přenesená",J423,0)</f>
        <v>0</v>
      </c>
      <c r="BI423" s="185">
        <f>IF(N423="nulová",J423,0)</f>
        <v>0</v>
      </c>
      <c r="BJ423" s="18" t="s">
        <v>80</v>
      </c>
      <c r="BK423" s="185">
        <f>ROUND(I423*H423,2)</f>
        <v>0</v>
      </c>
      <c r="BL423" s="18" t="s">
        <v>154</v>
      </c>
      <c r="BM423" s="184" t="s">
        <v>329</v>
      </c>
    </row>
    <row r="424" s="2" customFormat="1">
      <c r="A424" s="37"/>
      <c r="B424" s="38"/>
      <c r="C424" s="37"/>
      <c r="D424" s="186" t="s">
        <v>155</v>
      </c>
      <c r="E424" s="37"/>
      <c r="F424" s="187" t="s">
        <v>330</v>
      </c>
      <c r="G424" s="37"/>
      <c r="H424" s="37"/>
      <c r="I424" s="188"/>
      <c r="J424" s="37"/>
      <c r="K424" s="37"/>
      <c r="L424" s="38"/>
      <c r="M424" s="189"/>
      <c r="N424" s="190"/>
      <c r="O424" s="76"/>
      <c r="P424" s="76"/>
      <c r="Q424" s="76"/>
      <c r="R424" s="76"/>
      <c r="S424" s="76"/>
      <c r="T424" s="7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8" t="s">
        <v>155</v>
      </c>
      <c r="AU424" s="18" t="s">
        <v>82</v>
      </c>
    </row>
    <row r="425" s="13" customFormat="1">
      <c r="A425" s="13"/>
      <c r="B425" s="191"/>
      <c r="C425" s="13"/>
      <c r="D425" s="192" t="s">
        <v>157</v>
      </c>
      <c r="E425" s="193" t="s">
        <v>1</v>
      </c>
      <c r="F425" s="194" t="s">
        <v>165</v>
      </c>
      <c r="G425" s="13"/>
      <c r="H425" s="193" t="s">
        <v>1</v>
      </c>
      <c r="I425" s="195"/>
      <c r="J425" s="13"/>
      <c r="K425" s="13"/>
      <c r="L425" s="191"/>
      <c r="M425" s="196"/>
      <c r="N425" s="197"/>
      <c r="O425" s="197"/>
      <c r="P425" s="197"/>
      <c r="Q425" s="197"/>
      <c r="R425" s="197"/>
      <c r="S425" s="197"/>
      <c r="T425" s="19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193" t="s">
        <v>157</v>
      </c>
      <c r="AU425" s="193" t="s">
        <v>82</v>
      </c>
      <c r="AV425" s="13" t="s">
        <v>80</v>
      </c>
      <c r="AW425" s="13" t="s">
        <v>30</v>
      </c>
      <c r="AX425" s="13" t="s">
        <v>73</v>
      </c>
      <c r="AY425" s="193" t="s">
        <v>147</v>
      </c>
    </row>
    <row r="426" s="14" customFormat="1">
      <c r="A426" s="14"/>
      <c r="B426" s="199"/>
      <c r="C426" s="14"/>
      <c r="D426" s="192" t="s">
        <v>157</v>
      </c>
      <c r="E426" s="200" t="s">
        <v>1</v>
      </c>
      <c r="F426" s="201" t="s">
        <v>166</v>
      </c>
      <c r="G426" s="14"/>
      <c r="H426" s="202">
        <v>149.80000000000001</v>
      </c>
      <c r="I426" s="203"/>
      <c r="J426" s="14"/>
      <c r="K426" s="14"/>
      <c r="L426" s="199"/>
      <c r="M426" s="204"/>
      <c r="N426" s="205"/>
      <c r="O426" s="205"/>
      <c r="P426" s="205"/>
      <c r="Q426" s="205"/>
      <c r="R426" s="205"/>
      <c r="S426" s="205"/>
      <c r="T426" s="20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00" t="s">
        <v>157</v>
      </c>
      <c r="AU426" s="200" t="s">
        <v>82</v>
      </c>
      <c r="AV426" s="14" t="s">
        <v>82</v>
      </c>
      <c r="AW426" s="14" t="s">
        <v>30</v>
      </c>
      <c r="AX426" s="14" t="s">
        <v>73</v>
      </c>
      <c r="AY426" s="200" t="s">
        <v>147</v>
      </c>
    </row>
    <row r="427" s="13" customFormat="1">
      <c r="A427" s="13"/>
      <c r="B427" s="191"/>
      <c r="C427" s="13"/>
      <c r="D427" s="192" t="s">
        <v>157</v>
      </c>
      <c r="E427" s="193" t="s">
        <v>1</v>
      </c>
      <c r="F427" s="194" t="s">
        <v>167</v>
      </c>
      <c r="G427" s="13"/>
      <c r="H427" s="193" t="s">
        <v>1</v>
      </c>
      <c r="I427" s="195"/>
      <c r="J427" s="13"/>
      <c r="K427" s="13"/>
      <c r="L427" s="191"/>
      <c r="M427" s="196"/>
      <c r="N427" s="197"/>
      <c r="O427" s="197"/>
      <c r="P427" s="197"/>
      <c r="Q427" s="197"/>
      <c r="R427" s="197"/>
      <c r="S427" s="197"/>
      <c r="T427" s="19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93" t="s">
        <v>157</v>
      </c>
      <c r="AU427" s="193" t="s">
        <v>82</v>
      </c>
      <c r="AV427" s="13" t="s">
        <v>80</v>
      </c>
      <c r="AW427" s="13" t="s">
        <v>30</v>
      </c>
      <c r="AX427" s="13" t="s">
        <v>73</v>
      </c>
      <c r="AY427" s="193" t="s">
        <v>147</v>
      </c>
    </row>
    <row r="428" s="14" customFormat="1">
      <c r="A428" s="14"/>
      <c r="B428" s="199"/>
      <c r="C428" s="14"/>
      <c r="D428" s="192" t="s">
        <v>157</v>
      </c>
      <c r="E428" s="200" t="s">
        <v>1</v>
      </c>
      <c r="F428" s="201" t="s">
        <v>168</v>
      </c>
      <c r="G428" s="14"/>
      <c r="H428" s="202">
        <v>136.5</v>
      </c>
      <c r="I428" s="203"/>
      <c r="J428" s="14"/>
      <c r="K428" s="14"/>
      <c r="L428" s="199"/>
      <c r="M428" s="204"/>
      <c r="N428" s="205"/>
      <c r="O428" s="205"/>
      <c r="P428" s="205"/>
      <c r="Q428" s="205"/>
      <c r="R428" s="205"/>
      <c r="S428" s="205"/>
      <c r="T428" s="20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00" t="s">
        <v>157</v>
      </c>
      <c r="AU428" s="200" t="s">
        <v>82</v>
      </c>
      <c r="AV428" s="14" t="s">
        <v>82</v>
      </c>
      <c r="AW428" s="14" t="s">
        <v>30</v>
      </c>
      <c r="AX428" s="14" t="s">
        <v>73</v>
      </c>
      <c r="AY428" s="200" t="s">
        <v>147</v>
      </c>
    </row>
    <row r="429" s="13" customFormat="1">
      <c r="A429" s="13"/>
      <c r="B429" s="191"/>
      <c r="C429" s="13"/>
      <c r="D429" s="192" t="s">
        <v>157</v>
      </c>
      <c r="E429" s="193" t="s">
        <v>1</v>
      </c>
      <c r="F429" s="194" t="s">
        <v>169</v>
      </c>
      <c r="G429" s="13"/>
      <c r="H429" s="193" t="s">
        <v>1</v>
      </c>
      <c r="I429" s="195"/>
      <c r="J429" s="13"/>
      <c r="K429" s="13"/>
      <c r="L429" s="191"/>
      <c r="M429" s="196"/>
      <c r="N429" s="197"/>
      <c r="O429" s="197"/>
      <c r="P429" s="197"/>
      <c r="Q429" s="197"/>
      <c r="R429" s="197"/>
      <c r="S429" s="197"/>
      <c r="T429" s="19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93" t="s">
        <v>157</v>
      </c>
      <c r="AU429" s="193" t="s">
        <v>82</v>
      </c>
      <c r="AV429" s="13" t="s">
        <v>80</v>
      </c>
      <c r="AW429" s="13" t="s">
        <v>30</v>
      </c>
      <c r="AX429" s="13" t="s">
        <v>73</v>
      </c>
      <c r="AY429" s="193" t="s">
        <v>147</v>
      </c>
    </row>
    <row r="430" s="14" customFormat="1">
      <c r="A430" s="14"/>
      <c r="B430" s="199"/>
      <c r="C430" s="14"/>
      <c r="D430" s="192" t="s">
        <v>157</v>
      </c>
      <c r="E430" s="200" t="s">
        <v>1</v>
      </c>
      <c r="F430" s="201" t="s">
        <v>170</v>
      </c>
      <c r="G430" s="14"/>
      <c r="H430" s="202">
        <v>-45</v>
      </c>
      <c r="I430" s="203"/>
      <c r="J430" s="14"/>
      <c r="K430" s="14"/>
      <c r="L430" s="199"/>
      <c r="M430" s="204"/>
      <c r="N430" s="205"/>
      <c r="O430" s="205"/>
      <c r="P430" s="205"/>
      <c r="Q430" s="205"/>
      <c r="R430" s="205"/>
      <c r="S430" s="205"/>
      <c r="T430" s="20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00" t="s">
        <v>157</v>
      </c>
      <c r="AU430" s="200" t="s">
        <v>82</v>
      </c>
      <c r="AV430" s="14" t="s">
        <v>82</v>
      </c>
      <c r="AW430" s="14" t="s">
        <v>30</v>
      </c>
      <c r="AX430" s="14" t="s">
        <v>73</v>
      </c>
      <c r="AY430" s="200" t="s">
        <v>147</v>
      </c>
    </row>
    <row r="431" s="14" customFormat="1">
      <c r="A431" s="14"/>
      <c r="B431" s="199"/>
      <c r="C431" s="14"/>
      <c r="D431" s="192" t="s">
        <v>157</v>
      </c>
      <c r="E431" s="200" t="s">
        <v>1</v>
      </c>
      <c r="F431" s="201" t="s">
        <v>171</v>
      </c>
      <c r="G431" s="14"/>
      <c r="H431" s="202">
        <v>-5.4000000000000004</v>
      </c>
      <c r="I431" s="203"/>
      <c r="J431" s="14"/>
      <c r="K431" s="14"/>
      <c r="L431" s="199"/>
      <c r="M431" s="204"/>
      <c r="N431" s="205"/>
      <c r="O431" s="205"/>
      <c r="P431" s="205"/>
      <c r="Q431" s="205"/>
      <c r="R431" s="205"/>
      <c r="S431" s="205"/>
      <c r="T431" s="20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00" t="s">
        <v>157</v>
      </c>
      <c r="AU431" s="200" t="s">
        <v>82</v>
      </c>
      <c r="AV431" s="14" t="s">
        <v>82</v>
      </c>
      <c r="AW431" s="14" t="s">
        <v>30</v>
      </c>
      <c r="AX431" s="14" t="s">
        <v>73</v>
      </c>
      <c r="AY431" s="200" t="s">
        <v>147</v>
      </c>
    </row>
    <row r="432" s="14" customFormat="1">
      <c r="A432" s="14"/>
      <c r="B432" s="199"/>
      <c r="C432" s="14"/>
      <c r="D432" s="192" t="s">
        <v>157</v>
      </c>
      <c r="E432" s="200" t="s">
        <v>1</v>
      </c>
      <c r="F432" s="201" t="s">
        <v>172</v>
      </c>
      <c r="G432" s="14"/>
      <c r="H432" s="202">
        <v>-1.76</v>
      </c>
      <c r="I432" s="203"/>
      <c r="J432" s="14"/>
      <c r="K432" s="14"/>
      <c r="L432" s="199"/>
      <c r="M432" s="204"/>
      <c r="N432" s="205"/>
      <c r="O432" s="205"/>
      <c r="P432" s="205"/>
      <c r="Q432" s="205"/>
      <c r="R432" s="205"/>
      <c r="S432" s="205"/>
      <c r="T432" s="20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00" t="s">
        <v>157</v>
      </c>
      <c r="AU432" s="200" t="s">
        <v>82</v>
      </c>
      <c r="AV432" s="14" t="s">
        <v>82</v>
      </c>
      <c r="AW432" s="14" t="s">
        <v>30</v>
      </c>
      <c r="AX432" s="14" t="s">
        <v>73</v>
      </c>
      <c r="AY432" s="200" t="s">
        <v>147</v>
      </c>
    </row>
    <row r="433" s="14" customFormat="1">
      <c r="A433" s="14"/>
      <c r="B433" s="199"/>
      <c r="C433" s="14"/>
      <c r="D433" s="192" t="s">
        <v>157</v>
      </c>
      <c r="E433" s="200" t="s">
        <v>1</v>
      </c>
      <c r="F433" s="201" t="s">
        <v>173</v>
      </c>
      <c r="G433" s="14"/>
      <c r="H433" s="202">
        <v>-0.64000000000000001</v>
      </c>
      <c r="I433" s="203"/>
      <c r="J433" s="14"/>
      <c r="K433" s="14"/>
      <c r="L433" s="199"/>
      <c r="M433" s="204"/>
      <c r="N433" s="205"/>
      <c r="O433" s="205"/>
      <c r="P433" s="205"/>
      <c r="Q433" s="205"/>
      <c r="R433" s="205"/>
      <c r="S433" s="205"/>
      <c r="T433" s="20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00" t="s">
        <v>157</v>
      </c>
      <c r="AU433" s="200" t="s">
        <v>82</v>
      </c>
      <c r="AV433" s="14" t="s">
        <v>82</v>
      </c>
      <c r="AW433" s="14" t="s">
        <v>30</v>
      </c>
      <c r="AX433" s="14" t="s">
        <v>73</v>
      </c>
      <c r="AY433" s="200" t="s">
        <v>147</v>
      </c>
    </row>
    <row r="434" s="15" customFormat="1">
      <c r="A434" s="15"/>
      <c r="B434" s="207"/>
      <c r="C434" s="15"/>
      <c r="D434" s="192" t="s">
        <v>157</v>
      </c>
      <c r="E434" s="208" t="s">
        <v>1</v>
      </c>
      <c r="F434" s="209" t="s">
        <v>160</v>
      </c>
      <c r="G434" s="15"/>
      <c r="H434" s="210">
        <v>233.50000000000003</v>
      </c>
      <c r="I434" s="211"/>
      <c r="J434" s="15"/>
      <c r="K434" s="15"/>
      <c r="L434" s="207"/>
      <c r="M434" s="212"/>
      <c r="N434" s="213"/>
      <c r="O434" s="213"/>
      <c r="P434" s="213"/>
      <c r="Q434" s="213"/>
      <c r="R434" s="213"/>
      <c r="S434" s="213"/>
      <c r="T434" s="214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08" t="s">
        <v>157</v>
      </c>
      <c r="AU434" s="208" t="s">
        <v>82</v>
      </c>
      <c r="AV434" s="15" t="s">
        <v>154</v>
      </c>
      <c r="AW434" s="15" t="s">
        <v>30</v>
      </c>
      <c r="AX434" s="15" t="s">
        <v>80</v>
      </c>
      <c r="AY434" s="208" t="s">
        <v>147</v>
      </c>
    </row>
    <row r="435" s="2" customFormat="1" ht="16.5" customHeight="1">
      <c r="A435" s="37"/>
      <c r="B435" s="171"/>
      <c r="C435" s="215" t="s">
        <v>241</v>
      </c>
      <c r="D435" s="215" t="s">
        <v>223</v>
      </c>
      <c r="E435" s="216" t="s">
        <v>331</v>
      </c>
      <c r="F435" s="217" t="s">
        <v>332</v>
      </c>
      <c r="G435" s="218" t="s">
        <v>164</v>
      </c>
      <c r="H435" s="219">
        <v>245.17500000000001</v>
      </c>
      <c r="I435" s="220"/>
      <c r="J435" s="221">
        <f>ROUND(I435*H435,2)</f>
        <v>0</v>
      </c>
      <c r="K435" s="222"/>
      <c r="L435" s="223"/>
      <c r="M435" s="224" t="s">
        <v>1</v>
      </c>
      <c r="N435" s="225" t="s">
        <v>38</v>
      </c>
      <c r="O435" s="76"/>
      <c r="P435" s="182">
        <f>O435*H435</f>
        <v>0</v>
      </c>
      <c r="Q435" s="182">
        <v>0</v>
      </c>
      <c r="R435" s="182">
        <f>Q435*H435</f>
        <v>0</v>
      </c>
      <c r="S435" s="182">
        <v>0</v>
      </c>
      <c r="T435" s="183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184" t="s">
        <v>184</v>
      </c>
      <c r="AT435" s="184" t="s">
        <v>223</v>
      </c>
      <c r="AU435" s="184" t="s">
        <v>82</v>
      </c>
      <c r="AY435" s="18" t="s">
        <v>147</v>
      </c>
      <c r="BE435" s="185">
        <f>IF(N435="základní",J435,0)</f>
        <v>0</v>
      </c>
      <c r="BF435" s="185">
        <f>IF(N435="snížená",J435,0)</f>
        <v>0</v>
      </c>
      <c r="BG435" s="185">
        <f>IF(N435="zákl. přenesená",J435,0)</f>
        <v>0</v>
      </c>
      <c r="BH435" s="185">
        <f>IF(N435="sníž. přenesená",J435,0)</f>
        <v>0</v>
      </c>
      <c r="BI435" s="185">
        <f>IF(N435="nulová",J435,0)</f>
        <v>0</v>
      </c>
      <c r="BJ435" s="18" t="s">
        <v>80</v>
      </c>
      <c r="BK435" s="185">
        <f>ROUND(I435*H435,2)</f>
        <v>0</v>
      </c>
      <c r="BL435" s="18" t="s">
        <v>154</v>
      </c>
      <c r="BM435" s="184" t="s">
        <v>333</v>
      </c>
    </row>
    <row r="436" s="14" customFormat="1">
      <c r="A436" s="14"/>
      <c r="B436" s="199"/>
      <c r="C436" s="14"/>
      <c r="D436" s="192" t="s">
        <v>157</v>
      </c>
      <c r="E436" s="200" t="s">
        <v>1</v>
      </c>
      <c r="F436" s="201" t="s">
        <v>334</v>
      </c>
      <c r="G436" s="14"/>
      <c r="H436" s="202">
        <v>245.17500000000001</v>
      </c>
      <c r="I436" s="203"/>
      <c r="J436" s="14"/>
      <c r="K436" s="14"/>
      <c r="L436" s="199"/>
      <c r="M436" s="204"/>
      <c r="N436" s="205"/>
      <c r="O436" s="205"/>
      <c r="P436" s="205"/>
      <c r="Q436" s="205"/>
      <c r="R436" s="205"/>
      <c r="S436" s="205"/>
      <c r="T436" s="20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00" t="s">
        <v>157</v>
      </c>
      <c r="AU436" s="200" t="s">
        <v>82</v>
      </c>
      <c r="AV436" s="14" t="s">
        <v>82</v>
      </c>
      <c r="AW436" s="14" t="s">
        <v>30</v>
      </c>
      <c r="AX436" s="14" t="s">
        <v>73</v>
      </c>
      <c r="AY436" s="200" t="s">
        <v>147</v>
      </c>
    </row>
    <row r="437" s="15" customFormat="1">
      <c r="A437" s="15"/>
      <c r="B437" s="207"/>
      <c r="C437" s="15"/>
      <c r="D437" s="192" t="s">
        <v>157</v>
      </c>
      <c r="E437" s="208" t="s">
        <v>1</v>
      </c>
      <c r="F437" s="209" t="s">
        <v>160</v>
      </c>
      <c r="G437" s="15"/>
      <c r="H437" s="210">
        <v>245.17500000000001</v>
      </c>
      <c r="I437" s="211"/>
      <c r="J437" s="15"/>
      <c r="K437" s="15"/>
      <c r="L437" s="207"/>
      <c r="M437" s="212"/>
      <c r="N437" s="213"/>
      <c r="O437" s="213"/>
      <c r="P437" s="213"/>
      <c r="Q437" s="213"/>
      <c r="R437" s="213"/>
      <c r="S437" s="213"/>
      <c r="T437" s="21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08" t="s">
        <v>157</v>
      </c>
      <c r="AU437" s="208" t="s">
        <v>82</v>
      </c>
      <c r="AV437" s="15" t="s">
        <v>154</v>
      </c>
      <c r="AW437" s="15" t="s">
        <v>30</v>
      </c>
      <c r="AX437" s="15" t="s">
        <v>80</v>
      </c>
      <c r="AY437" s="208" t="s">
        <v>147</v>
      </c>
    </row>
    <row r="438" s="2" customFormat="1" ht="66.75" customHeight="1">
      <c r="A438" s="37"/>
      <c r="B438" s="171"/>
      <c r="C438" s="172" t="s">
        <v>335</v>
      </c>
      <c r="D438" s="172" t="s">
        <v>150</v>
      </c>
      <c r="E438" s="173" t="s">
        <v>327</v>
      </c>
      <c r="F438" s="174" t="s">
        <v>328</v>
      </c>
      <c r="G438" s="175" t="s">
        <v>164</v>
      </c>
      <c r="H438" s="176">
        <v>2.73</v>
      </c>
      <c r="I438" s="177"/>
      <c r="J438" s="178">
        <f>ROUND(I438*H438,2)</f>
        <v>0</v>
      </c>
      <c r="K438" s="179"/>
      <c r="L438" s="38"/>
      <c r="M438" s="180" t="s">
        <v>1</v>
      </c>
      <c r="N438" s="181" t="s">
        <v>38</v>
      </c>
      <c r="O438" s="76"/>
      <c r="P438" s="182">
        <f>O438*H438</f>
        <v>0</v>
      </c>
      <c r="Q438" s="182">
        <v>0</v>
      </c>
      <c r="R438" s="182">
        <f>Q438*H438</f>
        <v>0</v>
      </c>
      <c r="S438" s="182">
        <v>0</v>
      </c>
      <c r="T438" s="183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84" t="s">
        <v>154</v>
      </c>
      <c r="AT438" s="184" t="s">
        <v>150</v>
      </c>
      <c r="AU438" s="184" t="s">
        <v>82</v>
      </c>
      <c r="AY438" s="18" t="s">
        <v>147</v>
      </c>
      <c r="BE438" s="185">
        <f>IF(N438="základní",J438,0)</f>
        <v>0</v>
      </c>
      <c r="BF438" s="185">
        <f>IF(N438="snížená",J438,0)</f>
        <v>0</v>
      </c>
      <c r="BG438" s="185">
        <f>IF(N438="zákl. přenesená",J438,0)</f>
        <v>0</v>
      </c>
      <c r="BH438" s="185">
        <f>IF(N438="sníž. přenesená",J438,0)</f>
        <v>0</v>
      </c>
      <c r="BI438" s="185">
        <f>IF(N438="nulová",J438,0)</f>
        <v>0</v>
      </c>
      <c r="BJ438" s="18" t="s">
        <v>80</v>
      </c>
      <c r="BK438" s="185">
        <f>ROUND(I438*H438,2)</f>
        <v>0</v>
      </c>
      <c r="BL438" s="18" t="s">
        <v>154</v>
      </c>
      <c r="BM438" s="184" t="s">
        <v>336</v>
      </c>
    </row>
    <row r="439" s="2" customFormat="1">
      <c r="A439" s="37"/>
      <c r="B439" s="38"/>
      <c r="C439" s="37"/>
      <c r="D439" s="186" t="s">
        <v>155</v>
      </c>
      <c r="E439" s="37"/>
      <c r="F439" s="187" t="s">
        <v>330</v>
      </c>
      <c r="G439" s="37"/>
      <c r="H439" s="37"/>
      <c r="I439" s="188"/>
      <c r="J439" s="37"/>
      <c r="K439" s="37"/>
      <c r="L439" s="38"/>
      <c r="M439" s="189"/>
      <c r="N439" s="190"/>
      <c r="O439" s="76"/>
      <c r="P439" s="76"/>
      <c r="Q439" s="76"/>
      <c r="R439" s="76"/>
      <c r="S439" s="76"/>
      <c r="T439" s="7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8" t="s">
        <v>155</v>
      </c>
      <c r="AU439" s="18" t="s">
        <v>82</v>
      </c>
    </row>
    <row r="440" s="13" customFormat="1">
      <c r="A440" s="13"/>
      <c r="B440" s="191"/>
      <c r="C440" s="13"/>
      <c r="D440" s="192" t="s">
        <v>157</v>
      </c>
      <c r="E440" s="193" t="s">
        <v>1</v>
      </c>
      <c r="F440" s="194" t="s">
        <v>337</v>
      </c>
      <c r="G440" s="13"/>
      <c r="H440" s="193" t="s">
        <v>1</v>
      </c>
      <c r="I440" s="195"/>
      <c r="J440" s="13"/>
      <c r="K440" s="13"/>
      <c r="L440" s="191"/>
      <c r="M440" s="196"/>
      <c r="N440" s="197"/>
      <c r="O440" s="197"/>
      <c r="P440" s="197"/>
      <c r="Q440" s="197"/>
      <c r="R440" s="197"/>
      <c r="S440" s="197"/>
      <c r="T440" s="19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93" t="s">
        <v>157</v>
      </c>
      <c r="AU440" s="193" t="s">
        <v>82</v>
      </c>
      <c r="AV440" s="13" t="s">
        <v>80</v>
      </c>
      <c r="AW440" s="13" t="s">
        <v>30</v>
      </c>
      <c r="AX440" s="13" t="s">
        <v>73</v>
      </c>
      <c r="AY440" s="193" t="s">
        <v>147</v>
      </c>
    </row>
    <row r="441" s="14" customFormat="1">
      <c r="A441" s="14"/>
      <c r="B441" s="199"/>
      <c r="C441" s="14"/>
      <c r="D441" s="192" t="s">
        <v>157</v>
      </c>
      <c r="E441" s="200" t="s">
        <v>1</v>
      </c>
      <c r="F441" s="201" t="s">
        <v>338</v>
      </c>
      <c r="G441" s="14"/>
      <c r="H441" s="202">
        <v>1.5</v>
      </c>
      <c r="I441" s="203"/>
      <c r="J441" s="14"/>
      <c r="K441" s="14"/>
      <c r="L441" s="199"/>
      <c r="M441" s="204"/>
      <c r="N441" s="205"/>
      <c r="O441" s="205"/>
      <c r="P441" s="205"/>
      <c r="Q441" s="205"/>
      <c r="R441" s="205"/>
      <c r="S441" s="205"/>
      <c r="T441" s="20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00" t="s">
        <v>157</v>
      </c>
      <c r="AU441" s="200" t="s">
        <v>82</v>
      </c>
      <c r="AV441" s="14" t="s">
        <v>82</v>
      </c>
      <c r="AW441" s="14" t="s">
        <v>30</v>
      </c>
      <c r="AX441" s="14" t="s">
        <v>73</v>
      </c>
      <c r="AY441" s="200" t="s">
        <v>147</v>
      </c>
    </row>
    <row r="442" s="13" customFormat="1">
      <c r="A442" s="13"/>
      <c r="B442" s="191"/>
      <c r="C442" s="13"/>
      <c r="D442" s="192" t="s">
        <v>157</v>
      </c>
      <c r="E442" s="193" t="s">
        <v>1</v>
      </c>
      <c r="F442" s="194" t="s">
        <v>339</v>
      </c>
      <c r="G442" s="13"/>
      <c r="H442" s="193" t="s">
        <v>1</v>
      </c>
      <c r="I442" s="195"/>
      <c r="J442" s="13"/>
      <c r="K442" s="13"/>
      <c r="L442" s="191"/>
      <c r="M442" s="196"/>
      <c r="N442" s="197"/>
      <c r="O442" s="197"/>
      <c r="P442" s="197"/>
      <c r="Q442" s="197"/>
      <c r="R442" s="197"/>
      <c r="S442" s="197"/>
      <c r="T442" s="19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93" t="s">
        <v>157</v>
      </c>
      <c r="AU442" s="193" t="s">
        <v>82</v>
      </c>
      <c r="AV442" s="13" t="s">
        <v>80</v>
      </c>
      <c r="AW442" s="13" t="s">
        <v>30</v>
      </c>
      <c r="AX442" s="13" t="s">
        <v>73</v>
      </c>
      <c r="AY442" s="193" t="s">
        <v>147</v>
      </c>
    </row>
    <row r="443" s="14" customFormat="1">
      <c r="A443" s="14"/>
      <c r="B443" s="199"/>
      <c r="C443" s="14"/>
      <c r="D443" s="192" t="s">
        <v>157</v>
      </c>
      <c r="E443" s="200" t="s">
        <v>1</v>
      </c>
      <c r="F443" s="201" t="s">
        <v>340</v>
      </c>
      <c r="G443" s="14"/>
      <c r="H443" s="202">
        <v>1.23</v>
      </c>
      <c r="I443" s="203"/>
      <c r="J443" s="14"/>
      <c r="K443" s="14"/>
      <c r="L443" s="199"/>
      <c r="M443" s="204"/>
      <c r="N443" s="205"/>
      <c r="O443" s="205"/>
      <c r="P443" s="205"/>
      <c r="Q443" s="205"/>
      <c r="R443" s="205"/>
      <c r="S443" s="205"/>
      <c r="T443" s="20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00" t="s">
        <v>157</v>
      </c>
      <c r="AU443" s="200" t="s">
        <v>82</v>
      </c>
      <c r="AV443" s="14" t="s">
        <v>82</v>
      </c>
      <c r="AW443" s="14" t="s">
        <v>30</v>
      </c>
      <c r="AX443" s="14" t="s">
        <v>73</v>
      </c>
      <c r="AY443" s="200" t="s">
        <v>147</v>
      </c>
    </row>
    <row r="444" s="15" customFormat="1">
      <c r="A444" s="15"/>
      <c r="B444" s="207"/>
      <c r="C444" s="15"/>
      <c r="D444" s="192" t="s">
        <v>157</v>
      </c>
      <c r="E444" s="208" t="s">
        <v>1</v>
      </c>
      <c r="F444" s="209" t="s">
        <v>160</v>
      </c>
      <c r="G444" s="15"/>
      <c r="H444" s="210">
        <v>2.73</v>
      </c>
      <c r="I444" s="211"/>
      <c r="J444" s="15"/>
      <c r="K444" s="15"/>
      <c r="L444" s="207"/>
      <c r="M444" s="212"/>
      <c r="N444" s="213"/>
      <c r="O444" s="213"/>
      <c r="P444" s="213"/>
      <c r="Q444" s="213"/>
      <c r="R444" s="213"/>
      <c r="S444" s="213"/>
      <c r="T444" s="214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08" t="s">
        <v>157</v>
      </c>
      <c r="AU444" s="208" t="s">
        <v>82</v>
      </c>
      <c r="AV444" s="15" t="s">
        <v>154</v>
      </c>
      <c r="AW444" s="15" t="s">
        <v>30</v>
      </c>
      <c r="AX444" s="15" t="s">
        <v>80</v>
      </c>
      <c r="AY444" s="208" t="s">
        <v>147</v>
      </c>
    </row>
    <row r="445" s="2" customFormat="1" ht="24.15" customHeight="1">
      <c r="A445" s="37"/>
      <c r="B445" s="171"/>
      <c r="C445" s="215" t="s">
        <v>103</v>
      </c>
      <c r="D445" s="215" t="s">
        <v>223</v>
      </c>
      <c r="E445" s="216" t="s">
        <v>341</v>
      </c>
      <c r="F445" s="217" t="s">
        <v>342</v>
      </c>
      <c r="G445" s="218" t="s">
        <v>164</v>
      </c>
      <c r="H445" s="219">
        <v>3.0030000000000001</v>
      </c>
      <c r="I445" s="220"/>
      <c r="J445" s="221">
        <f>ROUND(I445*H445,2)</f>
        <v>0</v>
      </c>
      <c r="K445" s="222"/>
      <c r="L445" s="223"/>
      <c r="M445" s="224" t="s">
        <v>1</v>
      </c>
      <c r="N445" s="225" t="s">
        <v>38</v>
      </c>
      <c r="O445" s="76"/>
      <c r="P445" s="182">
        <f>O445*H445</f>
        <v>0</v>
      </c>
      <c r="Q445" s="182">
        <v>0</v>
      </c>
      <c r="R445" s="182">
        <f>Q445*H445</f>
        <v>0</v>
      </c>
      <c r="S445" s="182">
        <v>0</v>
      </c>
      <c r="T445" s="183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84" t="s">
        <v>184</v>
      </c>
      <c r="AT445" s="184" t="s">
        <v>223</v>
      </c>
      <c r="AU445" s="184" t="s">
        <v>82</v>
      </c>
      <c r="AY445" s="18" t="s">
        <v>147</v>
      </c>
      <c r="BE445" s="185">
        <f>IF(N445="základní",J445,0)</f>
        <v>0</v>
      </c>
      <c r="BF445" s="185">
        <f>IF(N445="snížená",J445,0)</f>
        <v>0</v>
      </c>
      <c r="BG445" s="185">
        <f>IF(N445="zákl. přenesená",J445,0)</f>
        <v>0</v>
      </c>
      <c r="BH445" s="185">
        <f>IF(N445="sníž. přenesená",J445,0)</f>
        <v>0</v>
      </c>
      <c r="BI445" s="185">
        <f>IF(N445="nulová",J445,0)</f>
        <v>0</v>
      </c>
      <c r="BJ445" s="18" t="s">
        <v>80</v>
      </c>
      <c r="BK445" s="185">
        <f>ROUND(I445*H445,2)</f>
        <v>0</v>
      </c>
      <c r="BL445" s="18" t="s">
        <v>154</v>
      </c>
      <c r="BM445" s="184" t="s">
        <v>343</v>
      </c>
    </row>
    <row r="446" s="14" customFormat="1">
      <c r="A446" s="14"/>
      <c r="B446" s="199"/>
      <c r="C446" s="14"/>
      <c r="D446" s="192" t="s">
        <v>157</v>
      </c>
      <c r="E446" s="200" t="s">
        <v>1</v>
      </c>
      <c r="F446" s="201" t="s">
        <v>344</v>
      </c>
      <c r="G446" s="14"/>
      <c r="H446" s="202">
        <v>3.0030000000000001</v>
      </c>
      <c r="I446" s="203"/>
      <c r="J446" s="14"/>
      <c r="K446" s="14"/>
      <c r="L446" s="199"/>
      <c r="M446" s="204"/>
      <c r="N446" s="205"/>
      <c r="O446" s="205"/>
      <c r="P446" s="205"/>
      <c r="Q446" s="205"/>
      <c r="R446" s="205"/>
      <c r="S446" s="205"/>
      <c r="T446" s="20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00" t="s">
        <v>157</v>
      </c>
      <c r="AU446" s="200" t="s">
        <v>82</v>
      </c>
      <c r="AV446" s="14" t="s">
        <v>82</v>
      </c>
      <c r="AW446" s="14" t="s">
        <v>30</v>
      </c>
      <c r="AX446" s="14" t="s">
        <v>73</v>
      </c>
      <c r="AY446" s="200" t="s">
        <v>147</v>
      </c>
    </row>
    <row r="447" s="15" customFormat="1">
      <c r="A447" s="15"/>
      <c r="B447" s="207"/>
      <c r="C447" s="15"/>
      <c r="D447" s="192" t="s">
        <v>157</v>
      </c>
      <c r="E447" s="208" t="s">
        <v>1</v>
      </c>
      <c r="F447" s="209" t="s">
        <v>160</v>
      </c>
      <c r="G447" s="15"/>
      <c r="H447" s="210">
        <v>3.0030000000000001</v>
      </c>
      <c r="I447" s="211"/>
      <c r="J447" s="15"/>
      <c r="K447" s="15"/>
      <c r="L447" s="207"/>
      <c r="M447" s="212"/>
      <c r="N447" s="213"/>
      <c r="O447" s="213"/>
      <c r="P447" s="213"/>
      <c r="Q447" s="213"/>
      <c r="R447" s="213"/>
      <c r="S447" s="213"/>
      <c r="T447" s="214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08" t="s">
        <v>157</v>
      </c>
      <c r="AU447" s="208" t="s">
        <v>82</v>
      </c>
      <c r="AV447" s="15" t="s">
        <v>154</v>
      </c>
      <c r="AW447" s="15" t="s">
        <v>30</v>
      </c>
      <c r="AX447" s="15" t="s">
        <v>80</v>
      </c>
      <c r="AY447" s="208" t="s">
        <v>147</v>
      </c>
    </row>
    <row r="448" s="2" customFormat="1" ht="55.5" customHeight="1">
      <c r="A448" s="37"/>
      <c r="B448" s="171"/>
      <c r="C448" s="172" t="s">
        <v>345</v>
      </c>
      <c r="D448" s="172" t="s">
        <v>150</v>
      </c>
      <c r="E448" s="173" t="s">
        <v>346</v>
      </c>
      <c r="F448" s="174" t="s">
        <v>347</v>
      </c>
      <c r="G448" s="175" t="s">
        <v>195</v>
      </c>
      <c r="H448" s="176">
        <v>163.80000000000001</v>
      </c>
      <c r="I448" s="177"/>
      <c r="J448" s="178">
        <f>ROUND(I448*H448,2)</f>
        <v>0</v>
      </c>
      <c r="K448" s="179"/>
      <c r="L448" s="38"/>
      <c r="M448" s="180" t="s">
        <v>1</v>
      </c>
      <c r="N448" s="181" t="s">
        <v>38</v>
      </c>
      <c r="O448" s="76"/>
      <c r="P448" s="182">
        <f>O448*H448</f>
        <v>0</v>
      </c>
      <c r="Q448" s="182">
        <v>0</v>
      </c>
      <c r="R448" s="182">
        <f>Q448*H448</f>
        <v>0</v>
      </c>
      <c r="S448" s="182">
        <v>0</v>
      </c>
      <c r="T448" s="183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84" t="s">
        <v>154</v>
      </c>
      <c r="AT448" s="184" t="s">
        <v>150</v>
      </c>
      <c r="AU448" s="184" t="s">
        <v>82</v>
      </c>
      <c r="AY448" s="18" t="s">
        <v>147</v>
      </c>
      <c r="BE448" s="185">
        <f>IF(N448="základní",J448,0)</f>
        <v>0</v>
      </c>
      <c r="BF448" s="185">
        <f>IF(N448="snížená",J448,0)</f>
        <v>0</v>
      </c>
      <c r="BG448" s="185">
        <f>IF(N448="zákl. přenesená",J448,0)</f>
        <v>0</v>
      </c>
      <c r="BH448" s="185">
        <f>IF(N448="sníž. přenesená",J448,0)</f>
        <v>0</v>
      </c>
      <c r="BI448" s="185">
        <f>IF(N448="nulová",J448,0)</f>
        <v>0</v>
      </c>
      <c r="BJ448" s="18" t="s">
        <v>80</v>
      </c>
      <c r="BK448" s="185">
        <f>ROUND(I448*H448,2)</f>
        <v>0</v>
      </c>
      <c r="BL448" s="18" t="s">
        <v>154</v>
      </c>
      <c r="BM448" s="184" t="s">
        <v>348</v>
      </c>
    </row>
    <row r="449" s="2" customFormat="1">
      <c r="A449" s="37"/>
      <c r="B449" s="38"/>
      <c r="C449" s="37"/>
      <c r="D449" s="186" t="s">
        <v>155</v>
      </c>
      <c r="E449" s="37"/>
      <c r="F449" s="187" t="s">
        <v>349</v>
      </c>
      <c r="G449" s="37"/>
      <c r="H449" s="37"/>
      <c r="I449" s="188"/>
      <c r="J449" s="37"/>
      <c r="K449" s="37"/>
      <c r="L449" s="38"/>
      <c r="M449" s="189"/>
      <c r="N449" s="190"/>
      <c r="O449" s="76"/>
      <c r="P449" s="76"/>
      <c r="Q449" s="76"/>
      <c r="R449" s="76"/>
      <c r="S449" s="76"/>
      <c r="T449" s="7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18" t="s">
        <v>155</v>
      </c>
      <c r="AU449" s="18" t="s">
        <v>82</v>
      </c>
    </row>
    <row r="450" s="13" customFormat="1">
      <c r="A450" s="13"/>
      <c r="B450" s="191"/>
      <c r="C450" s="13"/>
      <c r="D450" s="192" t="s">
        <v>157</v>
      </c>
      <c r="E450" s="193" t="s">
        <v>1</v>
      </c>
      <c r="F450" s="194" t="s">
        <v>169</v>
      </c>
      <c r="G450" s="13"/>
      <c r="H450" s="193" t="s">
        <v>1</v>
      </c>
      <c r="I450" s="195"/>
      <c r="J450" s="13"/>
      <c r="K450" s="13"/>
      <c r="L450" s="191"/>
      <c r="M450" s="196"/>
      <c r="N450" s="197"/>
      <c r="O450" s="197"/>
      <c r="P450" s="197"/>
      <c r="Q450" s="197"/>
      <c r="R450" s="197"/>
      <c r="S450" s="197"/>
      <c r="T450" s="19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193" t="s">
        <v>157</v>
      </c>
      <c r="AU450" s="193" t="s">
        <v>82</v>
      </c>
      <c r="AV450" s="13" t="s">
        <v>80</v>
      </c>
      <c r="AW450" s="13" t="s">
        <v>30</v>
      </c>
      <c r="AX450" s="13" t="s">
        <v>73</v>
      </c>
      <c r="AY450" s="193" t="s">
        <v>147</v>
      </c>
    </row>
    <row r="451" s="14" customFormat="1">
      <c r="A451" s="14"/>
      <c r="B451" s="199"/>
      <c r="C451" s="14"/>
      <c r="D451" s="192" t="s">
        <v>157</v>
      </c>
      <c r="E451" s="200" t="s">
        <v>1</v>
      </c>
      <c r="F451" s="201" t="s">
        <v>350</v>
      </c>
      <c r="G451" s="14"/>
      <c r="H451" s="202">
        <v>135</v>
      </c>
      <c r="I451" s="203"/>
      <c r="J451" s="14"/>
      <c r="K451" s="14"/>
      <c r="L451" s="199"/>
      <c r="M451" s="204"/>
      <c r="N451" s="205"/>
      <c r="O451" s="205"/>
      <c r="P451" s="205"/>
      <c r="Q451" s="205"/>
      <c r="R451" s="205"/>
      <c r="S451" s="205"/>
      <c r="T451" s="20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00" t="s">
        <v>157</v>
      </c>
      <c r="AU451" s="200" t="s">
        <v>82</v>
      </c>
      <c r="AV451" s="14" t="s">
        <v>82</v>
      </c>
      <c r="AW451" s="14" t="s">
        <v>30</v>
      </c>
      <c r="AX451" s="14" t="s">
        <v>73</v>
      </c>
      <c r="AY451" s="200" t="s">
        <v>147</v>
      </c>
    </row>
    <row r="452" s="14" customFormat="1">
      <c r="A452" s="14"/>
      <c r="B452" s="199"/>
      <c r="C452" s="14"/>
      <c r="D452" s="192" t="s">
        <v>157</v>
      </c>
      <c r="E452" s="200" t="s">
        <v>1</v>
      </c>
      <c r="F452" s="201" t="s">
        <v>351</v>
      </c>
      <c r="G452" s="14"/>
      <c r="H452" s="202">
        <v>13.199999999999999</v>
      </c>
      <c r="I452" s="203"/>
      <c r="J452" s="14"/>
      <c r="K452" s="14"/>
      <c r="L452" s="199"/>
      <c r="M452" s="204"/>
      <c r="N452" s="205"/>
      <c r="O452" s="205"/>
      <c r="P452" s="205"/>
      <c r="Q452" s="205"/>
      <c r="R452" s="205"/>
      <c r="S452" s="205"/>
      <c r="T452" s="20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00" t="s">
        <v>157</v>
      </c>
      <c r="AU452" s="200" t="s">
        <v>82</v>
      </c>
      <c r="AV452" s="14" t="s">
        <v>82</v>
      </c>
      <c r="AW452" s="14" t="s">
        <v>30</v>
      </c>
      <c r="AX452" s="14" t="s">
        <v>73</v>
      </c>
      <c r="AY452" s="200" t="s">
        <v>147</v>
      </c>
    </row>
    <row r="453" s="14" customFormat="1">
      <c r="A453" s="14"/>
      <c r="B453" s="199"/>
      <c r="C453" s="14"/>
      <c r="D453" s="192" t="s">
        <v>157</v>
      </c>
      <c r="E453" s="200" t="s">
        <v>1</v>
      </c>
      <c r="F453" s="201" t="s">
        <v>352</v>
      </c>
      <c r="G453" s="14"/>
      <c r="H453" s="202">
        <v>10.800000000000001</v>
      </c>
      <c r="I453" s="203"/>
      <c r="J453" s="14"/>
      <c r="K453" s="14"/>
      <c r="L453" s="199"/>
      <c r="M453" s="204"/>
      <c r="N453" s="205"/>
      <c r="O453" s="205"/>
      <c r="P453" s="205"/>
      <c r="Q453" s="205"/>
      <c r="R453" s="205"/>
      <c r="S453" s="205"/>
      <c r="T453" s="20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00" t="s">
        <v>157</v>
      </c>
      <c r="AU453" s="200" t="s">
        <v>82</v>
      </c>
      <c r="AV453" s="14" t="s">
        <v>82</v>
      </c>
      <c r="AW453" s="14" t="s">
        <v>30</v>
      </c>
      <c r="AX453" s="14" t="s">
        <v>73</v>
      </c>
      <c r="AY453" s="200" t="s">
        <v>147</v>
      </c>
    </row>
    <row r="454" s="14" customFormat="1">
      <c r="A454" s="14"/>
      <c r="B454" s="199"/>
      <c r="C454" s="14"/>
      <c r="D454" s="192" t="s">
        <v>157</v>
      </c>
      <c r="E454" s="200" t="s">
        <v>1</v>
      </c>
      <c r="F454" s="201" t="s">
        <v>353</v>
      </c>
      <c r="G454" s="14"/>
      <c r="H454" s="202">
        <v>4.7999999999999998</v>
      </c>
      <c r="I454" s="203"/>
      <c r="J454" s="14"/>
      <c r="K454" s="14"/>
      <c r="L454" s="199"/>
      <c r="M454" s="204"/>
      <c r="N454" s="205"/>
      <c r="O454" s="205"/>
      <c r="P454" s="205"/>
      <c r="Q454" s="205"/>
      <c r="R454" s="205"/>
      <c r="S454" s="205"/>
      <c r="T454" s="20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00" t="s">
        <v>157</v>
      </c>
      <c r="AU454" s="200" t="s">
        <v>82</v>
      </c>
      <c r="AV454" s="14" t="s">
        <v>82</v>
      </c>
      <c r="AW454" s="14" t="s">
        <v>30</v>
      </c>
      <c r="AX454" s="14" t="s">
        <v>73</v>
      </c>
      <c r="AY454" s="200" t="s">
        <v>147</v>
      </c>
    </row>
    <row r="455" s="15" customFormat="1">
      <c r="A455" s="15"/>
      <c r="B455" s="207"/>
      <c r="C455" s="15"/>
      <c r="D455" s="192" t="s">
        <v>157</v>
      </c>
      <c r="E455" s="208" t="s">
        <v>1</v>
      </c>
      <c r="F455" s="209" t="s">
        <v>160</v>
      </c>
      <c r="G455" s="15"/>
      <c r="H455" s="210">
        <v>163.80000000000001</v>
      </c>
      <c r="I455" s="211"/>
      <c r="J455" s="15"/>
      <c r="K455" s="15"/>
      <c r="L455" s="207"/>
      <c r="M455" s="212"/>
      <c r="N455" s="213"/>
      <c r="O455" s="213"/>
      <c r="P455" s="213"/>
      <c r="Q455" s="213"/>
      <c r="R455" s="213"/>
      <c r="S455" s="213"/>
      <c r="T455" s="214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08" t="s">
        <v>157</v>
      </c>
      <c r="AU455" s="208" t="s">
        <v>82</v>
      </c>
      <c r="AV455" s="15" t="s">
        <v>154</v>
      </c>
      <c r="AW455" s="15" t="s">
        <v>30</v>
      </c>
      <c r="AX455" s="15" t="s">
        <v>80</v>
      </c>
      <c r="AY455" s="208" t="s">
        <v>147</v>
      </c>
    </row>
    <row r="456" s="2" customFormat="1" ht="16.5" customHeight="1">
      <c r="A456" s="37"/>
      <c r="B456" s="171"/>
      <c r="C456" s="215" t="s">
        <v>268</v>
      </c>
      <c r="D456" s="215" t="s">
        <v>223</v>
      </c>
      <c r="E456" s="216" t="s">
        <v>354</v>
      </c>
      <c r="F456" s="217" t="s">
        <v>355</v>
      </c>
      <c r="G456" s="218" t="s">
        <v>164</v>
      </c>
      <c r="H456" s="219">
        <v>48.972000000000001</v>
      </c>
      <c r="I456" s="220"/>
      <c r="J456" s="221">
        <f>ROUND(I456*H456,2)</f>
        <v>0</v>
      </c>
      <c r="K456" s="222"/>
      <c r="L456" s="223"/>
      <c r="M456" s="224" t="s">
        <v>1</v>
      </c>
      <c r="N456" s="225" t="s">
        <v>38</v>
      </c>
      <c r="O456" s="76"/>
      <c r="P456" s="182">
        <f>O456*H456</f>
        <v>0</v>
      </c>
      <c r="Q456" s="182">
        <v>0</v>
      </c>
      <c r="R456" s="182">
        <f>Q456*H456</f>
        <v>0</v>
      </c>
      <c r="S456" s="182">
        <v>0</v>
      </c>
      <c r="T456" s="183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84" t="s">
        <v>184</v>
      </c>
      <c r="AT456" s="184" t="s">
        <v>223</v>
      </c>
      <c r="AU456" s="184" t="s">
        <v>82</v>
      </c>
      <c r="AY456" s="18" t="s">
        <v>147</v>
      </c>
      <c r="BE456" s="185">
        <f>IF(N456="základní",J456,0)</f>
        <v>0</v>
      </c>
      <c r="BF456" s="185">
        <f>IF(N456="snížená",J456,0)</f>
        <v>0</v>
      </c>
      <c r="BG456" s="185">
        <f>IF(N456="zákl. přenesená",J456,0)</f>
        <v>0</v>
      </c>
      <c r="BH456" s="185">
        <f>IF(N456="sníž. přenesená",J456,0)</f>
        <v>0</v>
      </c>
      <c r="BI456" s="185">
        <f>IF(N456="nulová",J456,0)</f>
        <v>0</v>
      </c>
      <c r="BJ456" s="18" t="s">
        <v>80</v>
      </c>
      <c r="BK456" s="185">
        <f>ROUND(I456*H456,2)</f>
        <v>0</v>
      </c>
      <c r="BL456" s="18" t="s">
        <v>154</v>
      </c>
      <c r="BM456" s="184" t="s">
        <v>356</v>
      </c>
    </row>
    <row r="457" s="13" customFormat="1">
      <c r="A457" s="13"/>
      <c r="B457" s="191"/>
      <c r="C457" s="13"/>
      <c r="D457" s="192" t="s">
        <v>157</v>
      </c>
      <c r="E457" s="193" t="s">
        <v>1</v>
      </c>
      <c r="F457" s="194" t="s">
        <v>174</v>
      </c>
      <c r="G457" s="13"/>
      <c r="H457" s="193" t="s">
        <v>1</v>
      </c>
      <c r="I457" s="195"/>
      <c r="J457" s="13"/>
      <c r="K457" s="13"/>
      <c r="L457" s="191"/>
      <c r="M457" s="196"/>
      <c r="N457" s="197"/>
      <c r="O457" s="197"/>
      <c r="P457" s="197"/>
      <c r="Q457" s="197"/>
      <c r="R457" s="197"/>
      <c r="S457" s="197"/>
      <c r="T457" s="19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93" t="s">
        <v>157</v>
      </c>
      <c r="AU457" s="193" t="s">
        <v>82</v>
      </c>
      <c r="AV457" s="13" t="s">
        <v>80</v>
      </c>
      <c r="AW457" s="13" t="s">
        <v>30</v>
      </c>
      <c r="AX457" s="13" t="s">
        <v>73</v>
      </c>
      <c r="AY457" s="193" t="s">
        <v>147</v>
      </c>
    </row>
    <row r="458" s="14" customFormat="1">
      <c r="A458" s="14"/>
      <c r="B458" s="199"/>
      <c r="C458" s="14"/>
      <c r="D458" s="192" t="s">
        <v>157</v>
      </c>
      <c r="E458" s="200" t="s">
        <v>1</v>
      </c>
      <c r="F458" s="201" t="s">
        <v>175</v>
      </c>
      <c r="G458" s="14"/>
      <c r="H458" s="202">
        <v>36.75</v>
      </c>
      <c r="I458" s="203"/>
      <c r="J458" s="14"/>
      <c r="K458" s="14"/>
      <c r="L458" s="199"/>
      <c r="M458" s="204"/>
      <c r="N458" s="205"/>
      <c r="O458" s="205"/>
      <c r="P458" s="205"/>
      <c r="Q458" s="205"/>
      <c r="R458" s="205"/>
      <c r="S458" s="205"/>
      <c r="T458" s="20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00" t="s">
        <v>157</v>
      </c>
      <c r="AU458" s="200" t="s">
        <v>82</v>
      </c>
      <c r="AV458" s="14" t="s">
        <v>82</v>
      </c>
      <c r="AW458" s="14" t="s">
        <v>30</v>
      </c>
      <c r="AX458" s="14" t="s">
        <v>73</v>
      </c>
      <c r="AY458" s="200" t="s">
        <v>147</v>
      </c>
    </row>
    <row r="459" s="14" customFormat="1">
      <c r="A459" s="14"/>
      <c r="B459" s="199"/>
      <c r="C459" s="14"/>
      <c r="D459" s="192" t="s">
        <v>157</v>
      </c>
      <c r="E459" s="200" t="s">
        <v>1</v>
      </c>
      <c r="F459" s="201" t="s">
        <v>176</v>
      </c>
      <c r="G459" s="14"/>
      <c r="H459" s="202">
        <v>3.3599999999999999</v>
      </c>
      <c r="I459" s="203"/>
      <c r="J459" s="14"/>
      <c r="K459" s="14"/>
      <c r="L459" s="199"/>
      <c r="M459" s="204"/>
      <c r="N459" s="205"/>
      <c r="O459" s="205"/>
      <c r="P459" s="205"/>
      <c r="Q459" s="205"/>
      <c r="R459" s="205"/>
      <c r="S459" s="205"/>
      <c r="T459" s="20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00" t="s">
        <v>157</v>
      </c>
      <c r="AU459" s="200" t="s">
        <v>82</v>
      </c>
      <c r="AV459" s="14" t="s">
        <v>82</v>
      </c>
      <c r="AW459" s="14" t="s">
        <v>30</v>
      </c>
      <c r="AX459" s="14" t="s">
        <v>73</v>
      </c>
      <c r="AY459" s="200" t="s">
        <v>147</v>
      </c>
    </row>
    <row r="460" s="14" customFormat="1">
      <c r="A460" s="14"/>
      <c r="B460" s="199"/>
      <c r="C460" s="14"/>
      <c r="D460" s="192" t="s">
        <v>157</v>
      </c>
      <c r="E460" s="200" t="s">
        <v>1</v>
      </c>
      <c r="F460" s="201" t="s">
        <v>177</v>
      </c>
      <c r="G460" s="14"/>
      <c r="H460" s="202">
        <v>3.0099999999999998</v>
      </c>
      <c r="I460" s="203"/>
      <c r="J460" s="14"/>
      <c r="K460" s="14"/>
      <c r="L460" s="199"/>
      <c r="M460" s="204"/>
      <c r="N460" s="205"/>
      <c r="O460" s="205"/>
      <c r="P460" s="205"/>
      <c r="Q460" s="205"/>
      <c r="R460" s="205"/>
      <c r="S460" s="205"/>
      <c r="T460" s="20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00" t="s">
        <v>157</v>
      </c>
      <c r="AU460" s="200" t="s">
        <v>82</v>
      </c>
      <c r="AV460" s="14" t="s">
        <v>82</v>
      </c>
      <c r="AW460" s="14" t="s">
        <v>30</v>
      </c>
      <c r="AX460" s="14" t="s">
        <v>73</v>
      </c>
      <c r="AY460" s="200" t="s">
        <v>147</v>
      </c>
    </row>
    <row r="461" s="14" customFormat="1">
      <c r="A461" s="14"/>
      <c r="B461" s="199"/>
      <c r="C461" s="14"/>
      <c r="D461" s="192" t="s">
        <v>157</v>
      </c>
      <c r="E461" s="200" t="s">
        <v>1</v>
      </c>
      <c r="F461" s="201" t="s">
        <v>178</v>
      </c>
      <c r="G461" s="14"/>
      <c r="H461" s="202">
        <v>1.3999999999999999</v>
      </c>
      <c r="I461" s="203"/>
      <c r="J461" s="14"/>
      <c r="K461" s="14"/>
      <c r="L461" s="199"/>
      <c r="M461" s="204"/>
      <c r="N461" s="205"/>
      <c r="O461" s="205"/>
      <c r="P461" s="205"/>
      <c r="Q461" s="205"/>
      <c r="R461" s="205"/>
      <c r="S461" s="205"/>
      <c r="T461" s="20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00" t="s">
        <v>157</v>
      </c>
      <c r="AU461" s="200" t="s">
        <v>82</v>
      </c>
      <c r="AV461" s="14" t="s">
        <v>82</v>
      </c>
      <c r="AW461" s="14" t="s">
        <v>30</v>
      </c>
      <c r="AX461" s="14" t="s">
        <v>73</v>
      </c>
      <c r="AY461" s="200" t="s">
        <v>147</v>
      </c>
    </row>
    <row r="462" s="15" customFormat="1">
      <c r="A462" s="15"/>
      <c r="B462" s="207"/>
      <c r="C462" s="15"/>
      <c r="D462" s="192" t="s">
        <v>157</v>
      </c>
      <c r="E462" s="208" t="s">
        <v>1</v>
      </c>
      <c r="F462" s="209" t="s">
        <v>160</v>
      </c>
      <c r="G462" s="15"/>
      <c r="H462" s="210">
        <v>44.519999999999996</v>
      </c>
      <c r="I462" s="211"/>
      <c r="J462" s="15"/>
      <c r="K462" s="15"/>
      <c r="L462" s="207"/>
      <c r="M462" s="212"/>
      <c r="N462" s="213"/>
      <c r="O462" s="213"/>
      <c r="P462" s="213"/>
      <c r="Q462" s="213"/>
      <c r="R462" s="213"/>
      <c r="S462" s="213"/>
      <c r="T462" s="214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08" t="s">
        <v>157</v>
      </c>
      <c r="AU462" s="208" t="s">
        <v>82</v>
      </c>
      <c r="AV462" s="15" t="s">
        <v>154</v>
      </c>
      <c r="AW462" s="15" t="s">
        <v>30</v>
      </c>
      <c r="AX462" s="15" t="s">
        <v>73</v>
      </c>
      <c r="AY462" s="208" t="s">
        <v>147</v>
      </c>
    </row>
    <row r="463" s="14" customFormat="1">
      <c r="A463" s="14"/>
      <c r="B463" s="199"/>
      <c r="C463" s="14"/>
      <c r="D463" s="192" t="s">
        <v>157</v>
      </c>
      <c r="E463" s="200" t="s">
        <v>1</v>
      </c>
      <c r="F463" s="201" t="s">
        <v>357</v>
      </c>
      <c r="G463" s="14"/>
      <c r="H463" s="202">
        <v>48.972000000000001</v>
      </c>
      <c r="I463" s="203"/>
      <c r="J463" s="14"/>
      <c r="K463" s="14"/>
      <c r="L463" s="199"/>
      <c r="M463" s="204"/>
      <c r="N463" s="205"/>
      <c r="O463" s="205"/>
      <c r="P463" s="205"/>
      <c r="Q463" s="205"/>
      <c r="R463" s="205"/>
      <c r="S463" s="205"/>
      <c r="T463" s="20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00" t="s">
        <v>157</v>
      </c>
      <c r="AU463" s="200" t="s">
        <v>82</v>
      </c>
      <c r="AV463" s="14" t="s">
        <v>82</v>
      </c>
      <c r="AW463" s="14" t="s">
        <v>30</v>
      </c>
      <c r="AX463" s="14" t="s">
        <v>73</v>
      </c>
      <c r="AY463" s="200" t="s">
        <v>147</v>
      </c>
    </row>
    <row r="464" s="15" customFormat="1">
      <c r="A464" s="15"/>
      <c r="B464" s="207"/>
      <c r="C464" s="15"/>
      <c r="D464" s="192" t="s">
        <v>157</v>
      </c>
      <c r="E464" s="208" t="s">
        <v>1</v>
      </c>
      <c r="F464" s="209" t="s">
        <v>160</v>
      </c>
      <c r="G464" s="15"/>
      <c r="H464" s="210">
        <v>48.972000000000001</v>
      </c>
      <c r="I464" s="211"/>
      <c r="J464" s="15"/>
      <c r="K464" s="15"/>
      <c r="L464" s="207"/>
      <c r="M464" s="212"/>
      <c r="N464" s="213"/>
      <c r="O464" s="213"/>
      <c r="P464" s="213"/>
      <c r="Q464" s="213"/>
      <c r="R464" s="213"/>
      <c r="S464" s="213"/>
      <c r="T464" s="214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08" t="s">
        <v>157</v>
      </c>
      <c r="AU464" s="208" t="s">
        <v>82</v>
      </c>
      <c r="AV464" s="15" t="s">
        <v>154</v>
      </c>
      <c r="AW464" s="15" t="s">
        <v>30</v>
      </c>
      <c r="AX464" s="15" t="s">
        <v>80</v>
      </c>
      <c r="AY464" s="208" t="s">
        <v>147</v>
      </c>
    </row>
    <row r="465" s="2" customFormat="1" ht="21.75" customHeight="1">
      <c r="A465" s="37"/>
      <c r="B465" s="171"/>
      <c r="C465" s="215" t="s">
        <v>358</v>
      </c>
      <c r="D465" s="215" t="s">
        <v>223</v>
      </c>
      <c r="E465" s="216" t="s">
        <v>359</v>
      </c>
      <c r="F465" s="217" t="s">
        <v>360</v>
      </c>
      <c r="G465" s="218" t="s">
        <v>164</v>
      </c>
      <c r="H465" s="219">
        <v>14.090999999999999</v>
      </c>
      <c r="I465" s="220"/>
      <c r="J465" s="221">
        <f>ROUND(I465*H465,2)</f>
        <v>0</v>
      </c>
      <c r="K465" s="222"/>
      <c r="L465" s="223"/>
      <c r="M465" s="224" t="s">
        <v>1</v>
      </c>
      <c r="N465" s="225" t="s">
        <v>38</v>
      </c>
      <c r="O465" s="76"/>
      <c r="P465" s="182">
        <f>O465*H465</f>
        <v>0</v>
      </c>
      <c r="Q465" s="182">
        <v>0</v>
      </c>
      <c r="R465" s="182">
        <f>Q465*H465</f>
        <v>0</v>
      </c>
      <c r="S465" s="182">
        <v>0</v>
      </c>
      <c r="T465" s="183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84" t="s">
        <v>184</v>
      </c>
      <c r="AT465" s="184" t="s">
        <v>223</v>
      </c>
      <c r="AU465" s="184" t="s">
        <v>82</v>
      </c>
      <c r="AY465" s="18" t="s">
        <v>147</v>
      </c>
      <c r="BE465" s="185">
        <f>IF(N465="základní",J465,0)</f>
        <v>0</v>
      </c>
      <c r="BF465" s="185">
        <f>IF(N465="snížená",J465,0)</f>
        <v>0</v>
      </c>
      <c r="BG465" s="185">
        <f>IF(N465="zákl. přenesená",J465,0)</f>
        <v>0</v>
      </c>
      <c r="BH465" s="185">
        <f>IF(N465="sníž. přenesená",J465,0)</f>
        <v>0</v>
      </c>
      <c r="BI465" s="185">
        <f>IF(N465="nulová",J465,0)</f>
        <v>0</v>
      </c>
      <c r="BJ465" s="18" t="s">
        <v>80</v>
      </c>
      <c r="BK465" s="185">
        <f>ROUND(I465*H465,2)</f>
        <v>0</v>
      </c>
      <c r="BL465" s="18" t="s">
        <v>154</v>
      </c>
      <c r="BM465" s="184" t="s">
        <v>361</v>
      </c>
    </row>
    <row r="466" s="13" customFormat="1">
      <c r="A466" s="13"/>
      <c r="B466" s="191"/>
      <c r="C466" s="13"/>
      <c r="D466" s="192" t="s">
        <v>157</v>
      </c>
      <c r="E466" s="193" t="s">
        <v>1</v>
      </c>
      <c r="F466" s="194" t="s">
        <v>251</v>
      </c>
      <c r="G466" s="13"/>
      <c r="H466" s="193" t="s">
        <v>1</v>
      </c>
      <c r="I466" s="195"/>
      <c r="J466" s="13"/>
      <c r="K466" s="13"/>
      <c r="L466" s="191"/>
      <c r="M466" s="196"/>
      <c r="N466" s="197"/>
      <c r="O466" s="197"/>
      <c r="P466" s="197"/>
      <c r="Q466" s="197"/>
      <c r="R466" s="197"/>
      <c r="S466" s="197"/>
      <c r="T466" s="19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93" t="s">
        <v>157</v>
      </c>
      <c r="AU466" s="193" t="s">
        <v>82</v>
      </c>
      <c r="AV466" s="13" t="s">
        <v>80</v>
      </c>
      <c r="AW466" s="13" t="s">
        <v>30</v>
      </c>
      <c r="AX466" s="13" t="s">
        <v>73</v>
      </c>
      <c r="AY466" s="193" t="s">
        <v>147</v>
      </c>
    </row>
    <row r="467" s="14" customFormat="1">
      <c r="A467" s="14"/>
      <c r="B467" s="199"/>
      <c r="C467" s="14"/>
      <c r="D467" s="192" t="s">
        <v>157</v>
      </c>
      <c r="E467" s="200" t="s">
        <v>1</v>
      </c>
      <c r="F467" s="201" t="s">
        <v>264</v>
      </c>
      <c r="G467" s="14"/>
      <c r="H467" s="202">
        <v>10.5</v>
      </c>
      <c r="I467" s="203"/>
      <c r="J467" s="14"/>
      <c r="K467" s="14"/>
      <c r="L467" s="199"/>
      <c r="M467" s="204"/>
      <c r="N467" s="205"/>
      <c r="O467" s="205"/>
      <c r="P467" s="205"/>
      <c r="Q467" s="205"/>
      <c r="R467" s="205"/>
      <c r="S467" s="205"/>
      <c r="T467" s="20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00" t="s">
        <v>157</v>
      </c>
      <c r="AU467" s="200" t="s">
        <v>82</v>
      </c>
      <c r="AV467" s="14" t="s">
        <v>82</v>
      </c>
      <c r="AW467" s="14" t="s">
        <v>30</v>
      </c>
      <c r="AX467" s="14" t="s">
        <v>73</v>
      </c>
      <c r="AY467" s="200" t="s">
        <v>147</v>
      </c>
    </row>
    <row r="468" s="14" customFormat="1">
      <c r="A468" s="14"/>
      <c r="B468" s="199"/>
      <c r="C468" s="14"/>
      <c r="D468" s="192" t="s">
        <v>157</v>
      </c>
      <c r="E468" s="200" t="s">
        <v>1</v>
      </c>
      <c r="F468" s="201" t="s">
        <v>265</v>
      </c>
      <c r="G468" s="14"/>
      <c r="H468" s="202">
        <v>1.26</v>
      </c>
      <c r="I468" s="203"/>
      <c r="J468" s="14"/>
      <c r="K468" s="14"/>
      <c r="L468" s="199"/>
      <c r="M468" s="204"/>
      <c r="N468" s="205"/>
      <c r="O468" s="205"/>
      <c r="P468" s="205"/>
      <c r="Q468" s="205"/>
      <c r="R468" s="205"/>
      <c r="S468" s="205"/>
      <c r="T468" s="20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00" t="s">
        <v>157</v>
      </c>
      <c r="AU468" s="200" t="s">
        <v>82</v>
      </c>
      <c r="AV468" s="14" t="s">
        <v>82</v>
      </c>
      <c r="AW468" s="14" t="s">
        <v>30</v>
      </c>
      <c r="AX468" s="14" t="s">
        <v>73</v>
      </c>
      <c r="AY468" s="200" t="s">
        <v>147</v>
      </c>
    </row>
    <row r="469" s="14" customFormat="1">
      <c r="A469" s="14"/>
      <c r="B469" s="199"/>
      <c r="C469" s="14"/>
      <c r="D469" s="192" t="s">
        <v>157</v>
      </c>
      <c r="E469" s="200" t="s">
        <v>1</v>
      </c>
      <c r="F469" s="201" t="s">
        <v>254</v>
      </c>
      <c r="G469" s="14"/>
      <c r="H469" s="202">
        <v>0.77000000000000002</v>
      </c>
      <c r="I469" s="203"/>
      <c r="J469" s="14"/>
      <c r="K469" s="14"/>
      <c r="L469" s="199"/>
      <c r="M469" s="204"/>
      <c r="N469" s="205"/>
      <c r="O469" s="205"/>
      <c r="P469" s="205"/>
      <c r="Q469" s="205"/>
      <c r="R469" s="205"/>
      <c r="S469" s="205"/>
      <c r="T469" s="20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00" t="s">
        <v>157</v>
      </c>
      <c r="AU469" s="200" t="s">
        <v>82</v>
      </c>
      <c r="AV469" s="14" t="s">
        <v>82</v>
      </c>
      <c r="AW469" s="14" t="s">
        <v>30</v>
      </c>
      <c r="AX469" s="14" t="s">
        <v>73</v>
      </c>
      <c r="AY469" s="200" t="s">
        <v>147</v>
      </c>
    </row>
    <row r="470" s="14" customFormat="1">
      <c r="A470" s="14"/>
      <c r="B470" s="199"/>
      <c r="C470" s="14"/>
      <c r="D470" s="192" t="s">
        <v>157</v>
      </c>
      <c r="E470" s="200" t="s">
        <v>1</v>
      </c>
      <c r="F470" s="201" t="s">
        <v>255</v>
      </c>
      <c r="G470" s="14"/>
      <c r="H470" s="202">
        <v>0.28000000000000003</v>
      </c>
      <c r="I470" s="203"/>
      <c r="J470" s="14"/>
      <c r="K470" s="14"/>
      <c r="L470" s="199"/>
      <c r="M470" s="204"/>
      <c r="N470" s="205"/>
      <c r="O470" s="205"/>
      <c r="P470" s="205"/>
      <c r="Q470" s="205"/>
      <c r="R470" s="205"/>
      <c r="S470" s="205"/>
      <c r="T470" s="20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00" t="s">
        <v>157</v>
      </c>
      <c r="AU470" s="200" t="s">
        <v>82</v>
      </c>
      <c r="AV470" s="14" t="s">
        <v>82</v>
      </c>
      <c r="AW470" s="14" t="s">
        <v>30</v>
      </c>
      <c r="AX470" s="14" t="s">
        <v>73</v>
      </c>
      <c r="AY470" s="200" t="s">
        <v>147</v>
      </c>
    </row>
    <row r="471" s="15" customFormat="1">
      <c r="A471" s="15"/>
      <c r="B471" s="207"/>
      <c r="C471" s="15"/>
      <c r="D471" s="192" t="s">
        <v>157</v>
      </c>
      <c r="E471" s="208" t="s">
        <v>1</v>
      </c>
      <c r="F471" s="209" t="s">
        <v>160</v>
      </c>
      <c r="G471" s="15"/>
      <c r="H471" s="210">
        <v>12.809999999999999</v>
      </c>
      <c r="I471" s="211"/>
      <c r="J471" s="15"/>
      <c r="K471" s="15"/>
      <c r="L471" s="207"/>
      <c r="M471" s="212"/>
      <c r="N471" s="213"/>
      <c r="O471" s="213"/>
      <c r="P471" s="213"/>
      <c r="Q471" s="213"/>
      <c r="R471" s="213"/>
      <c r="S471" s="213"/>
      <c r="T471" s="214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08" t="s">
        <v>157</v>
      </c>
      <c r="AU471" s="208" t="s">
        <v>82</v>
      </c>
      <c r="AV471" s="15" t="s">
        <v>154</v>
      </c>
      <c r="AW471" s="15" t="s">
        <v>30</v>
      </c>
      <c r="AX471" s="15" t="s">
        <v>73</v>
      </c>
      <c r="AY471" s="208" t="s">
        <v>147</v>
      </c>
    </row>
    <row r="472" s="14" customFormat="1">
      <c r="A472" s="14"/>
      <c r="B472" s="199"/>
      <c r="C472" s="14"/>
      <c r="D472" s="192" t="s">
        <v>157</v>
      </c>
      <c r="E472" s="200" t="s">
        <v>1</v>
      </c>
      <c r="F472" s="201" t="s">
        <v>362</v>
      </c>
      <c r="G472" s="14"/>
      <c r="H472" s="202">
        <v>14.090999999999999</v>
      </c>
      <c r="I472" s="203"/>
      <c r="J472" s="14"/>
      <c r="K472" s="14"/>
      <c r="L472" s="199"/>
      <c r="M472" s="204"/>
      <c r="N472" s="205"/>
      <c r="O472" s="205"/>
      <c r="P472" s="205"/>
      <c r="Q472" s="205"/>
      <c r="R472" s="205"/>
      <c r="S472" s="205"/>
      <c r="T472" s="20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0" t="s">
        <v>157</v>
      </c>
      <c r="AU472" s="200" t="s">
        <v>82</v>
      </c>
      <c r="AV472" s="14" t="s">
        <v>82</v>
      </c>
      <c r="AW472" s="14" t="s">
        <v>30</v>
      </c>
      <c r="AX472" s="14" t="s">
        <v>73</v>
      </c>
      <c r="AY472" s="200" t="s">
        <v>147</v>
      </c>
    </row>
    <row r="473" s="15" customFormat="1">
      <c r="A473" s="15"/>
      <c r="B473" s="207"/>
      <c r="C473" s="15"/>
      <c r="D473" s="192" t="s">
        <v>157</v>
      </c>
      <c r="E473" s="208" t="s">
        <v>1</v>
      </c>
      <c r="F473" s="209" t="s">
        <v>160</v>
      </c>
      <c r="G473" s="15"/>
      <c r="H473" s="210">
        <v>14.090999999999999</v>
      </c>
      <c r="I473" s="211"/>
      <c r="J473" s="15"/>
      <c r="K473" s="15"/>
      <c r="L473" s="207"/>
      <c r="M473" s="212"/>
      <c r="N473" s="213"/>
      <c r="O473" s="213"/>
      <c r="P473" s="213"/>
      <c r="Q473" s="213"/>
      <c r="R473" s="213"/>
      <c r="S473" s="213"/>
      <c r="T473" s="214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08" t="s">
        <v>157</v>
      </c>
      <c r="AU473" s="208" t="s">
        <v>82</v>
      </c>
      <c r="AV473" s="15" t="s">
        <v>154</v>
      </c>
      <c r="AW473" s="15" t="s">
        <v>30</v>
      </c>
      <c r="AX473" s="15" t="s">
        <v>80</v>
      </c>
      <c r="AY473" s="208" t="s">
        <v>147</v>
      </c>
    </row>
    <row r="474" s="2" customFormat="1" ht="55.5" customHeight="1">
      <c r="A474" s="37"/>
      <c r="B474" s="171"/>
      <c r="C474" s="172" t="s">
        <v>274</v>
      </c>
      <c r="D474" s="172" t="s">
        <v>150</v>
      </c>
      <c r="E474" s="173" t="s">
        <v>346</v>
      </c>
      <c r="F474" s="174" t="s">
        <v>347</v>
      </c>
      <c r="G474" s="175" t="s">
        <v>195</v>
      </c>
      <c r="H474" s="176">
        <v>37.799999999999997</v>
      </c>
      <c r="I474" s="177"/>
      <c r="J474" s="178">
        <f>ROUND(I474*H474,2)</f>
        <v>0</v>
      </c>
      <c r="K474" s="179"/>
      <c r="L474" s="38"/>
      <c r="M474" s="180" t="s">
        <v>1</v>
      </c>
      <c r="N474" s="181" t="s">
        <v>38</v>
      </c>
      <c r="O474" s="76"/>
      <c r="P474" s="182">
        <f>O474*H474</f>
        <v>0</v>
      </c>
      <c r="Q474" s="182">
        <v>0</v>
      </c>
      <c r="R474" s="182">
        <f>Q474*H474</f>
        <v>0</v>
      </c>
      <c r="S474" s="182">
        <v>0</v>
      </c>
      <c r="T474" s="183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84" t="s">
        <v>154</v>
      </c>
      <c r="AT474" s="184" t="s">
        <v>150</v>
      </c>
      <c r="AU474" s="184" t="s">
        <v>82</v>
      </c>
      <c r="AY474" s="18" t="s">
        <v>147</v>
      </c>
      <c r="BE474" s="185">
        <f>IF(N474="základní",J474,0)</f>
        <v>0</v>
      </c>
      <c r="BF474" s="185">
        <f>IF(N474="snížená",J474,0)</f>
        <v>0</v>
      </c>
      <c r="BG474" s="185">
        <f>IF(N474="zákl. přenesená",J474,0)</f>
        <v>0</v>
      </c>
      <c r="BH474" s="185">
        <f>IF(N474="sníž. přenesená",J474,0)</f>
        <v>0</v>
      </c>
      <c r="BI474" s="185">
        <f>IF(N474="nulová",J474,0)</f>
        <v>0</v>
      </c>
      <c r="BJ474" s="18" t="s">
        <v>80</v>
      </c>
      <c r="BK474" s="185">
        <f>ROUND(I474*H474,2)</f>
        <v>0</v>
      </c>
      <c r="BL474" s="18" t="s">
        <v>154</v>
      </c>
      <c r="BM474" s="184" t="s">
        <v>363</v>
      </c>
    </row>
    <row r="475" s="2" customFormat="1">
      <c r="A475" s="37"/>
      <c r="B475" s="38"/>
      <c r="C475" s="37"/>
      <c r="D475" s="186" t="s">
        <v>155</v>
      </c>
      <c r="E475" s="37"/>
      <c r="F475" s="187" t="s">
        <v>349</v>
      </c>
      <c r="G475" s="37"/>
      <c r="H475" s="37"/>
      <c r="I475" s="188"/>
      <c r="J475" s="37"/>
      <c r="K475" s="37"/>
      <c r="L475" s="38"/>
      <c r="M475" s="189"/>
      <c r="N475" s="190"/>
      <c r="O475" s="76"/>
      <c r="P475" s="76"/>
      <c r="Q475" s="76"/>
      <c r="R475" s="76"/>
      <c r="S475" s="76"/>
      <c r="T475" s="7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T475" s="18" t="s">
        <v>155</v>
      </c>
      <c r="AU475" s="18" t="s">
        <v>82</v>
      </c>
    </row>
    <row r="476" s="13" customFormat="1">
      <c r="A476" s="13"/>
      <c r="B476" s="191"/>
      <c r="C476" s="13"/>
      <c r="D476" s="192" t="s">
        <v>157</v>
      </c>
      <c r="E476" s="193" t="s">
        <v>1</v>
      </c>
      <c r="F476" s="194" t="s">
        <v>256</v>
      </c>
      <c r="G476" s="13"/>
      <c r="H476" s="193" t="s">
        <v>1</v>
      </c>
      <c r="I476" s="195"/>
      <c r="J476" s="13"/>
      <c r="K476" s="13"/>
      <c r="L476" s="191"/>
      <c r="M476" s="196"/>
      <c r="N476" s="197"/>
      <c r="O476" s="197"/>
      <c r="P476" s="197"/>
      <c r="Q476" s="197"/>
      <c r="R476" s="197"/>
      <c r="S476" s="197"/>
      <c r="T476" s="19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193" t="s">
        <v>157</v>
      </c>
      <c r="AU476" s="193" t="s">
        <v>82</v>
      </c>
      <c r="AV476" s="13" t="s">
        <v>80</v>
      </c>
      <c r="AW476" s="13" t="s">
        <v>30</v>
      </c>
      <c r="AX476" s="13" t="s">
        <v>73</v>
      </c>
      <c r="AY476" s="193" t="s">
        <v>147</v>
      </c>
    </row>
    <row r="477" s="14" customFormat="1">
      <c r="A477" s="14"/>
      <c r="B477" s="199"/>
      <c r="C477" s="14"/>
      <c r="D477" s="192" t="s">
        <v>157</v>
      </c>
      <c r="E477" s="200" t="s">
        <v>1</v>
      </c>
      <c r="F477" s="201" t="s">
        <v>284</v>
      </c>
      <c r="G477" s="14"/>
      <c r="H477" s="202">
        <v>16.800000000000001</v>
      </c>
      <c r="I477" s="203"/>
      <c r="J477" s="14"/>
      <c r="K477" s="14"/>
      <c r="L477" s="199"/>
      <c r="M477" s="204"/>
      <c r="N477" s="205"/>
      <c r="O477" s="205"/>
      <c r="P477" s="205"/>
      <c r="Q477" s="205"/>
      <c r="R477" s="205"/>
      <c r="S477" s="205"/>
      <c r="T477" s="20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00" t="s">
        <v>157</v>
      </c>
      <c r="AU477" s="200" t="s">
        <v>82</v>
      </c>
      <c r="AV477" s="14" t="s">
        <v>82</v>
      </c>
      <c r="AW477" s="14" t="s">
        <v>30</v>
      </c>
      <c r="AX477" s="14" t="s">
        <v>73</v>
      </c>
      <c r="AY477" s="200" t="s">
        <v>147</v>
      </c>
    </row>
    <row r="478" s="14" customFormat="1">
      <c r="A478" s="14"/>
      <c r="B478" s="199"/>
      <c r="C478" s="14"/>
      <c r="D478" s="192" t="s">
        <v>157</v>
      </c>
      <c r="E478" s="200" t="s">
        <v>1</v>
      </c>
      <c r="F478" s="201" t="s">
        <v>285</v>
      </c>
      <c r="G478" s="14"/>
      <c r="H478" s="202">
        <v>16.199999999999999</v>
      </c>
      <c r="I478" s="203"/>
      <c r="J478" s="14"/>
      <c r="K478" s="14"/>
      <c r="L478" s="199"/>
      <c r="M478" s="204"/>
      <c r="N478" s="205"/>
      <c r="O478" s="205"/>
      <c r="P478" s="205"/>
      <c r="Q478" s="205"/>
      <c r="R478" s="205"/>
      <c r="S478" s="205"/>
      <c r="T478" s="20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0" t="s">
        <v>157</v>
      </c>
      <c r="AU478" s="200" t="s">
        <v>82</v>
      </c>
      <c r="AV478" s="14" t="s">
        <v>82</v>
      </c>
      <c r="AW478" s="14" t="s">
        <v>30</v>
      </c>
      <c r="AX478" s="14" t="s">
        <v>73</v>
      </c>
      <c r="AY478" s="200" t="s">
        <v>147</v>
      </c>
    </row>
    <row r="479" s="13" customFormat="1">
      <c r="A479" s="13"/>
      <c r="B479" s="191"/>
      <c r="C479" s="13"/>
      <c r="D479" s="192" t="s">
        <v>157</v>
      </c>
      <c r="E479" s="193" t="s">
        <v>1</v>
      </c>
      <c r="F479" s="194" t="s">
        <v>188</v>
      </c>
      <c r="G479" s="13"/>
      <c r="H479" s="193" t="s">
        <v>1</v>
      </c>
      <c r="I479" s="195"/>
      <c r="J479" s="13"/>
      <c r="K479" s="13"/>
      <c r="L479" s="191"/>
      <c r="M479" s="196"/>
      <c r="N479" s="197"/>
      <c r="O479" s="197"/>
      <c r="P479" s="197"/>
      <c r="Q479" s="197"/>
      <c r="R479" s="197"/>
      <c r="S479" s="197"/>
      <c r="T479" s="19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193" t="s">
        <v>157</v>
      </c>
      <c r="AU479" s="193" t="s">
        <v>82</v>
      </c>
      <c r="AV479" s="13" t="s">
        <v>80</v>
      </c>
      <c r="AW479" s="13" t="s">
        <v>30</v>
      </c>
      <c r="AX479" s="13" t="s">
        <v>73</v>
      </c>
      <c r="AY479" s="193" t="s">
        <v>147</v>
      </c>
    </row>
    <row r="480" s="14" customFormat="1">
      <c r="A480" s="14"/>
      <c r="B480" s="199"/>
      <c r="C480" s="14"/>
      <c r="D480" s="192" t="s">
        <v>157</v>
      </c>
      <c r="E480" s="200" t="s">
        <v>1</v>
      </c>
      <c r="F480" s="201" t="s">
        <v>199</v>
      </c>
      <c r="G480" s="14"/>
      <c r="H480" s="202">
        <v>4.7999999999999998</v>
      </c>
      <c r="I480" s="203"/>
      <c r="J480" s="14"/>
      <c r="K480" s="14"/>
      <c r="L480" s="199"/>
      <c r="M480" s="204"/>
      <c r="N480" s="205"/>
      <c r="O480" s="205"/>
      <c r="P480" s="205"/>
      <c r="Q480" s="205"/>
      <c r="R480" s="205"/>
      <c r="S480" s="205"/>
      <c r="T480" s="20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00" t="s">
        <v>157</v>
      </c>
      <c r="AU480" s="200" t="s">
        <v>82</v>
      </c>
      <c r="AV480" s="14" t="s">
        <v>82</v>
      </c>
      <c r="AW480" s="14" t="s">
        <v>30</v>
      </c>
      <c r="AX480" s="14" t="s">
        <v>73</v>
      </c>
      <c r="AY480" s="200" t="s">
        <v>147</v>
      </c>
    </row>
    <row r="481" s="15" customFormat="1">
      <c r="A481" s="15"/>
      <c r="B481" s="207"/>
      <c r="C481" s="15"/>
      <c r="D481" s="192" t="s">
        <v>157</v>
      </c>
      <c r="E481" s="208" t="s">
        <v>1</v>
      </c>
      <c r="F481" s="209" t="s">
        <v>160</v>
      </c>
      <c r="G481" s="15"/>
      <c r="H481" s="210">
        <v>37.799999999999997</v>
      </c>
      <c r="I481" s="211"/>
      <c r="J481" s="15"/>
      <c r="K481" s="15"/>
      <c r="L481" s="207"/>
      <c r="M481" s="212"/>
      <c r="N481" s="213"/>
      <c r="O481" s="213"/>
      <c r="P481" s="213"/>
      <c r="Q481" s="213"/>
      <c r="R481" s="213"/>
      <c r="S481" s="213"/>
      <c r="T481" s="21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08" t="s">
        <v>157</v>
      </c>
      <c r="AU481" s="208" t="s">
        <v>82</v>
      </c>
      <c r="AV481" s="15" t="s">
        <v>154</v>
      </c>
      <c r="AW481" s="15" t="s">
        <v>30</v>
      </c>
      <c r="AX481" s="15" t="s">
        <v>80</v>
      </c>
      <c r="AY481" s="208" t="s">
        <v>147</v>
      </c>
    </row>
    <row r="482" s="2" customFormat="1" ht="21.75" customHeight="1">
      <c r="A482" s="37"/>
      <c r="B482" s="171"/>
      <c r="C482" s="215" t="s">
        <v>364</v>
      </c>
      <c r="D482" s="215" t="s">
        <v>223</v>
      </c>
      <c r="E482" s="216" t="s">
        <v>359</v>
      </c>
      <c r="F482" s="217" t="s">
        <v>360</v>
      </c>
      <c r="G482" s="218" t="s">
        <v>164</v>
      </c>
      <c r="H482" s="219">
        <v>12.474</v>
      </c>
      <c r="I482" s="220"/>
      <c r="J482" s="221">
        <f>ROUND(I482*H482,2)</f>
        <v>0</v>
      </c>
      <c r="K482" s="222"/>
      <c r="L482" s="223"/>
      <c r="M482" s="224" t="s">
        <v>1</v>
      </c>
      <c r="N482" s="225" t="s">
        <v>38</v>
      </c>
      <c r="O482" s="76"/>
      <c r="P482" s="182">
        <f>O482*H482</f>
        <v>0</v>
      </c>
      <c r="Q482" s="182">
        <v>0</v>
      </c>
      <c r="R482" s="182">
        <f>Q482*H482</f>
        <v>0</v>
      </c>
      <c r="S482" s="182">
        <v>0</v>
      </c>
      <c r="T482" s="183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84" t="s">
        <v>184</v>
      </c>
      <c r="AT482" s="184" t="s">
        <v>223</v>
      </c>
      <c r="AU482" s="184" t="s">
        <v>82</v>
      </c>
      <c r="AY482" s="18" t="s">
        <v>147</v>
      </c>
      <c r="BE482" s="185">
        <f>IF(N482="základní",J482,0)</f>
        <v>0</v>
      </c>
      <c r="BF482" s="185">
        <f>IF(N482="snížená",J482,0)</f>
        <v>0</v>
      </c>
      <c r="BG482" s="185">
        <f>IF(N482="zákl. přenesená",J482,0)</f>
        <v>0</v>
      </c>
      <c r="BH482" s="185">
        <f>IF(N482="sníž. přenesená",J482,0)</f>
        <v>0</v>
      </c>
      <c r="BI482" s="185">
        <f>IF(N482="nulová",J482,0)</f>
        <v>0</v>
      </c>
      <c r="BJ482" s="18" t="s">
        <v>80</v>
      </c>
      <c r="BK482" s="185">
        <f>ROUND(I482*H482,2)</f>
        <v>0</v>
      </c>
      <c r="BL482" s="18" t="s">
        <v>154</v>
      </c>
      <c r="BM482" s="184" t="s">
        <v>365</v>
      </c>
    </row>
    <row r="483" s="13" customFormat="1">
      <c r="A483" s="13"/>
      <c r="B483" s="191"/>
      <c r="C483" s="13"/>
      <c r="D483" s="192" t="s">
        <v>157</v>
      </c>
      <c r="E483" s="193" t="s">
        <v>1</v>
      </c>
      <c r="F483" s="194" t="s">
        <v>256</v>
      </c>
      <c r="G483" s="13"/>
      <c r="H483" s="193" t="s">
        <v>1</v>
      </c>
      <c r="I483" s="195"/>
      <c r="J483" s="13"/>
      <c r="K483" s="13"/>
      <c r="L483" s="191"/>
      <c r="M483" s="196"/>
      <c r="N483" s="197"/>
      <c r="O483" s="197"/>
      <c r="P483" s="197"/>
      <c r="Q483" s="197"/>
      <c r="R483" s="197"/>
      <c r="S483" s="197"/>
      <c r="T483" s="19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193" t="s">
        <v>157</v>
      </c>
      <c r="AU483" s="193" t="s">
        <v>82</v>
      </c>
      <c r="AV483" s="13" t="s">
        <v>80</v>
      </c>
      <c r="AW483" s="13" t="s">
        <v>30</v>
      </c>
      <c r="AX483" s="13" t="s">
        <v>73</v>
      </c>
      <c r="AY483" s="193" t="s">
        <v>147</v>
      </c>
    </row>
    <row r="484" s="14" customFormat="1">
      <c r="A484" s="14"/>
      <c r="B484" s="199"/>
      <c r="C484" s="14"/>
      <c r="D484" s="192" t="s">
        <v>157</v>
      </c>
      <c r="E484" s="200" t="s">
        <v>1</v>
      </c>
      <c r="F484" s="201" t="s">
        <v>257</v>
      </c>
      <c r="G484" s="14"/>
      <c r="H484" s="202">
        <v>5.04</v>
      </c>
      <c r="I484" s="203"/>
      <c r="J484" s="14"/>
      <c r="K484" s="14"/>
      <c r="L484" s="199"/>
      <c r="M484" s="204"/>
      <c r="N484" s="205"/>
      <c r="O484" s="205"/>
      <c r="P484" s="205"/>
      <c r="Q484" s="205"/>
      <c r="R484" s="205"/>
      <c r="S484" s="205"/>
      <c r="T484" s="20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00" t="s">
        <v>157</v>
      </c>
      <c r="AU484" s="200" t="s">
        <v>82</v>
      </c>
      <c r="AV484" s="14" t="s">
        <v>82</v>
      </c>
      <c r="AW484" s="14" t="s">
        <v>30</v>
      </c>
      <c r="AX484" s="14" t="s">
        <v>73</v>
      </c>
      <c r="AY484" s="200" t="s">
        <v>147</v>
      </c>
    </row>
    <row r="485" s="14" customFormat="1">
      <c r="A485" s="14"/>
      <c r="B485" s="199"/>
      <c r="C485" s="14"/>
      <c r="D485" s="192" t="s">
        <v>157</v>
      </c>
      <c r="E485" s="200" t="s">
        <v>1</v>
      </c>
      <c r="F485" s="201" t="s">
        <v>258</v>
      </c>
      <c r="G485" s="14"/>
      <c r="H485" s="202">
        <v>4.8600000000000003</v>
      </c>
      <c r="I485" s="203"/>
      <c r="J485" s="14"/>
      <c r="K485" s="14"/>
      <c r="L485" s="199"/>
      <c r="M485" s="204"/>
      <c r="N485" s="205"/>
      <c r="O485" s="205"/>
      <c r="P485" s="205"/>
      <c r="Q485" s="205"/>
      <c r="R485" s="205"/>
      <c r="S485" s="205"/>
      <c r="T485" s="20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00" t="s">
        <v>157</v>
      </c>
      <c r="AU485" s="200" t="s">
        <v>82</v>
      </c>
      <c r="AV485" s="14" t="s">
        <v>82</v>
      </c>
      <c r="AW485" s="14" t="s">
        <v>30</v>
      </c>
      <c r="AX485" s="14" t="s">
        <v>73</v>
      </c>
      <c r="AY485" s="200" t="s">
        <v>147</v>
      </c>
    </row>
    <row r="486" s="13" customFormat="1">
      <c r="A486" s="13"/>
      <c r="B486" s="191"/>
      <c r="C486" s="13"/>
      <c r="D486" s="192" t="s">
        <v>157</v>
      </c>
      <c r="E486" s="193" t="s">
        <v>1</v>
      </c>
      <c r="F486" s="194" t="s">
        <v>188</v>
      </c>
      <c r="G486" s="13"/>
      <c r="H486" s="193" t="s">
        <v>1</v>
      </c>
      <c r="I486" s="195"/>
      <c r="J486" s="13"/>
      <c r="K486" s="13"/>
      <c r="L486" s="191"/>
      <c r="M486" s="196"/>
      <c r="N486" s="197"/>
      <c r="O486" s="197"/>
      <c r="P486" s="197"/>
      <c r="Q486" s="197"/>
      <c r="R486" s="197"/>
      <c r="S486" s="197"/>
      <c r="T486" s="19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93" t="s">
        <v>157</v>
      </c>
      <c r="AU486" s="193" t="s">
        <v>82</v>
      </c>
      <c r="AV486" s="13" t="s">
        <v>80</v>
      </c>
      <c r="AW486" s="13" t="s">
        <v>30</v>
      </c>
      <c r="AX486" s="13" t="s">
        <v>73</v>
      </c>
      <c r="AY486" s="193" t="s">
        <v>147</v>
      </c>
    </row>
    <row r="487" s="14" customFormat="1">
      <c r="A487" s="14"/>
      <c r="B487" s="199"/>
      <c r="C487" s="14"/>
      <c r="D487" s="192" t="s">
        <v>157</v>
      </c>
      <c r="E487" s="200" t="s">
        <v>1</v>
      </c>
      <c r="F487" s="201" t="s">
        <v>259</v>
      </c>
      <c r="G487" s="14"/>
      <c r="H487" s="202">
        <v>1.44</v>
      </c>
      <c r="I487" s="203"/>
      <c r="J487" s="14"/>
      <c r="K487" s="14"/>
      <c r="L487" s="199"/>
      <c r="M487" s="204"/>
      <c r="N487" s="205"/>
      <c r="O487" s="205"/>
      <c r="P487" s="205"/>
      <c r="Q487" s="205"/>
      <c r="R487" s="205"/>
      <c r="S487" s="205"/>
      <c r="T487" s="20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00" t="s">
        <v>157</v>
      </c>
      <c r="AU487" s="200" t="s">
        <v>82</v>
      </c>
      <c r="AV487" s="14" t="s">
        <v>82</v>
      </c>
      <c r="AW487" s="14" t="s">
        <v>30</v>
      </c>
      <c r="AX487" s="14" t="s">
        <v>73</v>
      </c>
      <c r="AY487" s="200" t="s">
        <v>147</v>
      </c>
    </row>
    <row r="488" s="15" customFormat="1">
      <c r="A488" s="15"/>
      <c r="B488" s="207"/>
      <c r="C488" s="15"/>
      <c r="D488" s="192" t="s">
        <v>157</v>
      </c>
      <c r="E488" s="208" t="s">
        <v>1</v>
      </c>
      <c r="F488" s="209" t="s">
        <v>160</v>
      </c>
      <c r="G488" s="15"/>
      <c r="H488" s="210">
        <v>11.34</v>
      </c>
      <c r="I488" s="211"/>
      <c r="J488" s="15"/>
      <c r="K488" s="15"/>
      <c r="L488" s="207"/>
      <c r="M488" s="212"/>
      <c r="N488" s="213"/>
      <c r="O488" s="213"/>
      <c r="P488" s="213"/>
      <c r="Q488" s="213"/>
      <c r="R488" s="213"/>
      <c r="S488" s="213"/>
      <c r="T488" s="21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08" t="s">
        <v>157</v>
      </c>
      <c r="AU488" s="208" t="s">
        <v>82</v>
      </c>
      <c r="AV488" s="15" t="s">
        <v>154</v>
      </c>
      <c r="AW488" s="15" t="s">
        <v>30</v>
      </c>
      <c r="AX488" s="15" t="s">
        <v>73</v>
      </c>
      <c r="AY488" s="208" t="s">
        <v>147</v>
      </c>
    </row>
    <row r="489" s="14" customFormat="1">
      <c r="A489" s="14"/>
      <c r="B489" s="199"/>
      <c r="C489" s="14"/>
      <c r="D489" s="192" t="s">
        <v>157</v>
      </c>
      <c r="E489" s="200" t="s">
        <v>1</v>
      </c>
      <c r="F489" s="201" t="s">
        <v>366</v>
      </c>
      <c r="G489" s="14"/>
      <c r="H489" s="202">
        <v>12.474</v>
      </c>
      <c r="I489" s="203"/>
      <c r="J489" s="14"/>
      <c r="K489" s="14"/>
      <c r="L489" s="199"/>
      <c r="M489" s="204"/>
      <c r="N489" s="205"/>
      <c r="O489" s="205"/>
      <c r="P489" s="205"/>
      <c r="Q489" s="205"/>
      <c r="R489" s="205"/>
      <c r="S489" s="205"/>
      <c r="T489" s="20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00" t="s">
        <v>157</v>
      </c>
      <c r="AU489" s="200" t="s">
        <v>82</v>
      </c>
      <c r="AV489" s="14" t="s">
        <v>82</v>
      </c>
      <c r="AW489" s="14" t="s">
        <v>30</v>
      </c>
      <c r="AX489" s="14" t="s">
        <v>73</v>
      </c>
      <c r="AY489" s="200" t="s">
        <v>147</v>
      </c>
    </row>
    <row r="490" s="15" customFormat="1">
      <c r="A490" s="15"/>
      <c r="B490" s="207"/>
      <c r="C490" s="15"/>
      <c r="D490" s="192" t="s">
        <v>157</v>
      </c>
      <c r="E490" s="208" t="s">
        <v>1</v>
      </c>
      <c r="F490" s="209" t="s">
        <v>160</v>
      </c>
      <c r="G490" s="15"/>
      <c r="H490" s="210">
        <v>12.474</v>
      </c>
      <c r="I490" s="211"/>
      <c r="J490" s="15"/>
      <c r="K490" s="15"/>
      <c r="L490" s="207"/>
      <c r="M490" s="212"/>
      <c r="N490" s="213"/>
      <c r="O490" s="213"/>
      <c r="P490" s="213"/>
      <c r="Q490" s="213"/>
      <c r="R490" s="213"/>
      <c r="S490" s="213"/>
      <c r="T490" s="214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08" t="s">
        <v>157</v>
      </c>
      <c r="AU490" s="208" t="s">
        <v>82</v>
      </c>
      <c r="AV490" s="15" t="s">
        <v>154</v>
      </c>
      <c r="AW490" s="15" t="s">
        <v>30</v>
      </c>
      <c r="AX490" s="15" t="s">
        <v>80</v>
      </c>
      <c r="AY490" s="208" t="s">
        <v>147</v>
      </c>
    </row>
    <row r="491" s="2" customFormat="1" ht="66.75" customHeight="1">
      <c r="A491" s="37"/>
      <c r="B491" s="171"/>
      <c r="C491" s="172" t="s">
        <v>278</v>
      </c>
      <c r="D491" s="172" t="s">
        <v>150</v>
      </c>
      <c r="E491" s="173" t="s">
        <v>367</v>
      </c>
      <c r="F491" s="174" t="s">
        <v>368</v>
      </c>
      <c r="G491" s="175" t="s">
        <v>164</v>
      </c>
      <c r="H491" s="176">
        <v>7.9000000000000004</v>
      </c>
      <c r="I491" s="177"/>
      <c r="J491" s="178">
        <f>ROUND(I491*H491,2)</f>
        <v>0</v>
      </c>
      <c r="K491" s="179"/>
      <c r="L491" s="38"/>
      <c r="M491" s="180" t="s">
        <v>1</v>
      </c>
      <c r="N491" s="181" t="s">
        <v>38</v>
      </c>
      <c r="O491" s="76"/>
      <c r="P491" s="182">
        <f>O491*H491</f>
        <v>0</v>
      </c>
      <c r="Q491" s="182">
        <v>0</v>
      </c>
      <c r="R491" s="182">
        <f>Q491*H491</f>
        <v>0</v>
      </c>
      <c r="S491" s="182">
        <v>0</v>
      </c>
      <c r="T491" s="183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84" t="s">
        <v>154</v>
      </c>
      <c r="AT491" s="184" t="s">
        <v>150</v>
      </c>
      <c r="AU491" s="184" t="s">
        <v>82</v>
      </c>
      <c r="AY491" s="18" t="s">
        <v>147</v>
      </c>
      <c r="BE491" s="185">
        <f>IF(N491="základní",J491,0)</f>
        <v>0</v>
      </c>
      <c r="BF491" s="185">
        <f>IF(N491="snížená",J491,0)</f>
        <v>0</v>
      </c>
      <c r="BG491" s="185">
        <f>IF(N491="zákl. přenesená",J491,0)</f>
        <v>0</v>
      </c>
      <c r="BH491" s="185">
        <f>IF(N491="sníž. přenesená",J491,0)</f>
        <v>0</v>
      </c>
      <c r="BI491" s="185">
        <f>IF(N491="nulová",J491,0)</f>
        <v>0</v>
      </c>
      <c r="BJ491" s="18" t="s">
        <v>80</v>
      </c>
      <c r="BK491" s="185">
        <f>ROUND(I491*H491,2)</f>
        <v>0</v>
      </c>
      <c r="BL491" s="18" t="s">
        <v>154</v>
      </c>
      <c r="BM491" s="184" t="s">
        <v>369</v>
      </c>
    </row>
    <row r="492" s="2" customFormat="1">
      <c r="A492" s="37"/>
      <c r="B492" s="38"/>
      <c r="C492" s="37"/>
      <c r="D492" s="186" t="s">
        <v>155</v>
      </c>
      <c r="E492" s="37"/>
      <c r="F492" s="187" t="s">
        <v>370</v>
      </c>
      <c r="G492" s="37"/>
      <c r="H492" s="37"/>
      <c r="I492" s="188"/>
      <c r="J492" s="37"/>
      <c r="K492" s="37"/>
      <c r="L492" s="38"/>
      <c r="M492" s="189"/>
      <c r="N492" s="190"/>
      <c r="O492" s="76"/>
      <c r="P492" s="76"/>
      <c r="Q492" s="76"/>
      <c r="R492" s="76"/>
      <c r="S492" s="76"/>
      <c r="T492" s="7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18" t="s">
        <v>155</v>
      </c>
      <c r="AU492" s="18" t="s">
        <v>82</v>
      </c>
    </row>
    <row r="493" s="13" customFormat="1">
      <c r="A493" s="13"/>
      <c r="B493" s="191"/>
      <c r="C493" s="13"/>
      <c r="D493" s="192" t="s">
        <v>157</v>
      </c>
      <c r="E493" s="193" t="s">
        <v>1</v>
      </c>
      <c r="F493" s="194" t="s">
        <v>371</v>
      </c>
      <c r="G493" s="13"/>
      <c r="H493" s="193" t="s">
        <v>1</v>
      </c>
      <c r="I493" s="195"/>
      <c r="J493" s="13"/>
      <c r="K493" s="13"/>
      <c r="L493" s="191"/>
      <c r="M493" s="196"/>
      <c r="N493" s="197"/>
      <c r="O493" s="197"/>
      <c r="P493" s="197"/>
      <c r="Q493" s="197"/>
      <c r="R493" s="197"/>
      <c r="S493" s="197"/>
      <c r="T493" s="19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93" t="s">
        <v>157</v>
      </c>
      <c r="AU493" s="193" t="s">
        <v>82</v>
      </c>
      <c r="AV493" s="13" t="s">
        <v>80</v>
      </c>
      <c r="AW493" s="13" t="s">
        <v>30</v>
      </c>
      <c r="AX493" s="13" t="s">
        <v>73</v>
      </c>
      <c r="AY493" s="193" t="s">
        <v>147</v>
      </c>
    </row>
    <row r="494" s="14" customFormat="1">
      <c r="A494" s="14"/>
      <c r="B494" s="199"/>
      <c r="C494" s="14"/>
      <c r="D494" s="192" t="s">
        <v>157</v>
      </c>
      <c r="E494" s="200" t="s">
        <v>1</v>
      </c>
      <c r="F494" s="201" t="s">
        <v>372</v>
      </c>
      <c r="G494" s="14"/>
      <c r="H494" s="202">
        <v>10</v>
      </c>
      <c r="I494" s="203"/>
      <c r="J494" s="14"/>
      <c r="K494" s="14"/>
      <c r="L494" s="199"/>
      <c r="M494" s="204"/>
      <c r="N494" s="205"/>
      <c r="O494" s="205"/>
      <c r="P494" s="205"/>
      <c r="Q494" s="205"/>
      <c r="R494" s="205"/>
      <c r="S494" s="205"/>
      <c r="T494" s="20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00" t="s">
        <v>157</v>
      </c>
      <c r="AU494" s="200" t="s">
        <v>82</v>
      </c>
      <c r="AV494" s="14" t="s">
        <v>82</v>
      </c>
      <c r="AW494" s="14" t="s">
        <v>30</v>
      </c>
      <c r="AX494" s="14" t="s">
        <v>73</v>
      </c>
      <c r="AY494" s="200" t="s">
        <v>147</v>
      </c>
    </row>
    <row r="495" s="14" customFormat="1">
      <c r="A495" s="14"/>
      <c r="B495" s="199"/>
      <c r="C495" s="14"/>
      <c r="D495" s="192" t="s">
        <v>157</v>
      </c>
      <c r="E495" s="200" t="s">
        <v>1</v>
      </c>
      <c r="F495" s="201" t="s">
        <v>373</v>
      </c>
      <c r="G495" s="14"/>
      <c r="H495" s="202">
        <v>-2.1000000000000001</v>
      </c>
      <c r="I495" s="203"/>
      <c r="J495" s="14"/>
      <c r="K495" s="14"/>
      <c r="L495" s="199"/>
      <c r="M495" s="204"/>
      <c r="N495" s="205"/>
      <c r="O495" s="205"/>
      <c r="P495" s="205"/>
      <c r="Q495" s="205"/>
      <c r="R495" s="205"/>
      <c r="S495" s="205"/>
      <c r="T495" s="20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00" t="s">
        <v>157</v>
      </c>
      <c r="AU495" s="200" t="s">
        <v>82</v>
      </c>
      <c r="AV495" s="14" t="s">
        <v>82</v>
      </c>
      <c r="AW495" s="14" t="s">
        <v>30</v>
      </c>
      <c r="AX495" s="14" t="s">
        <v>73</v>
      </c>
      <c r="AY495" s="200" t="s">
        <v>147</v>
      </c>
    </row>
    <row r="496" s="15" customFormat="1">
      <c r="A496" s="15"/>
      <c r="B496" s="207"/>
      <c r="C496" s="15"/>
      <c r="D496" s="192" t="s">
        <v>157</v>
      </c>
      <c r="E496" s="208" t="s">
        <v>1</v>
      </c>
      <c r="F496" s="209" t="s">
        <v>160</v>
      </c>
      <c r="G496" s="15"/>
      <c r="H496" s="210">
        <v>7.9000000000000004</v>
      </c>
      <c r="I496" s="211"/>
      <c r="J496" s="15"/>
      <c r="K496" s="15"/>
      <c r="L496" s="207"/>
      <c r="M496" s="212"/>
      <c r="N496" s="213"/>
      <c r="O496" s="213"/>
      <c r="P496" s="213"/>
      <c r="Q496" s="213"/>
      <c r="R496" s="213"/>
      <c r="S496" s="213"/>
      <c r="T496" s="214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08" t="s">
        <v>157</v>
      </c>
      <c r="AU496" s="208" t="s">
        <v>82</v>
      </c>
      <c r="AV496" s="15" t="s">
        <v>154</v>
      </c>
      <c r="AW496" s="15" t="s">
        <v>30</v>
      </c>
      <c r="AX496" s="15" t="s">
        <v>80</v>
      </c>
      <c r="AY496" s="208" t="s">
        <v>147</v>
      </c>
    </row>
    <row r="497" s="2" customFormat="1" ht="24.15" customHeight="1">
      <c r="A497" s="37"/>
      <c r="B497" s="171"/>
      <c r="C497" s="215" t="s">
        <v>374</v>
      </c>
      <c r="D497" s="215" t="s">
        <v>223</v>
      </c>
      <c r="E497" s="216" t="s">
        <v>231</v>
      </c>
      <c r="F497" s="217" t="s">
        <v>232</v>
      </c>
      <c r="G497" s="218" t="s">
        <v>164</v>
      </c>
      <c r="H497" s="219">
        <v>8.6899999999999995</v>
      </c>
      <c r="I497" s="220"/>
      <c r="J497" s="221">
        <f>ROUND(I497*H497,2)</f>
        <v>0</v>
      </c>
      <c r="K497" s="222"/>
      <c r="L497" s="223"/>
      <c r="M497" s="224" t="s">
        <v>1</v>
      </c>
      <c r="N497" s="225" t="s">
        <v>38</v>
      </c>
      <c r="O497" s="76"/>
      <c r="P497" s="182">
        <f>O497*H497</f>
        <v>0</v>
      </c>
      <c r="Q497" s="182">
        <v>0</v>
      </c>
      <c r="R497" s="182">
        <f>Q497*H497</f>
        <v>0</v>
      </c>
      <c r="S497" s="182">
        <v>0</v>
      </c>
      <c r="T497" s="183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184" t="s">
        <v>184</v>
      </c>
      <c r="AT497" s="184" t="s">
        <v>223</v>
      </c>
      <c r="AU497" s="184" t="s">
        <v>82</v>
      </c>
      <c r="AY497" s="18" t="s">
        <v>147</v>
      </c>
      <c r="BE497" s="185">
        <f>IF(N497="základní",J497,0)</f>
        <v>0</v>
      </c>
      <c r="BF497" s="185">
        <f>IF(N497="snížená",J497,0)</f>
        <v>0</v>
      </c>
      <c r="BG497" s="185">
        <f>IF(N497="zákl. přenesená",J497,0)</f>
        <v>0</v>
      </c>
      <c r="BH497" s="185">
        <f>IF(N497="sníž. přenesená",J497,0)</f>
        <v>0</v>
      </c>
      <c r="BI497" s="185">
        <f>IF(N497="nulová",J497,0)</f>
        <v>0</v>
      </c>
      <c r="BJ497" s="18" t="s">
        <v>80</v>
      </c>
      <c r="BK497" s="185">
        <f>ROUND(I497*H497,2)</f>
        <v>0</v>
      </c>
      <c r="BL497" s="18" t="s">
        <v>154</v>
      </c>
      <c r="BM497" s="184" t="s">
        <v>375</v>
      </c>
    </row>
    <row r="498" s="14" customFormat="1">
      <c r="A498" s="14"/>
      <c r="B498" s="199"/>
      <c r="C498" s="14"/>
      <c r="D498" s="192" t="s">
        <v>157</v>
      </c>
      <c r="E498" s="200" t="s">
        <v>1</v>
      </c>
      <c r="F498" s="201" t="s">
        <v>376</v>
      </c>
      <c r="G498" s="14"/>
      <c r="H498" s="202">
        <v>8.6899999999999995</v>
      </c>
      <c r="I498" s="203"/>
      <c r="J498" s="14"/>
      <c r="K498" s="14"/>
      <c r="L498" s="199"/>
      <c r="M498" s="204"/>
      <c r="N498" s="205"/>
      <c r="O498" s="205"/>
      <c r="P498" s="205"/>
      <c r="Q498" s="205"/>
      <c r="R498" s="205"/>
      <c r="S498" s="205"/>
      <c r="T498" s="20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00" t="s">
        <v>157</v>
      </c>
      <c r="AU498" s="200" t="s">
        <v>82</v>
      </c>
      <c r="AV498" s="14" t="s">
        <v>82</v>
      </c>
      <c r="AW498" s="14" t="s">
        <v>30</v>
      </c>
      <c r="AX498" s="14" t="s">
        <v>73</v>
      </c>
      <c r="AY498" s="200" t="s">
        <v>147</v>
      </c>
    </row>
    <row r="499" s="15" customFormat="1">
      <c r="A499" s="15"/>
      <c r="B499" s="207"/>
      <c r="C499" s="15"/>
      <c r="D499" s="192" t="s">
        <v>157</v>
      </c>
      <c r="E499" s="208" t="s">
        <v>1</v>
      </c>
      <c r="F499" s="209" t="s">
        <v>160</v>
      </c>
      <c r="G499" s="15"/>
      <c r="H499" s="210">
        <v>8.6899999999999995</v>
      </c>
      <c r="I499" s="211"/>
      <c r="J499" s="15"/>
      <c r="K499" s="15"/>
      <c r="L499" s="207"/>
      <c r="M499" s="212"/>
      <c r="N499" s="213"/>
      <c r="O499" s="213"/>
      <c r="P499" s="213"/>
      <c r="Q499" s="213"/>
      <c r="R499" s="213"/>
      <c r="S499" s="213"/>
      <c r="T499" s="214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08" t="s">
        <v>157</v>
      </c>
      <c r="AU499" s="208" t="s">
        <v>82</v>
      </c>
      <c r="AV499" s="15" t="s">
        <v>154</v>
      </c>
      <c r="AW499" s="15" t="s">
        <v>30</v>
      </c>
      <c r="AX499" s="15" t="s">
        <v>80</v>
      </c>
      <c r="AY499" s="208" t="s">
        <v>147</v>
      </c>
    </row>
    <row r="500" s="2" customFormat="1" ht="66.75" customHeight="1">
      <c r="A500" s="37"/>
      <c r="B500" s="171"/>
      <c r="C500" s="172" t="s">
        <v>294</v>
      </c>
      <c r="D500" s="172" t="s">
        <v>150</v>
      </c>
      <c r="E500" s="173" t="s">
        <v>377</v>
      </c>
      <c r="F500" s="174" t="s">
        <v>378</v>
      </c>
      <c r="G500" s="175" t="s">
        <v>195</v>
      </c>
      <c r="H500" s="176">
        <v>5.2000000000000002</v>
      </c>
      <c r="I500" s="177"/>
      <c r="J500" s="178">
        <f>ROUND(I500*H500,2)</f>
        <v>0</v>
      </c>
      <c r="K500" s="179"/>
      <c r="L500" s="38"/>
      <c r="M500" s="180" t="s">
        <v>1</v>
      </c>
      <c r="N500" s="181" t="s">
        <v>38</v>
      </c>
      <c r="O500" s="76"/>
      <c r="P500" s="182">
        <f>O500*H500</f>
        <v>0</v>
      </c>
      <c r="Q500" s="182">
        <v>0</v>
      </c>
      <c r="R500" s="182">
        <f>Q500*H500</f>
        <v>0</v>
      </c>
      <c r="S500" s="182">
        <v>0</v>
      </c>
      <c r="T500" s="183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84" t="s">
        <v>154</v>
      </c>
      <c r="AT500" s="184" t="s">
        <v>150</v>
      </c>
      <c r="AU500" s="184" t="s">
        <v>82</v>
      </c>
      <c r="AY500" s="18" t="s">
        <v>147</v>
      </c>
      <c r="BE500" s="185">
        <f>IF(N500="základní",J500,0)</f>
        <v>0</v>
      </c>
      <c r="BF500" s="185">
        <f>IF(N500="snížená",J500,0)</f>
        <v>0</v>
      </c>
      <c r="BG500" s="185">
        <f>IF(N500="zákl. přenesená",J500,0)</f>
        <v>0</v>
      </c>
      <c r="BH500" s="185">
        <f>IF(N500="sníž. přenesená",J500,0)</f>
        <v>0</v>
      </c>
      <c r="BI500" s="185">
        <f>IF(N500="nulová",J500,0)</f>
        <v>0</v>
      </c>
      <c r="BJ500" s="18" t="s">
        <v>80</v>
      </c>
      <c r="BK500" s="185">
        <f>ROUND(I500*H500,2)</f>
        <v>0</v>
      </c>
      <c r="BL500" s="18" t="s">
        <v>154</v>
      </c>
      <c r="BM500" s="184" t="s">
        <v>379</v>
      </c>
    </row>
    <row r="501" s="2" customFormat="1">
      <c r="A501" s="37"/>
      <c r="B501" s="38"/>
      <c r="C501" s="37"/>
      <c r="D501" s="186" t="s">
        <v>155</v>
      </c>
      <c r="E501" s="37"/>
      <c r="F501" s="187" t="s">
        <v>380</v>
      </c>
      <c r="G501" s="37"/>
      <c r="H501" s="37"/>
      <c r="I501" s="188"/>
      <c r="J501" s="37"/>
      <c r="K501" s="37"/>
      <c r="L501" s="38"/>
      <c r="M501" s="189"/>
      <c r="N501" s="190"/>
      <c r="O501" s="76"/>
      <c r="P501" s="76"/>
      <c r="Q501" s="76"/>
      <c r="R501" s="76"/>
      <c r="S501" s="76"/>
      <c r="T501" s="7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18" t="s">
        <v>155</v>
      </c>
      <c r="AU501" s="18" t="s">
        <v>82</v>
      </c>
    </row>
    <row r="502" s="13" customFormat="1">
      <c r="A502" s="13"/>
      <c r="B502" s="191"/>
      <c r="C502" s="13"/>
      <c r="D502" s="192" t="s">
        <v>157</v>
      </c>
      <c r="E502" s="193" t="s">
        <v>1</v>
      </c>
      <c r="F502" s="194" t="s">
        <v>381</v>
      </c>
      <c r="G502" s="13"/>
      <c r="H502" s="193" t="s">
        <v>1</v>
      </c>
      <c r="I502" s="195"/>
      <c r="J502" s="13"/>
      <c r="K502" s="13"/>
      <c r="L502" s="191"/>
      <c r="M502" s="196"/>
      <c r="N502" s="197"/>
      <c r="O502" s="197"/>
      <c r="P502" s="197"/>
      <c r="Q502" s="197"/>
      <c r="R502" s="197"/>
      <c r="S502" s="197"/>
      <c r="T502" s="19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193" t="s">
        <v>157</v>
      </c>
      <c r="AU502" s="193" t="s">
        <v>82</v>
      </c>
      <c r="AV502" s="13" t="s">
        <v>80</v>
      </c>
      <c r="AW502" s="13" t="s">
        <v>30</v>
      </c>
      <c r="AX502" s="13" t="s">
        <v>73</v>
      </c>
      <c r="AY502" s="193" t="s">
        <v>147</v>
      </c>
    </row>
    <row r="503" s="14" customFormat="1">
      <c r="A503" s="14"/>
      <c r="B503" s="199"/>
      <c r="C503" s="14"/>
      <c r="D503" s="192" t="s">
        <v>157</v>
      </c>
      <c r="E503" s="200" t="s">
        <v>1</v>
      </c>
      <c r="F503" s="201" t="s">
        <v>198</v>
      </c>
      <c r="G503" s="14"/>
      <c r="H503" s="202">
        <v>5.2000000000000002</v>
      </c>
      <c r="I503" s="203"/>
      <c r="J503" s="14"/>
      <c r="K503" s="14"/>
      <c r="L503" s="199"/>
      <c r="M503" s="204"/>
      <c r="N503" s="205"/>
      <c r="O503" s="205"/>
      <c r="P503" s="205"/>
      <c r="Q503" s="205"/>
      <c r="R503" s="205"/>
      <c r="S503" s="205"/>
      <c r="T503" s="20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00" t="s">
        <v>157</v>
      </c>
      <c r="AU503" s="200" t="s">
        <v>82</v>
      </c>
      <c r="AV503" s="14" t="s">
        <v>82</v>
      </c>
      <c r="AW503" s="14" t="s">
        <v>30</v>
      </c>
      <c r="AX503" s="14" t="s">
        <v>73</v>
      </c>
      <c r="AY503" s="200" t="s">
        <v>147</v>
      </c>
    </row>
    <row r="504" s="15" customFormat="1">
      <c r="A504" s="15"/>
      <c r="B504" s="207"/>
      <c r="C504" s="15"/>
      <c r="D504" s="192" t="s">
        <v>157</v>
      </c>
      <c r="E504" s="208" t="s">
        <v>1</v>
      </c>
      <c r="F504" s="209" t="s">
        <v>160</v>
      </c>
      <c r="G504" s="15"/>
      <c r="H504" s="210">
        <v>5.2000000000000002</v>
      </c>
      <c r="I504" s="211"/>
      <c r="J504" s="15"/>
      <c r="K504" s="15"/>
      <c r="L504" s="207"/>
      <c r="M504" s="212"/>
      <c r="N504" s="213"/>
      <c r="O504" s="213"/>
      <c r="P504" s="213"/>
      <c r="Q504" s="213"/>
      <c r="R504" s="213"/>
      <c r="S504" s="213"/>
      <c r="T504" s="214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08" t="s">
        <v>157</v>
      </c>
      <c r="AU504" s="208" t="s">
        <v>82</v>
      </c>
      <c r="AV504" s="15" t="s">
        <v>154</v>
      </c>
      <c r="AW504" s="15" t="s">
        <v>30</v>
      </c>
      <c r="AX504" s="15" t="s">
        <v>80</v>
      </c>
      <c r="AY504" s="208" t="s">
        <v>147</v>
      </c>
    </row>
    <row r="505" s="2" customFormat="1" ht="24.15" customHeight="1">
      <c r="A505" s="37"/>
      <c r="B505" s="171"/>
      <c r="C505" s="215" t="s">
        <v>382</v>
      </c>
      <c r="D505" s="215" t="s">
        <v>223</v>
      </c>
      <c r="E505" s="216" t="s">
        <v>383</v>
      </c>
      <c r="F505" s="217" t="s">
        <v>384</v>
      </c>
      <c r="G505" s="218" t="s">
        <v>164</v>
      </c>
      <c r="H505" s="219">
        <v>2.8599999999999999</v>
      </c>
      <c r="I505" s="220"/>
      <c r="J505" s="221">
        <f>ROUND(I505*H505,2)</f>
        <v>0</v>
      </c>
      <c r="K505" s="222"/>
      <c r="L505" s="223"/>
      <c r="M505" s="224" t="s">
        <v>1</v>
      </c>
      <c r="N505" s="225" t="s">
        <v>38</v>
      </c>
      <c r="O505" s="76"/>
      <c r="P505" s="182">
        <f>O505*H505</f>
        <v>0</v>
      </c>
      <c r="Q505" s="182">
        <v>0</v>
      </c>
      <c r="R505" s="182">
        <f>Q505*H505</f>
        <v>0</v>
      </c>
      <c r="S505" s="182">
        <v>0</v>
      </c>
      <c r="T505" s="183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184" t="s">
        <v>184</v>
      </c>
      <c r="AT505" s="184" t="s">
        <v>223</v>
      </c>
      <c r="AU505" s="184" t="s">
        <v>82</v>
      </c>
      <c r="AY505" s="18" t="s">
        <v>147</v>
      </c>
      <c r="BE505" s="185">
        <f>IF(N505="základní",J505,0)</f>
        <v>0</v>
      </c>
      <c r="BF505" s="185">
        <f>IF(N505="snížená",J505,0)</f>
        <v>0</v>
      </c>
      <c r="BG505" s="185">
        <f>IF(N505="zákl. přenesená",J505,0)</f>
        <v>0</v>
      </c>
      <c r="BH505" s="185">
        <f>IF(N505="sníž. přenesená",J505,0)</f>
        <v>0</v>
      </c>
      <c r="BI505" s="185">
        <f>IF(N505="nulová",J505,0)</f>
        <v>0</v>
      </c>
      <c r="BJ505" s="18" t="s">
        <v>80</v>
      </c>
      <c r="BK505" s="185">
        <f>ROUND(I505*H505,2)</f>
        <v>0</v>
      </c>
      <c r="BL505" s="18" t="s">
        <v>154</v>
      </c>
      <c r="BM505" s="184" t="s">
        <v>385</v>
      </c>
    </row>
    <row r="506" s="2" customFormat="1" ht="55.5" customHeight="1">
      <c r="A506" s="37"/>
      <c r="B506" s="171"/>
      <c r="C506" s="172" t="s">
        <v>298</v>
      </c>
      <c r="D506" s="172" t="s">
        <v>150</v>
      </c>
      <c r="E506" s="173" t="s">
        <v>386</v>
      </c>
      <c r="F506" s="174" t="s">
        <v>387</v>
      </c>
      <c r="G506" s="175" t="s">
        <v>164</v>
      </c>
      <c r="H506" s="176">
        <v>233.5</v>
      </c>
      <c r="I506" s="177"/>
      <c r="J506" s="178">
        <f>ROUND(I506*H506,2)</f>
        <v>0</v>
      </c>
      <c r="K506" s="179"/>
      <c r="L506" s="38"/>
      <c r="M506" s="180" t="s">
        <v>1</v>
      </c>
      <c r="N506" s="181" t="s">
        <v>38</v>
      </c>
      <c r="O506" s="76"/>
      <c r="P506" s="182">
        <f>O506*H506</f>
        <v>0</v>
      </c>
      <c r="Q506" s="182">
        <v>0</v>
      </c>
      <c r="R506" s="182">
        <f>Q506*H506</f>
        <v>0</v>
      </c>
      <c r="S506" s="182">
        <v>0</v>
      </c>
      <c r="T506" s="183">
        <f>S506*H506</f>
        <v>0</v>
      </c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R506" s="184" t="s">
        <v>154</v>
      </c>
      <c r="AT506" s="184" t="s">
        <v>150</v>
      </c>
      <c r="AU506" s="184" t="s">
        <v>82</v>
      </c>
      <c r="AY506" s="18" t="s">
        <v>147</v>
      </c>
      <c r="BE506" s="185">
        <f>IF(N506="základní",J506,0)</f>
        <v>0</v>
      </c>
      <c r="BF506" s="185">
        <f>IF(N506="snížená",J506,0)</f>
        <v>0</v>
      </c>
      <c r="BG506" s="185">
        <f>IF(N506="zákl. přenesená",J506,0)</f>
        <v>0</v>
      </c>
      <c r="BH506" s="185">
        <f>IF(N506="sníž. přenesená",J506,0)</f>
        <v>0</v>
      </c>
      <c r="BI506" s="185">
        <f>IF(N506="nulová",J506,0)</f>
        <v>0</v>
      </c>
      <c r="BJ506" s="18" t="s">
        <v>80</v>
      </c>
      <c r="BK506" s="185">
        <f>ROUND(I506*H506,2)</f>
        <v>0</v>
      </c>
      <c r="BL506" s="18" t="s">
        <v>154</v>
      </c>
      <c r="BM506" s="184" t="s">
        <v>388</v>
      </c>
    </row>
    <row r="507" s="2" customFormat="1">
      <c r="A507" s="37"/>
      <c r="B507" s="38"/>
      <c r="C507" s="37"/>
      <c r="D507" s="186" t="s">
        <v>155</v>
      </c>
      <c r="E507" s="37"/>
      <c r="F507" s="187" t="s">
        <v>389</v>
      </c>
      <c r="G507" s="37"/>
      <c r="H507" s="37"/>
      <c r="I507" s="188"/>
      <c r="J507" s="37"/>
      <c r="K507" s="37"/>
      <c r="L507" s="38"/>
      <c r="M507" s="189"/>
      <c r="N507" s="190"/>
      <c r="O507" s="76"/>
      <c r="P507" s="76"/>
      <c r="Q507" s="76"/>
      <c r="R507" s="76"/>
      <c r="S507" s="76"/>
      <c r="T507" s="7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T507" s="18" t="s">
        <v>155</v>
      </c>
      <c r="AU507" s="18" t="s">
        <v>82</v>
      </c>
    </row>
    <row r="508" s="13" customFormat="1">
      <c r="A508" s="13"/>
      <c r="B508" s="191"/>
      <c r="C508" s="13"/>
      <c r="D508" s="192" t="s">
        <v>157</v>
      </c>
      <c r="E508" s="193" t="s">
        <v>1</v>
      </c>
      <c r="F508" s="194" t="s">
        <v>165</v>
      </c>
      <c r="G508" s="13"/>
      <c r="H508" s="193" t="s">
        <v>1</v>
      </c>
      <c r="I508" s="195"/>
      <c r="J508" s="13"/>
      <c r="K508" s="13"/>
      <c r="L508" s="191"/>
      <c r="M508" s="196"/>
      <c r="N508" s="197"/>
      <c r="O508" s="197"/>
      <c r="P508" s="197"/>
      <c r="Q508" s="197"/>
      <c r="R508" s="197"/>
      <c r="S508" s="197"/>
      <c r="T508" s="19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193" t="s">
        <v>157</v>
      </c>
      <c r="AU508" s="193" t="s">
        <v>82</v>
      </c>
      <c r="AV508" s="13" t="s">
        <v>80</v>
      </c>
      <c r="AW508" s="13" t="s">
        <v>30</v>
      </c>
      <c r="AX508" s="13" t="s">
        <v>73</v>
      </c>
      <c r="AY508" s="193" t="s">
        <v>147</v>
      </c>
    </row>
    <row r="509" s="14" customFormat="1">
      <c r="A509" s="14"/>
      <c r="B509" s="199"/>
      <c r="C509" s="14"/>
      <c r="D509" s="192" t="s">
        <v>157</v>
      </c>
      <c r="E509" s="200" t="s">
        <v>1</v>
      </c>
      <c r="F509" s="201" t="s">
        <v>166</v>
      </c>
      <c r="G509" s="14"/>
      <c r="H509" s="202">
        <v>149.80000000000001</v>
      </c>
      <c r="I509" s="203"/>
      <c r="J509" s="14"/>
      <c r="K509" s="14"/>
      <c r="L509" s="199"/>
      <c r="M509" s="204"/>
      <c r="N509" s="205"/>
      <c r="O509" s="205"/>
      <c r="P509" s="205"/>
      <c r="Q509" s="205"/>
      <c r="R509" s="205"/>
      <c r="S509" s="205"/>
      <c r="T509" s="20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00" t="s">
        <v>157</v>
      </c>
      <c r="AU509" s="200" t="s">
        <v>82</v>
      </c>
      <c r="AV509" s="14" t="s">
        <v>82</v>
      </c>
      <c r="AW509" s="14" t="s">
        <v>30</v>
      </c>
      <c r="AX509" s="14" t="s">
        <v>73</v>
      </c>
      <c r="AY509" s="200" t="s">
        <v>147</v>
      </c>
    </row>
    <row r="510" s="13" customFormat="1">
      <c r="A510" s="13"/>
      <c r="B510" s="191"/>
      <c r="C510" s="13"/>
      <c r="D510" s="192" t="s">
        <v>157</v>
      </c>
      <c r="E510" s="193" t="s">
        <v>1</v>
      </c>
      <c r="F510" s="194" t="s">
        <v>167</v>
      </c>
      <c r="G510" s="13"/>
      <c r="H510" s="193" t="s">
        <v>1</v>
      </c>
      <c r="I510" s="195"/>
      <c r="J510" s="13"/>
      <c r="K510" s="13"/>
      <c r="L510" s="191"/>
      <c r="M510" s="196"/>
      <c r="N510" s="197"/>
      <c r="O510" s="197"/>
      <c r="P510" s="197"/>
      <c r="Q510" s="197"/>
      <c r="R510" s="197"/>
      <c r="S510" s="197"/>
      <c r="T510" s="19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93" t="s">
        <v>157</v>
      </c>
      <c r="AU510" s="193" t="s">
        <v>82</v>
      </c>
      <c r="AV510" s="13" t="s">
        <v>80</v>
      </c>
      <c r="AW510" s="13" t="s">
        <v>30</v>
      </c>
      <c r="AX510" s="13" t="s">
        <v>73</v>
      </c>
      <c r="AY510" s="193" t="s">
        <v>147</v>
      </c>
    </row>
    <row r="511" s="14" customFormat="1">
      <c r="A511" s="14"/>
      <c r="B511" s="199"/>
      <c r="C511" s="14"/>
      <c r="D511" s="192" t="s">
        <v>157</v>
      </c>
      <c r="E511" s="200" t="s">
        <v>1</v>
      </c>
      <c r="F511" s="201" t="s">
        <v>168</v>
      </c>
      <c r="G511" s="14"/>
      <c r="H511" s="202">
        <v>136.5</v>
      </c>
      <c r="I511" s="203"/>
      <c r="J511" s="14"/>
      <c r="K511" s="14"/>
      <c r="L511" s="199"/>
      <c r="M511" s="204"/>
      <c r="N511" s="205"/>
      <c r="O511" s="205"/>
      <c r="P511" s="205"/>
      <c r="Q511" s="205"/>
      <c r="R511" s="205"/>
      <c r="S511" s="205"/>
      <c r="T511" s="20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00" t="s">
        <v>157</v>
      </c>
      <c r="AU511" s="200" t="s">
        <v>82</v>
      </c>
      <c r="AV511" s="14" t="s">
        <v>82</v>
      </c>
      <c r="AW511" s="14" t="s">
        <v>30</v>
      </c>
      <c r="AX511" s="14" t="s">
        <v>73</v>
      </c>
      <c r="AY511" s="200" t="s">
        <v>147</v>
      </c>
    </row>
    <row r="512" s="13" customFormat="1">
      <c r="A512" s="13"/>
      <c r="B512" s="191"/>
      <c r="C512" s="13"/>
      <c r="D512" s="192" t="s">
        <v>157</v>
      </c>
      <c r="E512" s="193" t="s">
        <v>1</v>
      </c>
      <c r="F512" s="194" t="s">
        <v>169</v>
      </c>
      <c r="G512" s="13"/>
      <c r="H512" s="193" t="s">
        <v>1</v>
      </c>
      <c r="I512" s="195"/>
      <c r="J512" s="13"/>
      <c r="K512" s="13"/>
      <c r="L512" s="191"/>
      <c r="M512" s="196"/>
      <c r="N512" s="197"/>
      <c r="O512" s="197"/>
      <c r="P512" s="197"/>
      <c r="Q512" s="197"/>
      <c r="R512" s="197"/>
      <c r="S512" s="197"/>
      <c r="T512" s="19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93" t="s">
        <v>157</v>
      </c>
      <c r="AU512" s="193" t="s">
        <v>82</v>
      </c>
      <c r="AV512" s="13" t="s">
        <v>80</v>
      </c>
      <c r="AW512" s="13" t="s">
        <v>30</v>
      </c>
      <c r="AX512" s="13" t="s">
        <v>73</v>
      </c>
      <c r="AY512" s="193" t="s">
        <v>147</v>
      </c>
    </row>
    <row r="513" s="14" customFormat="1">
      <c r="A513" s="14"/>
      <c r="B513" s="199"/>
      <c r="C513" s="14"/>
      <c r="D513" s="192" t="s">
        <v>157</v>
      </c>
      <c r="E513" s="200" t="s">
        <v>1</v>
      </c>
      <c r="F513" s="201" t="s">
        <v>170</v>
      </c>
      <c r="G513" s="14"/>
      <c r="H513" s="202">
        <v>-45</v>
      </c>
      <c r="I513" s="203"/>
      <c r="J513" s="14"/>
      <c r="K513" s="14"/>
      <c r="L513" s="199"/>
      <c r="M513" s="204"/>
      <c r="N513" s="205"/>
      <c r="O513" s="205"/>
      <c r="P513" s="205"/>
      <c r="Q513" s="205"/>
      <c r="R513" s="205"/>
      <c r="S513" s="205"/>
      <c r="T513" s="20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00" t="s">
        <v>157</v>
      </c>
      <c r="AU513" s="200" t="s">
        <v>82</v>
      </c>
      <c r="AV513" s="14" t="s">
        <v>82</v>
      </c>
      <c r="AW513" s="14" t="s">
        <v>30</v>
      </c>
      <c r="AX513" s="14" t="s">
        <v>73</v>
      </c>
      <c r="AY513" s="200" t="s">
        <v>147</v>
      </c>
    </row>
    <row r="514" s="14" customFormat="1">
      <c r="A514" s="14"/>
      <c r="B514" s="199"/>
      <c r="C514" s="14"/>
      <c r="D514" s="192" t="s">
        <v>157</v>
      </c>
      <c r="E514" s="200" t="s">
        <v>1</v>
      </c>
      <c r="F514" s="201" t="s">
        <v>171</v>
      </c>
      <c r="G514" s="14"/>
      <c r="H514" s="202">
        <v>-5.4000000000000004</v>
      </c>
      <c r="I514" s="203"/>
      <c r="J514" s="14"/>
      <c r="K514" s="14"/>
      <c r="L514" s="199"/>
      <c r="M514" s="204"/>
      <c r="N514" s="205"/>
      <c r="O514" s="205"/>
      <c r="P514" s="205"/>
      <c r="Q514" s="205"/>
      <c r="R514" s="205"/>
      <c r="S514" s="205"/>
      <c r="T514" s="20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00" t="s">
        <v>157</v>
      </c>
      <c r="AU514" s="200" t="s">
        <v>82</v>
      </c>
      <c r="AV514" s="14" t="s">
        <v>82</v>
      </c>
      <c r="AW514" s="14" t="s">
        <v>30</v>
      </c>
      <c r="AX514" s="14" t="s">
        <v>73</v>
      </c>
      <c r="AY514" s="200" t="s">
        <v>147</v>
      </c>
    </row>
    <row r="515" s="14" customFormat="1">
      <c r="A515" s="14"/>
      <c r="B515" s="199"/>
      <c r="C515" s="14"/>
      <c r="D515" s="192" t="s">
        <v>157</v>
      </c>
      <c r="E515" s="200" t="s">
        <v>1</v>
      </c>
      <c r="F515" s="201" t="s">
        <v>172</v>
      </c>
      <c r="G515" s="14"/>
      <c r="H515" s="202">
        <v>-1.76</v>
      </c>
      <c r="I515" s="203"/>
      <c r="J515" s="14"/>
      <c r="K515" s="14"/>
      <c r="L515" s="199"/>
      <c r="M515" s="204"/>
      <c r="N515" s="205"/>
      <c r="O515" s="205"/>
      <c r="P515" s="205"/>
      <c r="Q515" s="205"/>
      <c r="R515" s="205"/>
      <c r="S515" s="205"/>
      <c r="T515" s="20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00" t="s">
        <v>157</v>
      </c>
      <c r="AU515" s="200" t="s">
        <v>82</v>
      </c>
      <c r="AV515" s="14" t="s">
        <v>82</v>
      </c>
      <c r="AW515" s="14" t="s">
        <v>30</v>
      </c>
      <c r="AX515" s="14" t="s">
        <v>73</v>
      </c>
      <c r="AY515" s="200" t="s">
        <v>147</v>
      </c>
    </row>
    <row r="516" s="14" customFormat="1">
      <c r="A516" s="14"/>
      <c r="B516" s="199"/>
      <c r="C516" s="14"/>
      <c r="D516" s="192" t="s">
        <v>157</v>
      </c>
      <c r="E516" s="200" t="s">
        <v>1</v>
      </c>
      <c r="F516" s="201" t="s">
        <v>173</v>
      </c>
      <c r="G516" s="14"/>
      <c r="H516" s="202">
        <v>-0.64000000000000001</v>
      </c>
      <c r="I516" s="203"/>
      <c r="J516" s="14"/>
      <c r="K516" s="14"/>
      <c r="L516" s="199"/>
      <c r="M516" s="204"/>
      <c r="N516" s="205"/>
      <c r="O516" s="205"/>
      <c r="P516" s="205"/>
      <c r="Q516" s="205"/>
      <c r="R516" s="205"/>
      <c r="S516" s="205"/>
      <c r="T516" s="20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00" t="s">
        <v>157</v>
      </c>
      <c r="AU516" s="200" t="s">
        <v>82</v>
      </c>
      <c r="AV516" s="14" t="s">
        <v>82</v>
      </c>
      <c r="AW516" s="14" t="s">
        <v>30</v>
      </c>
      <c r="AX516" s="14" t="s">
        <v>73</v>
      </c>
      <c r="AY516" s="200" t="s">
        <v>147</v>
      </c>
    </row>
    <row r="517" s="15" customFormat="1">
      <c r="A517" s="15"/>
      <c r="B517" s="207"/>
      <c r="C517" s="15"/>
      <c r="D517" s="192" t="s">
        <v>157</v>
      </c>
      <c r="E517" s="208" t="s">
        <v>1</v>
      </c>
      <c r="F517" s="209" t="s">
        <v>160</v>
      </c>
      <c r="G517" s="15"/>
      <c r="H517" s="210">
        <v>233.50000000000003</v>
      </c>
      <c r="I517" s="211"/>
      <c r="J517" s="15"/>
      <c r="K517" s="15"/>
      <c r="L517" s="207"/>
      <c r="M517" s="212"/>
      <c r="N517" s="213"/>
      <c r="O517" s="213"/>
      <c r="P517" s="213"/>
      <c r="Q517" s="213"/>
      <c r="R517" s="213"/>
      <c r="S517" s="213"/>
      <c r="T517" s="214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08" t="s">
        <v>157</v>
      </c>
      <c r="AU517" s="208" t="s">
        <v>82</v>
      </c>
      <c r="AV517" s="15" t="s">
        <v>154</v>
      </c>
      <c r="AW517" s="15" t="s">
        <v>30</v>
      </c>
      <c r="AX517" s="15" t="s">
        <v>80</v>
      </c>
      <c r="AY517" s="208" t="s">
        <v>147</v>
      </c>
    </row>
    <row r="518" s="2" customFormat="1" ht="55.5" customHeight="1">
      <c r="A518" s="37"/>
      <c r="B518" s="171"/>
      <c r="C518" s="172" t="s">
        <v>390</v>
      </c>
      <c r="D518" s="172" t="s">
        <v>150</v>
      </c>
      <c r="E518" s="173" t="s">
        <v>391</v>
      </c>
      <c r="F518" s="174" t="s">
        <v>392</v>
      </c>
      <c r="G518" s="175" t="s">
        <v>164</v>
      </c>
      <c r="H518" s="176">
        <v>7.9000000000000004</v>
      </c>
      <c r="I518" s="177"/>
      <c r="J518" s="178">
        <f>ROUND(I518*H518,2)</f>
        <v>0</v>
      </c>
      <c r="K518" s="179"/>
      <c r="L518" s="38"/>
      <c r="M518" s="180" t="s">
        <v>1</v>
      </c>
      <c r="N518" s="181" t="s">
        <v>38</v>
      </c>
      <c r="O518" s="76"/>
      <c r="P518" s="182">
        <f>O518*H518</f>
        <v>0</v>
      </c>
      <c r="Q518" s="182">
        <v>0</v>
      </c>
      <c r="R518" s="182">
        <f>Q518*H518</f>
        <v>0</v>
      </c>
      <c r="S518" s="182">
        <v>0</v>
      </c>
      <c r="T518" s="183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84" t="s">
        <v>154</v>
      </c>
      <c r="AT518" s="184" t="s">
        <v>150</v>
      </c>
      <c r="AU518" s="184" t="s">
        <v>82</v>
      </c>
      <c r="AY518" s="18" t="s">
        <v>147</v>
      </c>
      <c r="BE518" s="185">
        <f>IF(N518="základní",J518,0)</f>
        <v>0</v>
      </c>
      <c r="BF518" s="185">
        <f>IF(N518="snížená",J518,0)</f>
        <v>0</v>
      </c>
      <c r="BG518" s="185">
        <f>IF(N518="zákl. přenesená",J518,0)</f>
        <v>0</v>
      </c>
      <c r="BH518" s="185">
        <f>IF(N518="sníž. přenesená",J518,0)</f>
        <v>0</v>
      </c>
      <c r="BI518" s="185">
        <f>IF(N518="nulová",J518,0)</f>
        <v>0</v>
      </c>
      <c r="BJ518" s="18" t="s">
        <v>80</v>
      </c>
      <c r="BK518" s="185">
        <f>ROUND(I518*H518,2)</f>
        <v>0</v>
      </c>
      <c r="BL518" s="18" t="s">
        <v>154</v>
      </c>
      <c r="BM518" s="184" t="s">
        <v>393</v>
      </c>
    </row>
    <row r="519" s="2" customFormat="1">
      <c r="A519" s="37"/>
      <c r="B519" s="38"/>
      <c r="C519" s="37"/>
      <c r="D519" s="186" t="s">
        <v>155</v>
      </c>
      <c r="E519" s="37"/>
      <c r="F519" s="187" t="s">
        <v>394</v>
      </c>
      <c r="G519" s="37"/>
      <c r="H519" s="37"/>
      <c r="I519" s="188"/>
      <c r="J519" s="37"/>
      <c r="K519" s="37"/>
      <c r="L519" s="38"/>
      <c r="M519" s="189"/>
      <c r="N519" s="190"/>
      <c r="O519" s="76"/>
      <c r="P519" s="76"/>
      <c r="Q519" s="76"/>
      <c r="R519" s="76"/>
      <c r="S519" s="76"/>
      <c r="T519" s="7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T519" s="18" t="s">
        <v>155</v>
      </c>
      <c r="AU519" s="18" t="s">
        <v>82</v>
      </c>
    </row>
    <row r="520" s="13" customFormat="1">
      <c r="A520" s="13"/>
      <c r="B520" s="191"/>
      <c r="C520" s="13"/>
      <c r="D520" s="192" t="s">
        <v>157</v>
      </c>
      <c r="E520" s="193" t="s">
        <v>1</v>
      </c>
      <c r="F520" s="194" t="s">
        <v>371</v>
      </c>
      <c r="G520" s="13"/>
      <c r="H520" s="193" t="s">
        <v>1</v>
      </c>
      <c r="I520" s="195"/>
      <c r="J520" s="13"/>
      <c r="K520" s="13"/>
      <c r="L520" s="191"/>
      <c r="M520" s="196"/>
      <c r="N520" s="197"/>
      <c r="O520" s="197"/>
      <c r="P520" s="197"/>
      <c r="Q520" s="197"/>
      <c r="R520" s="197"/>
      <c r="S520" s="197"/>
      <c r="T520" s="19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193" t="s">
        <v>157</v>
      </c>
      <c r="AU520" s="193" t="s">
        <v>82</v>
      </c>
      <c r="AV520" s="13" t="s">
        <v>80</v>
      </c>
      <c r="AW520" s="13" t="s">
        <v>30</v>
      </c>
      <c r="AX520" s="13" t="s">
        <v>73</v>
      </c>
      <c r="AY520" s="193" t="s">
        <v>147</v>
      </c>
    </row>
    <row r="521" s="14" customFormat="1">
      <c r="A521" s="14"/>
      <c r="B521" s="199"/>
      <c r="C521" s="14"/>
      <c r="D521" s="192" t="s">
        <v>157</v>
      </c>
      <c r="E521" s="200" t="s">
        <v>1</v>
      </c>
      <c r="F521" s="201" t="s">
        <v>372</v>
      </c>
      <c r="G521" s="14"/>
      <c r="H521" s="202">
        <v>10</v>
      </c>
      <c r="I521" s="203"/>
      <c r="J521" s="14"/>
      <c r="K521" s="14"/>
      <c r="L521" s="199"/>
      <c r="M521" s="204"/>
      <c r="N521" s="205"/>
      <c r="O521" s="205"/>
      <c r="P521" s="205"/>
      <c r="Q521" s="205"/>
      <c r="R521" s="205"/>
      <c r="S521" s="205"/>
      <c r="T521" s="20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00" t="s">
        <v>157</v>
      </c>
      <c r="AU521" s="200" t="s">
        <v>82</v>
      </c>
      <c r="AV521" s="14" t="s">
        <v>82</v>
      </c>
      <c r="AW521" s="14" t="s">
        <v>30</v>
      </c>
      <c r="AX521" s="14" t="s">
        <v>73</v>
      </c>
      <c r="AY521" s="200" t="s">
        <v>147</v>
      </c>
    </row>
    <row r="522" s="14" customFormat="1">
      <c r="A522" s="14"/>
      <c r="B522" s="199"/>
      <c r="C522" s="14"/>
      <c r="D522" s="192" t="s">
        <v>157</v>
      </c>
      <c r="E522" s="200" t="s">
        <v>1</v>
      </c>
      <c r="F522" s="201" t="s">
        <v>373</v>
      </c>
      <c r="G522" s="14"/>
      <c r="H522" s="202">
        <v>-2.1000000000000001</v>
      </c>
      <c r="I522" s="203"/>
      <c r="J522" s="14"/>
      <c r="K522" s="14"/>
      <c r="L522" s="199"/>
      <c r="M522" s="204"/>
      <c r="N522" s="205"/>
      <c r="O522" s="205"/>
      <c r="P522" s="205"/>
      <c r="Q522" s="205"/>
      <c r="R522" s="205"/>
      <c r="S522" s="205"/>
      <c r="T522" s="20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00" t="s">
        <v>157</v>
      </c>
      <c r="AU522" s="200" t="s">
        <v>82</v>
      </c>
      <c r="AV522" s="14" t="s">
        <v>82</v>
      </c>
      <c r="AW522" s="14" t="s">
        <v>30</v>
      </c>
      <c r="AX522" s="14" t="s">
        <v>73</v>
      </c>
      <c r="AY522" s="200" t="s">
        <v>147</v>
      </c>
    </row>
    <row r="523" s="15" customFormat="1">
      <c r="A523" s="15"/>
      <c r="B523" s="207"/>
      <c r="C523" s="15"/>
      <c r="D523" s="192" t="s">
        <v>157</v>
      </c>
      <c r="E523" s="208" t="s">
        <v>1</v>
      </c>
      <c r="F523" s="209" t="s">
        <v>160</v>
      </c>
      <c r="G523" s="15"/>
      <c r="H523" s="210">
        <v>7.9000000000000004</v>
      </c>
      <c r="I523" s="211"/>
      <c r="J523" s="15"/>
      <c r="K523" s="15"/>
      <c r="L523" s="207"/>
      <c r="M523" s="212"/>
      <c r="N523" s="213"/>
      <c r="O523" s="213"/>
      <c r="P523" s="213"/>
      <c r="Q523" s="213"/>
      <c r="R523" s="213"/>
      <c r="S523" s="213"/>
      <c r="T523" s="214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08" t="s">
        <v>157</v>
      </c>
      <c r="AU523" s="208" t="s">
        <v>82</v>
      </c>
      <c r="AV523" s="15" t="s">
        <v>154</v>
      </c>
      <c r="AW523" s="15" t="s">
        <v>30</v>
      </c>
      <c r="AX523" s="15" t="s">
        <v>80</v>
      </c>
      <c r="AY523" s="208" t="s">
        <v>147</v>
      </c>
    </row>
    <row r="524" s="2" customFormat="1" ht="24.15" customHeight="1">
      <c r="A524" s="37"/>
      <c r="B524" s="171"/>
      <c r="C524" s="172" t="s">
        <v>302</v>
      </c>
      <c r="D524" s="172" t="s">
        <v>150</v>
      </c>
      <c r="E524" s="173" t="s">
        <v>395</v>
      </c>
      <c r="F524" s="174" t="s">
        <v>396</v>
      </c>
      <c r="G524" s="175" t="s">
        <v>195</v>
      </c>
      <c r="H524" s="176">
        <v>40.899999999999999</v>
      </c>
      <c r="I524" s="177"/>
      <c r="J524" s="178">
        <f>ROUND(I524*H524,2)</f>
        <v>0</v>
      </c>
      <c r="K524" s="179"/>
      <c r="L524" s="38"/>
      <c r="M524" s="180" t="s">
        <v>1</v>
      </c>
      <c r="N524" s="181" t="s">
        <v>38</v>
      </c>
      <c r="O524" s="76"/>
      <c r="P524" s="182">
        <f>O524*H524</f>
        <v>0</v>
      </c>
      <c r="Q524" s="182">
        <v>0</v>
      </c>
      <c r="R524" s="182">
        <f>Q524*H524</f>
        <v>0</v>
      </c>
      <c r="S524" s="182">
        <v>0</v>
      </c>
      <c r="T524" s="183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84" t="s">
        <v>154</v>
      </c>
      <c r="AT524" s="184" t="s">
        <v>150</v>
      </c>
      <c r="AU524" s="184" t="s">
        <v>82</v>
      </c>
      <c r="AY524" s="18" t="s">
        <v>147</v>
      </c>
      <c r="BE524" s="185">
        <f>IF(N524="základní",J524,0)</f>
        <v>0</v>
      </c>
      <c r="BF524" s="185">
        <f>IF(N524="snížená",J524,0)</f>
        <v>0</v>
      </c>
      <c r="BG524" s="185">
        <f>IF(N524="zákl. přenesená",J524,0)</f>
        <v>0</v>
      </c>
      <c r="BH524" s="185">
        <f>IF(N524="sníž. přenesená",J524,0)</f>
        <v>0</v>
      </c>
      <c r="BI524" s="185">
        <f>IF(N524="nulová",J524,0)</f>
        <v>0</v>
      </c>
      <c r="BJ524" s="18" t="s">
        <v>80</v>
      </c>
      <c r="BK524" s="185">
        <f>ROUND(I524*H524,2)</f>
        <v>0</v>
      </c>
      <c r="BL524" s="18" t="s">
        <v>154</v>
      </c>
      <c r="BM524" s="184" t="s">
        <v>397</v>
      </c>
    </row>
    <row r="525" s="2" customFormat="1">
      <c r="A525" s="37"/>
      <c r="B525" s="38"/>
      <c r="C525" s="37"/>
      <c r="D525" s="186" t="s">
        <v>155</v>
      </c>
      <c r="E525" s="37"/>
      <c r="F525" s="187" t="s">
        <v>398</v>
      </c>
      <c r="G525" s="37"/>
      <c r="H525" s="37"/>
      <c r="I525" s="188"/>
      <c r="J525" s="37"/>
      <c r="K525" s="37"/>
      <c r="L525" s="38"/>
      <c r="M525" s="189"/>
      <c r="N525" s="190"/>
      <c r="O525" s="76"/>
      <c r="P525" s="76"/>
      <c r="Q525" s="76"/>
      <c r="R525" s="76"/>
      <c r="S525" s="76"/>
      <c r="T525" s="7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T525" s="18" t="s">
        <v>155</v>
      </c>
      <c r="AU525" s="18" t="s">
        <v>82</v>
      </c>
    </row>
    <row r="526" s="13" customFormat="1">
      <c r="A526" s="13"/>
      <c r="B526" s="191"/>
      <c r="C526" s="13"/>
      <c r="D526" s="192" t="s">
        <v>157</v>
      </c>
      <c r="E526" s="193" t="s">
        <v>1</v>
      </c>
      <c r="F526" s="194" t="s">
        <v>165</v>
      </c>
      <c r="G526" s="13"/>
      <c r="H526" s="193" t="s">
        <v>1</v>
      </c>
      <c r="I526" s="195"/>
      <c r="J526" s="13"/>
      <c r="K526" s="13"/>
      <c r="L526" s="191"/>
      <c r="M526" s="196"/>
      <c r="N526" s="197"/>
      <c r="O526" s="197"/>
      <c r="P526" s="197"/>
      <c r="Q526" s="197"/>
      <c r="R526" s="197"/>
      <c r="S526" s="197"/>
      <c r="T526" s="19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193" t="s">
        <v>157</v>
      </c>
      <c r="AU526" s="193" t="s">
        <v>82</v>
      </c>
      <c r="AV526" s="13" t="s">
        <v>80</v>
      </c>
      <c r="AW526" s="13" t="s">
        <v>30</v>
      </c>
      <c r="AX526" s="13" t="s">
        <v>73</v>
      </c>
      <c r="AY526" s="193" t="s">
        <v>147</v>
      </c>
    </row>
    <row r="527" s="14" customFormat="1">
      <c r="A527" s="14"/>
      <c r="B527" s="199"/>
      <c r="C527" s="14"/>
      <c r="D527" s="192" t="s">
        <v>157</v>
      </c>
      <c r="E527" s="200" t="s">
        <v>1</v>
      </c>
      <c r="F527" s="201" t="s">
        <v>399</v>
      </c>
      <c r="G527" s="14"/>
      <c r="H527" s="202">
        <v>21.399999999999999</v>
      </c>
      <c r="I527" s="203"/>
      <c r="J527" s="14"/>
      <c r="K527" s="14"/>
      <c r="L527" s="199"/>
      <c r="M527" s="204"/>
      <c r="N527" s="205"/>
      <c r="O527" s="205"/>
      <c r="P527" s="205"/>
      <c r="Q527" s="205"/>
      <c r="R527" s="205"/>
      <c r="S527" s="205"/>
      <c r="T527" s="20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00" t="s">
        <v>157</v>
      </c>
      <c r="AU527" s="200" t="s">
        <v>82</v>
      </c>
      <c r="AV527" s="14" t="s">
        <v>82</v>
      </c>
      <c r="AW527" s="14" t="s">
        <v>30</v>
      </c>
      <c r="AX527" s="14" t="s">
        <v>73</v>
      </c>
      <c r="AY527" s="200" t="s">
        <v>147</v>
      </c>
    </row>
    <row r="528" s="13" customFormat="1">
      <c r="A528" s="13"/>
      <c r="B528" s="191"/>
      <c r="C528" s="13"/>
      <c r="D528" s="192" t="s">
        <v>157</v>
      </c>
      <c r="E528" s="193" t="s">
        <v>1</v>
      </c>
      <c r="F528" s="194" t="s">
        <v>167</v>
      </c>
      <c r="G528" s="13"/>
      <c r="H528" s="193" t="s">
        <v>1</v>
      </c>
      <c r="I528" s="195"/>
      <c r="J528" s="13"/>
      <c r="K528" s="13"/>
      <c r="L528" s="191"/>
      <c r="M528" s="196"/>
      <c r="N528" s="197"/>
      <c r="O528" s="197"/>
      <c r="P528" s="197"/>
      <c r="Q528" s="197"/>
      <c r="R528" s="197"/>
      <c r="S528" s="197"/>
      <c r="T528" s="19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193" t="s">
        <v>157</v>
      </c>
      <c r="AU528" s="193" t="s">
        <v>82</v>
      </c>
      <c r="AV528" s="13" t="s">
        <v>80</v>
      </c>
      <c r="AW528" s="13" t="s">
        <v>30</v>
      </c>
      <c r="AX528" s="13" t="s">
        <v>73</v>
      </c>
      <c r="AY528" s="193" t="s">
        <v>147</v>
      </c>
    </row>
    <row r="529" s="14" customFormat="1">
      <c r="A529" s="14"/>
      <c r="B529" s="199"/>
      <c r="C529" s="14"/>
      <c r="D529" s="192" t="s">
        <v>157</v>
      </c>
      <c r="E529" s="200" t="s">
        <v>1</v>
      </c>
      <c r="F529" s="201" t="s">
        <v>400</v>
      </c>
      <c r="G529" s="14"/>
      <c r="H529" s="202">
        <v>19.5</v>
      </c>
      <c r="I529" s="203"/>
      <c r="J529" s="14"/>
      <c r="K529" s="14"/>
      <c r="L529" s="199"/>
      <c r="M529" s="204"/>
      <c r="N529" s="205"/>
      <c r="O529" s="205"/>
      <c r="P529" s="205"/>
      <c r="Q529" s="205"/>
      <c r="R529" s="205"/>
      <c r="S529" s="205"/>
      <c r="T529" s="20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00" t="s">
        <v>157</v>
      </c>
      <c r="AU529" s="200" t="s">
        <v>82</v>
      </c>
      <c r="AV529" s="14" t="s">
        <v>82</v>
      </c>
      <c r="AW529" s="14" t="s">
        <v>30</v>
      </c>
      <c r="AX529" s="14" t="s">
        <v>73</v>
      </c>
      <c r="AY529" s="200" t="s">
        <v>147</v>
      </c>
    </row>
    <row r="530" s="15" customFormat="1">
      <c r="A530" s="15"/>
      <c r="B530" s="207"/>
      <c r="C530" s="15"/>
      <c r="D530" s="192" t="s">
        <v>157</v>
      </c>
      <c r="E530" s="208" t="s">
        <v>1</v>
      </c>
      <c r="F530" s="209" t="s">
        <v>160</v>
      </c>
      <c r="G530" s="15"/>
      <c r="H530" s="210">
        <v>40.899999999999999</v>
      </c>
      <c r="I530" s="211"/>
      <c r="J530" s="15"/>
      <c r="K530" s="15"/>
      <c r="L530" s="207"/>
      <c r="M530" s="212"/>
      <c r="N530" s="213"/>
      <c r="O530" s="213"/>
      <c r="P530" s="213"/>
      <c r="Q530" s="213"/>
      <c r="R530" s="213"/>
      <c r="S530" s="213"/>
      <c r="T530" s="214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08" t="s">
        <v>157</v>
      </c>
      <c r="AU530" s="208" t="s">
        <v>82</v>
      </c>
      <c r="AV530" s="15" t="s">
        <v>154</v>
      </c>
      <c r="AW530" s="15" t="s">
        <v>30</v>
      </c>
      <c r="AX530" s="15" t="s">
        <v>80</v>
      </c>
      <c r="AY530" s="208" t="s">
        <v>147</v>
      </c>
    </row>
    <row r="531" s="2" customFormat="1" ht="24.15" customHeight="1">
      <c r="A531" s="37"/>
      <c r="B531" s="171"/>
      <c r="C531" s="215" t="s">
        <v>401</v>
      </c>
      <c r="D531" s="215" t="s">
        <v>223</v>
      </c>
      <c r="E531" s="216" t="s">
        <v>402</v>
      </c>
      <c r="F531" s="217" t="s">
        <v>403</v>
      </c>
      <c r="G531" s="218" t="s">
        <v>195</v>
      </c>
      <c r="H531" s="219">
        <v>42.127000000000002</v>
      </c>
      <c r="I531" s="220"/>
      <c r="J531" s="221">
        <f>ROUND(I531*H531,2)</f>
        <v>0</v>
      </c>
      <c r="K531" s="222"/>
      <c r="L531" s="223"/>
      <c r="M531" s="224" t="s">
        <v>1</v>
      </c>
      <c r="N531" s="225" t="s">
        <v>38</v>
      </c>
      <c r="O531" s="76"/>
      <c r="P531" s="182">
        <f>O531*H531</f>
        <v>0</v>
      </c>
      <c r="Q531" s="182">
        <v>0</v>
      </c>
      <c r="R531" s="182">
        <f>Q531*H531</f>
        <v>0</v>
      </c>
      <c r="S531" s="182">
        <v>0</v>
      </c>
      <c r="T531" s="183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84" t="s">
        <v>184</v>
      </c>
      <c r="AT531" s="184" t="s">
        <v>223</v>
      </c>
      <c r="AU531" s="184" t="s">
        <v>82</v>
      </c>
      <c r="AY531" s="18" t="s">
        <v>147</v>
      </c>
      <c r="BE531" s="185">
        <f>IF(N531="základní",J531,0)</f>
        <v>0</v>
      </c>
      <c r="BF531" s="185">
        <f>IF(N531="snížená",J531,0)</f>
        <v>0</v>
      </c>
      <c r="BG531" s="185">
        <f>IF(N531="zákl. přenesená",J531,0)</f>
        <v>0</v>
      </c>
      <c r="BH531" s="185">
        <f>IF(N531="sníž. přenesená",J531,0)</f>
        <v>0</v>
      </c>
      <c r="BI531" s="185">
        <f>IF(N531="nulová",J531,0)</f>
        <v>0</v>
      </c>
      <c r="BJ531" s="18" t="s">
        <v>80</v>
      </c>
      <c r="BK531" s="185">
        <f>ROUND(I531*H531,2)</f>
        <v>0</v>
      </c>
      <c r="BL531" s="18" t="s">
        <v>154</v>
      </c>
      <c r="BM531" s="184" t="s">
        <v>404</v>
      </c>
    </row>
    <row r="532" s="14" customFormat="1">
      <c r="A532" s="14"/>
      <c r="B532" s="199"/>
      <c r="C532" s="14"/>
      <c r="D532" s="192" t="s">
        <v>157</v>
      </c>
      <c r="E532" s="200" t="s">
        <v>1</v>
      </c>
      <c r="F532" s="201" t="s">
        <v>405</v>
      </c>
      <c r="G532" s="14"/>
      <c r="H532" s="202">
        <v>42.127000000000002</v>
      </c>
      <c r="I532" s="203"/>
      <c r="J532" s="14"/>
      <c r="K532" s="14"/>
      <c r="L532" s="199"/>
      <c r="M532" s="204"/>
      <c r="N532" s="205"/>
      <c r="O532" s="205"/>
      <c r="P532" s="205"/>
      <c r="Q532" s="205"/>
      <c r="R532" s="205"/>
      <c r="S532" s="205"/>
      <c r="T532" s="20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00" t="s">
        <v>157</v>
      </c>
      <c r="AU532" s="200" t="s">
        <v>82</v>
      </c>
      <c r="AV532" s="14" t="s">
        <v>82</v>
      </c>
      <c r="AW532" s="14" t="s">
        <v>30</v>
      </c>
      <c r="AX532" s="14" t="s">
        <v>73</v>
      </c>
      <c r="AY532" s="200" t="s">
        <v>147</v>
      </c>
    </row>
    <row r="533" s="15" customFormat="1">
      <c r="A533" s="15"/>
      <c r="B533" s="207"/>
      <c r="C533" s="15"/>
      <c r="D533" s="192" t="s">
        <v>157</v>
      </c>
      <c r="E533" s="208" t="s">
        <v>1</v>
      </c>
      <c r="F533" s="209" t="s">
        <v>160</v>
      </c>
      <c r="G533" s="15"/>
      <c r="H533" s="210">
        <v>42.127000000000002</v>
      </c>
      <c r="I533" s="211"/>
      <c r="J533" s="15"/>
      <c r="K533" s="15"/>
      <c r="L533" s="207"/>
      <c r="M533" s="212"/>
      <c r="N533" s="213"/>
      <c r="O533" s="213"/>
      <c r="P533" s="213"/>
      <c r="Q533" s="213"/>
      <c r="R533" s="213"/>
      <c r="S533" s="213"/>
      <c r="T533" s="214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08" t="s">
        <v>157</v>
      </c>
      <c r="AU533" s="208" t="s">
        <v>82</v>
      </c>
      <c r="AV533" s="15" t="s">
        <v>154</v>
      </c>
      <c r="AW533" s="15" t="s">
        <v>30</v>
      </c>
      <c r="AX533" s="15" t="s">
        <v>80</v>
      </c>
      <c r="AY533" s="208" t="s">
        <v>147</v>
      </c>
    </row>
    <row r="534" s="2" customFormat="1" ht="24.15" customHeight="1">
      <c r="A534" s="37"/>
      <c r="B534" s="171"/>
      <c r="C534" s="172" t="s">
        <v>306</v>
      </c>
      <c r="D534" s="172" t="s">
        <v>150</v>
      </c>
      <c r="E534" s="173" t="s">
        <v>406</v>
      </c>
      <c r="F534" s="174" t="s">
        <v>407</v>
      </c>
      <c r="G534" s="175" t="s">
        <v>195</v>
      </c>
      <c r="H534" s="176">
        <v>252.59999999999999</v>
      </c>
      <c r="I534" s="177"/>
      <c r="J534" s="178">
        <f>ROUND(I534*H534,2)</f>
        <v>0</v>
      </c>
      <c r="K534" s="179"/>
      <c r="L534" s="38"/>
      <c r="M534" s="180" t="s">
        <v>1</v>
      </c>
      <c r="N534" s="181" t="s">
        <v>38</v>
      </c>
      <c r="O534" s="76"/>
      <c r="P534" s="182">
        <f>O534*H534</f>
        <v>0</v>
      </c>
      <c r="Q534" s="182">
        <v>0</v>
      </c>
      <c r="R534" s="182">
        <f>Q534*H534</f>
        <v>0</v>
      </c>
      <c r="S534" s="182">
        <v>0</v>
      </c>
      <c r="T534" s="183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84" t="s">
        <v>154</v>
      </c>
      <c r="AT534" s="184" t="s">
        <v>150</v>
      </c>
      <c r="AU534" s="184" t="s">
        <v>82</v>
      </c>
      <c r="AY534" s="18" t="s">
        <v>147</v>
      </c>
      <c r="BE534" s="185">
        <f>IF(N534="základní",J534,0)</f>
        <v>0</v>
      </c>
      <c r="BF534" s="185">
        <f>IF(N534="snížená",J534,0)</f>
        <v>0</v>
      </c>
      <c r="BG534" s="185">
        <f>IF(N534="zákl. přenesená",J534,0)</f>
        <v>0</v>
      </c>
      <c r="BH534" s="185">
        <f>IF(N534="sníž. přenesená",J534,0)</f>
        <v>0</v>
      </c>
      <c r="BI534" s="185">
        <f>IF(N534="nulová",J534,0)</f>
        <v>0</v>
      </c>
      <c r="BJ534" s="18" t="s">
        <v>80</v>
      </c>
      <c r="BK534" s="185">
        <f>ROUND(I534*H534,2)</f>
        <v>0</v>
      </c>
      <c r="BL534" s="18" t="s">
        <v>154</v>
      </c>
      <c r="BM534" s="184" t="s">
        <v>408</v>
      </c>
    </row>
    <row r="535" s="2" customFormat="1">
      <c r="A535" s="37"/>
      <c r="B535" s="38"/>
      <c r="C535" s="37"/>
      <c r="D535" s="186" t="s">
        <v>155</v>
      </c>
      <c r="E535" s="37"/>
      <c r="F535" s="187" t="s">
        <v>409</v>
      </c>
      <c r="G535" s="37"/>
      <c r="H535" s="37"/>
      <c r="I535" s="188"/>
      <c r="J535" s="37"/>
      <c r="K535" s="37"/>
      <c r="L535" s="38"/>
      <c r="M535" s="189"/>
      <c r="N535" s="190"/>
      <c r="O535" s="76"/>
      <c r="P535" s="76"/>
      <c r="Q535" s="76"/>
      <c r="R535" s="76"/>
      <c r="S535" s="76"/>
      <c r="T535" s="7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18" t="s">
        <v>155</v>
      </c>
      <c r="AU535" s="18" t="s">
        <v>82</v>
      </c>
    </row>
    <row r="536" s="13" customFormat="1">
      <c r="A536" s="13"/>
      <c r="B536" s="191"/>
      <c r="C536" s="13"/>
      <c r="D536" s="192" t="s">
        <v>157</v>
      </c>
      <c r="E536" s="193" t="s">
        <v>1</v>
      </c>
      <c r="F536" s="194" t="s">
        <v>410</v>
      </c>
      <c r="G536" s="13"/>
      <c r="H536" s="193" t="s">
        <v>1</v>
      </c>
      <c r="I536" s="195"/>
      <c r="J536" s="13"/>
      <c r="K536" s="13"/>
      <c r="L536" s="191"/>
      <c r="M536" s="196"/>
      <c r="N536" s="197"/>
      <c r="O536" s="197"/>
      <c r="P536" s="197"/>
      <c r="Q536" s="197"/>
      <c r="R536" s="197"/>
      <c r="S536" s="197"/>
      <c r="T536" s="19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193" t="s">
        <v>157</v>
      </c>
      <c r="AU536" s="193" t="s">
        <v>82</v>
      </c>
      <c r="AV536" s="13" t="s">
        <v>80</v>
      </c>
      <c r="AW536" s="13" t="s">
        <v>30</v>
      </c>
      <c r="AX536" s="13" t="s">
        <v>73</v>
      </c>
      <c r="AY536" s="193" t="s">
        <v>147</v>
      </c>
    </row>
    <row r="537" s="14" customFormat="1">
      <c r="A537" s="14"/>
      <c r="B537" s="199"/>
      <c r="C537" s="14"/>
      <c r="D537" s="192" t="s">
        <v>157</v>
      </c>
      <c r="E537" s="200" t="s">
        <v>1</v>
      </c>
      <c r="F537" s="201" t="s">
        <v>411</v>
      </c>
      <c r="G537" s="14"/>
      <c r="H537" s="202">
        <v>56</v>
      </c>
      <c r="I537" s="203"/>
      <c r="J537" s="14"/>
      <c r="K537" s="14"/>
      <c r="L537" s="199"/>
      <c r="M537" s="204"/>
      <c r="N537" s="205"/>
      <c r="O537" s="205"/>
      <c r="P537" s="205"/>
      <c r="Q537" s="205"/>
      <c r="R537" s="205"/>
      <c r="S537" s="205"/>
      <c r="T537" s="20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00" t="s">
        <v>157</v>
      </c>
      <c r="AU537" s="200" t="s">
        <v>82</v>
      </c>
      <c r="AV537" s="14" t="s">
        <v>82</v>
      </c>
      <c r="AW537" s="14" t="s">
        <v>30</v>
      </c>
      <c r="AX537" s="14" t="s">
        <v>73</v>
      </c>
      <c r="AY537" s="200" t="s">
        <v>147</v>
      </c>
    </row>
    <row r="538" s="13" customFormat="1">
      <c r="A538" s="13"/>
      <c r="B538" s="191"/>
      <c r="C538" s="13"/>
      <c r="D538" s="192" t="s">
        <v>157</v>
      </c>
      <c r="E538" s="193" t="s">
        <v>1</v>
      </c>
      <c r="F538" s="194" t="s">
        <v>412</v>
      </c>
      <c r="G538" s="13"/>
      <c r="H538" s="193" t="s">
        <v>1</v>
      </c>
      <c r="I538" s="195"/>
      <c r="J538" s="13"/>
      <c r="K538" s="13"/>
      <c r="L538" s="191"/>
      <c r="M538" s="196"/>
      <c r="N538" s="197"/>
      <c r="O538" s="197"/>
      <c r="P538" s="197"/>
      <c r="Q538" s="197"/>
      <c r="R538" s="197"/>
      <c r="S538" s="197"/>
      <c r="T538" s="19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93" t="s">
        <v>157</v>
      </c>
      <c r="AU538" s="193" t="s">
        <v>82</v>
      </c>
      <c r="AV538" s="13" t="s">
        <v>80</v>
      </c>
      <c r="AW538" s="13" t="s">
        <v>30</v>
      </c>
      <c r="AX538" s="13" t="s">
        <v>73</v>
      </c>
      <c r="AY538" s="193" t="s">
        <v>147</v>
      </c>
    </row>
    <row r="539" s="14" customFormat="1">
      <c r="A539" s="14"/>
      <c r="B539" s="199"/>
      <c r="C539" s="14"/>
      <c r="D539" s="192" t="s">
        <v>157</v>
      </c>
      <c r="E539" s="200" t="s">
        <v>1</v>
      </c>
      <c r="F539" s="201" t="s">
        <v>413</v>
      </c>
      <c r="G539" s="14"/>
      <c r="H539" s="202">
        <v>47</v>
      </c>
      <c r="I539" s="203"/>
      <c r="J539" s="14"/>
      <c r="K539" s="14"/>
      <c r="L539" s="199"/>
      <c r="M539" s="204"/>
      <c r="N539" s="205"/>
      <c r="O539" s="205"/>
      <c r="P539" s="205"/>
      <c r="Q539" s="205"/>
      <c r="R539" s="205"/>
      <c r="S539" s="205"/>
      <c r="T539" s="20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00" t="s">
        <v>157</v>
      </c>
      <c r="AU539" s="200" t="s">
        <v>82</v>
      </c>
      <c r="AV539" s="14" t="s">
        <v>82</v>
      </c>
      <c r="AW539" s="14" t="s">
        <v>30</v>
      </c>
      <c r="AX539" s="14" t="s">
        <v>73</v>
      </c>
      <c r="AY539" s="200" t="s">
        <v>147</v>
      </c>
    </row>
    <row r="540" s="13" customFormat="1">
      <c r="A540" s="13"/>
      <c r="B540" s="191"/>
      <c r="C540" s="13"/>
      <c r="D540" s="192" t="s">
        <v>157</v>
      </c>
      <c r="E540" s="193" t="s">
        <v>1</v>
      </c>
      <c r="F540" s="194" t="s">
        <v>169</v>
      </c>
      <c r="G540" s="13"/>
      <c r="H540" s="193" t="s">
        <v>1</v>
      </c>
      <c r="I540" s="195"/>
      <c r="J540" s="13"/>
      <c r="K540" s="13"/>
      <c r="L540" s="191"/>
      <c r="M540" s="196"/>
      <c r="N540" s="197"/>
      <c r="O540" s="197"/>
      <c r="P540" s="197"/>
      <c r="Q540" s="197"/>
      <c r="R540" s="197"/>
      <c r="S540" s="197"/>
      <c r="T540" s="19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193" t="s">
        <v>157</v>
      </c>
      <c r="AU540" s="193" t="s">
        <v>82</v>
      </c>
      <c r="AV540" s="13" t="s">
        <v>80</v>
      </c>
      <c r="AW540" s="13" t="s">
        <v>30</v>
      </c>
      <c r="AX540" s="13" t="s">
        <v>73</v>
      </c>
      <c r="AY540" s="193" t="s">
        <v>147</v>
      </c>
    </row>
    <row r="541" s="14" customFormat="1">
      <c r="A541" s="14"/>
      <c r="B541" s="199"/>
      <c r="C541" s="14"/>
      <c r="D541" s="192" t="s">
        <v>157</v>
      </c>
      <c r="E541" s="200" t="s">
        <v>1</v>
      </c>
      <c r="F541" s="201" t="s">
        <v>414</v>
      </c>
      <c r="G541" s="14"/>
      <c r="H541" s="202">
        <v>75</v>
      </c>
      <c r="I541" s="203"/>
      <c r="J541" s="14"/>
      <c r="K541" s="14"/>
      <c r="L541" s="199"/>
      <c r="M541" s="204"/>
      <c r="N541" s="205"/>
      <c r="O541" s="205"/>
      <c r="P541" s="205"/>
      <c r="Q541" s="205"/>
      <c r="R541" s="205"/>
      <c r="S541" s="205"/>
      <c r="T541" s="20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00" t="s">
        <v>157</v>
      </c>
      <c r="AU541" s="200" t="s">
        <v>82</v>
      </c>
      <c r="AV541" s="14" t="s">
        <v>82</v>
      </c>
      <c r="AW541" s="14" t="s">
        <v>30</v>
      </c>
      <c r="AX541" s="14" t="s">
        <v>73</v>
      </c>
      <c r="AY541" s="200" t="s">
        <v>147</v>
      </c>
    </row>
    <row r="542" s="14" customFormat="1">
      <c r="A542" s="14"/>
      <c r="B542" s="199"/>
      <c r="C542" s="14"/>
      <c r="D542" s="192" t="s">
        <v>157</v>
      </c>
      <c r="E542" s="200" t="s">
        <v>1</v>
      </c>
      <c r="F542" s="201" t="s">
        <v>415</v>
      </c>
      <c r="G542" s="14"/>
      <c r="H542" s="202">
        <v>6</v>
      </c>
      <c r="I542" s="203"/>
      <c r="J542" s="14"/>
      <c r="K542" s="14"/>
      <c r="L542" s="199"/>
      <c r="M542" s="204"/>
      <c r="N542" s="205"/>
      <c r="O542" s="205"/>
      <c r="P542" s="205"/>
      <c r="Q542" s="205"/>
      <c r="R542" s="205"/>
      <c r="S542" s="205"/>
      <c r="T542" s="20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00" t="s">
        <v>157</v>
      </c>
      <c r="AU542" s="200" t="s">
        <v>82</v>
      </c>
      <c r="AV542" s="14" t="s">
        <v>82</v>
      </c>
      <c r="AW542" s="14" t="s">
        <v>30</v>
      </c>
      <c r="AX542" s="14" t="s">
        <v>73</v>
      </c>
      <c r="AY542" s="200" t="s">
        <v>147</v>
      </c>
    </row>
    <row r="543" s="14" customFormat="1">
      <c r="A543" s="14"/>
      <c r="B543" s="199"/>
      <c r="C543" s="14"/>
      <c r="D543" s="192" t="s">
        <v>157</v>
      </c>
      <c r="E543" s="200" t="s">
        <v>1</v>
      </c>
      <c r="F543" s="201" t="s">
        <v>416</v>
      </c>
      <c r="G543" s="14"/>
      <c r="H543" s="202">
        <v>6.4000000000000004</v>
      </c>
      <c r="I543" s="203"/>
      <c r="J543" s="14"/>
      <c r="K543" s="14"/>
      <c r="L543" s="199"/>
      <c r="M543" s="204"/>
      <c r="N543" s="205"/>
      <c r="O543" s="205"/>
      <c r="P543" s="205"/>
      <c r="Q543" s="205"/>
      <c r="R543" s="205"/>
      <c r="S543" s="205"/>
      <c r="T543" s="20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00" t="s">
        <v>157</v>
      </c>
      <c r="AU543" s="200" t="s">
        <v>82</v>
      </c>
      <c r="AV543" s="14" t="s">
        <v>82</v>
      </c>
      <c r="AW543" s="14" t="s">
        <v>30</v>
      </c>
      <c r="AX543" s="14" t="s">
        <v>73</v>
      </c>
      <c r="AY543" s="200" t="s">
        <v>147</v>
      </c>
    </row>
    <row r="544" s="14" customFormat="1">
      <c r="A544" s="14"/>
      <c r="B544" s="199"/>
      <c r="C544" s="14"/>
      <c r="D544" s="192" t="s">
        <v>157</v>
      </c>
      <c r="E544" s="200" t="s">
        <v>1</v>
      </c>
      <c r="F544" s="201" t="s">
        <v>417</v>
      </c>
      <c r="G544" s="14"/>
      <c r="H544" s="202">
        <v>3.2000000000000002</v>
      </c>
      <c r="I544" s="203"/>
      <c r="J544" s="14"/>
      <c r="K544" s="14"/>
      <c r="L544" s="199"/>
      <c r="M544" s="204"/>
      <c r="N544" s="205"/>
      <c r="O544" s="205"/>
      <c r="P544" s="205"/>
      <c r="Q544" s="205"/>
      <c r="R544" s="205"/>
      <c r="S544" s="205"/>
      <c r="T544" s="20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00" t="s">
        <v>157</v>
      </c>
      <c r="AU544" s="200" t="s">
        <v>82</v>
      </c>
      <c r="AV544" s="14" t="s">
        <v>82</v>
      </c>
      <c r="AW544" s="14" t="s">
        <v>30</v>
      </c>
      <c r="AX544" s="14" t="s">
        <v>73</v>
      </c>
      <c r="AY544" s="200" t="s">
        <v>147</v>
      </c>
    </row>
    <row r="545" s="13" customFormat="1">
      <c r="A545" s="13"/>
      <c r="B545" s="191"/>
      <c r="C545" s="13"/>
      <c r="D545" s="192" t="s">
        <v>157</v>
      </c>
      <c r="E545" s="193" t="s">
        <v>1</v>
      </c>
      <c r="F545" s="194" t="s">
        <v>256</v>
      </c>
      <c r="G545" s="13"/>
      <c r="H545" s="193" t="s">
        <v>1</v>
      </c>
      <c r="I545" s="195"/>
      <c r="J545" s="13"/>
      <c r="K545" s="13"/>
      <c r="L545" s="191"/>
      <c r="M545" s="196"/>
      <c r="N545" s="197"/>
      <c r="O545" s="197"/>
      <c r="P545" s="197"/>
      <c r="Q545" s="197"/>
      <c r="R545" s="197"/>
      <c r="S545" s="197"/>
      <c r="T545" s="198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3" t="s">
        <v>157</v>
      </c>
      <c r="AU545" s="193" t="s">
        <v>82</v>
      </c>
      <c r="AV545" s="13" t="s">
        <v>80</v>
      </c>
      <c r="AW545" s="13" t="s">
        <v>30</v>
      </c>
      <c r="AX545" s="13" t="s">
        <v>73</v>
      </c>
      <c r="AY545" s="193" t="s">
        <v>147</v>
      </c>
    </row>
    <row r="546" s="14" customFormat="1">
      <c r="A546" s="14"/>
      <c r="B546" s="199"/>
      <c r="C546" s="14"/>
      <c r="D546" s="192" t="s">
        <v>157</v>
      </c>
      <c r="E546" s="200" t="s">
        <v>1</v>
      </c>
      <c r="F546" s="201" t="s">
        <v>284</v>
      </c>
      <c r="G546" s="14"/>
      <c r="H546" s="202">
        <v>16.800000000000001</v>
      </c>
      <c r="I546" s="203"/>
      <c r="J546" s="14"/>
      <c r="K546" s="14"/>
      <c r="L546" s="199"/>
      <c r="M546" s="204"/>
      <c r="N546" s="205"/>
      <c r="O546" s="205"/>
      <c r="P546" s="205"/>
      <c r="Q546" s="205"/>
      <c r="R546" s="205"/>
      <c r="S546" s="205"/>
      <c r="T546" s="20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00" t="s">
        <v>157</v>
      </c>
      <c r="AU546" s="200" t="s">
        <v>82</v>
      </c>
      <c r="AV546" s="14" t="s">
        <v>82</v>
      </c>
      <c r="AW546" s="14" t="s">
        <v>30</v>
      </c>
      <c r="AX546" s="14" t="s">
        <v>73</v>
      </c>
      <c r="AY546" s="200" t="s">
        <v>147</v>
      </c>
    </row>
    <row r="547" s="14" customFormat="1">
      <c r="A547" s="14"/>
      <c r="B547" s="199"/>
      <c r="C547" s="14"/>
      <c r="D547" s="192" t="s">
        <v>157</v>
      </c>
      <c r="E547" s="200" t="s">
        <v>1</v>
      </c>
      <c r="F547" s="201" t="s">
        <v>285</v>
      </c>
      <c r="G547" s="14"/>
      <c r="H547" s="202">
        <v>16.199999999999999</v>
      </c>
      <c r="I547" s="203"/>
      <c r="J547" s="14"/>
      <c r="K547" s="14"/>
      <c r="L547" s="199"/>
      <c r="M547" s="204"/>
      <c r="N547" s="205"/>
      <c r="O547" s="205"/>
      <c r="P547" s="205"/>
      <c r="Q547" s="205"/>
      <c r="R547" s="205"/>
      <c r="S547" s="205"/>
      <c r="T547" s="20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00" t="s">
        <v>157</v>
      </c>
      <c r="AU547" s="200" t="s">
        <v>82</v>
      </c>
      <c r="AV547" s="14" t="s">
        <v>82</v>
      </c>
      <c r="AW547" s="14" t="s">
        <v>30</v>
      </c>
      <c r="AX547" s="14" t="s">
        <v>73</v>
      </c>
      <c r="AY547" s="200" t="s">
        <v>147</v>
      </c>
    </row>
    <row r="548" s="13" customFormat="1">
      <c r="A548" s="13"/>
      <c r="B548" s="191"/>
      <c r="C548" s="13"/>
      <c r="D548" s="192" t="s">
        <v>157</v>
      </c>
      <c r="E548" s="193" t="s">
        <v>1</v>
      </c>
      <c r="F548" s="194" t="s">
        <v>188</v>
      </c>
      <c r="G548" s="13"/>
      <c r="H548" s="193" t="s">
        <v>1</v>
      </c>
      <c r="I548" s="195"/>
      <c r="J548" s="13"/>
      <c r="K548" s="13"/>
      <c r="L548" s="191"/>
      <c r="M548" s="196"/>
      <c r="N548" s="197"/>
      <c r="O548" s="197"/>
      <c r="P548" s="197"/>
      <c r="Q548" s="197"/>
      <c r="R548" s="197"/>
      <c r="S548" s="197"/>
      <c r="T548" s="19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193" t="s">
        <v>157</v>
      </c>
      <c r="AU548" s="193" t="s">
        <v>82</v>
      </c>
      <c r="AV548" s="13" t="s">
        <v>80</v>
      </c>
      <c r="AW548" s="13" t="s">
        <v>30</v>
      </c>
      <c r="AX548" s="13" t="s">
        <v>73</v>
      </c>
      <c r="AY548" s="193" t="s">
        <v>147</v>
      </c>
    </row>
    <row r="549" s="14" customFormat="1">
      <c r="A549" s="14"/>
      <c r="B549" s="199"/>
      <c r="C549" s="14"/>
      <c r="D549" s="192" t="s">
        <v>157</v>
      </c>
      <c r="E549" s="200" t="s">
        <v>1</v>
      </c>
      <c r="F549" s="201" t="s">
        <v>199</v>
      </c>
      <c r="G549" s="14"/>
      <c r="H549" s="202">
        <v>4.7999999999999998</v>
      </c>
      <c r="I549" s="203"/>
      <c r="J549" s="14"/>
      <c r="K549" s="14"/>
      <c r="L549" s="199"/>
      <c r="M549" s="204"/>
      <c r="N549" s="205"/>
      <c r="O549" s="205"/>
      <c r="P549" s="205"/>
      <c r="Q549" s="205"/>
      <c r="R549" s="205"/>
      <c r="S549" s="205"/>
      <c r="T549" s="20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00" t="s">
        <v>157</v>
      </c>
      <c r="AU549" s="200" t="s">
        <v>82</v>
      </c>
      <c r="AV549" s="14" t="s">
        <v>82</v>
      </c>
      <c r="AW549" s="14" t="s">
        <v>30</v>
      </c>
      <c r="AX549" s="14" t="s">
        <v>73</v>
      </c>
      <c r="AY549" s="200" t="s">
        <v>147</v>
      </c>
    </row>
    <row r="550" s="13" customFormat="1">
      <c r="A550" s="13"/>
      <c r="B550" s="191"/>
      <c r="C550" s="13"/>
      <c r="D550" s="192" t="s">
        <v>157</v>
      </c>
      <c r="E550" s="193" t="s">
        <v>1</v>
      </c>
      <c r="F550" s="194" t="s">
        <v>186</v>
      </c>
      <c r="G550" s="13"/>
      <c r="H550" s="193" t="s">
        <v>1</v>
      </c>
      <c r="I550" s="195"/>
      <c r="J550" s="13"/>
      <c r="K550" s="13"/>
      <c r="L550" s="191"/>
      <c r="M550" s="196"/>
      <c r="N550" s="197"/>
      <c r="O550" s="197"/>
      <c r="P550" s="197"/>
      <c r="Q550" s="197"/>
      <c r="R550" s="197"/>
      <c r="S550" s="197"/>
      <c r="T550" s="19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193" t="s">
        <v>157</v>
      </c>
      <c r="AU550" s="193" t="s">
        <v>82</v>
      </c>
      <c r="AV550" s="13" t="s">
        <v>80</v>
      </c>
      <c r="AW550" s="13" t="s">
        <v>30</v>
      </c>
      <c r="AX550" s="13" t="s">
        <v>73</v>
      </c>
      <c r="AY550" s="193" t="s">
        <v>147</v>
      </c>
    </row>
    <row r="551" s="14" customFormat="1">
      <c r="A551" s="14"/>
      <c r="B551" s="199"/>
      <c r="C551" s="14"/>
      <c r="D551" s="192" t="s">
        <v>157</v>
      </c>
      <c r="E551" s="200" t="s">
        <v>1</v>
      </c>
      <c r="F551" s="201" t="s">
        <v>198</v>
      </c>
      <c r="G551" s="14"/>
      <c r="H551" s="202">
        <v>5.2000000000000002</v>
      </c>
      <c r="I551" s="203"/>
      <c r="J551" s="14"/>
      <c r="K551" s="14"/>
      <c r="L551" s="199"/>
      <c r="M551" s="204"/>
      <c r="N551" s="205"/>
      <c r="O551" s="205"/>
      <c r="P551" s="205"/>
      <c r="Q551" s="205"/>
      <c r="R551" s="205"/>
      <c r="S551" s="205"/>
      <c r="T551" s="20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00" t="s">
        <v>157</v>
      </c>
      <c r="AU551" s="200" t="s">
        <v>82</v>
      </c>
      <c r="AV551" s="14" t="s">
        <v>82</v>
      </c>
      <c r="AW551" s="14" t="s">
        <v>30</v>
      </c>
      <c r="AX551" s="14" t="s">
        <v>73</v>
      </c>
      <c r="AY551" s="200" t="s">
        <v>147</v>
      </c>
    </row>
    <row r="552" s="13" customFormat="1">
      <c r="A552" s="13"/>
      <c r="B552" s="191"/>
      <c r="C552" s="13"/>
      <c r="D552" s="192" t="s">
        <v>157</v>
      </c>
      <c r="E552" s="193" t="s">
        <v>1</v>
      </c>
      <c r="F552" s="194" t="s">
        <v>418</v>
      </c>
      <c r="G552" s="13"/>
      <c r="H552" s="193" t="s">
        <v>1</v>
      </c>
      <c r="I552" s="195"/>
      <c r="J552" s="13"/>
      <c r="K552" s="13"/>
      <c r="L552" s="191"/>
      <c r="M552" s="196"/>
      <c r="N552" s="197"/>
      <c r="O552" s="197"/>
      <c r="P552" s="197"/>
      <c r="Q552" s="197"/>
      <c r="R552" s="197"/>
      <c r="S552" s="197"/>
      <c r="T552" s="19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93" t="s">
        <v>157</v>
      </c>
      <c r="AU552" s="193" t="s">
        <v>82</v>
      </c>
      <c r="AV552" s="13" t="s">
        <v>80</v>
      </c>
      <c r="AW552" s="13" t="s">
        <v>30</v>
      </c>
      <c r="AX552" s="13" t="s">
        <v>73</v>
      </c>
      <c r="AY552" s="193" t="s">
        <v>147</v>
      </c>
    </row>
    <row r="553" s="14" customFormat="1">
      <c r="A553" s="14"/>
      <c r="B553" s="199"/>
      <c r="C553" s="14"/>
      <c r="D553" s="192" t="s">
        <v>157</v>
      </c>
      <c r="E553" s="200" t="s">
        <v>1</v>
      </c>
      <c r="F553" s="201" t="s">
        <v>419</v>
      </c>
      <c r="G553" s="14"/>
      <c r="H553" s="202">
        <v>16</v>
      </c>
      <c r="I553" s="203"/>
      <c r="J553" s="14"/>
      <c r="K553" s="14"/>
      <c r="L553" s="199"/>
      <c r="M553" s="204"/>
      <c r="N553" s="205"/>
      <c r="O553" s="205"/>
      <c r="P553" s="205"/>
      <c r="Q553" s="205"/>
      <c r="R553" s="205"/>
      <c r="S553" s="205"/>
      <c r="T553" s="20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00" t="s">
        <v>157</v>
      </c>
      <c r="AU553" s="200" t="s">
        <v>82</v>
      </c>
      <c r="AV553" s="14" t="s">
        <v>82</v>
      </c>
      <c r="AW553" s="14" t="s">
        <v>30</v>
      </c>
      <c r="AX553" s="14" t="s">
        <v>73</v>
      </c>
      <c r="AY553" s="200" t="s">
        <v>147</v>
      </c>
    </row>
    <row r="554" s="15" customFormat="1">
      <c r="A554" s="15"/>
      <c r="B554" s="207"/>
      <c r="C554" s="15"/>
      <c r="D554" s="192" t="s">
        <v>157</v>
      </c>
      <c r="E554" s="208" t="s">
        <v>1</v>
      </c>
      <c r="F554" s="209" t="s">
        <v>160</v>
      </c>
      <c r="G554" s="15"/>
      <c r="H554" s="210">
        <v>252.59999999999999</v>
      </c>
      <c r="I554" s="211"/>
      <c r="J554" s="15"/>
      <c r="K554" s="15"/>
      <c r="L554" s="207"/>
      <c r="M554" s="212"/>
      <c r="N554" s="213"/>
      <c r="O554" s="213"/>
      <c r="P554" s="213"/>
      <c r="Q554" s="213"/>
      <c r="R554" s="213"/>
      <c r="S554" s="213"/>
      <c r="T554" s="214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08" t="s">
        <v>157</v>
      </c>
      <c r="AU554" s="208" t="s">
        <v>82</v>
      </c>
      <c r="AV554" s="15" t="s">
        <v>154</v>
      </c>
      <c r="AW554" s="15" t="s">
        <v>30</v>
      </c>
      <c r="AX554" s="15" t="s">
        <v>80</v>
      </c>
      <c r="AY554" s="208" t="s">
        <v>147</v>
      </c>
    </row>
    <row r="555" s="2" customFormat="1" ht="21.75" customHeight="1">
      <c r="A555" s="37"/>
      <c r="B555" s="171"/>
      <c r="C555" s="215" t="s">
        <v>420</v>
      </c>
      <c r="D555" s="215" t="s">
        <v>223</v>
      </c>
      <c r="E555" s="216" t="s">
        <v>421</v>
      </c>
      <c r="F555" s="217" t="s">
        <v>422</v>
      </c>
      <c r="G555" s="218" t="s">
        <v>195</v>
      </c>
      <c r="H555" s="219">
        <v>263.23000000000002</v>
      </c>
      <c r="I555" s="220"/>
      <c r="J555" s="221">
        <f>ROUND(I555*H555,2)</f>
        <v>0</v>
      </c>
      <c r="K555" s="222"/>
      <c r="L555" s="223"/>
      <c r="M555" s="224" t="s">
        <v>1</v>
      </c>
      <c r="N555" s="225" t="s">
        <v>38</v>
      </c>
      <c r="O555" s="76"/>
      <c r="P555" s="182">
        <f>O555*H555</f>
        <v>0</v>
      </c>
      <c r="Q555" s="182">
        <v>0</v>
      </c>
      <c r="R555" s="182">
        <f>Q555*H555</f>
        <v>0</v>
      </c>
      <c r="S555" s="182">
        <v>0</v>
      </c>
      <c r="T555" s="183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184" t="s">
        <v>184</v>
      </c>
      <c r="AT555" s="184" t="s">
        <v>223</v>
      </c>
      <c r="AU555" s="184" t="s">
        <v>82</v>
      </c>
      <c r="AY555" s="18" t="s">
        <v>147</v>
      </c>
      <c r="BE555" s="185">
        <f>IF(N555="základní",J555,0)</f>
        <v>0</v>
      </c>
      <c r="BF555" s="185">
        <f>IF(N555="snížená",J555,0)</f>
        <v>0</v>
      </c>
      <c r="BG555" s="185">
        <f>IF(N555="zákl. přenesená",J555,0)</f>
        <v>0</v>
      </c>
      <c r="BH555" s="185">
        <f>IF(N555="sníž. přenesená",J555,0)</f>
        <v>0</v>
      </c>
      <c r="BI555" s="185">
        <f>IF(N555="nulová",J555,0)</f>
        <v>0</v>
      </c>
      <c r="BJ555" s="18" t="s">
        <v>80</v>
      </c>
      <c r="BK555" s="185">
        <f>ROUND(I555*H555,2)</f>
        <v>0</v>
      </c>
      <c r="BL555" s="18" t="s">
        <v>154</v>
      </c>
      <c r="BM555" s="184" t="s">
        <v>423</v>
      </c>
    </row>
    <row r="556" s="14" customFormat="1">
      <c r="A556" s="14"/>
      <c r="B556" s="199"/>
      <c r="C556" s="14"/>
      <c r="D556" s="192" t="s">
        <v>157</v>
      </c>
      <c r="E556" s="200" t="s">
        <v>1</v>
      </c>
      <c r="F556" s="201" t="s">
        <v>424</v>
      </c>
      <c r="G556" s="14"/>
      <c r="H556" s="202">
        <v>263.23000000000002</v>
      </c>
      <c r="I556" s="203"/>
      <c r="J556" s="14"/>
      <c r="K556" s="14"/>
      <c r="L556" s="199"/>
      <c r="M556" s="204"/>
      <c r="N556" s="205"/>
      <c r="O556" s="205"/>
      <c r="P556" s="205"/>
      <c r="Q556" s="205"/>
      <c r="R556" s="205"/>
      <c r="S556" s="205"/>
      <c r="T556" s="20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00" t="s">
        <v>157</v>
      </c>
      <c r="AU556" s="200" t="s">
        <v>82</v>
      </c>
      <c r="AV556" s="14" t="s">
        <v>82</v>
      </c>
      <c r="AW556" s="14" t="s">
        <v>30</v>
      </c>
      <c r="AX556" s="14" t="s">
        <v>73</v>
      </c>
      <c r="AY556" s="200" t="s">
        <v>147</v>
      </c>
    </row>
    <row r="557" s="15" customFormat="1">
      <c r="A557" s="15"/>
      <c r="B557" s="207"/>
      <c r="C557" s="15"/>
      <c r="D557" s="192" t="s">
        <v>157</v>
      </c>
      <c r="E557" s="208" t="s">
        <v>1</v>
      </c>
      <c r="F557" s="209" t="s">
        <v>160</v>
      </c>
      <c r="G557" s="15"/>
      <c r="H557" s="210">
        <v>263.23000000000002</v>
      </c>
      <c r="I557" s="211"/>
      <c r="J557" s="15"/>
      <c r="K557" s="15"/>
      <c r="L557" s="207"/>
      <c r="M557" s="212"/>
      <c r="N557" s="213"/>
      <c r="O557" s="213"/>
      <c r="P557" s="213"/>
      <c r="Q557" s="213"/>
      <c r="R557" s="213"/>
      <c r="S557" s="213"/>
      <c r="T557" s="214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08" t="s">
        <v>157</v>
      </c>
      <c r="AU557" s="208" t="s">
        <v>82</v>
      </c>
      <c r="AV557" s="15" t="s">
        <v>154</v>
      </c>
      <c r="AW557" s="15" t="s">
        <v>30</v>
      </c>
      <c r="AX557" s="15" t="s">
        <v>80</v>
      </c>
      <c r="AY557" s="208" t="s">
        <v>147</v>
      </c>
    </row>
    <row r="558" s="2" customFormat="1" ht="16.5" customHeight="1">
      <c r="A558" s="37"/>
      <c r="B558" s="171"/>
      <c r="C558" s="215" t="s">
        <v>311</v>
      </c>
      <c r="D558" s="215" t="s">
        <v>223</v>
      </c>
      <c r="E558" s="216" t="s">
        <v>425</v>
      </c>
      <c r="F558" s="217" t="s">
        <v>426</v>
      </c>
      <c r="G558" s="218" t="s">
        <v>195</v>
      </c>
      <c r="H558" s="219">
        <v>17.600000000000001</v>
      </c>
      <c r="I558" s="220"/>
      <c r="J558" s="221">
        <f>ROUND(I558*H558,2)</f>
        <v>0</v>
      </c>
      <c r="K558" s="222"/>
      <c r="L558" s="223"/>
      <c r="M558" s="224" t="s">
        <v>1</v>
      </c>
      <c r="N558" s="225" t="s">
        <v>38</v>
      </c>
      <c r="O558" s="76"/>
      <c r="P558" s="182">
        <f>O558*H558</f>
        <v>0</v>
      </c>
      <c r="Q558" s="182">
        <v>0</v>
      </c>
      <c r="R558" s="182">
        <f>Q558*H558</f>
        <v>0</v>
      </c>
      <c r="S558" s="182">
        <v>0</v>
      </c>
      <c r="T558" s="183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184" t="s">
        <v>184</v>
      </c>
      <c r="AT558" s="184" t="s">
        <v>223</v>
      </c>
      <c r="AU558" s="184" t="s">
        <v>82</v>
      </c>
      <c r="AY558" s="18" t="s">
        <v>147</v>
      </c>
      <c r="BE558" s="185">
        <f>IF(N558="základní",J558,0)</f>
        <v>0</v>
      </c>
      <c r="BF558" s="185">
        <f>IF(N558="snížená",J558,0)</f>
        <v>0</v>
      </c>
      <c r="BG558" s="185">
        <f>IF(N558="zákl. přenesená",J558,0)</f>
        <v>0</v>
      </c>
      <c r="BH558" s="185">
        <f>IF(N558="sníž. přenesená",J558,0)</f>
        <v>0</v>
      </c>
      <c r="BI558" s="185">
        <f>IF(N558="nulová",J558,0)</f>
        <v>0</v>
      </c>
      <c r="BJ558" s="18" t="s">
        <v>80</v>
      </c>
      <c r="BK558" s="185">
        <f>ROUND(I558*H558,2)</f>
        <v>0</v>
      </c>
      <c r="BL558" s="18" t="s">
        <v>154</v>
      </c>
      <c r="BM558" s="184" t="s">
        <v>427</v>
      </c>
    </row>
    <row r="559" s="2" customFormat="1" ht="24.15" customHeight="1">
      <c r="A559" s="37"/>
      <c r="B559" s="171"/>
      <c r="C559" s="172" t="s">
        <v>413</v>
      </c>
      <c r="D559" s="172" t="s">
        <v>150</v>
      </c>
      <c r="E559" s="173" t="s">
        <v>428</v>
      </c>
      <c r="F559" s="174" t="s">
        <v>429</v>
      </c>
      <c r="G559" s="175" t="s">
        <v>164</v>
      </c>
      <c r="H559" s="176">
        <v>9.4499999999999993</v>
      </c>
      <c r="I559" s="177"/>
      <c r="J559" s="178">
        <f>ROUND(I559*H559,2)</f>
        <v>0</v>
      </c>
      <c r="K559" s="179"/>
      <c r="L559" s="38"/>
      <c r="M559" s="180" t="s">
        <v>1</v>
      </c>
      <c r="N559" s="181" t="s">
        <v>38</v>
      </c>
      <c r="O559" s="76"/>
      <c r="P559" s="182">
        <f>O559*H559</f>
        <v>0</v>
      </c>
      <c r="Q559" s="182">
        <v>0</v>
      </c>
      <c r="R559" s="182">
        <f>Q559*H559</f>
        <v>0</v>
      </c>
      <c r="S559" s="182">
        <v>0</v>
      </c>
      <c r="T559" s="183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184" t="s">
        <v>154</v>
      </c>
      <c r="AT559" s="184" t="s">
        <v>150</v>
      </c>
      <c r="AU559" s="184" t="s">
        <v>82</v>
      </c>
      <c r="AY559" s="18" t="s">
        <v>147</v>
      </c>
      <c r="BE559" s="185">
        <f>IF(N559="základní",J559,0)</f>
        <v>0</v>
      </c>
      <c r="BF559" s="185">
        <f>IF(N559="snížená",J559,0)</f>
        <v>0</v>
      </c>
      <c r="BG559" s="185">
        <f>IF(N559="zákl. přenesená",J559,0)</f>
        <v>0</v>
      </c>
      <c r="BH559" s="185">
        <f>IF(N559="sníž. přenesená",J559,0)</f>
        <v>0</v>
      </c>
      <c r="BI559" s="185">
        <f>IF(N559="nulová",J559,0)</f>
        <v>0</v>
      </c>
      <c r="BJ559" s="18" t="s">
        <v>80</v>
      </c>
      <c r="BK559" s="185">
        <f>ROUND(I559*H559,2)</f>
        <v>0</v>
      </c>
      <c r="BL559" s="18" t="s">
        <v>154</v>
      </c>
      <c r="BM559" s="184" t="s">
        <v>430</v>
      </c>
    </row>
    <row r="560" s="2" customFormat="1">
      <c r="A560" s="37"/>
      <c r="B560" s="38"/>
      <c r="C560" s="37"/>
      <c r="D560" s="186" t="s">
        <v>155</v>
      </c>
      <c r="E560" s="37"/>
      <c r="F560" s="187" t="s">
        <v>431</v>
      </c>
      <c r="G560" s="37"/>
      <c r="H560" s="37"/>
      <c r="I560" s="188"/>
      <c r="J560" s="37"/>
      <c r="K560" s="37"/>
      <c r="L560" s="38"/>
      <c r="M560" s="189"/>
      <c r="N560" s="190"/>
      <c r="O560" s="76"/>
      <c r="P560" s="76"/>
      <c r="Q560" s="76"/>
      <c r="R560" s="76"/>
      <c r="S560" s="76"/>
      <c r="T560" s="7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T560" s="18" t="s">
        <v>155</v>
      </c>
      <c r="AU560" s="18" t="s">
        <v>82</v>
      </c>
    </row>
    <row r="561" s="13" customFormat="1">
      <c r="A561" s="13"/>
      <c r="B561" s="191"/>
      <c r="C561" s="13"/>
      <c r="D561" s="192" t="s">
        <v>157</v>
      </c>
      <c r="E561" s="193" t="s">
        <v>1</v>
      </c>
      <c r="F561" s="194" t="s">
        <v>243</v>
      </c>
      <c r="G561" s="13"/>
      <c r="H561" s="193" t="s">
        <v>1</v>
      </c>
      <c r="I561" s="195"/>
      <c r="J561" s="13"/>
      <c r="K561" s="13"/>
      <c r="L561" s="191"/>
      <c r="M561" s="196"/>
      <c r="N561" s="197"/>
      <c r="O561" s="197"/>
      <c r="P561" s="197"/>
      <c r="Q561" s="197"/>
      <c r="R561" s="197"/>
      <c r="S561" s="197"/>
      <c r="T561" s="19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93" t="s">
        <v>157</v>
      </c>
      <c r="AU561" s="193" t="s">
        <v>82</v>
      </c>
      <c r="AV561" s="13" t="s">
        <v>80</v>
      </c>
      <c r="AW561" s="13" t="s">
        <v>30</v>
      </c>
      <c r="AX561" s="13" t="s">
        <v>73</v>
      </c>
      <c r="AY561" s="193" t="s">
        <v>147</v>
      </c>
    </row>
    <row r="562" s="14" customFormat="1">
      <c r="A562" s="14"/>
      <c r="B562" s="199"/>
      <c r="C562" s="14"/>
      <c r="D562" s="192" t="s">
        <v>157</v>
      </c>
      <c r="E562" s="200" t="s">
        <v>1</v>
      </c>
      <c r="F562" s="201" t="s">
        <v>244</v>
      </c>
      <c r="G562" s="14"/>
      <c r="H562" s="202">
        <v>9.4499999999999993</v>
      </c>
      <c r="I562" s="203"/>
      <c r="J562" s="14"/>
      <c r="K562" s="14"/>
      <c r="L562" s="199"/>
      <c r="M562" s="204"/>
      <c r="N562" s="205"/>
      <c r="O562" s="205"/>
      <c r="P562" s="205"/>
      <c r="Q562" s="205"/>
      <c r="R562" s="205"/>
      <c r="S562" s="205"/>
      <c r="T562" s="20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00" t="s">
        <v>157</v>
      </c>
      <c r="AU562" s="200" t="s">
        <v>82</v>
      </c>
      <c r="AV562" s="14" t="s">
        <v>82</v>
      </c>
      <c r="AW562" s="14" t="s">
        <v>30</v>
      </c>
      <c r="AX562" s="14" t="s">
        <v>73</v>
      </c>
      <c r="AY562" s="200" t="s">
        <v>147</v>
      </c>
    </row>
    <row r="563" s="15" customFormat="1">
      <c r="A563" s="15"/>
      <c r="B563" s="207"/>
      <c r="C563" s="15"/>
      <c r="D563" s="192" t="s">
        <v>157</v>
      </c>
      <c r="E563" s="208" t="s">
        <v>1</v>
      </c>
      <c r="F563" s="209" t="s">
        <v>160</v>
      </c>
      <c r="G563" s="15"/>
      <c r="H563" s="210">
        <v>9.4499999999999993</v>
      </c>
      <c r="I563" s="211"/>
      <c r="J563" s="15"/>
      <c r="K563" s="15"/>
      <c r="L563" s="207"/>
      <c r="M563" s="212"/>
      <c r="N563" s="213"/>
      <c r="O563" s="213"/>
      <c r="P563" s="213"/>
      <c r="Q563" s="213"/>
      <c r="R563" s="213"/>
      <c r="S563" s="213"/>
      <c r="T563" s="214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08" t="s">
        <v>157</v>
      </c>
      <c r="AU563" s="208" t="s">
        <v>82</v>
      </c>
      <c r="AV563" s="15" t="s">
        <v>154</v>
      </c>
      <c r="AW563" s="15" t="s">
        <v>30</v>
      </c>
      <c r="AX563" s="15" t="s">
        <v>80</v>
      </c>
      <c r="AY563" s="208" t="s">
        <v>147</v>
      </c>
    </row>
    <row r="564" s="2" customFormat="1" ht="37.8" customHeight="1">
      <c r="A564" s="37"/>
      <c r="B564" s="171"/>
      <c r="C564" s="172" t="s">
        <v>315</v>
      </c>
      <c r="D564" s="172" t="s">
        <v>150</v>
      </c>
      <c r="E564" s="173" t="s">
        <v>432</v>
      </c>
      <c r="F564" s="174" t="s">
        <v>433</v>
      </c>
      <c r="G564" s="175" t="s">
        <v>164</v>
      </c>
      <c r="H564" s="176">
        <v>233.5</v>
      </c>
      <c r="I564" s="177"/>
      <c r="J564" s="178">
        <f>ROUND(I564*H564,2)</f>
        <v>0</v>
      </c>
      <c r="K564" s="179"/>
      <c r="L564" s="38"/>
      <c r="M564" s="180" t="s">
        <v>1</v>
      </c>
      <c r="N564" s="181" t="s">
        <v>38</v>
      </c>
      <c r="O564" s="76"/>
      <c r="P564" s="182">
        <f>O564*H564</f>
        <v>0</v>
      </c>
      <c r="Q564" s="182">
        <v>0</v>
      </c>
      <c r="R564" s="182">
        <f>Q564*H564</f>
        <v>0</v>
      </c>
      <c r="S564" s="182">
        <v>0</v>
      </c>
      <c r="T564" s="183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84" t="s">
        <v>154</v>
      </c>
      <c r="AT564" s="184" t="s">
        <v>150</v>
      </c>
      <c r="AU564" s="184" t="s">
        <v>82</v>
      </c>
      <c r="AY564" s="18" t="s">
        <v>147</v>
      </c>
      <c r="BE564" s="185">
        <f>IF(N564="základní",J564,0)</f>
        <v>0</v>
      </c>
      <c r="BF564" s="185">
        <f>IF(N564="snížená",J564,0)</f>
        <v>0</v>
      </c>
      <c r="BG564" s="185">
        <f>IF(N564="zákl. přenesená",J564,0)</f>
        <v>0</v>
      </c>
      <c r="BH564" s="185">
        <f>IF(N564="sníž. přenesená",J564,0)</f>
        <v>0</v>
      </c>
      <c r="BI564" s="185">
        <f>IF(N564="nulová",J564,0)</f>
        <v>0</v>
      </c>
      <c r="BJ564" s="18" t="s">
        <v>80</v>
      </c>
      <c r="BK564" s="185">
        <f>ROUND(I564*H564,2)</f>
        <v>0</v>
      </c>
      <c r="BL564" s="18" t="s">
        <v>154</v>
      </c>
      <c r="BM564" s="184" t="s">
        <v>434</v>
      </c>
    </row>
    <row r="565" s="2" customFormat="1">
      <c r="A565" s="37"/>
      <c r="B565" s="38"/>
      <c r="C565" s="37"/>
      <c r="D565" s="186" t="s">
        <v>155</v>
      </c>
      <c r="E565" s="37"/>
      <c r="F565" s="187" t="s">
        <v>435</v>
      </c>
      <c r="G565" s="37"/>
      <c r="H565" s="37"/>
      <c r="I565" s="188"/>
      <c r="J565" s="37"/>
      <c r="K565" s="37"/>
      <c r="L565" s="38"/>
      <c r="M565" s="189"/>
      <c r="N565" s="190"/>
      <c r="O565" s="76"/>
      <c r="P565" s="76"/>
      <c r="Q565" s="76"/>
      <c r="R565" s="76"/>
      <c r="S565" s="76"/>
      <c r="T565" s="7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T565" s="18" t="s">
        <v>155</v>
      </c>
      <c r="AU565" s="18" t="s">
        <v>82</v>
      </c>
    </row>
    <row r="566" s="13" customFormat="1">
      <c r="A566" s="13"/>
      <c r="B566" s="191"/>
      <c r="C566" s="13"/>
      <c r="D566" s="192" t="s">
        <v>157</v>
      </c>
      <c r="E566" s="193" t="s">
        <v>1</v>
      </c>
      <c r="F566" s="194" t="s">
        <v>165</v>
      </c>
      <c r="G566" s="13"/>
      <c r="H566" s="193" t="s">
        <v>1</v>
      </c>
      <c r="I566" s="195"/>
      <c r="J566" s="13"/>
      <c r="K566" s="13"/>
      <c r="L566" s="191"/>
      <c r="M566" s="196"/>
      <c r="N566" s="197"/>
      <c r="O566" s="197"/>
      <c r="P566" s="197"/>
      <c r="Q566" s="197"/>
      <c r="R566" s="197"/>
      <c r="S566" s="197"/>
      <c r="T566" s="198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193" t="s">
        <v>157</v>
      </c>
      <c r="AU566" s="193" t="s">
        <v>82</v>
      </c>
      <c r="AV566" s="13" t="s">
        <v>80</v>
      </c>
      <c r="AW566" s="13" t="s">
        <v>30</v>
      </c>
      <c r="AX566" s="13" t="s">
        <v>73</v>
      </c>
      <c r="AY566" s="193" t="s">
        <v>147</v>
      </c>
    </row>
    <row r="567" s="14" customFormat="1">
      <c r="A567" s="14"/>
      <c r="B567" s="199"/>
      <c r="C567" s="14"/>
      <c r="D567" s="192" t="s">
        <v>157</v>
      </c>
      <c r="E567" s="200" t="s">
        <v>1</v>
      </c>
      <c r="F567" s="201" t="s">
        <v>166</v>
      </c>
      <c r="G567" s="14"/>
      <c r="H567" s="202">
        <v>149.80000000000001</v>
      </c>
      <c r="I567" s="203"/>
      <c r="J567" s="14"/>
      <c r="K567" s="14"/>
      <c r="L567" s="199"/>
      <c r="M567" s="204"/>
      <c r="N567" s="205"/>
      <c r="O567" s="205"/>
      <c r="P567" s="205"/>
      <c r="Q567" s="205"/>
      <c r="R567" s="205"/>
      <c r="S567" s="205"/>
      <c r="T567" s="206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00" t="s">
        <v>157</v>
      </c>
      <c r="AU567" s="200" t="s">
        <v>82</v>
      </c>
      <c r="AV567" s="14" t="s">
        <v>82</v>
      </c>
      <c r="AW567" s="14" t="s">
        <v>30</v>
      </c>
      <c r="AX567" s="14" t="s">
        <v>73</v>
      </c>
      <c r="AY567" s="200" t="s">
        <v>147</v>
      </c>
    </row>
    <row r="568" s="13" customFormat="1">
      <c r="A568" s="13"/>
      <c r="B568" s="191"/>
      <c r="C568" s="13"/>
      <c r="D568" s="192" t="s">
        <v>157</v>
      </c>
      <c r="E568" s="193" t="s">
        <v>1</v>
      </c>
      <c r="F568" s="194" t="s">
        <v>167</v>
      </c>
      <c r="G568" s="13"/>
      <c r="H568" s="193" t="s">
        <v>1</v>
      </c>
      <c r="I568" s="195"/>
      <c r="J568" s="13"/>
      <c r="K568" s="13"/>
      <c r="L568" s="191"/>
      <c r="M568" s="196"/>
      <c r="N568" s="197"/>
      <c r="O568" s="197"/>
      <c r="P568" s="197"/>
      <c r="Q568" s="197"/>
      <c r="R568" s="197"/>
      <c r="S568" s="197"/>
      <c r="T568" s="198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193" t="s">
        <v>157</v>
      </c>
      <c r="AU568" s="193" t="s">
        <v>82</v>
      </c>
      <c r="AV568" s="13" t="s">
        <v>80</v>
      </c>
      <c r="AW568" s="13" t="s">
        <v>30</v>
      </c>
      <c r="AX568" s="13" t="s">
        <v>73</v>
      </c>
      <c r="AY568" s="193" t="s">
        <v>147</v>
      </c>
    </row>
    <row r="569" s="14" customFormat="1">
      <c r="A569" s="14"/>
      <c r="B569" s="199"/>
      <c r="C569" s="14"/>
      <c r="D569" s="192" t="s">
        <v>157</v>
      </c>
      <c r="E569" s="200" t="s">
        <v>1</v>
      </c>
      <c r="F569" s="201" t="s">
        <v>168</v>
      </c>
      <c r="G569" s="14"/>
      <c r="H569" s="202">
        <v>136.5</v>
      </c>
      <c r="I569" s="203"/>
      <c r="J569" s="14"/>
      <c r="K569" s="14"/>
      <c r="L569" s="199"/>
      <c r="M569" s="204"/>
      <c r="N569" s="205"/>
      <c r="O569" s="205"/>
      <c r="P569" s="205"/>
      <c r="Q569" s="205"/>
      <c r="R569" s="205"/>
      <c r="S569" s="205"/>
      <c r="T569" s="20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00" t="s">
        <v>157</v>
      </c>
      <c r="AU569" s="200" t="s">
        <v>82</v>
      </c>
      <c r="AV569" s="14" t="s">
        <v>82</v>
      </c>
      <c r="AW569" s="14" t="s">
        <v>30</v>
      </c>
      <c r="AX569" s="14" t="s">
        <v>73</v>
      </c>
      <c r="AY569" s="200" t="s">
        <v>147</v>
      </c>
    </row>
    <row r="570" s="13" customFormat="1">
      <c r="A570" s="13"/>
      <c r="B570" s="191"/>
      <c r="C570" s="13"/>
      <c r="D570" s="192" t="s">
        <v>157</v>
      </c>
      <c r="E570" s="193" t="s">
        <v>1</v>
      </c>
      <c r="F570" s="194" t="s">
        <v>169</v>
      </c>
      <c r="G570" s="13"/>
      <c r="H570" s="193" t="s">
        <v>1</v>
      </c>
      <c r="I570" s="195"/>
      <c r="J570" s="13"/>
      <c r="K570" s="13"/>
      <c r="L570" s="191"/>
      <c r="M570" s="196"/>
      <c r="N570" s="197"/>
      <c r="O570" s="197"/>
      <c r="P570" s="197"/>
      <c r="Q570" s="197"/>
      <c r="R570" s="197"/>
      <c r="S570" s="197"/>
      <c r="T570" s="19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193" t="s">
        <v>157</v>
      </c>
      <c r="AU570" s="193" t="s">
        <v>82</v>
      </c>
      <c r="AV570" s="13" t="s">
        <v>80</v>
      </c>
      <c r="AW570" s="13" t="s">
        <v>30</v>
      </c>
      <c r="AX570" s="13" t="s">
        <v>73</v>
      </c>
      <c r="AY570" s="193" t="s">
        <v>147</v>
      </c>
    </row>
    <row r="571" s="14" customFormat="1">
      <c r="A571" s="14"/>
      <c r="B571" s="199"/>
      <c r="C571" s="14"/>
      <c r="D571" s="192" t="s">
        <v>157</v>
      </c>
      <c r="E571" s="200" t="s">
        <v>1</v>
      </c>
      <c r="F571" s="201" t="s">
        <v>170</v>
      </c>
      <c r="G571" s="14"/>
      <c r="H571" s="202">
        <v>-45</v>
      </c>
      <c r="I571" s="203"/>
      <c r="J571" s="14"/>
      <c r="K571" s="14"/>
      <c r="L571" s="199"/>
      <c r="M571" s="204"/>
      <c r="N571" s="205"/>
      <c r="O571" s="205"/>
      <c r="P571" s="205"/>
      <c r="Q571" s="205"/>
      <c r="R571" s="205"/>
      <c r="S571" s="205"/>
      <c r="T571" s="20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00" t="s">
        <v>157</v>
      </c>
      <c r="AU571" s="200" t="s">
        <v>82</v>
      </c>
      <c r="AV571" s="14" t="s">
        <v>82</v>
      </c>
      <c r="AW571" s="14" t="s">
        <v>30</v>
      </c>
      <c r="AX571" s="14" t="s">
        <v>73</v>
      </c>
      <c r="AY571" s="200" t="s">
        <v>147</v>
      </c>
    </row>
    <row r="572" s="14" customFormat="1">
      <c r="A572" s="14"/>
      <c r="B572" s="199"/>
      <c r="C572" s="14"/>
      <c r="D572" s="192" t="s">
        <v>157</v>
      </c>
      <c r="E572" s="200" t="s">
        <v>1</v>
      </c>
      <c r="F572" s="201" t="s">
        <v>171</v>
      </c>
      <c r="G572" s="14"/>
      <c r="H572" s="202">
        <v>-5.4000000000000004</v>
      </c>
      <c r="I572" s="203"/>
      <c r="J572" s="14"/>
      <c r="K572" s="14"/>
      <c r="L572" s="199"/>
      <c r="M572" s="204"/>
      <c r="N572" s="205"/>
      <c r="O572" s="205"/>
      <c r="P572" s="205"/>
      <c r="Q572" s="205"/>
      <c r="R572" s="205"/>
      <c r="S572" s="205"/>
      <c r="T572" s="20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00" t="s">
        <v>157</v>
      </c>
      <c r="AU572" s="200" t="s">
        <v>82</v>
      </c>
      <c r="AV572" s="14" t="s">
        <v>82</v>
      </c>
      <c r="AW572" s="14" t="s">
        <v>30</v>
      </c>
      <c r="AX572" s="14" t="s">
        <v>73</v>
      </c>
      <c r="AY572" s="200" t="s">
        <v>147</v>
      </c>
    </row>
    <row r="573" s="14" customFormat="1">
      <c r="A573" s="14"/>
      <c r="B573" s="199"/>
      <c r="C573" s="14"/>
      <c r="D573" s="192" t="s">
        <v>157</v>
      </c>
      <c r="E573" s="200" t="s">
        <v>1</v>
      </c>
      <c r="F573" s="201" t="s">
        <v>172</v>
      </c>
      <c r="G573" s="14"/>
      <c r="H573" s="202">
        <v>-1.76</v>
      </c>
      <c r="I573" s="203"/>
      <c r="J573" s="14"/>
      <c r="K573" s="14"/>
      <c r="L573" s="199"/>
      <c r="M573" s="204"/>
      <c r="N573" s="205"/>
      <c r="O573" s="205"/>
      <c r="P573" s="205"/>
      <c r="Q573" s="205"/>
      <c r="R573" s="205"/>
      <c r="S573" s="205"/>
      <c r="T573" s="20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00" t="s">
        <v>157</v>
      </c>
      <c r="AU573" s="200" t="s">
        <v>82</v>
      </c>
      <c r="AV573" s="14" t="s">
        <v>82</v>
      </c>
      <c r="AW573" s="14" t="s">
        <v>30</v>
      </c>
      <c r="AX573" s="14" t="s">
        <v>73</v>
      </c>
      <c r="AY573" s="200" t="s">
        <v>147</v>
      </c>
    </row>
    <row r="574" s="14" customFormat="1">
      <c r="A574" s="14"/>
      <c r="B574" s="199"/>
      <c r="C574" s="14"/>
      <c r="D574" s="192" t="s">
        <v>157</v>
      </c>
      <c r="E574" s="200" t="s">
        <v>1</v>
      </c>
      <c r="F574" s="201" t="s">
        <v>173</v>
      </c>
      <c r="G574" s="14"/>
      <c r="H574" s="202">
        <v>-0.64000000000000001</v>
      </c>
      <c r="I574" s="203"/>
      <c r="J574" s="14"/>
      <c r="K574" s="14"/>
      <c r="L574" s="199"/>
      <c r="M574" s="204"/>
      <c r="N574" s="205"/>
      <c r="O574" s="205"/>
      <c r="P574" s="205"/>
      <c r="Q574" s="205"/>
      <c r="R574" s="205"/>
      <c r="S574" s="205"/>
      <c r="T574" s="20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00" t="s">
        <v>157</v>
      </c>
      <c r="AU574" s="200" t="s">
        <v>82</v>
      </c>
      <c r="AV574" s="14" t="s">
        <v>82</v>
      </c>
      <c r="AW574" s="14" t="s">
        <v>30</v>
      </c>
      <c r="AX574" s="14" t="s">
        <v>73</v>
      </c>
      <c r="AY574" s="200" t="s">
        <v>147</v>
      </c>
    </row>
    <row r="575" s="15" customFormat="1">
      <c r="A575" s="15"/>
      <c r="B575" s="207"/>
      <c r="C575" s="15"/>
      <c r="D575" s="192" t="s">
        <v>157</v>
      </c>
      <c r="E575" s="208" t="s">
        <v>1</v>
      </c>
      <c r="F575" s="209" t="s">
        <v>160</v>
      </c>
      <c r="G575" s="15"/>
      <c r="H575" s="210">
        <v>233.50000000000003</v>
      </c>
      <c r="I575" s="211"/>
      <c r="J575" s="15"/>
      <c r="K575" s="15"/>
      <c r="L575" s="207"/>
      <c r="M575" s="212"/>
      <c r="N575" s="213"/>
      <c r="O575" s="213"/>
      <c r="P575" s="213"/>
      <c r="Q575" s="213"/>
      <c r="R575" s="213"/>
      <c r="S575" s="213"/>
      <c r="T575" s="214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08" t="s">
        <v>157</v>
      </c>
      <c r="AU575" s="208" t="s">
        <v>82</v>
      </c>
      <c r="AV575" s="15" t="s">
        <v>154</v>
      </c>
      <c r="AW575" s="15" t="s">
        <v>30</v>
      </c>
      <c r="AX575" s="15" t="s">
        <v>80</v>
      </c>
      <c r="AY575" s="208" t="s">
        <v>147</v>
      </c>
    </row>
    <row r="576" s="2" customFormat="1" ht="37.8" customHeight="1">
      <c r="A576" s="37"/>
      <c r="B576" s="171"/>
      <c r="C576" s="172" t="s">
        <v>436</v>
      </c>
      <c r="D576" s="172" t="s">
        <v>150</v>
      </c>
      <c r="E576" s="173" t="s">
        <v>437</v>
      </c>
      <c r="F576" s="174" t="s">
        <v>438</v>
      </c>
      <c r="G576" s="175" t="s">
        <v>164</v>
      </c>
      <c r="H576" s="176">
        <v>69.25</v>
      </c>
      <c r="I576" s="177"/>
      <c r="J576" s="178">
        <f>ROUND(I576*H576,2)</f>
        <v>0</v>
      </c>
      <c r="K576" s="179"/>
      <c r="L576" s="38"/>
      <c r="M576" s="180" t="s">
        <v>1</v>
      </c>
      <c r="N576" s="181" t="s">
        <v>38</v>
      </c>
      <c r="O576" s="76"/>
      <c r="P576" s="182">
        <f>O576*H576</f>
        <v>0</v>
      </c>
      <c r="Q576" s="182">
        <v>0</v>
      </c>
      <c r="R576" s="182">
        <f>Q576*H576</f>
        <v>0</v>
      </c>
      <c r="S576" s="182">
        <v>0</v>
      </c>
      <c r="T576" s="183">
        <f>S576*H576</f>
        <v>0</v>
      </c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R576" s="184" t="s">
        <v>154</v>
      </c>
      <c r="AT576" s="184" t="s">
        <v>150</v>
      </c>
      <c r="AU576" s="184" t="s">
        <v>82</v>
      </c>
      <c r="AY576" s="18" t="s">
        <v>147</v>
      </c>
      <c r="BE576" s="185">
        <f>IF(N576="základní",J576,0)</f>
        <v>0</v>
      </c>
      <c r="BF576" s="185">
        <f>IF(N576="snížená",J576,0)</f>
        <v>0</v>
      </c>
      <c r="BG576" s="185">
        <f>IF(N576="zákl. přenesená",J576,0)</f>
        <v>0</v>
      </c>
      <c r="BH576" s="185">
        <f>IF(N576="sníž. přenesená",J576,0)</f>
        <v>0</v>
      </c>
      <c r="BI576" s="185">
        <f>IF(N576="nulová",J576,0)</f>
        <v>0</v>
      </c>
      <c r="BJ576" s="18" t="s">
        <v>80</v>
      </c>
      <c r="BK576" s="185">
        <f>ROUND(I576*H576,2)</f>
        <v>0</v>
      </c>
      <c r="BL576" s="18" t="s">
        <v>154</v>
      </c>
      <c r="BM576" s="184" t="s">
        <v>439</v>
      </c>
    </row>
    <row r="577" s="2" customFormat="1">
      <c r="A577" s="37"/>
      <c r="B577" s="38"/>
      <c r="C577" s="37"/>
      <c r="D577" s="186" t="s">
        <v>155</v>
      </c>
      <c r="E577" s="37"/>
      <c r="F577" s="187" t="s">
        <v>440</v>
      </c>
      <c r="G577" s="37"/>
      <c r="H577" s="37"/>
      <c r="I577" s="188"/>
      <c r="J577" s="37"/>
      <c r="K577" s="37"/>
      <c r="L577" s="38"/>
      <c r="M577" s="189"/>
      <c r="N577" s="190"/>
      <c r="O577" s="76"/>
      <c r="P577" s="76"/>
      <c r="Q577" s="76"/>
      <c r="R577" s="76"/>
      <c r="S577" s="76"/>
      <c r="T577" s="7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T577" s="18" t="s">
        <v>155</v>
      </c>
      <c r="AU577" s="18" t="s">
        <v>82</v>
      </c>
    </row>
    <row r="578" s="13" customFormat="1">
      <c r="A578" s="13"/>
      <c r="B578" s="191"/>
      <c r="C578" s="13"/>
      <c r="D578" s="192" t="s">
        <v>157</v>
      </c>
      <c r="E578" s="193" t="s">
        <v>1</v>
      </c>
      <c r="F578" s="194" t="s">
        <v>256</v>
      </c>
      <c r="G578" s="13"/>
      <c r="H578" s="193" t="s">
        <v>1</v>
      </c>
      <c r="I578" s="195"/>
      <c r="J578" s="13"/>
      <c r="K578" s="13"/>
      <c r="L578" s="191"/>
      <c r="M578" s="196"/>
      <c r="N578" s="197"/>
      <c r="O578" s="197"/>
      <c r="P578" s="197"/>
      <c r="Q578" s="197"/>
      <c r="R578" s="197"/>
      <c r="S578" s="197"/>
      <c r="T578" s="19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93" t="s">
        <v>157</v>
      </c>
      <c r="AU578" s="193" t="s">
        <v>82</v>
      </c>
      <c r="AV578" s="13" t="s">
        <v>80</v>
      </c>
      <c r="AW578" s="13" t="s">
        <v>30</v>
      </c>
      <c r="AX578" s="13" t="s">
        <v>73</v>
      </c>
      <c r="AY578" s="193" t="s">
        <v>147</v>
      </c>
    </row>
    <row r="579" s="14" customFormat="1">
      <c r="A579" s="14"/>
      <c r="B579" s="199"/>
      <c r="C579" s="14"/>
      <c r="D579" s="192" t="s">
        <v>157</v>
      </c>
      <c r="E579" s="200" t="s">
        <v>1</v>
      </c>
      <c r="F579" s="201" t="s">
        <v>257</v>
      </c>
      <c r="G579" s="14"/>
      <c r="H579" s="202">
        <v>5.04</v>
      </c>
      <c r="I579" s="203"/>
      <c r="J579" s="14"/>
      <c r="K579" s="14"/>
      <c r="L579" s="199"/>
      <c r="M579" s="204"/>
      <c r="N579" s="205"/>
      <c r="O579" s="205"/>
      <c r="P579" s="205"/>
      <c r="Q579" s="205"/>
      <c r="R579" s="205"/>
      <c r="S579" s="205"/>
      <c r="T579" s="20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00" t="s">
        <v>157</v>
      </c>
      <c r="AU579" s="200" t="s">
        <v>82</v>
      </c>
      <c r="AV579" s="14" t="s">
        <v>82</v>
      </c>
      <c r="AW579" s="14" t="s">
        <v>30</v>
      </c>
      <c r="AX579" s="14" t="s">
        <v>73</v>
      </c>
      <c r="AY579" s="200" t="s">
        <v>147</v>
      </c>
    </row>
    <row r="580" s="14" customFormat="1">
      <c r="A580" s="14"/>
      <c r="B580" s="199"/>
      <c r="C580" s="14"/>
      <c r="D580" s="192" t="s">
        <v>157</v>
      </c>
      <c r="E580" s="200" t="s">
        <v>1</v>
      </c>
      <c r="F580" s="201" t="s">
        <v>258</v>
      </c>
      <c r="G580" s="14"/>
      <c r="H580" s="202">
        <v>4.8600000000000003</v>
      </c>
      <c r="I580" s="203"/>
      <c r="J580" s="14"/>
      <c r="K580" s="14"/>
      <c r="L580" s="199"/>
      <c r="M580" s="204"/>
      <c r="N580" s="205"/>
      <c r="O580" s="205"/>
      <c r="P580" s="205"/>
      <c r="Q580" s="205"/>
      <c r="R580" s="205"/>
      <c r="S580" s="205"/>
      <c r="T580" s="20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00" t="s">
        <v>157</v>
      </c>
      <c r="AU580" s="200" t="s">
        <v>82</v>
      </c>
      <c r="AV580" s="14" t="s">
        <v>82</v>
      </c>
      <c r="AW580" s="14" t="s">
        <v>30</v>
      </c>
      <c r="AX580" s="14" t="s">
        <v>73</v>
      </c>
      <c r="AY580" s="200" t="s">
        <v>147</v>
      </c>
    </row>
    <row r="581" s="13" customFormat="1">
      <c r="A581" s="13"/>
      <c r="B581" s="191"/>
      <c r="C581" s="13"/>
      <c r="D581" s="192" t="s">
        <v>157</v>
      </c>
      <c r="E581" s="193" t="s">
        <v>1</v>
      </c>
      <c r="F581" s="194" t="s">
        <v>245</v>
      </c>
      <c r="G581" s="13"/>
      <c r="H581" s="193" t="s">
        <v>1</v>
      </c>
      <c r="I581" s="195"/>
      <c r="J581" s="13"/>
      <c r="K581" s="13"/>
      <c r="L581" s="191"/>
      <c r="M581" s="196"/>
      <c r="N581" s="197"/>
      <c r="O581" s="197"/>
      <c r="P581" s="197"/>
      <c r="Q581" s="197"/>
      <c r="R581" s="197"/>
      <c r="S581" s="197"/>
      <c r="T581" s="19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193" t="s">
        <v>157</v>
      </c>
      <c r="AU581" s="193" t="s">
        <v>82</v>
      </c>
      <c r="AV581" s="13" t="s">
        <v>80</v>
      </c>
      <c r="AW581" s="13" t="s">
        <v>30</v>
      </c>
      <c r="AX581" s="13" t="s">
        <v>73</v>
      </c>
      <c r="AY581" s="193" t="s">
        <v>147</v>
      </c>
    </row>
    <row r="582" s="13" customFormat="1">
      <c r="A582" s="13"/>
      <c r="B582" s="191"/>
      <c r="C582" s="13"/>
      <c r="D582" s="192" t="s">
        <v>157</v>
      </c>
      <c r="E582" s="193" t="s">
        <v>1</v>
      </c>
      <c r="F582" s="194" t="s">
        <v>165</v>
      </c>
      <c r="G582" s="13"/>
      <c r="H582" s="193" t="s">
        <v>1</v>
      </c>
      <c r="I582" s="195"/>
      <c r="J582" s="13"/>
      <c r="K582" s="13"/>
      <c r="L582" s="191"/>
      <c r="M582" s="196"/>
      <c r="N582" s="197"/>
      <c r="O582" s="197"/>
      <c r="P582" s="197"/>
      <c r="Q582" s="197"/>
      <c r="R582" s="197"/>
      <c r="S582" s="197"/>
      <c r="T582" s="19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93" t="s">
        <v>157</v>
      </c>
      <c r="AU582" s="193" t="s">
        <v>82</v>
      </c>
      <c r="AV582" s="13" t="s">
        <v>80</v>
      </c>
      <c r="AW582" s="13" t="s">
        <v>30</v>
      </c>
      <c r="AX582" s="13" t="s">
        <v>73</v>
      </c>
      <c r="AY582" s="193" t="s">
        <v>147</v>
      </c>
    </row>
    <row r="583" s="14" customFormat="1">
      <c r="A583" s="14"/>
      <c r="B583" s="199"/>
      <c r="C583" s="14"/>
      <c r="D583" s="192" t="s">
        <v>157</v>
      </c>
      <c r="E583" s="200" t="s">
        <v>1</v>
      </c>
      <c r="F583" s="201" t="s">
        <v>246</v>
      </c>
      <c r="G583" s="14"/>
      <c r="H583" s="202">
        <v>21.399999999999999</v>
      </c>
      <c r="I583" s="203"/>
      <c r="J583" s="14"/>
      <c r="K583" s="14"/>
      <c r="L583" s="199"/>
      <c r="M583" s="204"/>
      <c r="N583" s="205"/>
      <c r="O583" s="205"/>
      <c r="P583" s="205"/>
      <c r="Q583" s="205"/>
      <c r="R583" s="205"/>
      <c r="S583" s="205"/>
      <c r="T583" s="20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00" t="s">
        <v>157</v>
      </c>
      <c r="AU583" s="200" t="s">
        <v>82</v>
      </c>
      <c r="AV583" s="14" t="s">
        <v>82</v>
      </c>
      <c r="AW583" s="14" t="s">
        <v>30</v>
      </c>
      <c r="AX583" s="14" t="s">
        <v>73</v>
      </c>
      <c r="AY583" s="200" t="s">
        <v>147</v>
      </c>
    </row>
    <row r="584" s="14" customFormat="1">
      <c r="A584" s="14"/>
      <c r="B584" s="199"/>
      <c r="C584" s="14"/>
      <c r="D584" s="192" t="s">
        <v>157</v>
      </c>
      <c r="E584" s="200" t="s">
        <v>1</v>
      </c>
      <c r="F584" s="201" t="s">
        <v>247</v>
      </c>
      <c r="G584" s="14"/>
      <c r="H584" s="202">
        <v>9</v>
      </c>
      <c r="I584" s="203"/>
      <c r="J584" s="14"/>
      <c r="K584" s="14"/>
      <c r="L584" s="199"/>
      <c r="M584" s="204"/>
      <c r="N584" s="205"/>
      <c r="O584" s="205"/>
      <c r="P584" s="205"/>
      <c r="Q584" s="205"/>
      <c r="R584" s="205"/>
      <c r="S584" s="205"/>
      <c r="T584" s="20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00" t="s">
        <v>157</v>
      </c>
      <c r="AU584" s="200" t="s">
        <v>82</v>
      </c>
      <c r="AV584" s="14" t="s">
        <v>82</v>
      </c>
      <c r="AW584" s="14" t="s">
        <v>30</v>
      </c>
      <c r="AX584" s="14" t="s">
        <v>73</v>
      </c>
      <c r="AY584" s="200" t="s">
        <v>147</v>
      </c>
    </row>
    <row r="585" s="13" customFormat="1">
      <c r="A585" s="13"/>
      <c r="B585" s="191"/>
      <c r="C585" s="13"/>
      <c r="D585" s="192" t="s">
        <v>157</v>
      </c>
      <c r="E585" s="193" t="s">
        <v>1</v>
      </c>
      <c r="F585" s="194" t="s">
        <v>167</v>
      </c>
      <c r="G585" s="13"/>
      <c r="H585" s="193" t="s">
        <v>1</v>
      </c>
      <c r="I585" s="195"/>
      <c r="J585" s="13"/>
      <c r="K585" s="13"/>
      <c r="L585" s="191"/>
      <c r="M585" s="196"/>
      <c r="N585" s="197"/>
      <c r="O585" s="197"/>
      <c r="P585" s="197"/>
      <c r="Q585" s="197"/>
      <c r="R585" s="197"/>
      <c r="S585" s="197"/>
      <c r="T585" s="19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93" t="s">
        <v>157</v>
      </c>
      <c r="AU585" s="193" t="s">
        <v>82</v>
      </c>
      <c r="AV585" s="13" t="s">
        <v>80</v>
      </c>
      <c r="AW585" s="13" t="s">
        <v>30</v>
      </c>
      <c r="AX585" s="13" t="s">
        <v>73</v>
      </c>
      <c r="AY585" s="193" t="s">
        <v>147</v>
      </c>
    </row>
    <row r="586" s="14" customFormat="1">
      <c r="A586" s="14"/>
      <c r="B586" s="199"/>
      <c r="C586" s="14"/>
      <c r="D586" s="192" t="s">
        <v>157</v>
      </c>
      <c r="E586" s="200" t="s">
        <v>1</v>
      </c>
      <c r="F586" s="201" t="s">
        <v>248</v>
      </c>
      <c r="G586" s="14"/>
      <c r="H586" s="202">
        <v>19.5</v>
      </c>
      <c r="I586" s="203"/>
      <c r="J586" s="14"/>
      <c r="K586" s="14"/>
      <c r="L586" s="199"/>
      <c r="M586" s="204"/>
      <c r="N586" s="205"/>
      <c r="O586" s="205"/>
      <c r="P586" s="205"/>
      <c r="Q586" s="205"/>
      <c r="R586" s="205"/>
      <c r="S586" s="205"/>
      <c r="T586" s="20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00" t="s">
        <v>157</v>
      </c>
      <c r="AU586" s="200" t="s">
        <v>82</v>
      </c>
      <c r="AV586" s="14" t="s">
        <v>82</v>
      </c>
      <c r="AW586" s="14" t="s">
        <v>30</v>
      </c>
      <c r="AX586" s="14" t="s">
        <v>73</v>
      </c>
      <c r="AY586" s="200" t="s">
        <v>147</v>
      </c>
    </row>
    <row r="587" s="13" customFormat="1">
      <c r="A587" s="13"/>
      <c r="B587" s="191"/>
      <c r="C587" s="13"/>
      <c r="D587" s="192" t="s">
        <v>157</v>
      </c>
      <c r="E587" s="193" t="s">
        <v>1</v>
      </c>
      <c r="F587" s="194" t="s">
        <v>243</v>
      </c>
      <c r="G587" s="13"/>
      <c r="H587" s="193" t="s">
        <v>1</v>
      </c>
      <c r="I587" s="195"/>
      <c r="J587" s="13"/>
      <c r="K587" s="13"/>
      <c r="L587" s="191"/>
      <c r="M587" s="196"/>
      <c r="N587" s="197"/>
      <c r="O587" s="197"/>
      <c r="P587" s="197"/>
      <c r="Q587" s="197"/>
      <c r="R587" s="197"/>
      <c r="S587" s="197"/>
      <c r="T587" s="19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93" t="s">
        <v>157</v>
      </c>
      <c r="AU587" s="193" t="s">
        <v>82</v>
      </c>
      <c r="AV587" s="13" t="s">
        <v>80</v>
      </c>
      <c r="AW587" s="13" t="s">
        <v>30</v>
      </c>
      <c r="AX587" s="13" t="s">
        <v>73</v>
      </c>
      <c r="AY587" s="193" t="s">
        <v>147</v>
      </c>
    </row>
    <row r="588" s="14" customFormat="1">
      <c r="A588" s="14"/>
      <c r="B588" s="199"/>
      <c r="C588" s="14"/>
      <c r="D588" s="192" t="s">
        <v>157</v>
      </c>
      <c r="E588" s="200" t="s">
        <v>1</v>
      </c>
      <c r="F588" s="201" t="s">
        <v>244</v>
      </c>
      <c r="G588" s="14"/>
      <c r="H588" s="202">
        <v>9.4499999999999993</v>
      </c>
      <c r="I588" s="203"/>
      <c r="J588" s="14"/>
      <c r="K588" s="14"/>
      <c r="L588" s="199"/>
      <c r="M588" s="204"/>
      <c r="N588" s="205"/>
      <c r="O588" s="205"/>
      <c r="P588" s="205"/>
      <c r="Q588" s="205"/>
      <c r="R588" s="205"/>
      <c r="S588" s="205"/>
      <c r="T588" s="206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00" t="s">
        <v>157</v>
      </c>
      <c r="AU588" s="200" t="s">
        <v>82</v>
      </c>
      <c r="AV588" s="14" t="s">
        <v>82</v>
      </c>
      <c r="AW588" s="14" t="s">
        <v>30</v>
      </c>
      <c r="AX588" s="14" t="s">
        <v>73</v>
      </c>
      <c r="AY588" s="200" t="s">
        <v>147</v>
      </c>
    </row>
    <row r="589" s="15" customFormat="1">
      <c r="A589" s="15"/>
      <c r="B589" s="207"/>
      <c r="C589" s="15"/>
      <c r="D589" s="192" t="s">
        <v>157</v>
      </c>
      <c r="E589" s="208" t="s">
        <v>1</v>
      </c>
      <c r="F589" s="209" t="s">
        <v>160</v>
      </c>
      <c r="G589" s="15"/>
      <c r="H589" s="210">
        <v>69.25</v>
      </c>
      <c r="I589" s="211"/>
      <c r="J589" s="15"/>
      <c r="K589" s="15"/>
      <c r="L589" s="207"/>
      <c r="M589" s="212"/>
      <c r="N589" s="213"/>
      <c r="O589" s="213"/>
      <c r="P589" s="213"/>
      <c r="Q589" s="213"/>
      <c r="R589" s="213"/>
      <c r="S589" s="213"/>
      <c r="T589" s="214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08" t="s">
        <v>157</v>
      </c>
      <c r="AU589" s="208" t="s">
        <v>82</v>
      </c>
      <c r="AV589" s="15" t="s">
        <v>154</v>
      </c>
      <c r="AW589" s="15" t="s">
        <v>30</v>
      </c>
      <c r="AX589" s="15" t="s">
        <v>80</v>
      </c>
      <c r="AY589" s="208" t="s">
        <v>147</v>
      </c>
    </row>
    <row r="590" s="2" customFormat="1" ht="37.8" customHeight="1">
      <c r="A590" s="37"/>
      <c r="B590" s="171"/>
      <c r="C590" s="172" t="s">
        <v>320</v>
      </c>
      <c r="D590" s="172" t="s">
        <v>150</v>
      </c>
      <c r="E590" s="173" t="s">
        <v>441</v>
      </c>
      <c r="F590" s="174" t="s">
        <v>442</v>
      </c>
      <c r="G590" s="175" t="s">
        <v>164</v>
      </c>
      <c r="H590" s="176">
        <v>278.01999999999998</v>
      </c>
      <c r="I590" s="177"/>
      <c r="J590" s="178">
        <f>ROUND(I590*H590,2)</f>
        <v>0</v>
      </c>
      <c r="K590" s="179"/>
      <c r="L590" s="38"/>
      <c r="M590" s="180" t="s">
        <v>1</v>
      </c>
      <c r="N590" s="181" t="s">
        <v>38</v>
      </c>
      <c r="O590" s="76"/>
      <c r="P590" s="182">
        <f>O590*H590</f>
        <v>0</v>
      </c>
      <c r="Q590" s="182">
        <v>0</v>
      </c>
      <c r="R590" s="182">
        <f>Q590*H590</f>
        <v>0</v>
      </c>
      <c r="S590" s="182">
        <v>0</v>
      </c>
      <c r="T590" s="183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84" t="s">
        <v>154</v>
      </c>
      <c r="AT590" s="184" t="s">
        <v>150</v>
      </c>
      <c r="AU590" s="184" t="s">
        <v>82</v>
      </c>
      <c r="AY590" s="18" t="s">
        <v>147</v>
      </c>
      <c r="BE590" s="185">
        <f>IF(N590="základní",J590,0)</f>
        <v>0</v>
      </c>
      <c r="BF590" s="185">
        <f>IF(N590="snížená",J590,0)</f>
        <v>0</v>
      </c>
      <c r="BG590" s="185">
        <f>IF(N590="zákl. přenesená",J590,0)</f>
        <v>0</v>
      </c>
      <c r="BH590" s="185">
        <f>IF(N590="sníž. přenesená",J590,0)</f>
        <v>0</v>
      </c>
      <c r="BI590" s="185">
        <f>IF(N590="nulová",J590,0)</f>
        <v>0</v>
      </c>
      <c r="BJ590" s="18" t="s">
        <v>80</v>
      </c>
      <c r="BK590" s="185">
        <f>ROUND(I590*H590,2)</f>
        <v>0</v>
      </c>
      <c r="BL590" s="18" t="s">
        <v>154</v>
      </c>
      <c r="BM590" s="184" t="s">
        <v>443</v>
      </c>
    </row>
    <row r="591" s="2" customFormat="1">
      <c r="A591" s="37"/>
      <c r="B591" s="38"/>
      <c r="C591" s="37"/>
      <c r="D591" s="186" t="s">
        <v>155</v>
      </c>
      <c r="E591" s="37"/>
      <c r="F591" s="187" t="s">
        <v>444</v>
      </c>
      <c r="G591" s="37"/>
      <c r="H591" s="37"/>
      <c r="I591" s="188"/>
      <c r="J591" s="37"/>
      <c r="K591" s="37"/>
      <c r="L591" s="38"/>
      <c r="M591" s="189"/>
      <c r="N591" s="190"/>
      <c r="O591" s="76"/>
      <c r="P591" s="76"/>
      <c r="Q591" s="76"/>
      <c r="R591" s="76"/>
      <c r="S591" s="76"/>
      <c r="T591" s="7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T591" s="18" t="s">
        <v>155</v>
      </c>
      <c r="AU591" s="18" t="s">
        <v>82</v>
      </c>
    </row>
    <row r="592" s="13" customFormat="1">
      <c r="A592" s="13"/>
      <c r="B592" s="191"/>
      <c r="C592" s="13"/>
      <c r="D592" s="192" t="s">
        <v>157</v>
      </c>
      <c r="E592" s="193" t="s">
        <v>1</v>
      </c>
      <c r="F592" s="194" t="s">
        <v>165</v>
      </c>
      <c r="G592" s="13"/>
      <c r="H592" s="193" t="s">
        <v>1</v>
      </c>
      <c r="I592" s="195"/>
      <c r="J592" s="13"/>
      <c r="K592" s="13"/>
      <c r="L592" s="191"/>
      <c r="M592" s="196"/>
      <c r="N592" s="197"/>
      <c r="O592" s="197"/>
      <c r="P592" s="197"/>
      <c r="Q592" s="197"/>
      <c r="R592" s="197"/>
      <c r="S592" s="197"/>
      <c r="T592" s="19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93" t="s">
        <v>157</v>
      </c>
      <c r="AU592" s="193" t="s">
        <v>82</v>
      </c>
      <c r="AV592" s="13" t="s">
        <v>80</v>
      </c>
      <c r="AW592" s="13" t="s">
        <v>30</v>
      </c>
      <c r="AX592" s="13" t="s">
        <v>73</v>
      </c>
      <c r="AY592" s="193" t="s">
        <v>147</v>
      </c>
    </row>
    <row r="593" s="14" customFormat="1">
      <c r="A593" s="14"/>
      <c r="B593" s="199"/>
      <c r="C593" s="14"/>
      <c r="D593" s="192" t="s">
        <v>157</v>
      </c>
      <c r="E593" s="200" t="s">
        <v>1</v>
      </c>
      <c r="F593" s="201" t="s">
        <v>166</v>
      </c>
      <c r="G593" s="14"/>
      <c r="H593" s="202">
        <v>149.80000000000001</v>
      </c>
      <c r="I593" s="203"/>
      <c r="J593" s="14"/>
      <c r="K593" s="14"/>
      <c r="L593" s="199"/>
      <c r="M593" s="204"/>
      <c r="N593" s="205"/>
      <c r="O593" s="205"/>
      <c r="P593" s="205"/>
      <c r="Q593" s="205"/>
      <c r="R593" s="205"/>
      <c r="S593" s="205"/>
      <c r="T593" s="20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00" t="s">
        <v>157</v>
      </c>
      <c r="AU593" s="200" t="s">
        <v>82</v>
      </c>
      <c r="AV593" s="14" t="s">
        <v>82</v>
      </c>
      <c r="AW593" s="14" t="s">
        <v>30</v>
      </c>
      <c r="AX593" s="14" t="s">
        <v>73</v>
      </c>
      <c r="AY593" s="200" t="s">
        <v>147</v>
      </c>
    </row>
    <row r="594" s="13" customFormat="1">
      <c r="A594" s="13"/>
      <c r="B594" s="191"/>
      <c r="C594" s="13"/>
      <c r="D594" s="192" t="s">
        <v>157</v>
      </c>
      <c r="E594" s="193" t="s">
        <v>1</v>
      </c>
      <c r="F594" s="194" t="s">
        <v>167</v>
      </c>
      <c r="G594" s="13"/>
      <c r="H594" s="193" t="s">
        <v>1</v>
      </c>
      <c r="I594" s="195"/>
      <c r="J594" s="13"/>
      <c r="K594" s="13"/>
      <c r="L594" s="191"/>
      <c r="M594" s="196"/>
      <c r="N594" s="197"/>
      <c r="O594" s="197"/>
      <c r="P594" s="197"/>
      <c r="Q594" s="197"/>
      <c r="R594" s="197"/>
      <c r="S594" s="197"/>
      <c r="T594" s="19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93" t="s">
        <v>157</v>
      </c>
      <c r="AU594" s="193" t="s">
        <v>82</v>
      </c>
      <c r="AV594" s="13" t="s">
        <v>80</v>
      </c>
      <c r="AW594" s="13" t="s">
        <v>30</v>
      </c>
      <c r="AX594" s="13" t="s">
        <v>73</v>
      </c>
      <c r="AY594" s="193" t="s">
        <v>147</v>
      </c>
    </row>
    <row r="595" s="14" customFormat="1">
      <c r="A595" s="14"/>
      <c r="B595" s="199"/>
      <c r="C595" s="14"/>
      <c r="D595" s="192" t="s">
        <v>157</v>
      </c>
      <c r="E595" s="200" t="s">
        <v>1</v>
      </c>
      <c r="F595" s="201" t="s">
        <v>168</v>
      </c>
      <c r="G595" s="14"/>
      <c r="H595" s="202">
        <v>136.5</v>
      </c>
      <c r="I595" s="203"/>
      <c r="J595" s="14"/>
      <c r="K595" s="14"/>
      <c r="L595" s="199"/>
      <c r="M595" s="204"/>
      <c r="N595" s="205"/>
      <c r="O595" s="205"/>
      <c r="P595" s="205"/>
      <c r="Q595" s="205"/>
      <c r="R595" s="205"/>
      <c r="S595" s="205"/>
      <c r="T595" s="20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00" t="s">
        <v>157</v>
      </c>
      <c r="AU595" s="200" t="s">
        <v>82</v>
      </c>
      <c r="AV595" s="14" t="s">
        <v>82</v>
      </c>
      <c r="AW595" s="14" t="s">
        <v>30</v>
      </c>
      <c r="AX595" s="14" t="s">
        <v>73</v>
      </c>
      <c r="AY595" s="200" t="s">
        <v>147</v>
      </c>
    </row>
    <row r="596" s="13" customFormat="1">
      <c r="A596" s="13"/>
      <c r="B596" s="191"/>
      <c r="C596" s="13"/>
      <c r="D596" s="192" t="s">
        <v>157</v>
      </c>
      <c r="E596" s="193" t="s">
        <v>1</v>
      </c>
      <c r="F596" s="194" t="s">
        <v>169</v>
      </c>
      <c r="G596" s="13"/>
      <c r="H596" s="193" t="s">
        <v>1</v>
      </c>
      <c r="I596" s="195"/>
      <c r="J596" s="13"/>
      <c r="K596" s="13"/>
      <c r="L596" s="191"/>
      <c r="M596" s="196"/>
      <c r="N596" s="197"/>
      <c r="O596" s="197"/>
      <c r="P596" s="197"/>
      <c r="Q596" s="197"/>
      <c r="R596" s="197"/>
      <c r="S596" s="197"/>
      <c r="T596" s="198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193" t="s">
        <v>157</v>
      </c>
      <c r="AU596" s="193" t="s">
        <v>82</v>
      </c>
      <c r="AV596" s="13" t="s">
        <v>80</v>
      </c>
      <c r="AW596" s="13" t="s">
        <v>30</v>
      </c>
      <c r="AX596" s="13" t="s">
        <v>73</v>
      </c>
      <c r="AY596" s="193" t="s">
        <v>147</v>
      </c>
    </row>
    <row r="597" s="14" customFormat="1">
      <c r="A597" s="14"/>
      <c r="B597" s="199"/>
      <c r="C597" s="14"/>
      <c r="D597" s="192" t="s">
        <v>157</v>
      </c>
      <c r="E597" s="200" t="s">
        <v>1</v>
      </c>
      <c r="F597" s="201" t="s">
        <v>170</v>
      </c>
      <c r="G597" s="14"/>
      <c r="H597" s="202">
        <v>-45</v>
      </c>
      <c r="I597" s="203"/>
      <c r="J597" s="14"/>
      <c r="K597" s="14"/>
      <c r="L597" s="199"/>
      <c r="M597" s="204"/>
      <c r="N597" s="205"/>
      <c r="O597" s="205"/>
      <c r="P597" s="205"/>
      <c r="Q597" s="205"/>
      <c r="R597" s="205"/>
      <c r="S597" s="205"/>
      <c r="T597" s="20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00" t="s">
        <v>157</v>
      </c>
      <c r="AU597" s="200" t="s">
        <v>82</v>
      </c>
      <c r="AV597" s="14" t="s">
        <v>82</v>
      </c>
      <c r="AW597" s="14" t="s">
        <v>30</v>
      </c>
      <c r="AX597" s="14" t="s">
        <v>73</v>
      </c>
      <c r="AY597" s="200" t="s">
        <v>147</v>
      </c>
    </row>
    <row r="598" s="14" customFormat="1">
      <c r="A598" s="14"/>
      <c r="B598" s="199"/>
      <c r="C598" s="14"/>
      <c r="D598" s="192" t="s">
        <v>157</v>
      </c>
      <c r="E598" s="200" t="s">
        <v>1</v>
      </c>
      <c r="F598" s="201" t="s">
        <v>171</v>
      </c>
      <c r="G598" s="14"/>
      <c r="H598" s="202">
        <v>-5.4000000000000004</v>
      </c>
      <c r="I598" s="203"/>
      <c r="J598" s="14"/>
      <c r="K598" s="14"/>
      <c r="L598" s="199"/>
      <c r="M598" s="204"/>
      <c r="N598" s="205"/>
      <c r="O598" s="205"/>
      <c r="P598" s="205"/>
      <c r="Q598" s="205"/>
      <c r="R598" s="205"/>
      <c r="S598" s="205"/>
      <c r="T598" s="20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00" t="s">
        <v>157</v>
      </c>
      <c r="AU598" s="200" t="s">
        <v>82</v>
      </c>
      <c r="AV598" s="14" t="s">
        <v>82</v>
      </c>
      <c r="AW598" s="14" t="s">
        <v>30</v>
      </c>
      <c r="AX598" s="14" t="s">
        <v>73</v>
      </c>
      <c r="AY598" s="200" t="s">
        <v>147</v>
      </c>
    </row>
    <row r="599" s="14" customFormat="1">
      <c r="A599" s="14"/>
      <c r="B599" s="199"/>
      <c r="C599" s="14"/>
      <c r="D599" s="192" t="s">
        <v>157</v>
      </c>
      <c r="E599" s="200" t="s">
        <v>1</v>
      </c>
      <c r="F599" s="201" t="s">
        <v>172</v>
      </c>
      <c r="G599" s="14"/>
      <c r="H599" s="202">
        <v>-1.76</v>
      </c>
      <c r="I599" s="203"/>
      <c r="J599" s="14"/>
      <c r="K599" s="14"/>
      <c r="L599" s="199"/>
      <c r="M599" s="204"/>
      <c r="N599" s="205"/>
      <c r="O599" s="205"/>
      <c r="P599" s="205"/>
      <c r="Q599" s="205"/>
      <c r="R599" s="205"/>
      <c r="S599" s="205"/>
      <c r="T599" s="20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00" t="s">
        <v>157</v>
      </c>
      <c r="AU599" s="200" t="s">
        <v>82</v>
      </c>
      <c r="AV599" s="14" t="s">
        <v>82</v>
      </c>
      <c r="AW599" s="14" t="s">
        <v>30</v>
      </c>
      <c r="AX599" s="14" t="s">
        <v>73</v>
      </c>
      <c r="AY599" s="200" t="s">
        <v>147</v>
      </c>
    </row>
    <row r="600" s="14" customFormat="1">
      <c r="A600" s="14"/>
      <c r="B600" s="199"/>
      <c r="C600" s="14"/>
      <c r="D600" s="192" t="s">
        <v>157</v>
      </c>
      <c r="E600" s="200" t="s">
        <v>1</v>
      </c>
      <c r="F600" s="201" t="s">
        <v>173</v>
      </c>
      <c r="G600" s="14"/>
      <c r="H600" s="202">
        <v>-0.64000000000000001</v>
      </c>
      <c r="I600" s="203"/>
      <c r="J600" s="14"/>
      <c r="K600" s="14"/>
      <c r="L600" s="199"/>
      <c r="M600" s="204"/>
      <c r="N600" s="205"/>
      <c r="O600" s="205"/>
      <c r="P600" s="205"/>
      <c r="Q600" s="205"/>
      <c r="R600" s="205"/>
      <c r="S600" s="205"/>
      <c r="T600" s="20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00" t="s">
        <v>157</v>
      </c>
      <c r="AU600" s="200" t="s">
        <v>82</v>
      </c>
      <c r="AV600" s="14" t="s">
        <v>82</v>
      </c>
      <c r="AW600" s="14" t="s">
        <v>30</v>
      </c>
      <c r="AX600" s="14" t="s">
        <v>73</v>
      </c>
      <c r="AY600" s="200" t="s">
        <v>147</v>
      </c>
    </row>
    <row r="601" s="13" customFormat="1">
      <c r="A601" s="13"/>
      <c r="B601" s="191"/>
      <c r="C601" s="13"/>
      <c r="D601" s="192" t="s">
        <v>157</v>
      </c>
      <c r="E601" s="193" t="s">
        <v>1</v>
      </c>
      <c r="F601" s="194" t="s">
        <v>174</v>
      </c>
      <c r="G601" s="13"/>
      <c r="H601" s="193" t="s">
        <v>1</v>
      </c>
      <c r="I601" s="195"/>
      <c r="J601" s="13"/>
      <c r="K601" s="13"/>
      <c r="L601" s="191"/>
      <c r="M601" s="196"/>
      <c r="N601" s="197"/>
      <c r="O601" s="197"/>
      <c r="P601" s="197"/>
      <c r="Q601" s="197"/>
      <c r="R601" s="197"/>
      <c r="S601" s="197"/>
      <c r="T601" s="19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193" t="s">
        <v>157</v>
      </c>
      <c r="AU601" s="193" t="s">
        <v>82</v>
      </c>
      <c r="AV601" s="13" t="s">
        <v>80</v>
      </c>
      <c r="AW601" s="13" t="s">
        <v>30</v>
      </c>
      <c r="AX601" s="13" t="s">
        <v>73</v>
      </c>
      <c r="AY601" s="193" t="s">
        <v>147</v>
      </c>
    </row>
    <row r="602" s="14" customFormat="1">
      <c r="A602" s="14"/>
      <c r="B602" s="199"/>
      <c r="C602" s="14"/>
      <c r="D602" s="192" t="s">
        <v>157</v>
      </c>
      <c r="E602" s="200" t="s">
        <v>1</v>
      </c>
      <c r="F602" s="201" t="s">
        <v>175</v>
      </c>
      <c r="G602" s="14"/>
      <c r="H602" s="202">
        <v>36.75</v>
      </c>
      <c r="I602" s="203"/>
      <c r="J602" s="14"/>
      <c r="K602" s="14"/>
      <c r="L602" s="199"/>
      <c r="M602" s="204"/>
      <c r="N602" s="205"/>
      <c r="O602" s="205"/>
      <c r="P602" s="205"/>
      <c r="Q602" s="205"/>
      <c r="R602" s="205"/>
      <c r="S602" s="205"/>
      <c r="T602" s="206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00" t="s">
        <v>157</v>
      </c>
      <c r="AU602" s="200" t="s">
        <v>82</v>
      </c>
      <c r="AV602" s="14" t="s">
        <v>82</v>
      </c>
      <c r="AW602" s="14" t="s">
        <v>30</v>
      </c>
      <c r="AX602" s="14" t="s">
        <v>73</v>
      </c>
      <c r="AY602" s="200" t="s">
        <v>147</v>
      </c>
    </row>
    <row r="603" s="14" customFormat="1">
      <c r="A603" s="14"/>
      <c r="B603" s="199"/>
      <c r="C603" s="14"/>
      <c r="D603" s="192" t="s">
        <v>157</v>
      </c>
      <c r="E603" s="200" t="s">
        <v>1</v>
      </c>
      <c r="F603" s="201" t="s">
        <v>176</v>
      </c>
      <c r="G603" s="14"/>
      <c r="H603" s="202">
        <v>3.3599999999999999</v>
      </c>
      <c r="I603" s="203"/>
      <c r="J603" s="14"/>
      <c r="K603" s="14"/>
      <c r="L603" s="199"/>
      <c r="M603" s="204"/>
      <c r="N603" s="205"/>
      <c r="O603" s="205"/>
      <c r="P603" s="205"/>
      <c r="Q603" s="205"/>
      <c r="R603" s="205"/>
      <c r="S603" s="205"/>
      <c r="T603" s="20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00" t="s">
        <v>157</v>
      </c>
      <c r="AU603" s="200" t="s">
        <v>82</v>
      </c>
      <c r="AV603" s="14" t="s">
        <v>82</v>
      </c>
      <c r="AW603" s="14" t="s">
        <v>30</v>
      </c>
      <c r="AX603" s="14" t="s">
        <v>73</v>
      </c>
      <c r="AY603" s="200" t="s">
        <v>147</v>
      </c>
    </row>
    <row r="604" s="14" customFormat="1">
      <c r="A604" s="14"/>
      <c r="B604" s="199"/>
      <c r="C604" s="14"/>
      <c r="D604" s="192" t="s">
        <v>157</v>
      </c>
      <c r="E604" s="200" t="s">
        <v>1</v>
      </c>
      <c r="F604" s="201" t="s">
        <v>177</v>
      </c>
      <c r="G604" s="14"/>
      <c r="H604" s="202">
        <v>3.0099999999999998</v>
      </c>
      <c r="I604" s="203"/>
      <c r="J604" s="14"/>
      <c r="K604" s="14"/>
      <c r="L604" s="199"/>
      <c r="M604" s="204"/>
      <c r="N604" s="205"/>
      <c r="O604" s="205"/>
      <c r="P604" s="205"/>
      <c r="Q604" s="205"/>
      <c r="R604" s="205"/>
      <c r="S604" s="205"/>
      <c r="T604" s="206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00" t="s">
        <v>157</v>
      </c>
      <c r="AU604" s="200" t="s">
        <v>82</v>
      </c>
      <c r="AV604" s="14" t="s">
        <v>82</v>
      </c>
      <c r="AW604" s="14" t="s">
        <v>30</v>
      </c>
      <c r="AX604" s="14" t="s">
        <v>73</v>
      </c>
      <c r="AY604" s="200" t="s">
        <v>147</v>
      </c>
    </row>
    <row r="605" s="14" customFormat="1">
      <c r="A605" s="14"/>
      <c r="B605" s="199"/>
      <c r="C605" s="14"/>
      <c r="D605" s="192" t="s">
        <v>157</v>
      </c>
      <c r="E605" s="200" t="s">
        <v>1</v>
      </c>
      <c r="F605" s="201" t="s">
        <v>178</v>
      </c>
      <c r="G605" s="14"/>
      <c r="H605" s="202">
        <v>1.3999999999999999</v>
      </c>
      <c r="I605" s="203"/>
      <c r="J605" s="14"/>
      <c r="K605" s="14"/>
      <c r="L605" s="199"/>
      <c r="M605" s="204"/>
      <c r="N605" s="205"/>
      <c r="O605" s="205"/>
      <c r="P605" s="205"/>
      <c r="Q605" s="205"/>
      <c r="R605" s="205"/>
      <c r="S605" s="205"/>
      <c r="T605" s="20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00" t="s">
        <v>157</v>
      </c>
      <c r="AU605" s="200" t="s">
        <v>82</v>
      </c>
      <c r="AV605" s="14" t="s">
        <v>82</v>
      </c>
      <c r="AW605" s="14" t="s">
        <v>30</v>
      </c>
      <c r="AX605" s="14" t="s">
        <v>73</v>
      </c>
      <c r="AY605" s="200" t="s">
        <v>147</v>
      </c>
    </row>
    <row r="606" s="15" customFormat="1">
      <c r="A606" s="15"/>
      <c r="B606" s="207"/>
      <c r="C606" s="15"/>
      <c r="D606" s="192" t="s">
        <v>157</v>
      </c>
      <c r="E606" s="208" t="s">
        <v>1</v>
      </c>
      <c r="F606" s="209" t="s">
        <v>160</v>
      </c>
      <c r="G606" s="15"/>
      <c r="H606" s="210">
        <v>278.01999999999998</v>
      </c>
      <c r="I606" s="211"/>
      <c r="J606" s="15"/>
      <c r="K606" s="15"/>
      <c r="L606" s="207"/>
      <c r="M606" s="212"/>
      <c r="N606" s="213"/>
      <c r="O606" s="213"/>
      <c r="P606" s="213"/>
      <c r="Q606" s="213"/>
      <c r="R606" s="213"/>
      <c r="S606" s="213"/>
      <c r="T606" s="214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08" t="s">
        <v>157</v>
      </c>
      <c r="AU606" s="208" t="s">
        <v>82</v>
      </c>
      <c r="AV606" s="15" t="s">
        <v>154</v>
      </c>
      <c r="AW606" s="15" t="s">
        <v>30</v>
      </c>
      <c r="AX606" s="15" t="s">
        <v>80</v>
      </c>
      <c r="AY606" s="208" t="s">
        <v>147</v>
      </c>
    </row>
    <row r="607" s="2" customFormat="1" ht="24.15" customHeight="1">
      <c r="A607" s="37"/>
      <c r="B607" s="171"/>
      <c r="C607" s="172" t="s">
        <v>445</v>
      </c>
      <c r="D607" s="172" t="s">
        <v>150</v>
      </c>
      <c r="E607" s="173" t="s">
        <v>446</v>
      </c>
      <c r="F607" s="174" t="s">
        <v>447</v>
      </c>
      <c r="G607" s="175" t="s">
        <v>195</v>
      </c>
      <c r="H607" s="176">
        <v>36.600000000000001</v>
      </c>
      <c r="I607" s="177"/>
      <c r="J607" s="178">
        <f>ROUND(I607*H607,2)</f>
        <v>0</v>
      </c>
      <c r="K607" s="179"/>
      <c r="L607" s="38"/>
      <c r="M607" s="180" t="s">
        <v>1</v>
      </c>
      <c r="N607" s="181" t="s">
        <v>38</v>
      </c>
      <c r="O607" s="76"/>
      <c r="P607" s="182">
        <f>O607*H607</f>
        <v>0</v>
      </c>
      <c r="Q607" s="182">
        <v>0</v>
      </c>
      <c r="R607" s="182">
        <f>Q607*H607</f>
        <v>0</v>
      </c>
      <c r="S607" s="182">
        <v>0</v>
      </c>
      <c r="T607" s="183">
        <f>S607*H607</f>
        <v>0</v>
      </c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R607" s="184" t="s">
        <v>154</v>
      </c>
      <c r="AT607" s="184" t="s">
        <v>150</v>
      </c>
      <c r="AU607" s="184" t="s">
        <v>82</v>
      </c>
      <c r="AY607" s="18" t="s">
        <v>147</v>
      </c>
      <c r="BE607" s="185">
        <f>IF(N607="základní",J607,0)</f>
        <v>0</v>
      </c>
      <c r="BF607" s="185">
        <f>IF(N607="snížená",J607,0)</f>
        <v>0</v>
      </c>
      <c r="BG607" s="185">
        <f>IF(N607="zákl. přenesená",J607,0)</f>
        <v>0</v>
      </c>
      <c r="BH607" s="185">
        <f>IF(N607="sníž. přenesená",J607,0)</f>
        <v>0</v>
      </c>
      <c r="BI607" s="185">
        <f>IF(N607="nulová",J607,0)</f>
        <v>0</v>
      </c>
      <c r="BJ607" s="18" t="s">
        <v>80</v>
      </c>
      <c r="BK607" s="185">
        <f>ROUND(I607*H607,2)</f>
        <v>0</v>
      </c>
      <c r="BL607" s="18" t="s">
        <v>154</v>
      </c>
      <c r="BM607" s="184" t="s">
        <v>448</v>
      </c>
    </row>
    <row r="608" s="2" customFormat="1">
      <c r="A608" s="37"/>
      <c r="B608" s="38"/>
      <c r="C608" s="37"/>
      <c r="D608" s="186" t="s">
        <v>155</v>
      </c>
      <c r="E608" s="37"/>
      <c r="F608" s="187" t="s">
        <v>449</v>
      </c>
      <c r="G608" s="37"/>
      <c r="H608" s="37"/>
      <c r="I608" s="188"/>
      <c r="J608" s="37"/>
      <c r="K608" s="37"/>
      <c r="L608" s="38"/>
      <c r="M608" s="189"/>
      <c r="N608" s="190"/>
      <c r="O608" s="76"/>
      <c r="P608" s="76"/>
      <c r="Q608" s="76"/>
      <c r="R608" s="76"/>
      <c r="S608" s="76"/>
      <c r="T608" s="7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T608" s="18" t="s">
        <v>155</v>
      </c>
      <c r="AU608" s="18" t="s">
        <v>82</v>
      </c>
    </row>
    <row r="609" s="13" customFormat="1">
      <c r="A609" s="13"/>
      <c r="B609" s="191"/>
      <c r="C609" s="13"/>
      <c r="D609" s="192" t="s">
        <v>157</v>
      </c>
      <c r="E609" s="193" t="s">
        <v>1</v>
      </c>
      <c r="F609" s="194" t="s">
        <v>251</v>
      </c>
      <c r="G609" s="13"/>
      <c r="H609" s="193" t="s">
        <v>1</v>
      </c>
      <c r="I609" s="195"/>
      <c r="J609" s="13"/>
      <c r="K609" s="13"/>
      <c r="L609" s="191"/>
      <c r="M609" s="196"/>
      <c r="N609" s="197"/>
      <c r="O609" s="197"/>
      <c r="P609" s="197"/>
      <c r="Q609" s="197"/>
      <c r="R609" s="197"/>
      <c r="S609" s="197"/>
      <c r="T609" s="19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93" t="s">
        <v>157</v>
      </c>
      <c r="AU609" s="193" t="s">
        <v>82</v>
      </c>
      <c r="AV609" s="13" t="s">
        <v>80</v>
      </c>
      <c r="AW609" s="13" t="s">
        <v>30</v>
      </c>
      <c r="AX609" s="13" t="s">
        <v>73</v>
      </c>
      <c r="AY609" s="193" t="s">
        <v>147</v>
      </c>
    </row>
    <row r="610" s="14" customFormat="1">
      <c r="A610" s="14"/>
      <c r="B610" s="199"/>
      <c r="C610" s="14"/>
      <c r="D610" s="192" t="s">
        <v>157</v>
      </c>
      <c r="E610" s="200" t="s">
        <v>1</v>
      </c>
      <c r="F610" s="201" t="s">
        <v>287</v>
      </c>
      <c r="G610" s="14"/>
      <c r="H610" s="202">
        <v>30</v>
      </c>
      <c r="I610" s="203"/>
      <c r="J610" s="14"/>
      <c r="K610" s="14"/>
      <c r="L610" s="199"/>
      <c r="M610" s="204"/>
      <c r="N610" s="205"/>
      <c r="O610" s="205"/>
      <c r="P610" s="205"/>
      <c r="Q610" s="205"/>
      <c r="R610" s="205"/>
      <c r="S610" s="205"/>
      <c r="T610" s="206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00" t="s">
        <v>157</v>
      </c>
      <c r="AU610" s="200" t="s">
        <v>82</v>
      </c>
      <c r="AV610" s="14" t="s">
        <v>82</v>
      </c>
      <c r="AW610" s="14" t="s">
        <v>30</v>
      </c>
      <c r="AX610" s="14" t="s">
        <v>73</v>
      </c>
      <c r="AY610" s="200" t="s">
        <v>147</v>
      </c>
    </row>
    <row r="611" s="14" customFormat="1">
      <c r="A611" s="14"/>
      <c r="B611" s="199"/>
      <c r="C611" s="14"/>
      <c r="D611" s="192" t="s">
        <v>157</v>
      </c>
      <c r="E611" s="200" t="s">
        <v>1</v>
      </c>
      <c r="F611" s="201" t="s">
        <v>288</v>
      </c>
      <c r="G611" s="14"/>
      <c r="H611" s="202">
        <v>3.6000000000000001</v>
      </c>
      <c r="I611" s="203"/>
      <c r="J611" s="14"/>
      <c r="K611" s="14"/>
      <c r="L611" s="199"/>
      <c r="M611" s="204"/>
      <c r="N611" s="205"/>
      <c r="O611" s="205"/>
      <c r="P611" s="205"/>
      <c r="Q611" s="205"/>
      <c r="R611" s="205"/>
      <c r="S611" s="205"/>
      <c r="T611" s="20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00" t="s">
        <v>157</v>
      </c>
      <c r="AU611" s="200" t="s">
        <v>82</v>
      </c>
      <c r="AV611" s="14" t="s">
        <v>82</v>
      </c>
      <c r="AW611" s="14" t="s">
        <v>30</v>
      </c>
      <c r="AX611" s="14" t="s">
        <v>73</v>
      </c>
      <c r="AY611" s="200" t="s">
        <v>147</v>
      </c>
    </row>
    <row r="612" s="14" customFormat="1">
      <c r="A612" s="14"/>
      <c r="B612" s="199"/>
      <c r="C612" s="14"/>
      <c r="D612" s="192" t="s">
        <v>157</v>
      </c>
      <c r="E612" s="200" t="s">
        <v>1</v>
      </c>
      <c r="F612" s="201" t="s">
        <v>289</v>
      </c>
      <c r="G612" s="14"/>
      <c r="H612" s="202">
        <v>2.2000000000000002</v>
      </c>
      <c r="I612" s="203"/>
      <c r="J612" s="14"/>
      <c r="K612" s="14"/>
      <c r="L612" s="199"/>
      <c r="M612" s="204"/>
      <c r="N612" s="205"/>
      <c r="O612" s="205"/>
      <c r="P612" s="205"/>
      <c r="Q612" s="205"/>
      <c r="R612" s="205"/>
      <c r="S612" s="205"/>
      <c r="T612" s="20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00" t="s">
        <v>157</v>
      </c>
      <c r="AU612" s="200" t="s">
        <v>82</v>
      </c>
      <c r="AV612" s="14" t="s">
        <v>82</v>
      </c>
      <c r="AW612" s="14" t="s">
        <v>30</v>
      </c>
      <c r="AX612" s="14" t="s">
        <v>73</v>
      </c>
      <c r="AY612" s="200" t="s">
        <v>147</v>
      </c>
    </row>
    <row r="613" s="14" customFormat="1">
      <c r="A613" s="14"/>
      <c r="B613" s="199"/>
      <c r="C613" s="14"/>
      <c r="D613" s="192" t="s">
        <v>157</v>
      </c>
      <c r="E613" s="200" t="s">
        <v>1</v>
      </c>
      <c r="F613" s="201" t="s">
        <v>290</v>
      </c>
      <c r="G613" s="14"/>
      <c r="H613" s="202">
        <v>0.80000000000000004</v>
      </c>
      <c r="I613" s="203"/>
      <c r="J613" s="14"/>
      <c r="K613" s="14"/>
      <c r="L613" s="199"/>
      <c r="M613" s="204"/>
      <c r="N613" s="205"/>
      <c r="O613" s="205"/>
      <c r="P613" s="205"/>
      <c r="Q613" s="205"/>
      <c r="R613" s="205"/>
      <c r="S613" s="205"/>
      <c r="T613" s="20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00" t="s">
        <v>157</v>
      </c>
      <c r="AU613" s="200" t="s">
        <v>82</v>
      </c>
      <c r="AV613" s="14" t="s">
        <v>82</v>
      </c>
      <c r="AW613" s="14" t="s">
        <v>30</v>
      </c>
      <c r="AX613" s="14" t="s">
        <v>73</v>
      </c>
      <c r="AY613" s="200" t="s">
        <v>147</v>
      </c>
    </row>
    <row r="614" s="15" customFormat="1">
      <c r="A614" s="15"/>
      <c r="B614" s="207"/>
      <c r="C614" s="15"/>
      <c r="D614" s="192" t="s">
        <v>157</v>
      </c>
      <c r="E614" s="208" t="s">
        <v>1</v>
      </c>
      <c r="F614" s="209" t="s">
        <v>160</v>
      </c>
      <c r="G614" s="15"/>
      <c r="H614" s="210">
        <v>36.600000000000001</v>
      </c>
      <c r="I614" s="211"/>
      <c r="J614" s="15"/>
      <c r="K614" s="15"/>
      <c r="L614" s="207"/>
      <c r="M614" s="212"/>
      <c r="N614" s="213"/>
      <c r="O614" s="213"/>
      <c r="P614" s="213"/>
      <c r="Q614" s="213"/>
      <c r="R614" s="213"/>
      <c r="S614" s="213"/>
      <c r="T614" s="214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08" t="s">
        <v>157</v>
      </c>
      <c r="AU614" s="208" t="s">
        <v>82</v>
      </c>
      <c r="AV614" s="15" t="s">
        <v>154</v>
      </c>
      <c r="AW614" s="15" t="s">
        <v>30</v>
      </c>
      <c r="AX614" s="15" t="s">
        <v>80</v>
      </c>
      <c r="AY614" s="208" t="s">
        <v>147</v>
      </c>
    </row>
    <row r="615" s="2" customFormat="1" ht="37.8" customHeight="1">
      <c r="A615" s="37"/>
      <c r="B615" s="171"/>
      <c r="C615" s="172" t="s">
        <v>324</v>
      </c>
      <c r="D615" s="172" t="s">
        <v>150</v>
      </c>
      <c r="E615" s="173" t="s">
        <v>450</v>
      </c>
      <c r="F615" s="174" t="s">
        <v>451</v>
      </c>
      <c r="G615" s="175" t="s">
        <v>164</v>
      </c>
      <c r="H615" s="176">
        <v>64.810000000000002</v>
      </c>
      <c r="I615" s="177"/>
      <c r="J615" s="178">
        <f>ROUND(I615*H615,2)</f>
        <v>0</v>
      </c>
      <c r="K615" s="179"/>
      <c r="L615" s="38"/>
      <c r="M615" s="180" t="s">
        <v>1</v>
      </c>
      <c r="N615" s="181" t="s">
        <v>38</v>
      </c>
      <c r="O615" s="76"/>
      <c r="P615" s="182">
        <f>O615*H615</f>
        <v>0</v>
      </c>
      <c r="Q615" s="182">
        <v>0</v>
      </c>
      <c r="R615" s="182">
        <f>Q615*H615</f>
        <v>0</v>
      </c>
      <c r="S615" s="182">
        <v>0</v>
      </c>
      <c r="T615" s="183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184" t="s">
        <v>154</v>
      </c>
      <c r="AT615" s="184" t="s">
        <v>150</v>
      </c>
      <c r="AU615" s="184" t="s">
        <v>82</v>
      </c>
      <c r="AY615" s="18" t="s">
        <v>147</v>
      </c>
      <c r="BE615" s="185">
        <f>IF(N615="základní",J615,0)</f>
        <v>0</v>
      </c>
      <c r="BF615" s="185">
        <f>IF(N615="snížená",J615,0)</f>
        <v>0</v>
      </c>
      <c r="BG615" s="185">
        <f>IF(N615="zákl. přenesená",J615,0)</f>
        <v>0</v>
      </c>
      <c r="BH615" s="185">
        <f>IF(N615="sníž. přenesená",J615,0)</f>
        <v>0</v>
      </c>
      <c r="BI615" s="185">
        <f>IF(N615="nulová",J615,0)</f>
        <v>0</v>
      </c>
      <c r="BJ615" s="18" t="s">
        <v>80</v>
      </c>
      <c r="BK615" s="185">
        <f>ROUND(I615*H615,2)</f>
        <v>0</v>
      </c>
      <c r="BL615" s="18" t="s">
        <v>154</v>
      </c>
      <c r="BM615" s="184" t="s">
        <v>452</v>
      </c>
    </row>
    <row r="616" s="2" customFormat="1">
      <c r="A616" s="37"/>
      <c r="B616" s="38"/>
      <c r="C616" s="37"/>
      <c r="D616" s="186" t="s">
        <v>155</v>
      </c>
      <c r="E616" s="37"/>
      <c r="F616" s="187" t="s">
        <v>453</v>
      </c>
      <c r="G616" s="37"/>
      <c r="H616" s="37"/>
      <c r="I616" s="188"/>
      <c r="J616" s="37"/>
      <c r="K616" s="37"/>
      <c r="L616" s="38"/>
      <c r="M616" s="189"/>
      <c r="N616" s="190"/>
      <c r="O616" s="76"/>
      <c r="P616" s="76"/>
      <c r="Q616" s="76"/>
      <c r="R616" s="76"/>
      <c r="S616" s="76"/>
      <c r="T616" s="7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T616" s="18" t="s">
        <v>155</v>
      </c>
      <c r="AU616" s="18" t="s">
        <v>82</v>
      </c>
    </row>
    <row r="617" s="13" customFormat="1">
      <c r="A617" s="13"/>
      <c r="B617" s="191"/>
      <c r="C617" s="13"/>
      <c r="D617" s="192" t="s">
        <v>157</v>
      </c>
      <c r="E617" s="193" t="s">
        <v>1</v>
      </c>
      <c r="F617" s="194" t="s">
        <v>454</v>
      </c>
      <c r="G617" s="13"/>
      <c r="H617" s="193" t="s">
        <v>1</v>
      </c>
      <c r="I617" s="195"/>
      <c r="J617" s="13"/>
      <c r="K617" s="13"/>
      <c r="L617" s="191"/>
      <c r="M617" s="196"/>
      <c r="N617" s="197"/>
      <c r="O617" s="197"/>
      <c r="P617" s="197"/>
      <c r="Q617" s="197"/>
      <c r="R617" s="197"/>
      <c r="S617" s="197"/>
      <c r="T617" s="198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93" t="s">
        <v>157</v>
      </c>
      <c r="AU617" s="193" t="s">
        <v>82</v>
      </c>
      <c r="AV617" s="13" t="s">
        <v>80</v>
      </c>
      <c r="AW617" s="13" t="s">
        <v>30</v>
      </c>
      <c r="AX617" s="13" t="s">
        <v>73</v>
      </c>
      <c r="AY617" s="193" t="s">
        <v>147</v>
      </c>
    </row>
    <row r="618" s="14" customFormat="1">
      <c r="A618" s="14"/>
      <c r="B618" s="199"/>
      <c r="C618" s="14"/>
      <c r="D618" s="192" t="s">
        <v>157</v>
      </c>
      <c r="E618" s="200" t="s">
        <v>1</v>
      </c>
      <c r="F618" s="201" t="s">
        <v>455</v>
      </c>
      <c r="G618" s="14"/>
      <c r="H618" s="202">
        <v>1.8899999999999999</v>
      </c>
      <c r="I618" s="203"/>
      <c r="J618" s="14"/>
      <c r="K618" s="14"/>
      <c r="L618" s="199"/>
      <c r="M618" s="204"/>
      <c r="N618" s="205"/>
      <c r="O618" s="205"/>
      <c r="P618" s="205"/>
      <c r="Q618" s="205"/>
      <c r="R618" s="205"/>
      <c r="S618" s="205"/>
      <c r="T618" s="206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00" t="s">
        <v>157</v>
      </c>
      <c r="AU618" s="200" t="s">
        <v>82</v>
      </c>
      <c r="AV618" s="14" t="s">
        <v>82</v>
      </c>
      <c r="AW618" s="14" t="s">
        <v>30</v>
      </c>
      <c r="AX618" s="14" t="s">
        <v>73</v>
      </c>
      <c r="AY618" s="200" t="s">
        <v>147</v>
      </c>
    </row>
    <row r="619" s="14" customFormat="1">
      <c r="A619" s="14"/>
      <c r="B619" s="199"/>
      <c r="C619" s="14"/>
      <c r="D619" s="192" t="s">
        <v>157</v>
      </c>
      <c r="E619" s="200" t="s">
        <v>1</v>
      </c>
      <c r="F619" s="201" t="s">
        <v>456</v>
      </c>
      <c r="G619" s="14"/>
      <c r="H619" s="202">
        <v>1.6200000000000001</v>
      </c>
      <c r="I619" s="203"/>
      <c r="J619" s="14"/>
      <c r="K619" s="14"/>
      <c r="L619" s="199"/>
      <c r="M619" s="204"/>
      <c r="N619" s="205"/>
      <c r="O619" s="205"/>
      <c r="P619" s="205"/>
      <c r="Q619" s="205"/>
      <c r="R619" s="205"/>
      <c r="S619" s="205"/>
      <c r="T619" s="20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00" t="s">
        <v>157</v>
      </c>
      <c r="AU619" s="200" t="s">
        <v>82</v>
      </c>
      <c r="AV619" s="14" t="s">
        <v>82</v>
      </c>
      <c r="AW619" s="14" t="s">
        <v>30</v>
      </c>
      <c r="AX619" s="14" t="s">
        <v>73</v>
      </c>
      <c r="AY619" s="200" t="s">
        <v>147</v>
      </c>
    </row>
    <row r="620" s="13" customFormat="1">
      <c r="A620" s="13"/>
      <c r="B620" s="191"/>
      <c r="C620" s="13"/>
      <c r="D620" s="192" t="s">
        <v>157</v>
      </c>
      <c r="E620" s="193" t="s">
        <v>1</v>
      </c>
      <c r="F620" s="194" t="s">
        <v>169</v>
      </c>
      <c r="G620" s="13"/>
      <c r="H620" s="193" t="s">
        <v>1</v>
      </c>
      <c r="I620" s="195"/>
      <c r="J620" s="13"/>
      <c r="K620" s="13"/>
      <c r="L620" s="191"/>
      <c r="M620" s="196"/>
      <c r="N620" s="197"/>
      <c r="O620" s="197"/>
      <c r="P620" s="197"/>
      <c r="Q620" s="197"/>
      <c r="R620" s="197"/>
      <c r="S620" s="197"/>
      <c r="T620" s="198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193" t="s">
        <v>157</v>
      </c>
      <c r="AU620" s="193" t="s">
        <v>82</v>
      </c>
      <c r="AV620" s="13" t="s">
        <v>80</v>
      </c>
      <c r="AW620" s="13" t="s">
        <v>30</v>
      </c>
      <c r="AX620" s="13" t="s">
        <v>73</v>
      </c>
      <c r="AY620" s="193" t="s">
        <v>147</v>
      </c>
    </row>
    <row r="621" s="14" customFormat="1">
      <c r="A621" s="14"/>
      <c r="B621" s="199"/>
      <c r="C621" s="14"/>
      <c r="D621" s="192" t="s">
        <v>157</v>
      </c>
      <c r="E621" s="200" t="s">
        <v>1</v>
      </c>
      <c r="F621" s="201" t="s">
        <v>457</v>
      </c>
      <c r="G621" s="14"/>
      <c r="H621" s="202">
        <v>45</v>
      </c>
      <c r="I621" s="203"/>
      <c r="J621" s="14"/>
      <c r="K621" s="14"/>
      <c r="L621" s="199"/>
      <c r="M621" s="204"/>
      <c r="N621" s="205"/>
      <c r="O621" s="205"/>
      <c r="P621" s="205"/>
      <c r="Q621" s="205"/>
      <c r="R621" s="205"/>
      <c r="S621" s="205"/>
      <c r="T621" s="20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00" t="s">
        <v>157</v>
      </c>
      <c r="AU621" s="200" t="s">
        <v>82</v>
      </c>
      <c r="AV621" s="14" t="s">
        <v>82</v>
      </c>
      <c r="AW621" s="14" t="s">
        <v>30</v>
      </c>
      <c r="AX621" s="14" t="s">
        <v>73</v>
      </c>
      <c r="AY621" s="200" t="s">
        <v>147</v>
      </c>
    </row>
    <row r="622" s="14" customFormat="1">
      <c r="A622" s="14"/>
      <c r="B622" s="199"/>
      <c r="C622" s="14"/>
      <c r="D622" s="192" t="s">
        <v>157</v>
      </c>
      <c r="E622" s="200" t="s">
        <v>1</v>
      </c>
      <c r="F622" s="201" t="s">
        <v>458</v>
      </c>
      <c r="G622" s="14"/>
      <c r="H622" s="202">
        <v>5.4000000000000004</v>
      </c>
      <c r="I622" s="203"/>
      <c r="J622" s="14"/>
      <c r="K622" s="14"/>
      <c r="L622" s="199"/>
      <c r="M622" s="204"/>
      <c r="N622" s="205"/>
      <c r="O622" s="205"/>
      <c r="P622" s="205"/>
      <c r="Q622" s="205"/>
      <c r="R622" s="205"/>
      <c r="S622" s="205"/>
      <c r="T622" s="20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00" t="s">
        <v>157</v>
      </c>
      <c r="AU622" s="200" t="s">
        <v>82</v>
      </c>
      <c r="AV622" s="14" t="s">
        <v>82</v>
      </c>
      <c r="AW622" s="14" t="s">
        <v>30</v>
      </c>
      <c r="AX622" s="14" t="s">
        <v>73</v>
      </c>
      <c r="AY622" s="200" t="s">
        <v>147</v>
      </c>
    </row>
    <row r="623" s="14" customFormat="1">
      <c r="A623" s="14"/>
      <c r="B623" s="199"/>
      <c r="C623" s="14"/>
      <c r="D623" s="192" t="s">
        <v>157</v>
      </c>
      <c r="E623" s="200" t="s">
        <v>1</v>
      </c>
      <c r="F623" s="201" t="s">
        <v>459</v>
      </c>
      <c r="G623" s="14"/>
      <c r="H623" s="202">
        <v>1.76</v>
      </c>
      <c r="I623" s="203"/>
      <c r="J623" s="14"/>
      <c r="K623" s="14"/>
      <c r="L623" s="199"/>
      <c r="M623" s="204"/>
      <c r="N623" s="205"/>
      <c r="O623" s="205"/>
      <c r="P623" s="205"/>
      <c r="Q623" s="205"/>
      <c r="R623" s="205"/>
      <c r="S623" s="205"/>
      <c r="T623" s="20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00" t="s">
        <v>157</v>
      </c>
      <c r="AU623" s="200" t="s">
        <v>82</v>
      </c>
      <c r="AV623" s="14" t="s">
        <v>82</v>
      </c>
      <c r="AW623" s="14" t="s">
        <v>30</v>
      </c>
      <c r="AX623" s="14" t="s">
        <v>73</v>
      </c>
      <c r="AY623" s="200" t="s">
        <v>147</v>
      </c>
    </row>
    <row r="624" s="14" customFormat="1">
      <c r="A624" s="14"/>
      <c r="B624" s="199"/>
      <c r="C624" s="14"/>
      <c r="D624" s="192" t="s">
        <v>157</v>
      </c>
      <c r="E624" s="200" t="s">
        <v>1</v>
      </c>
      <c r="F624" s="201" t="s">
        <v>460</v>
      </c>
      <c r="G624" s="14"/>
      <c r="H624" s="202">
        <v>0.64000000000000001</v>
      </c>
      <c r="I624" s="203"/>
      <c r="J624" s="14"/>
      <c r="K624" s="14"/>
      <c r="L624" s="199"/>
      <c r="M624" s="204"/>
      <c r="N624" s="205"/>
      <c r="O624" s="205"/>
      <c r="P624" s="205"/>
      <c r="Q624" s="205"/>
      <c r="R624" s="205"/>
      <c r="S624" s="205"/>
      <c r="T624" s="20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00" t="s">
        <v>157</v>
      </c>
      <c r="AU624" s="200" t="s">
        <v>82</v>
      </c>
      <c r="AV624" s="14" t="s">
        <v>82</v>
      </c>
      <c r="AW624" s="14" t="s">
        <v>30</v>
      </c>
      <c r="AX624" s="14" t="s">
        <v>73</v>
      </c>
      <c r="AY624" s="200" t="s">
        <v>147</v>
      </c>
    </row>
    <row r="625" s="13" customFormat="1">
      <c r="A625" s="13"/>
      <c r="B625" s="191"/>
      <c r="C625" s="13"/>
      <c r="D625" s="192" t="s">
        <v>157</v>
      </c>
      <c r="E625" s="193" t="s">
        <v>1</v>
      </c>
      <c r="F625" s="194" t="s">
        <v>461</v>
      </c>
      <c r="G625" s="13"/>
      <c r="H625" s="193" t="s">
        <v>1</v>
      </c>
      <c r="I625" s="195"/>
      <c r="J625" s="13"/>
      <c r="K625" s="13"/>
      <c r="L625" s="191"/>
      <c r="M625" s="196"/>
      <c r="N625" s="197"/>
      <c r="O625" s="197"/>
      <c r="P625" s="197"/>
      <c r="Q625" s="197"/>
      <c r="R625" s="197"/>
      <c r="S625" s="197"/>
      <c r="T625" s="198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193" t="s">
        <v>157</v>
      </c>
      <c r="AU625" s="193" t="s">
        <v>82</v>
      </c>
      <c r="AV625" s="13" t="s">
        <v>80</v>
      </c>
      <c r="AW625" s="13" t="s">
        <v>30</v>
      </c>
      <c r="AX625" s="13" t="s">
        <v>73</v>
      </c>
      <c r="AY625" s="193" t="s">
        <v>147</v>
      </c>
    </row>
    <row r="626" s="14" customFormat="1">
      <c r="A626" s="14"/>
      <c r="B626" s="199"/>
      <c r="C626" s="14"/>
      <c r="D626" s="192" t="s">
        <v>157</v>
      </c>
      <c r="E626" s="200" t="s">
        <v>1</v>
      </c>
      <c r="F626" s="201" t="s">
        <v>462</v>
      </c>
      <c r="G626" s="14"/>
      <c r="H626" s="202">
        <v>2.1000000000000001</v>
      </c>
      <c r="I626" s="203"/>
      <c r="J626" s="14"/>
      <c r="K626" s="14"/>
      <c r="L626" s="199"/>
      <c r="M626" s="204"/>
      <c r="N626" s="205"/>
      <c r="O626" s="205"/>
      <c r="P626" s="205"/>
      <c r="Q626" s="205"/>
      <c r="R626" s="205"/>
      <c r="S626" s="205"/>
      <c r="T626" s="20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00" t="s">
        <v>157</v>
      </c>
      <c r="AU626" s="200" t="s">
        <v>82</v>
      </c>
      <c r="AV626" s="14" t="s">
        <v>82</v>
      </c>
      <c r="AW626" s="14" t="s">
        <v>30</v>
      </c>
      <c r="AX626" s="14" t="s">
        <v>73</v>
      </c>
      <c r="AY626" s="200" t="s">
        <v>147</v>
      </c>
    </row>
    <row r="627" s="14" customFormat="1">
      <c r="A627" s="14"/>
      <c r="B627" s="199"/>
      <c r="C627" s="14"/>
      <c r="D627" s="192" t="s">
        <v>157</v>
      </c>
      <c r="E627" s="200" t="s">
        <v>1</v>
      </c>
      <c r="F627" s="201" t="s">
        <v>463</v>
      </c>
      <c r="G627" s="14"/>
      <c r="H627" s="202">
        <v>1.6000000000000001</v>
      </c>
      <c r="I627" s="203"/>
      <c r="J627" s="14"/>
      <c r="K627" s="14"/>
      <c r="L627" s="199"/>
      <c r="M627" s="204"/>
      <c r="N627" s="205"/>
      <c r="O627" s="205"/>
      <c r="P627" s="205"/>
      <c r="Q627" s="205"/>
      <c r="R627" s="205"/>
      <c r="S627" s="205"/>
      <c r="T627" s="20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00" t="s">
        <v>157</v>
      </c>
      <c r="AU627" s="200" t="s">
        <v>82</v>
      </c>
      <c r="AV627" s="14" t="s">
        <v>82</v>
      </c>
      <c r="AW627" s="14" t="s">
        <v>30</v>
      </c>
      <c r="AX627" s="14" t="s">
        <v>73</v>
      </c>
      <c r="AY627" s="200" t="s">
        <v>147</v>
      </c>
    </row>
    <row r="628" s="13" customFormat="1">
      <c r="A628" s="13"/>
      <c r="B628" s="191"/>
      <c r="C628" s="13"/>
      <c r="D628" s="192" t="s">
        <v>157</v>
      </c>
      <c r="E628" s="193" t="s">
        <v>1</v>
      </c>
      <c r="F628" s="194" t="s">
        <v>464</v>
      </c>
      <c r="G628" s="13"/>
      <c r="H628" s="193" t="s">
        <v>1</v>
      </c>
      <c r="I628" s="195"/>
      <c r="J628" s="13"/>
      <c r="K628" s="13"/>
      <c r="L628" s="191"/>
      <c r="M628" s="196"/>
      <c r="N628" s="197"/>
      <c r="O628" s="197"/>
      <c r="P628" s="197"/>
      <c r="Q628" s="197"/>
      <c r="R628" s="197"/>
      <c r="S628" s="197"/>
      <c r="T628" s="198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193" t="s">
        <v>157</v>
      </c>
      <c r="AU628" s="193" t="s">
        <v>82</v>
      </c>
      <c r="AV628" s="13" t="s">
        <v>80</v>
      </c>
      <c r="AW628" s="13" t="s">
        <v>30</v>
      </c>
      <c r="AX628" s="13" t="s">
        <v>73</v>
      </c>
      <c r="AY628" s="193" t="s">
        <v>147</v>
      </c>
    </row>
    <row r="629" s="14" customFormat="1">
      <c r="A629" s="14"/>
      <c r="B629" s="199"/>
      <c r="C629" s="14"/>
      <c r="D629" s="192" t="s">
        <v>157</v>
      </c>
      <c r="E629" s="200" t="s">
        <v>1</v>
      </c>
      <c r="F629" s="201" t="s">
        <v>460</v>
      </c>
      <c r="G629" s="14"/>
      <c r="H629" s="202">
        <v>0.64000000000000001</v>
      </c>
      <c r="I629" s="203"/>
      <c r="J629" s="14"/>
      <c r="K629" s="14"/>
      <c r="L629" s="199"/>
      <c r="M629" s="204"/>
      <c r="N629" s="205"/>
      <c r="O629" s="205"/>
      <c r="P629" s="205"/>
      <c r="Q629" s="205"/>
      <c r="R629" s="205"/>
      <c r="S629" s="205"/>
      <c r="T629" s="20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00" t="s">
        <v>157</v>
      </c>
      <c r="AU629" s="200" t="s">
        <v>82</v>
      </c>
      <c r="AV629" s="14" t="s">
        <v>82</v>
      </c>
      <c r="AW629" s="14" t="s">
        <v>30</v>
      </c>
      <c r="AX629" s="14" t="s">
        <v>73</v>
      </c>
      <c r="AY629" s="200" t="s">
        <v>147</v>
      </c>
    </row>
    <row r="630" s="14" customFormat="1">
      <c r="A630" s="14"/>
      <c r="B630" s="199"/>
      <c r="C630" s="14"/>
      <c r="D630" s="192" t="s">
        <v>157</v>
      </c>
      <c r="E630" s="200" t="s">
        <v>1</v>
      </c>
      <c r="F630" s="201" t="s">
        <v>459</v>
      </c>
      <c r="G630" s="14"/>
      <c r="H630" s="202">
        <v>1.76</v>
      </c>
      <c r="I630" s="203"/>
      <c r="J630" s="14"/>
      <c r="K630" s="14"/>
      <c r="L630" s="199"/>
      <c r="M630" s="204"/>
      <c r="N630" s="205"/>
      <c r="O630" s="205"/>
      <c r="P630" s="205"/>
      <c r="Q630" s="205"/>
      <c r="R630" s="205"/>
      <c r="S630" s="205"/>
      <c r="T630" s="20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00" t="s">
        <v>157</v>
      </c>
      <c r="AU630" s="200" t="s">
        <v>82</v>
      </c>
      <c r="AV630" s="14" t="s">
        <v>82</v>
      </c>
      <c r="AW630" s="14" t="s">
        <v>30</v>
      </c>
      <c r="AX630" s="14" t="s">
        <v>73</v>
      </c>
      <c r="AY630" s="200" t="s">
        <v>147</v>
      </c>
    </row>
    <row r="631" s="14" customFormat="1">
      <c r="A631" s="14"/>
      <c r="B631" s="199"/>
      <c r="C631" s="14"/>
      <c r="D631" s="192" t="s">
        <v>157</v>
      </c>
      <c r="E631" s="200" t="s">
        <v>1</v>
      </c>
      <c r="F631" s="201" t="s">
        <v>465</v>
      </c>
      <c r="G631" s="14"/>
      <c r="H631" s="202">
        <v>2.3999999999999999</v>
      </c>
      <c r="I631" s="203"/>
      <c r="J631" s="14"/>
      <c r="K631" s="14"/>
      <c r="L631" s="199"/>
      <c r="M631" s="204"/>
      <c r="N631" s="205"/>
      <c r="O631" s="205"/>
      <c r="P631" s="205"/>
      <c r="Q631" s="205"/>
      <c r="R631" s="205"/>
      <c r="S631" s="205"/>
      <c r="T631" s="20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00" t="s">
        <v>157</v>
      </c>
      <c r="AU631" s="200" t="s">
        <v>82</v>
      </c>
      <c r="AV631" s="14" t="s">
        <v>82</v>
      </c>
      <c r="AW631" s="14" t="s">
        <v>30</v>
      </c>
      <c r="AX631" s="14" t="s">
        <v>73</v>
      </c>
      <c r="AY631" s="200" t="s">
        <v>147</v>
      </c>
    </row>
    <row r="632" s="15" customFormat="1">
      <c r="A632" s="15"/>
      <c r="B632" s="207"/>
      <c r="C632" s="15"/>
      <c r="D632" s="192" t="s">
        <v>157</v>
      </c>
      <c r="E632" s="208" t="s">
        <v>1</v>
      </c>
      <c r="F632" s="209" t="s">
        <v>160</v>
      </c>
      <c r="G632" s="15"/>
      <c r="H632" s="210">
        <v>64.810000000000002</v>
      </c>
      <c r="I632" s="211"/>
      <c r="J632" s="15"/>
      <c r="K632" s="15"/>
      <c r="L632" s="207"/>
      <c r="M632" s="212"/>
      <c r="N632" s="213"/>
      <c r="O632" s="213"/>
      <c r="P632" s="213"/>
      <c r="Q632" s="213"/>
      <c r="R632" s="213"/>
      <c r="S632" s="213"/>
      <c r="T632" s="214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08" t="s">
        <v>157</v>
      </c>
      <c r="AU632" s="208" t="s">
        <v>82</v>
      </c>
      <c r="AV632" s="15" t="s">
        <v>154</v>
      </c>
      <c r="AW632" s="15" t="s">
        <v>30</v>
      </c>
      <c r="AX632" s="15" t="s">
        <v>80</v>
      </c>
      <c r="AY632" s="208" t="s">
        <v>147</v>
      </c>
    </row>
    <row r="633" s="2" customFormat="1" ht="24.15" customHeight="1">
      <c r="A633" s="37"/>
      <c r="B633" s="171"/>
      <c r="C633" s="172" t="s">
        <v>466</v>
      </c>
      <c r="D633" s="172" t="s">
        <v>150</v>
      </c>
      <c r="E633" s="173" t="s">
        <v>467</v>
      </c>
      <c r="F633" s="174" t="s">
        <v>468</v>
      </c>
      <c r="G633" s="175" t="s">
        <v>164</v>
      </c>
      <c r="H633" s="176">
        <v>495.31999999999999</v>
      </c>
      <c r="I633" s="177"/>
      <c r="J633" s="178">
        <f>ROUND(I633*H633,2)</f>
        <v>0</v>
      </c>
      <c r="K633" s="179"/>
      <c r="L633" s="38"/>
      <c r="M633" s="180" t="s">
        <v>1</v>
      </c>
      <c r="N633" s="181" t="s">
        <v>38</v>
      </c>
      <c r="O633" s="76"/>
      <c r="P633" s="182">
        <f>O633*H633</f>
        <v>0</v>
      </c>
      <c r="Q633" s="182">
        <v>0</v>
      </c>
      <c r="R633" s="182">
        <f>Q633*H633</f>
        <v>0</v>
      </c>
      <c r="S633" s="182">
        <v>0</v>
      </c>
      <c r="T633" s="183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184" t="s">
        <v>154</v>
      </c>
      <c r="AT633" s="184" t="s">
        <v>150</v>
      </c>
      <c r="AU633" s="184" t="s">
        <v>82</v>
      </c>
      <c r="AY633" s="18" t="s">
        <v>147</v>
      </c>
      <c r="BE633" s="185">
        <f>IF(N633="základní",J633,0)</f>
        <v>0</v>
      </c>
      <c r="BF633" s="185">
        <f>IF(N633="snížená",J633,0)</f>
        <v>0</v>
      </c>
      <c r="BG633" s="185">
        <f>IF(N633="zákl. přenesená",J633,0)</f>
        <v>0</v>
      </c>
      <c r="BH633" s="185">
        <f>IF(N633="sníž. přenesená",J633,0)</f>
        <v>0</v>
      </c>
      <c r="BI633" s="185">
        <f>IF(N633="nulová",J633,0)</f>
        <v>0</v>
      </c>
      <c r="BJ633" s="18" t="s">
        <v>80</v>
      </c>
      <c r="BK633" s="185">
        <f>ROUND(I633*H633,2)</f>
        <v>0</v>
      </c>
      <c r="BL633" s="18" t="s">
        <v>154</v>
      </c>
      <c r="BM633" s="184" t="s">
        <v>469</v>
      </c>
    </row>
    <row r="634" s="2" customFormat="1">
      <c r="A634" s="37"/>
      <c r="B634" s="38"/>
      <c r="C634" s="37"/>
      <c r="D634" s="186" t="s">
        <v>155</v>
      </c>
      <c r="E634" s="37"/>
      <c r="F634" s="187" t="s">
        <v>470</v>
      </c>
      <c r="G634" s="37"/>
      <c r="H634" s="37"/>
      <c r="I634" s="188"/>
      <c r="J634" s="37"/>
      <c r="K634" s="37"/>
      <c r="L634" s="38"/>
      <c r="M634" s="189"/>
      <c r="N634" s="190"/>
      <c r="O634" s="76"/>
      <c r="P634" s="76"/>
      <c r="Q634" s="76"/>
      <c r="R634" s="76"/>
      <c r="S634" s="76"/>
      <c r="T634" s="7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T634" s="18" t="s">
        <v>155</v>
      </c>
      <c r="AU634" s="18" t="s">
        <v>82</v>
      </c>
    </row>
    <row r="635" s="13" customFormat="1">
      <c r="A635" s="13"/>
      <c r="B635" s="191"/>
      <c r="C635" s="13"/>
      <c r="D635" s="192" t="s">
        <v>157</v>
      </c>
      <c r="E635" s="193" t="s">
        <v>1</v>
      </c>
      <c r="F635" s="194" t="s">
        <v>243</v>
      </c>
      <c r="G635" s="13"/>
      <c r="H635" s="193" t="s">
        <v>1</v>
      </c>
      <c r="I635" s="195"/>
      <c r="J635" s="13"/>
      <c r="K635" s="13"/>
      <c r="L635" s="191"/>
      <c r="M635" s="196"/>
      <c r="N635" s="197"/>
      <c r="O635" s="197"/>
      <c r="P635" s="197"/>
      <c r="Q635" s="197"/>
      <c r="R635" s="197"/>
      <c r="S635" s="197"/>
      <c r="T635" s="19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93" t="s">
        <v>157</v>
      </c>
      <c r="AU635" s="193" t="s">
        <v>82</v>
      </c>
      <c r="AV635" s="13" t="s">
        <v>80</v>
      </c>
      <c r="AW635" s="13" t="s">
        <v>30</v>
      </c>
      <c r="AX635" s="13" t="s">
        <v>73</v>
      </c>
      <c r="AY635" s="193" t="s">
        <v>147</v>
      </c>
    </row>
    <row r="636" s="14" customFormat="1">
      <c r="A636" s="14"/>
      <c r="B636" s="199"/>
      <c r="C636" s="14"/>
      <c r="D636" s="192" t="s">
        <v>157</v>
      </c>
      <c r="E636" s="200" t="s">
        <v>1</v>
      </c>
      <c r="F636" s="201" t="s">
        <v>244</v>
      </c>
      <c r="G636" s="14"/>
      <c r="H636" s="202">
        <v>9.4499999999999993</v>
      </c>
      <c r="I636" s="203"/>
      <c r="J636" s="14"/>
      <c r="K636" s="14"/>
      <c r="L636" s="199"/>
      <c r="M636" s="204"/>
      <c r="N636" s="205"/>
      <c r="O636" s="205"/>
      <c r="P636" s="205"/>
      <c r="Q636" s="205"/>
      <c r="R636" s="205"/>
      <c r="S636" s="205"/>
      <c r="T636" s="20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00" t="s">
        <v>157</v>
      </c>
      <c r="AU636" s="200" t="s">
        <v>82</v>
      </c>
      <c r="AV636" s="14" t="s">
        <v>82</v>
      </c>
      <c r="AW636" s="14" t="s">
        <v>30</v>
      </c>
      <c r="AX636" s="14" t="s">
        <v>73</v>
      </c>
      <c r="AY636" s="200" t="s">
        <v>147</v>
      </c>
    </row>
    <row r="637" s="13" customFormat="1">
      <c r="A637" s="13"/>
      <c r="B637" s="191"/>
      <c r="C637" s="13"/>
      <c r="D637" s="192" t="s">
        <v>157</v>
      </c>
      <c r="E637" s="193" t="s">
        <v>1</v>
      </c>
      <c r="F637" s="194" t="s">
        <v>245</v>
      </c>
      <c r="G637" s="13"/>
      <c r="H637" s="193" t="s">
        <v>1</v>
      </c>
      <c r="I637" s="195"/>
      <c r="J637" s="13"/>
      <c r="K637" s="13"/>
      <c r="L637" s="191"/>
      <c r="M637" s="196"/>
      <c r="N637" s="197"/>
      <c r="O637" s="197"/>
      <c r="P637" s="197"/>
      <c r="Q637" s="197"/>
      <c r="R637" s="197"/>
      <c r="S637" s="197"/>
      <c r="T637" s="198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193" t="s">
        <v>157</v>
      </c>
      <c r="AU637" s="193" t="s">
        <v>82</v>
      </c>
      <c r="AV637" s="13" t="s">
        <v>80</v>
      </c>
      <c r="AW637" s="13" t="s">
        <v>30</v>
      </c>
      <c r="AX637" s="13" t="s">
        <v>73</v>
      </c>
      <c r="AY637" s="193" t="s">
        <v>147</v>
      </c>
    </row>
    <row r="638" s="13" customFormat="1">
      <c r="A638" s="13"/>
      <c r="B638" s="191"/>
      <c r="C638" s="13"/>
      <c r="D638" s="192" t="s">
        <v>157</v>
      </c>
      <c r="E638" s="193" t="s">
        <v>1</v>
      </c>
      <c r="F638" s="194" t="s">
        <v>165</v>
      </c>
      <c r="G638" s="13"/>
      <c r="H638" s="193" t="s">
        <v>1</v>
      </c>
      <c r="I638" s="195"/>
      <c r="J638" s="13"/>
      <c r="K638" s="13"/>
      <c r="L638" s="191"/>
      <c r="M638" s="196"/>
      <c r="N638" s="197"/>
      <c r="O638" s="197"/>
      <c r="P638" s="197"/>
      <c r="Q638" s="197"/>
      <c r="R638" s="197"/>
      <c r="S638" s="197"/>
      <c r="T638" s="198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93" t="s">
        <v>157</v>
      </c>
      <c r="AU638" s="193" t="s">
        <v>82</v>
      </c>
      <c r="AV638" s="13" t="s">
        <v>80</v>
      </c>
      <c r="AW638" s="13" t="s">
        <v>30</v>
      </c>
      <c r="AX638" s="13" t="s">
        <v>73</v>
      </c>
      <c r="AY638" s="193" t="s">
        <v>147</v>
      </c>
    </row>
    <row r="639" s="14" customFormat="1">
      <c r="A639" s="14"/>
      <c r="B639" s="199"/>
      <c r="C639" s="14"/>
      <c r="D639" s="192" t="s">
        <v>157</v>
      </c>
      <c r="E639" s="200" t="s">
        <v>1</v>
      </c>
      <c r="F639" s="201" t="s">
        <v>246</v>
      </c>
      <c r="G639" s="14"/>
      <c r="H639" s="202">
        <v>21.399999999999999</v>
      </c>
      <c r="I639" s="203"/>
      <c r="J639" s="14"/>
      <c r="K639" s="14"/>
      <c r="L639" s="199"/>
      <c r="M639" s="204"/>
      <c r="N639" s="205"/>
      <c r="O639" s="205"/>
      <c r="P639" s="205"/>
      <c r="Q639" s="205"/>
      <c r="R639" s="205"/>
      <c r="S639" s="205"/>
      <c r="T639" s="206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00" t="s">
        <v>157</v>
      </c>
      <c r="AU639" s="200" t="s">
        <v>82</v>
      </c>
      <c r="AV639" s="14" t="s">
        <v>82</v>
      </c>
      <c r="AW639" s="14" t="s">
        <v>30</v>
      </c>
      <c r="AX639" s="14" t="s">
        <v>73</v>
      </c>
      <c r="AY639" s="200" t="s">
        <v>147</v>
      </c>
    </row>
    <row r="640" s="14" customFormat="1">
      <c r="A640" s="14"/>
      <c r="B640" s="199"/>
      <c r="C640" s="14"/>
      <c r="D640" s="192" t="s">
        <v>157</v>
      </c>
      <c r="E640" s="200" t="s">
        <v>1</v>
      </c>
      <c r="F640" s="201" t="s">
        <v>247</v>
      </c>
      <c r="G640" s="14"/>
      <c r="H640" s="202">
        <v>9</v>
      </c>
      <c r="I640" s="203"/>
      <c r="J640" s="14"/>
      <c r="K640" s="14"/>
      <c r="L640" s="199"/>
      <c r="M640" s="204"/>
      <c r="N640" s="205"/>
      <c r="O640" s="205"/>
      <c r="P640" s="205"/>
      <c r="Q640" s="205"/>
      <c r="R640" s="205"/>
      <c r="S640" s="205"/>
      <c r="T640" s="20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00" t="s">
        <v>157</v>
      </c>
      <c r="AU640" s="200" t="s">
        <v>82</v>
      </c>
      <c r="AV640" s="14" t="s">
        <v>82</v>
      </c>
      <c r="AW640" s="14" t="s">
        <v>30</v>
      </c>
      <c r="AX640" s="14" t="s">
        <v>73</v>
      </c>
      <c r="AY640" s="200" t="s">
        <v>147</v>
      </c>
    </row>
    <row r="641" s="13" customFormat="1">
      <c r="A641" s="13"/>
      <c r="B641" s="191"/>
      <c r="C641" s="13"/>
      <c r="D641" s="192" t="s">
        <v>157</v>
      </c>
      <c r="E641" s="193" t="s">
        <v>1</v>
      </c>
      <c r="F641" s="194" t="s">
        <v>167</v>
      </c>
      <c r="G641" s="13"/>
      <c r="H641" s="193" t="s">
        <v>1</v>
      </c>
      <c r="I641" s="195"/>
      <c r="J641" s="13"/>
      <c r="K641" s="13"/>
      <c r="L641" s="191"/>
      <c r="M641" s="196"/>
      <c r="N641" s="197"/>
      <c r="O641" s="197"/>
      <c r="P641" s="197"/>
      <c r="Q641" s="197"/>
      <c r="R641" s="197"/>
      <c r="S641" s="197"/>
      <c r="T641" s="198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193" t="s">
        <v>157</v>
      </c>
      <c r="AU641" s="193" t="s">
        <v>82</v>
      </c>
      <c r="AV641" s="13" t="s">
        <v>80</v>
      </c>
      <c r="AW641" s="13" t="s">
        <v>30</v>
      </c>
      <c r="AX641" s="13" t="s">
        <v>73</v>
      </c>
      <c r="AY641" s="193" t="s">
        <v>147</v>
      </c>
    </row>
    <row r="642" s="14" customFormat="1">
      <c r="A642" s="14"/>
      <c r="B642" s="199"/>
      <c r="C642" s="14"/>
      <c r="D642" s="192" t="s">
        <v>157</v>
      </c>
      <c r="E642" s="200" t="s">
        <v>1</v>
      </c>
      <c r="F642" s="201" t="s">
        <v>248</v>
      </c>
      <c r="G642" s="14"/>
      <c r="H642" s="202">
        <v>19.5</v>
      </c>
      <c r="I642" s="203"/>
      <c r="J642" s="14"/>
      <c r="K642" s="14"/>
      <c r="L642" s="199"/>
      <c r="M642" s="204"/>
      <c r="N642" s="205"/>
      <c r="O642" s="205"/>
      <c r="P642" s="205"/>
      <c r="Q642" s="205"/>
      <c r="R642" s="205"/>
      <c r="S642" s="205"/>
      <c r="T642" s="20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00" t="s">
        <v>157</v>
      </c>
      <c r="AU642" s="200" t="s">
        <v>82</v>
      </c>
      <c r="AV642" s="14" t="s">
        <v>82</v>
      </c>
      <c r="AW642" s="14" t="s">
        <v>30</v>
      </c>
      <c r="AX642" s="14" t="s">
        <v>73</v>
      </c>
      <c r="AY642" s="200" t="s">
        <v>147</v>
      </c>
    </row>
    <row r="643" s="13" customFormat="1">
      <c r="A643" s="13"/>
      <c r="B643" s="191"/>
      <c r="C643" s="13"/>
      <c r="D643" s="192" t="s">
        <v>157</v>
      </c>
      <c r="E643" s="193" t="s">
        <v>1</v>
      </c>
      <c r="F643" s="194" t="s">
        <v>245</v>
      </c>
      <c r="G643" s="13"/>
      <c r="H643" s="193" t="s">
        <v>1</v>
      </c>
      <c r="I643" s="195"/>
      <c r="J643" s="13"/>
      <c r="K643" s="13"/>
      <c r="L643" s="191"/>
      <c r="M643" s="196"/>
      <c r="N643" s="197"/>
      <c r="O643" s="197"/>
      <c r="P643" s="197"/>
      <c r="Q643" s="197"/>
      <c r="R643" s="197"/>
      <c r="S643" s="197"/>
      <c r="T643" s="19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193" t="s">
        <v>157</v>
      </c>
      <c r="AU643" s="193" t="s">
        <v>82</v>
      </c>
      <c r="AV643" s="13" t="s">
        <v>80</v>
      </c>
      <c r="AW643" s="13" t="s">
        <v>30</v>
      </c>
      <c r="AX643" s="13" t="s">
        <v>73</v>
      </c>
      <c r="AY643" s="193" t="s">
        <v>147</v>
      </c>
    </row>
    <row r="644" s="13" customFormat="1">
      <c r="A644" s="13"/>
      <c r="B644" s="191"/>
      <c r="C644" s="13"/>
      <c r="D644" s="192" t="s">
        <v>157</v>
      </c>
      <c r="E644" s="193" t="s">
        <v>1</v>
      </c>
      <c r="F644" s="194" t="s">
        <v>165</v>
      </c>
      <c r="G644" s="13"/>
      <c r="H644" s="193" t="s">
        <v>1</v>
      </c>
      <c r="I644" s="195"/>
      <c r="J644" s="13"/>
      <c r="K644" s="13"/>
      <c r="L644" s="191"/>
      <c r="M644" s="196"/>
      <c r="N644" s="197"/>
      <c r="O644" s="197"/>
      <c r="P644" s="197"/>
      <c r="Q644" s="197"/>
      <c r="R644" s="197"/>
      <c r="S644" s="197"/>
      <c r="T644" s="198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193" t="s">
        <v>157</v>
      </c>
      <c r="AU644" s="193" t="s">
        <v>82</v>
      </c>
      <c r="AV644" s="13" t="s">
        <v>80</v>
      </c>
      <c r="AW644" s="13" t="s">
        <v>30</v>
      </c>
      <c r="AX644" s="13" t="s">
        <v>73</v>
      </c>
      <c r="AY644" s="193" t="s">
        <v>147</v>
      </c>
    </row>
    <row r="645" s="14" customFormat="1">
      <c r="A645" s="14"/>
      <c r="B645" s="199"/>
      <c r="C645" s="14"/>
      <c r="D645" s="192" t="s">
        <v>157</v>
      </c>
      <c r="E645" s="200" t="s">
        <v>1</v>
      </c>
      <c r="F645" s="201" t="s">
        <v>249</v>
      </c>
      <c r="G645" s="14"/>
      <c r="H645" s="202">
        <v>32.100000000000001</v>
      </c>
      <c r="I645" s="203"/>
      <c r="J645" s="14"/>
      <c r="K645" s="14"/>
      <c r="L645" s="199"/>
      <c r="M645" s="204"/>
      <c r="N645" s="205"/>
      <c r="O645" s="205"/>
      <c r="P645" s="205"/>
      <c r="Q645" s="205"/>
      <c r="R645" s="205"/>
      <c r="S645" s="205"/>
      <c r="T645" s="20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00" t="s">
        <v>157</v>
      </c>
      <c r="AU645" s="200" t="s">
        <v>82</v>
      </c>
      <c r="AV645" s="14" t="s">
        <v>82</v>
      </c>
      <c r="AW645" s="14" t="s">
        <v>30</v>
      </c>
      <c r="AX645" s="14" t="s">
        <v>73</v>
      </c>
      <c r="AY645" s="200" t="s">
        <v>147</v>
      </c>
    </row>
    <row r="646" s="13" customFormat="1">
      <c r="A646" s="13"/>
      <c r="B646" s="191"/>
      <c r="C646" s="13"/>
      <c r="D646" s="192" t="s">
        <v>157</v>
      </c>
      <c r="E646" s="193" t="s">
        <v>1</v>
      </c>
      <c r="F646" s="194" t="s">
        <v>167</v>
      </c>
      <c r="G646" s="13"/>
      <c r="H646" s="193" t="s">
        <v>1</v>
      </c>
      <c r="I646" s="195"/>
      <c r="J646" s="13"/>
      <c r="K646" s="13"/>
      <c r="L646" s="191"/>
      <c r="M646" s="196"/>
      <c r="N646" s="197"/>
      <c r="O646" s="197"/>
      <c r="P646" s="197"/>
      <c r="Q646" s="197"/>
      <c r="R646" s="197"/>
      <c r="S646" s="197"/>
      <c r="T646" s="198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193" t="s">
        <v>157</v>
      </c>
      <c r="AU646" s="193" t="s">
        <v>82</v>
      </c>
      <c r="AV646" s="13" t="s">
        <v>80</v>
      </c>
      <c r="AW646" s="13" t="s">
        <v>30</v>
      </c>
      <c r="AX646" s="13" t="s">
        <v>73</v>
      </c>
      <c r="AY646" s="193" t="s">
        <v>147</v>
      </c>
    </row>
    <row r="647" s="14" customFormat="1">
      <c r="A647" s="14"/>
      <c r="B647" s="199"/>
      <c r="C647" s="14"/>
      <c r="D647" s="192" t="s">
        <v>157</v>
      </c>
      <c r="E647" s="200" t="s">
        <v>1</v>
      </c>
      <c r="F647" s="201" t="s">
        <v>250</v>
      </c>
      <c r="G647" s="14"/>
      <c r="H647" s="202">
        <v>29.25</v>
      </c>
      <c r="I647" s="203"/>
      <c r="J647" s="14"/>
      <c r="K647" s="14"/>
      <c r="L647" s="199"/>
      <c r="M647" s="204"/>
      <c r="N647" s="205"/>
      <c r="O647" s="205"/>
      <c r="P647" s="205"/>
      <c r="Q647" s="205"/>
      <c r="R647" s="205"/>
      <c r="S647" s="205"/>
      <c r="T647" s="20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00" t="s">
        <v>157</v>
      </c>
      <c r="AU647" s="200" t="s">
        <v>82</v>
      </c>
      <c r="AV647" s="14" t="s">
        <v>82</v>
      </c>
      <c r="AW647" s="14" t="s">
        <v>30</v>
      </c>
      <c r="AX647" s="14" t="s">
        <v>73</v>
      </c>
      <c r="AY647" s="200" t="s">
        <v>147</v>
      </c>
    </row>
    <row r="648" s="13" customFormat="1">
      <c r="A648" s="13"/>
      <c r="B648" s="191"/>
      <c r="C648" s="13"/>
      <c r="D648" s="192" t="s">
        <v>157</v>
      </c>
      <c r="E648" s="193" t="s">
        <v>1</v>
      </c>
      <c r="F648" s="194" t="s">
        <v>165</v>
      </c>
      <c r="G648" s="13"/>
      <c r="H648" s="193" t="s">
        <v>1</v>
      </c>
      <c r="I648" s="195"/>
      <c r="J648" s="13"/>
      <c r="K648" s="13"/>
      <c r="L648" s="191"/>
      <c r="M648" s="196"/>
      <c r="N648" s="197"/>
      <c r="O648" s="197"/>
      <c r="P648" s="197"/>
      <c r="Q648" s="197"/>
      <c r="R648" s="197"/>
      <c r="S648" s="197"/>
      <c r="T648" s="198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193" t="s">
        <v>157</v>
      </c>
      <c r="AU648" s="193" t="s">
        <v>82</v>
      </c>
      <c r="AV648" s="13" t="s">
        <v>80</v>
      </c>
      <c r="AW648" s="13" t="s">
        <v>30</v>
      </c>
      <c r="AX648" s="13" t="s">
        <v>73</v>
      </c>
      <c r="AY648" s="193" t="s">
        <v>147</v>
      </c>
    </row>
    <row r="649" s="14" customFormat="1">
      <c r="A649" s="14"/>
      <c r="B649" s="199"/>
      <c r="C649" s="14"/>
      <c r="D649" s="192" t="s">
        <v>157</v>
      </c>
      <c r="E649" s="200" t="s">
        <v>1</v>
      </c>
      <c r="F649" s="201" t="s">
        <v>166</v>
      </c>
      <c r="G649" s="14"/>
      <c r="H649" s="202">
        <v>149.80000000000001</v>
      </c>
      <c r="I649" s="203"/>
      <c r="J649" s="14"/>
      <c r="K649" s="14"/>
      <c r="L649" s="199"/>
      <c r="M649" s="204"/>
      <c r="N649" s="205"/>
      <c r="O649" s="205"/>
      <c r="P649" s="205"/>
      <c r="Q649" s="205"/>
      <c r="R649" s="205"/>
      <c r="S649" s="205"/>
      <c r="T649" s="20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00" t="s">
        <v>157</v>
      </c>
      <c r="AU649" s="200" t="s">
        <v>82</v>
      </c>
      <c r="AV649" s="14" t="s">
        <v>82</v>
      </c>
      <c r="AW649" s="14" t="s">
        <v>30</v>
      </c>
      <c r="AX649" s="14" t="s">
        <v>73</v>
      </c>
      <c r="AY649" s="200" t="s">
        <v>147</v>
      </c>
    </row>
    <row r="650" s="13" customFormat="1">
      <c r="A650" s="13"/>
      <c r="B650" s="191"/>
      <c r="C650" s="13"/>
      <c r="D650" s="192" t="s">
        <v>157</v>
      </c>
      <c r="E650" s="193" t="s">
        <v>1</v>
      </c>
      <c r="F650" s="194" t="s">
        <v>471</v>
      </c>
      <c r="G650" s="13"/>
      <c r="H650" s="193" t="s">
        <v>1</v>
      </c>
      <c r="I650" s="195"/>
      <c r="J650" s="13"/>
      <c r="K650" s="13"/>
      <c r="L650" s="191"/>
      <c r="M650" s="196"/>
      <c r="N650" s="197"/>
      <c r="O650" s="197"/>
      <c r="P650" s="197"/>
      <c r="Q650" s="197"/>
      <c r="R650" s="197"/>
      <c r="S650" s="197"/>
      <c r="T650" s="198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193" t="s">
        <v>157</v>
      </c>
      <c r="AU650" s="193" t="s">
        <v>82</v>
      </c>
      <c r="AV650" s="13" t="s">
        <v>80</v>
      </c>
      <c r="AW650" s="13" t="s">
        <v>30</v>
      </c>
      <c r="AX650" s="13" t="s">
        <v>73</v>
      </c>
      <c r="AY650" s="193" t="s">
        <v>147</v>
      </c>
    </row>
    <row r="651" s="14" customFormat="1">
      <c r="A651" s="14"/>
      <c r="B651" s="199"/>
      <c r="C651" s="14"/>
      <c r="D651" s="192" t="s">
        <v>157</v>
      </c>
      <c r="E651" s="200" t="s">
        <v>1</v>
      </c>
      <c r="F651" s="201" t="s">
        <v>472</v>
      </c>
      <c r="G651" s="14"/>
      <c r="H651" s="202">
        <v>72.450000000000003</v>
      </c>
      <c r="I651" s="203"/>
      <c r="J651" s="14"/>
      <c r="K651" s="14"/>
      <c r="L651" s="199"/>
      <c r="M651" s="204"/>
      <c r="N651" s="205"/>
      <c r="O651" s="205"/>
      <c r="P651" s="205"/>
      <c r="Q651" s="205"/>
      <c r="R651" s="205"/>
      <c r="S651" s="205"/>
      <c r="T651" s="206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00" t="s">
        <v>157</v>
      </c>
      <c r="AU651" s="200" t="s">
        <v>82</v>
      </c>
      <c r="AV651" s="14" t="s">
        <v>82</v>
      </c>
      <c r="AW651" s="14" t="s">
        <v>30</v>
      </c>
      <c r="AX651" s="14" t="s">
        <v>73</v>
      </c>
      <c r="AY651" s="200" t="s">
        <v>147</v>
      </c>
    </row>
    <row r="652" s="13" customFormat="1">
      <c r="A652" s="13"/>
      <c r="B652" s="191"/>
      <c r="C652" s="13"/>
      <c r="D652" s="192" t="s">
        <v>157</v>
      </c>
      <c r="E652" s="193" t="s">
        <v>1</v>
      </c>
      <c r="F652" s="194" t="s">
        <v>167</v>
      </c>
      <c r="G652" s="13"/>
      <c r="H652" s="193" t="s">
        <v>1</v>
      </c>
      <c r="I652" s="195"/>
      <c r="J652" s="13"/>
      <c r="K652" s="13"/>
      <c r="L652" s="191"/>
      <c r="M652" s="196"/>
      <c r="N652" s="197"/>
      <c r="O652" s="197"/>
      <c r="P652" s="197"/>
      <c r="Q652" s="197"/>
      <c r="R652" s="197"/>
      <c r="S652" s="197"/>
      <c r="T652" s="198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193" t="s">
        <v>157</v>
      </c>
      <c r="AU652" s="193" t="s">
        <v>82</v>
      </c>
      <c r="AV652" s="13" t="s">
        <v>80</v>
      </c>
      <c r="AW652" s="13" t="s">
        <v>30</v>
      </c>
      <c r="AX652" s="13" t="s">
        <v>73</v>
      </c>
      <c r="AY652" s="193" t="s">
        <v>147</v>
      </c>
    </row>
    <row r="653" s="14" customFormat="1">
      <c r="A653" s="14"/>
      <c r="B653" s="199"/>
      <c r="C653" s="14"/>
      <c r="D653" s="192" t="s">
        <v>157</v>
      </c>
      <c r="E653" s="200" t="s">
        <v>1</v>
      </c>
      <c r="F653" s="201" t="s">
        <v>168</v>
      </c>
      <c r="G653" s="14"/>
      <c r="H653" s="202">
        <v>136.5</v>
      </c>
      <c r="I653" s="203"/>
      <c r="J653" s="14"/>
      <c r="K653" s="14"/>
      <c r="L653" s="199"/>
      <c r="M653" s="204"/>
      <c r="N653" s="205"/>
      <c r="O653" s="205"/>
      <c r="P653" s="205"/>
      <c r="Q653" s="205"/>
      <c r="R653" s="205"/>
      <c r="S653" s="205"/>
      <c r="T653" s="206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00" t="s">
        <v>157</v>
      </c>
      <c r="AU653" s="200" t="s">
        <v>82</v>
      </c>
      <c r="AV653" s="14" t="s">
        <v>82</v>
      </c>
      <c r="AW653" s="14" t="s">
        <v>30</v>
      </c>
      <c r="AX653" s="14" t="s">
        <v>73</v>
      </c>
      <c r="AY653" s="200" t="s">
        <v>147</v>
      </c>
    </row>
    <row r="654" s="13" customFormat="1">
      <c r="A654" s="13"/>
      <c r="B654" s="191"/>
      <c r="C654" s="13"/>
      <c r="D654" s="192" t="s">
        <v>157</v>
      </c>
      <c r="E654" s="193" t="s">
        <v>1</v>
      </c>
      <c r="F654" s="194" t="s">
        <v>169</v>
      </c>
      <c r="G654" s="13"/>
      <c r="H654" s="193" t="s">
        <v>1</v>
      </c>
      <c r="I654" s="195"/>
      <c r="J654" s="13"/>
      <c r="K654" s="13"/>
      <c r="L654" s="191"/>
      <c r="M654" s="196"/>
      <c r="N654" s="197"/>
      <c r="O654" s="197"/>
      <c r="P654" s="197"/>
      <c r="Q654" s="197"/>
      <c r="R654" s="197"/>
      <c r="S654" s="197"/>
      <c r="T654" s="198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193" t="s">
        <v>157</v>
      </c>
      <c r="AU654" s="193" t="s">
        <v>82</v>
      </c>
      <c r="AV654" s="13" t="s">
        <v>80</v>
      </c>
      <c r="AW654" s="13" t="s">
        <v>30</v>
      </c>
      <c r="AX654" s="13" t="s">
        <v>73</v>
      </c>
      <c r="AY654" s="193" t="s">
        <v>147</v>
      </c>
    </row>
    <row r="655" s="14" customFormat="1">
      <c r="A655" s="14"/>
      <c r="B655" s="199"/>
      <c r="C655" s="14"/>
      <c r="D655" s="192" t="s">
        <v>157</v>
      </c>
      <c r="E655" s="200" t="s">
        <v>1</v>
      </c>
      <c r="F655" s="201" t="s">
        <v>170</v>
      </c>
      <c r="G655" s="14"/>
      <c r="H655" s="202">
        <v>-45</v>
      </c>
      <c r="I655" s="203"/>
      <c r="J655" s="14"/>
      <c r="K655" s="14"/>
      <c r="L655" s="199"/>
      <c r="M655" s="204"/>
      <c r="N655" s="205"/>
      <c r="O655" s="205"/>
      <c r="P655" s="205"/>
      <c r="Q655" s="205"/>
      <c r="R655" s="205"/>
      <c r="S655" s="205"/>
      <c r="T655" s="20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00" t="s">
        <v>157</v>
      </c>
      <c r="AU655" s="200" t="s">
        <v>82</v>
      </c>
      <c r="AV655" s="14" t="s">
        <v>82</v>
      </c>
      <c r="AW655" s="14" t="s">
        <v>30</v>
      </c>
      <c r="AX655" s="14" t="s">
        <v>73</v>
      </c>
      <c r="AY655" s="200" t="s">
        <v>147</v>
      </c>
    </row>
    <row r="656" s="14" customFormat="1">
      <c r="A656" s="14"/>
      <c r="B656" s="199"/>
      <c r="C656" s="14"/>
      <c r="D656" s="192" t="s">
        <v>157</v>
      </c>
      <c r="E656" s="200" t="s">
        <v>1</v>
      </c>
      <c r="F656" s="201" t="s">
        <v>171</v>
      </c>
      <c r="G656" s="14"/>
      <c r="H656" s="202">
        <v>-5.4000000000000004</v>
      </c>
      <c r="I656" s="203"/>
      <c r="J656" s="14"/>
      <c r="K656" s="14"/>
      <c r="L656" s="199"/>
      <c r="M656" s="204"/>
      <c r="N656" s="205"/>
      <c r="O656" s="205"/>
      <c r="P656" s="205"/>
      <c r="Q656" s="205"/>
      <c r="R656" s="205"/>
      <c r="S656" s="205"/>
      <c r="T656" s="206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00" t="s">
        <v>157</v>
      </c>
      <c r="AU656" s="200" t="s">
        <v>82</v>
      </c>
      <c r="AV656" s="14" t="s">
        <v>82</v>
      </c>
      <c r="AW656" s="14" t="s">
        <v>30</v>
      </c>
      <c r="AX656" s="14" t="s">
        <v>73</v>
      </c>
      <c r="AY656" s="200" t="s">
        <v>147</v>
      </c>
    </row>
    <row r="657" s="14" customFormat="1">
      <c r="A657" s="14"/>
      <c r="B657" s="199"/>
      <c r="C657" s="14"/>
      <c r="D657" s="192" t="s">
        <v>157</v>
      </c>
      <c r="E657" s="200" t="s">
        <v>1</v>
      </c>
      <c r="F657" s="201" t="s">
        <v>172</v>
      </c>
      <c r="G657" s="14"/>
      <c r="H657" s="202">
        <v>-1.76</v>
      </c>
      <c r="I657" s="203"/>
      <c r="J657" s="14"/>
      <c r="K657" s="14"/>
      <c r="L657" s="199"/>
      <c r="M657" s="204"/>
      <c r="N657" s="205"/>
      <c r="O657" s="205"/>
      <c r="P657" s="205"/>
      <c r="Q657" s="205"/>
      <c r="R657" s="205"/>
      <c r="S657" s="205"/>
      <c r="T657" s="206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00" t="s">
        <v>157</v>
      </c>
      <c r="AU657" s="200" t="s">
        <v>82</v>
      </c>
      <c r="AV657" s="14" t="s">
        <v>82</v>
      </c>
      <c r="AW657" s="14" t="s">
        <v>30</v>
      </c>
      <c r="AX657" s="14" t="s">
        <v>73</v>
      </c>
      <c r="AY657" s="200" t="s">
        <v>147</v>
      </c>
    </row>
    <row r="658" s="14" customFormat="1">
      <c r="A658" s="14"/>
      <c r="B658" s="199"/>
      <c r="C658" s="14"/>
      <c r="D658" s="192" t="s">
        <v>157</v>
      </c>
      <c r="E658" s="200" t="s">
        <v>1</v>
      </c>
      <c r="F658" s="201" t="s">
        <v>173</v>
      </c>
      <c r="G658" s="14"/>
      <c r="H658" s="202">
        <v>-0.64000000000000001</v>
      </c>
      <c r="I658" s="203"/>
      <c r="J658" s="14"/>
      <c r="K658" s="14"/>
      <c r="L658" s="199"/>
      <c r="M658" s="204"/>
      <c r="N658" s="205"/>
      <c r="O658" s="205"/>
      <c r="P658" s="205"/>
      <c r="Q658" s="205"/>
      <c r="R658" s="205"/>
      <c r="S658" s="205"/>
      <c r="T658" s="20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00" t="s">
        <v>157</v>
      </c>
      <c r="AU658" s="200" t="s">
        <v>82</v>
      </c>
      <c r="AV658" s="14" t="s">
        <v>82</v>
      </c>
      <c r="AW658" s="14" t="s">
        <v>30</v>
      </c>
      <c r="AX658" s="14" t="s">
        <v>73</v>
      </c>
      <c r="AY658" s="200" t="s">
        <v>147</v>
      </c>
    </row>
    <row r="659" s="13" customFormat="1">
      <c r="A659" s="13"/>
      <c r="B659" s="191"/>
      <c r="C659" s="13"/>
      <c r="D659" s="192" t="s">
        <v>157</v>
      </c>
      <c r="E659" s="193" t="s">
        <v>1</v>
      </c>
      <c r="F659" s="194" t="s">
        <v>174</v>
      </c>
      <c r="G659" s="13"/>
      <c r="H659" s="193" t="s">
        <v>1</v>
      </c>
      <c r="I659" s="195"/>
      <c r="J659" s="13"/>
      <c r="K659" s="13"/>
      <c r="L659" s="191"/>
      <c r="M659" s="196"/>
      <c r="N659" s="197"/>
      <c r="O659" s="197"/>
      <c r="P659" s="197"/>
      <c r="Q659" s="197"/>
      <c r="R659" s="197"/>
      <c r="S659" s="197"/>
      <c r="T659" s="198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193" t="s">
        <v>157</v>
      </c>
      <c r="AU659" s="193" t="s">
        <v>82</v>
      </c>
      <c r="AV659" s="13" t="s">
        <v>80</v>
      </c>
      <c r="AW659" s="13" t="s">
        <v>30</v>
      </c>
      <c r="AX659" s="13" t="s">
        <v>73</v>
      </c>
      <c r="AY659" s="193" t="s">
        <v>147</v>
      </c>
    </row>
    <row r="660" s="14" customFormat="1">
      <c r="A660" s="14"/>
      <c r="B660" s="199"/>
      <c r="C660" s="14"/>
      <c r="D660" s="192" t="s">
        <v>157</v>
      </c>
      <c r="E660" s="200" t="s">
        <v>1</v>
      </c>
      <c r="F660" s="201" t="s">
        <v>175</v>
      </c>
      <c r="G660" s="14"/>
      <c r="H660" s="202">
        <v>36.75</v>
      </c>
      <c r="I660" s="203"/>
      <c r="J660" s="14"/>
      <c r="K660" s="14"/>
      <c r="L660" s="199"/>
      <c r="M660" s="204"/>
      <c r="N660" s="205"/>
      <c r="O660" s="205"/>
      <c r="P660" s="205"/>
      <c r="Q660" s="205"/>
      <c r="R660" s="205"/>
      <c r="S660" s="205"/>
      <c r="T660" s="206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00" t="s">
        <v>157</v>
      </c>
      <c r="AU660" s="200" t="s">
        <v>82</v>
      </c>
      <c r="AV660" s="14" t="s">
        <v>82</v>
      </c>
      <c r="AW660" s="14" t="s">
        <v>30</v>
      </c>
      <c r="AX660" s="14" t="s">
        <v>73</v>
      </c>
      <c r="AY660" s="200" t="s">
        <v>147</v>
      </c>
    </row>
    <row r="661" s="14" customFormat="1">
      <c r="A661" s="14"/>
      <c r="B661" s="199"/>
      <c r="C661" s="14"/>
      <c r="D661" s="192" t="s">
        <v>157</v>
      </c>
      <c r="E661" s="200" t="s">
        <v>1</v>
      </c>
      <c r="F661" s="201" t="s">
        <v>176</v>
      </c>
      <c r="G661" s="14"/>
      <c r="H661" s="202">
        <v>3.3599999999999999</v>
      </c>
      <c r="I661" s="203"/>
      <c r="J661" s="14"/>
      <c r="K661" s="14"/>
      <c r="L661" s="199"/>
      <c r="M661" s="204"/>
      <c r="N661" s="205"/>
      <c r="O661" s="205"/>
      <c r="P661" s="205"/>
      <c r="Q661" s="205"/>
      <c r="R661" s="205"/>
      <c r="S661" s="205"/>
      <c r="T661" s="20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00" t="s">
        <v>157</v>
      </c>
      <c r="AU661" s="200" t="s">
        <v>82</v>
      </c>
      <c r="AV661" s="14" t="s">
        <v>82</v>
      </c>
      <c r="AW661" s="14" t="s">
        <v>30</v>
      </c>
      <c r="AX661" s="14" t="s">
        <v>73</v>
      </c>
      <c r="AY661" s="200" t="s">
        <v>147</v>
      </c>
    </row>
    <row r="662" s="14" customFormat="1">
      <c r="A662" s="14"/>
      <c r="B662" s="199"/>
      <c r="C662" s="14"/>
      <c r="D662" s="192" t="s">
        <v>157</v>
      </c>
      <c r="E662" s="200" t="s">
        <v>1</v>
      </c>
      <c r="F662" s="201" t="s">
        <v>177</v>
      </c>
      <c r="G662" s="14"/>
      <c r="H662" s="202">
        <v>3.0099999999999998</v>
      </c>
      <c r="I662" s="203"/>
      <c r="J662" s="14"/>
      <c r="K662" s="14"/>
      <c r="L662" s="199"/>
      <c r="M662" s="204"/>
      <c r="N662" s="205"/>
      <c r="O662" s="205"/>
      <c r="P662" s="205"/>
      <c r="Q662" s="205"/>
      <c r="R662" s="205"/>
      <c r="S662" s="205"/>
      <c r="T662" s="206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00" t="s">
        <v>157</v>
      </c>
      <c r="AU662" s="200" t="s">
        <v>82</v>
      </c>
      <c r="AV662" s="14" t="s">
        <v>82</v>
      </c>
      <c r="AW662" s="14" t="s">
        <v>30</v>
      </c>
      <c r="AX662" s="14" t="s">
        <v>73</v>
      </c>
      <c r="AY662" s="200" t="s">
        <v>147</v>
      </c>
    </row>
    <row r="663" s="14" customFormat="1">
      <c r="A663" s="14"/>
      <c r="B663" s="199"/>
      <c r="C663" s="14"/>
      <c r="D663" s="192" t="s">
        <v>157</v>
      </c>
      <c r="E663" s="200" t="s">
        <v>1</v>
      </c>
      <c r="F663" s="201" t="s">
        <v>178</v>
      </c>
      <c r="G663" s="14"/>
      <c r="H663" s="202">
        <v>1.3999999999999999</v>
      </c>
      <c r="I663" s="203"/>
      <c r="J663" s="14"/>
      <c r="K663" s="14"/>
      <c r="L663" s="199"/>
      <c r="M663" s="204"/>
      <c r="N663" s="205"/>
      <c r="O663" s="205"/>
      <c r="P663" s="205"/>
      <c r="Q663" s="205"/>
      <c r="R663" s="205"/>
      <c r="S663" s="205"/>
      <c r="T663" s="20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00" t="s">
        <v>157</v>
      </c>
      <c r="AU663" s="200" t="s">
        <v>82</v>
      </c>
      <c r="AV663" s="14" t="s">
        <v>82</v>
      </c>
      <c r="AW663" s="14" t="s">
        <v>30</v>
      </c>
      <c r="AX663" s="14" t="s">
        <v>73</v>
      </c>
      <c r="AY663" s="200" t="s">
        <v>147</v>
      </c>
    </row>
    <row r="664" s="13" customFormat="1">
      <c r="A664" s="13"/>
      <c r="B664" s="191"/>
      <c r="C664" s="13"/>
      <c r="D664" s="192" t="s">
        <v>157</v>
      </c>
      <c r="E664" s="193" t="s">
        <v>1</v>
      </c>
      <c r="F664" s="194" t="s">
        <v>251</v>
      </c>
      <c r="G664" s="13"/>
      <c r="H664" s="193" t="s">
        <v>1</v>
      </c>
      <c r="I664" s="195"/>
      <c r="J664" s="13"/>
      <c r="K664" s="13"/>
      <c r="L664" s="191"/>
      <c r="M664" s="196"/>
      <c r="N664" s="197"/>
      <c r="O664" s="197"/>
      <c r="P664" s="197"/>
      <c r="Q664" s="197"/>
      <c r="R664" s="197"/>
      <c r="S664" s="197"/>
      <c r="T664" s="198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193" t="s">
        <v>157</v>
      </c>
      <c r="AU664" s="193" t="s">
        <v>82</v>
      </c>
      <c r="AV664" s="13" t="s">
        <v>80</v>
      </c>
      <c r="AW664" s="13" t="s">
        <v>30</v>
      </c>
      <c r="AX664" s="13" t="s">
        <v>73</v>
      </c>
      <c r="AY664" s="193" t="s">
        <v>147</v>
      </c>
    </row>
    <row r="665" s="14" customFormat="1">
      <c r="A665" s="14"/>
      <c r="B665" s="199"/>
      <c r="C665" s="14"/>
      <c r="D665" s="192" t="s">
        <v>157</v>
      </c>
      <c r="E665" s="200" t="s">
        <v>1</v>
      </c>
      <c r="F665" s="201" t="s">
        <v>264</v>
      </c>
      <c r="G665" s="14"/>
      <c r="H665" s="202">
        <v>10.5</v>
      </c>
      <c r="I665" s="203"/>
      <c r="J665" s="14"/>
      <c r="K665" s="14"/>
      <c r="L665" s="199"/>
      <c r="M665" s="204"/>
      <c r="N665" s="205"/>
      <c r="O665" s="205"/>
      <c r="P665" s="205"/>
      <c r="Q665" s="205"/>
      <c r="R665" s="205"/>
      <c r="S665" s="205"/>
      <c r="T665" s="20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00" t="s">
        <v>157</v>
      </c>
      <c r="AU665" s="200" t="s">
        <v>82</v>
      </c>
      <c r="AV665" s="14" t="s">
        <v>82</v>
      </c>
      <c r="AW665" s="14" t="s">
        <v>30</v>
      </c>
      <c r="AX665" s="14" t="s">
        <v>73</v>
      </c>
      <c r="AY665" s="200" t="s">
        <v>147</v>
      </c>
    </row>
    <row r="666" s="14" customFormat="1">
      <c r="A666" s="14"/>
      <c r="B666" s="199"/>
      <c r="C666" s="14"/>
      <c r="D666" s="192" t="s">
        <v>157</v>
      </c>
      <c r="E666" s="200" t="s">
        <v>1</v>
      </c>
      <c r="F666" s="201" t="s">
        <v>265</v>
      </c>
      <c r="G666" s="14"/>
      <c r="H666" s="202">
        <v>1.26</v>
      </c>
      <c r="I666" s="203"/>
      <c r="J666" s="14"/>
      <c r="K666" s="14"/>
      <c r="L666" s="199"/>
      <c r="M666" s="204"/>
      <c r="N666" s="205"/>
      <c r="O666" s="205"/>
      <c r="P666" s="205"/>
      <c r="Q666" s="205"/>
      <c r="R666" s="205"/>
      <c r="S666" s="205"/>
      <c r="T666" s="20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00" t="s">
        <v>157</v>
      </c>
      <c r="AU666" s="200" t="s">
        <v>82</v>
      </c>
      <c r="AV666" s="14" t="s">
        <v>82</v>
      </c>
      <c r="AW666" s="14" t="s">
        <v>30</v>
      </c>
      <c r="AX666" s="14" t="s">
        <v>73</v>
      </c>
      <c r="AY666" s="200" t="s">
        <v>147</v>
      </c>
    </row>
    <row r="667" s="14" customFormat="1">
      <c r="A667" s="14"/>
      <c r="B667" s="199"/>
      <c r="C667" s="14"/>
      <c r="D667" s="192" t="s">
        <v>157</v>
      </c>
      <c r="E667" s="200" t="s">
        <v>1</v>
      </c>
      <c r="F667" s="201" t="s">
        <v>254</v>
      </c>
      <c r="G667" s="14"/>
      <c r="H667" s="202">
        <v>0.77000000000000002</v>
      </c>
      <c r="I667" s="203"/>
      <c r="J667" s="14"/>
      <c r="K667" s="14"/>
      <c r="L667" s="199"/>
      <c r="M667" s="204"/>
      <c r="N667" s="205"/>
      <c r="O667" s="205"/>
      <c r="P667" s="205"/>
      <c r="Q667" s="205"/>
      <c r="R667" s="205"/>
      <c r="S667" s="205"/>
      <c r="T667" s="206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00" t="s">
        <v>157</v>
      </c>
      <c r="AU667" s="200" t="s">
        <v>82</v>
      </c>
      <c r="AV667" s="14" t="s">
        <v>82</v>
      </c>
      <c r="AW667" s="14" t="s">
        <v>30</v>
      </c>
      <c r="AX667" s="14" t="s">
        <v>73</v>
      </c>
      <c r="AY667" s="200" t="s">
        <v>147</v>
      </c>
    </row>
    <row r="668" s="14" customFormat="1">
      <c r="A668" s="14"/>
      <c r="B668" s="199"/>
      <c r="C668" s="14"/>
      <c r="D668" s="192" t="s">
        <v>157</v>
      </c>
      <c r="E668" s="200" t="s">
        <v>1</v>
      </c>
      <c r="F668" s="201" t="s">
        <v>255</v>
      </c>
      <c r="G668" s="14"/>
      <c r="H668" s="202">
        <v>0.28000000000000003</v>
      </c>
      <c r="I668" s="203"/>
      <c r="J668" s="14"/>
      <c r="K668" s="14"/>
      <c r="L668" s="199"/>
      <c r="M668" s="204"/>
      <c r="N668" s="205"/>
      <c r="O668" s="205"/>
      <c r="P668" s="205"/>
      <c r="Q668" s="205"/>
      <c r="R668" s="205"/>
      <c r="S668" s="205"/>
      <c r="T668" s="20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00" t="s">
        <v>157</v>
      </c>
      <c r="AU668" s="200" t="s">
        <v>82</v>
      </c>
      <c r="AV668" s="14" t="s">
        <v>82</v>
      </c>
      <c r="AW668" s="14" t="s">
        <v>30</v>
      </c>
      <c r="AX668" s="14" t="s">
        <v>73</v>
      </c>
      <c r="AY668" s="200" t="s">
        <v>147</v>
      </c>
    </row>
    <row r="669" s="13" customFormat="1">
      <c r="A669" s="13"/>
      <c r="B669" s="191"/>
      <c r="C669" s="13"/>
      <c r="D669" s="192" t="s">
        <v>157</v>
      </c>
      <c r="E669" s="193" t="s">
        <v>1</v>
      </c>
      <c r="F669" s="194" t="s">
        <v>256</v>
      </c>
      <c r="G669" s="13"/>
      <c r="H669" s="193" t="s">
        <v>1</v>
      </c>
      <c r="I669" s="195"/>
      <c r="J669" s="13"/>
      <c r="K669" s="13"/>
      <c r="L669" s="191"/>
      <c r="M669" s="196"/>
      <c r="N669" s="197"/>
      <c r="O669" s="197"/>
      <c r="P669" s="197"/>
      <c r="Q669" s="197"/>
      <c r="R669" s="197"/>
      <c r="S669" s="197"/>
      <c r="T669" s="198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193" t="s">
        <v>157</v>
      </c>
      <c r="AU669" s="193" t="s">
        <v>82</v>
      </c>
      <c r="AV669" s="13" t="s">
        <v>80</v>
      </c>
      <c r="AW669" s="13" t="s">
        <v>30</v>
      </c>
      <c r="AX669" s="13" t="s">
        <v>73</v>
      </c>
      <c r="AY669" s="193" t="s">
        <v>147</v>
      </c>
    </row>
    <row r="670" s="14" customFormat="1">
      <c r="A670" s="14"/>
      <c r="B670" s="199"/>
      <c r="C670" s="14"/>
      <c r="D670" s="192" t="s">
        <v>157</v>
      </c>
      <c r="E670" s="200" t="s">
        <v>1</v>
      </c>
      <c r="F670" s="201" t="s">
        <v>257</v>
      </c>
      <c r="G670" s="14"/>
      <c r="H670" s="202">
        <v>5.04</v>
      </c>
      <c r="I670" s="203"/>
      <c r="J670" s="14"/>
      <c r="K670" s="14"/>
      <c r="L670" s="199"/>
      <c r="M670" s="204"/>
      <c r="N670" s="205"/>
      <c r="O670" s="205"/>
      <c r="P670" s="205"/>
      <c r="Q670" s="205"/>
      <c r="R670" s="205"/>
      <c r="S670" s="205"/>
      <c r="T670" s="20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00" t="s">
        <v>157</v>
      </c>
      <c r="AU670" s="200" t="s">
        <v>82</v>
      </c>
      <c r="AV670" s="14" t="s">
        <v>82</v>
      </c>
      <c r="AW670" s="14" t="s">
        <v>30</v>
      </c>
      <c r="AX670" s="14" t="s">
        <v>73</v>
      </c>
      <c r="AY670" s="200" t="s">
        <v>147</v>
      </c>
    </row>
    <row r="671" s="14" customFormat="1">
      <c r="A671" s="14"/>
      <c r="B671" s="199"/>
      <c r="C671" s="14"/>
      <c r="D671" s="192" t="s">
        <v>157</v>
      </c>
      <c r="E671" s="200" t="s">
        <v>1</v>
      </c>
      <c r="F671" s="201" t="s">
        <v>258</v>
      </c>
      <c r="G671" s="14"/>
      <c r="H671" s="202">
        <v>4.8600000000000003</v>
      </c>
      <c r="I671" s="203"/>
      <c r="J671" s="14"/>
      <c r="K671" s="14"/>
      <c r="L671" s="199"/>
      <c r="M671" s="204"/>
      <c r="N671" s="205"/>
      <c r="O671" s="205"/>
      <c r="P671" s="205"/>
      <c r="Q671" s="205"/>
      <c r="R671" s="205"/>
      <c r="S671" s="205"/>
      <c r="T671" s="20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00" t="s">
        <v>157</v>
      </c>
      <c r="AU671" s="200" t="s">
        <v>82</v>
      </c>
      <c r="AV671" s="14" t="s">
        <v>82</v>
      </c>
      <c r="AW671" s="14" t="s">
        <v>30</v>
      </c>
      <c r="AX671" s="14" t="s">
        <v>73</v>
      </c>
      <c r="AY671" s="200" t="s">
        <v>147</v>
      </c>
    </row>
    <row r="672" s="13" customFormat="1">
      <c r="A672" s="13"/>
      <c r="B672" s="191"/>
      <c r="C672" s="13"/>
      <c r="D672" s="192" t="s">
        <v>157</v>
      </c>
      <c r="E672" s="193" t="s">
        <v>1</v>
      </c>
      <c r="F672" s="194" t="s">
        <v>188</v>
      </c>
      <c r="G672" s="13"/>
      <c r="H672" s="193" t="s">
        <v>1</v>
      </c>
      <c r="I672" s="195"/>
      <c r="J672" s="13"/>
      <c r="K672" s="13"/>
      <c r="L672" s="191"/>
      <c r="M672" s="196"/>
      <c r="N672" s="197"/>
      <c r="O672" s="197"/>
      <c r="P672" s="197"/>
      <c r="Q672" s="197"/>
      <c r="R672" s="197"/>
      <c r="S672" s="197"/>
      <c r="T672" s="19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193" t="s">
        <v>157</v>
      </c>
      <c r="AU672" s="193" t="s">
        <v>82</v>
      </c>
      <c r="AV672" s="13" t="s">
        <v>80</v>
      </c>
      <c r="AW672" s="13" t="s">
        <v>30</v>
      </c>
      <c r="AX672" s="13" t="s">
        <v>73</v>
      </c>
      <c r="AY672" s="193" t="s">
        <v>147</v>
      </c>
    </row>
    <row r="673" s="14" customFormat="1">
      <c r="A673" s="14"/>
      <c r="B673" s="199"/>
      <c r="C673" s="14"/>
      <c r="D673" s="192" t="s">
        <v>157</v>
      </c>
      <c r="E673" s="200" t="s">
        <v>1</v>
      </c>
      <c r="F673" s="201" t="s">
        <v>259</v>
      </c>
      <c r="G673" s="14"/>
      <c r="H673" s="202">
        <v>1.44</v>
      </c>
      <c r="I673" s="203"/>
      <c r="J673" s="14"/>
      <c r="K673" s="14"/>
      <c r="L673" s="199"/>
      <c r="M673" s="204"/>
      <c r="N673" s="205"/>
      <c r="O673" s="205"/>
      <c r="P673" s="205"/>
      <c r="Q673" s="205"/>
      <c r="R673" s="205"/>
      <c r="S673" s="205"/>
      <c r="T673" s="206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00" t="s">
        <v>157</v>
      </c>
      <c r="AU673" s="200" t="s">
        <v>82</v>
      </c>
      <c r="AV673" s="14" t="s">
        <v>82</v>
      </c>
      <c r="AW673" s="14" t="s">
        <v>30</v>
      </c>
      <c r="AX673" s="14" t="s">
        <v>73</v>
      </c>
      <c r="AY673" s="200" t="s">
        <v>147</v>
      </c>
    </row>
    <row r="674" s="15" customFormat="1">
      <c r="A674" s="15"/>
      <c r="B674" s="207"/>
      <c r="C674" s="15"/>
      <c r="D674" s="192" t="s">
        <v>157</v>
      </c>
      <c r="E674" s="208" t="s">
        <v>1</v>
      </c>
      <c r="F674" s="209" t="s">
        <v>160</v>
      </c>
      <c r="G674" s="15"/>
      <c r="H674" s="210">
        <v>495.31999999999999</v>
      </c>
      <c r="I674" s="211"/>
      <c r="J674" s="15"/>
      <c r="K674" s="15"/>
      <c r="L674" s="207"/>
      <c r="M674" s="212"/>
      <c r="N674" s="213"/>
      <c r="O674" s="213"/>
      <c r="P674" s="213"/>
      <c r="Q674" s="213"/>
      <c r="R674" s="213"/>
      <c r="S674" s="213"/>
      <c r="T674" s="214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08" t="s">
        <v>157</v>
      </c>
      <c r="AU674" s="208" t="s">
        <v>82</v>
      </c>
      <c r="AV674" s="15" t="s">
        <v>154</v>
      </c>
      <c r="AW674" s="15" t="s">
        <v>30</v>
      </c>
      <c r="AX674" s="15" t="s">
        <v>80</v>
      </c>
      <c r="AY674" s="208" t="s">
        <v>147</v>
      </c>
    </row>
    <row r="675" s="12" customFormat="1" ht="22.8" customHeight="1">
      <c r="A675" s="12"/>
      <c r="B675" s="158"/>
      <c r="C675" s="12"/>
      <c r="D675" s="159" t="s">
        <v>72</v>
      </c>
      <c r="E675" s="169" t="s">
        <v>218</v>
      </c>
      <c r="F675" s="169" t="s">
        <v>473</v>
      </c>
      <c r="G675" s="12"/>
      <c r="H675" s="12"/>
      <c r="I675" s="161"/>
      <c r="J675" s="170">
        <f>BK675</f>
        <v>0</v>
      </c>
      <c r="K675" s="12"/>
      <c r="L675" s="158"/>
      <c r="M675" s="163"/>
      <c r="N675" s="164"/>
      <c r="O675" s="164"/>
      <c r="P675" s="165">
        <f>SUM(P676:P708)</f>
        <v>0</v>
      </c>
      <c r="Q675" s="164"/>
      <c r="R675" s="165">
        <f>SUM(R676:R708)</f>
        <v>0</v>
      </c>
      <c r="S675" s="164"/>
      <c r="T675" s="166">
        <f>SUM(T676:T708)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159" t="s">
        <v>80</v>
      </c>
      <c r="AT675" s="167" t="s">
        <v>72</v>
      </c>
      <c r="AU675" s="167" t="s">
        <v>80</v>
      </c>
      <c r="AY675" s="159" t="s">
        <v>147</v>
      </c>
      <c r="BK675" s="168">
        <f>SUM(BK676:BK708)</f>
        <v>0</v>
      </c>
    </row>
    <row r="676" s="2" customFormat="1" ht="37.8" customHeight="1">
      <c r="A676" s="37"/>
      <c r="B676" s="171"/>
      <c r="C676" s="172" t="s">
        <v>329</v>
      </c>
      <c r="D676" s="172" t="s">
        <v>150</v>
      </c>
      <c r="E676" s="173" t="s">
        <v>474</v>
      </c>
      <c r="F676" s="174" t="s">
        <v>475</v>
      </c>
      <c r="G676" s="175" t="s">
        <v>164</v>
      </c>
      <c r="H676" s="176">
        <v>295.39999999999998</v>
      </c>
      <c r="I676" s="177"/>
      <c r="J676" s="178">
        <f>ROUND(I676*H676,2)</f>
        <v>0</v>
      </c>
      <c r="K676" s="179"/>
      <c r="L676" s="38"/>
      <c r="M676" s="180" t="s">
        <v>1</v>
      </c>
      <c r="N676" s="181" t="s">
        <v>38</v>
      </c>
      <c r="O676" s="76"/>
      <c r="P676" s="182">
        <f>O676*H676</f>
        <v>0</v>
      </c>
      <c r="Q676" s="182">
        <v>0</v>
      </c>
      <c r="R676" s="182">
        <f>Q676*H676</f>
        <v>0</v>
      </c>
      <c r="S676" s="182">
        <v>0</v>
      </c>
      <c r="T676" s="183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184" t="s">
        <v>154</v>
      </c>
      <c r="AT676" s="184" t="s">
        <v>150</v>
      </c>
      <c r="AU676" s="184" t="s">
        <v>82</v>
      </c>
      <c r="AY676" s="18" t="s">
        <v>147</v>
      </c>
      <c r="BE676" s="185">
        <f>IF(N676="základní",J676,0)</f>
        <v>0</v>
      </c>
      <c r="BF676" s="185">
        <f>IF(N676="snížená",J676,0)</f>
        <v>0</v>
      </c>
      <c r="BG676" s="185">
        <f>IF(N676="zákl. přenesená",J676,0)</f>
        <v>0</v>
      </c>
      <c r="BH676" s="185">
        <f>IF(N676="sníž. přenesená",J676,0)</f>
        <v>0</v>
      </c>
      <c r="BI676" s="185">
        <f>IF(N676="nulová",J676,0)</f>
        <v>0</v>
      </c>
      <c r="BJ676" s="18" t="s">
        <v>80</v>
      </c>
      <c r="BK676" s="185">
        <f>ROUND(I676*H676,2)</f>
        <v>0</v>
      </c>
      <c r="BL676" s="18" t="s">
        <v>154</v>
      </c>
      <c r="BM676" s="184" t="s">
        <v>476</v>
      </c>
    </row>
    <row r="677" s="2" customFormat="1">
      <c r="A677" s="37"/>
      <c r="B677" s="38"/>
      <c r="C677" s="37"/>
      <c r="D677" s="186" t="s">
        <v>155</v>
      </c>
      <c r="E677" s="37"/>
      <c r="F677" s="187" t="s">
        <v>477</v>
      </c>
      <c r="G677" s="37"/>
      <c r="H677" s="37"/>
      <c r="I677" s="188"/>
      <c r="J677" s="37"/>
      <c r="K677" s="37"/>
      <c r="L677" s="38"/>
      <c r="M677" s="189"/>
      <c r="N677" s="190"/>
      <c r="O677" s="76"/>
      <c r="P677" s="76"/>
      <c r="Q677" s="76"/>
      <c r="R677" s="76"/>
      <c r="S677" s="76"/>
      <c r="T677" s="7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T677" s="18" t="s">
        <v>155</v>
      </c>
      <c r="AU677" s="18" t="s">
        <v>82</v>
      </c>
    </row>
    <row r="678" s="13" customFormat="1">
      <c r="A678" s="13"/>
      <c r="B678" s="191"/>
      <c r="C678" s="13"/>
      <c r="D678" s="192" t="s">
        <v>157</v>
      </c>
      <c r="E678" s="193" t="s">
        <v>1</v>
      </c>
      <c r="F678" s="194" t="s">
        <v>478</v>
      </c>
      <c r="G678" s="13"/>
      <c r="H678" s="193" t="s">
        <v>1</v>
      </c>
      <c r="I678" s="195"/>
      <c r="J678" s="13"/>
      <c r="K678" s="13"/>
      <c r="L678" s="191"/>
      <c r="M678" s="196"/>
      <c r="N678" s="197"/>
      <c r="O678" s="197"/>
      <c r="P678" s="197"/>
      <c r="Q678" s="197"/>
      <c r="R678" s="197"/>
      <c r="S678" s="197"/>
      <c r="T678" s="198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193" t="s">
        <v>157</v>
      </c>
      <c r="AU678" s="193" t="s">
        <v>82</v>
      </c>
      <c r="AV678" s="13" t="s">
        <v>80</v>
      </c>
      <c r="AW678" s="13" t="s">
        <v>30</v>
      </c>
      <c r="AX678" s="13" t="s">
        <v>73</v>
      </c>
      <c r="AY678" s="193" t="s">
        <v>147</v>
      </c>
    </row>
    <row r="679" s="14" customFormat="1">
      <c r="A679" s="14"/>
      <c r="B679" s="199"/>
      <c r="C679" s="14"/>
      <c r="D679" s="192" t="s">
        <v>157</v>
      </c>
      <c r="E679" s="200" t="s">
        <v>1</v>
      </c>
      <c r="F679" s="201" t="s">
        <v>479</v>
      </c>
      <c r="G679" s="14"/>
      <c r="H679" s="202">
        <v>138.80000000000001</v>
      </c>
      <c r="I679" s="203"/>
      <c r="J679" s="14"/>
      <c r="K679" s="14"/>
      <c r="L679" s="199"/>
      <c r="M679" s="204"/>
      <c r="N679" s="205"/>
      <c r="O679" s="205"/>
      <c r="P679" s="205"/>
      <c r="Q679" s="205"/>
      <c r="R679" s="205"/>
      <c r="S679" s="205"/>
      <c r="T679" s="20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00" t="s">
        <v>157</v>
      </c>
      <c r="AU679" s="200" t="s">
        <v>82</v>
      </c>
      <c r="AV679" s="14" t="s">
        <v>82</v>
      </c>
      <c r="AW679" s="14" t="s">
        <v>30</v>
      </c>
      <c r="AX679" s="14" t="s">
        <v>73</v>
      </c>
      <c r="AY679" s="200" t="s">
        <v>147</v>
      </c>
    </row>
    <row r="680" s="13" customFormat="1">
      <c r="A680" s="13"/>
      <c r="B680" s="191"/>
      <c r="C680" s="13"/>
      <c r="D680" s="192" t="s">
        <v>157</v>
      </c>
      <c r="E680" s="193" t="s">
        <v>1</v>
      </c>
      <c r="F680" s="194" t="s">
        <v>480</v>
      </c>
      <c r="G680" s="13"/>
      <c r="H680" s="193" t="s">
        <v>1</v>
      </c>
      <c r="I680" s="195"/>
      <c r="J680" s="13"/>
      <c r="K680" s="13"/>
      <c r="L680" s="191"/>
      <c r="M680" s="196"/>
      <c r="N680" s="197"/>
      <c r="O680" s="197"/>
      <c r="P680" s="197"/>
      <c r="Q680" s="197"/>
      <c r="R680" s="197"/>
      <c r="S680" s="197"/>
      <c r="T680" s="19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193" t="s">
        <v>157</v>
      </c>
      <c r="AU680" s="193" t="s">
        <v>82</v>
      </c>
      <c r="AV680" s="13" t="s">
        <v>80</v>
      </c>
      <c r="AW680" s="13" t="s">
        <v>30</v>
      </c>
      <c r="AX680" s="13" t="s">
        <v>73</v>
      </c>
      <c r="AY680" s="193" t="s">
        <v>147</v>
      </c>
    </row>
    <row r="681" s="14" customFormat="1">
      <c r="A681" s="14"/>
      <c r="B681" s="199"/>
      <c r="C681" s="14"/>
      <c r="D681" s="192" t="s">
        <v>157</v>
      </c>
      <c r="E681" s="200" t="s">
        <v>1</v>
      </c>
      <c r="F681" s="201" t="s">
        <v>481</v>
      </c>
      <c r="G681" s="14"/>
      <c r="H681" s="202">
        <v>156.59999999999999</v>
      </c>
      <c r="I681" s="203"/>
      <c r="J681" s="14"/>
      <c r="K681" s="14"/>
      <c r="L681" s="199"/>
      <c r="M681" s="204"/>
      <c r="N681" s="205"/>
      <c r="O681" s="205"/>
      <c r="P681" s="205"/>
      <c r="Q681" s="205"/>
      <c r="R681" s="205"/>
      <c r="S681" s="205"/>
      <c r="T681" s="20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00" t="s">
        <v>157</v>
      </c>
      <c r="AU681" s="200" t="s">
        <v>82</v>
      </c>
      <c r="AV681" s="14" t="s">
        <v>82</v>
      </c>
      <c r="AW681" s="14" t="s">
        <v>30</v>
      </c>
      <c r="AX681" s="14" t="s">
        <v>73</v>
      </c>
      <c r="AY681" s="200" t="s">
        <v>147</v>
      </c>
    </row>
    <row r="682" s="15" customFormat="1">
      <c r="A682" s="15"/>
      <c r="B682" s="207"/>
      <c r="C682" s="15"/>
      <c r="D682" s="192" t="s">
        <v>157</v>
      </c>
      <c r="E682" s="208" t="s">
        <v>1</v>
      </c>
      <c r="F682" s="209" t="s">
        <v>160</v>
      </c>
      <c r="G682" s="15"/>
      <c r="H682" s="210">
        <v>295.39999999999998</v>
      </c>
      <c r="I682" s="211"/>
      <c r="J682" s="15"/>
      <c r="K682" s="15"/>
      <c r="L682" s="207"/>
      <c r="M682" s="212"/>
      <c r="N682" s="213"/>
      <c r="O682" s="213"/>
      <c r="P682" s="213"/>
      <c r="Q682" s="213"/>
      <c r="R682" s="213"/>
      <c r="S682" s="213"/>
      <c r="T682" s="214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08" t="s">
        <v>157</v>
      </c>
      <c r="AU682" s="208" t="s">
        <v>82</v>
      </c>
      <c r="AV682" s="15" t="s">
        <v>154</v>
      </c>
      <c r="AW682" s="15" t="s">
        <v>30</v>
      </c>
      <c r="AX682" s="15" t="s">
        <v>80</v>
      </c>
      <c r="AY682" s="208" t="s">
        <v>147</v>
      </c>
    </row>
    <row r="683" s="2" customFormat="1" ht="37.8" customHeight="1">
      <c r="A683" s="37"/>
      <c r="B683" s="171"/>
      <c r="C683" s="172" t="s">
        <v>482</v>
      </c>
      <c r="D683" s="172" t="s">
        <v>150</v>
      </c>
      <c r="E683" s="173" t="s">
        <v>483</v>
      </c>
      <c r="F683" s="174" t="s">
        <v>484</v>
      </c>
      <c r="G683" s="175" t="s">
        <v>164</v>
      </c>
      <c r="H683" s="176">
        <v>7.5999999999999996</v>
      </c>
      <c r="I683" s="177"/>
      <c r="J683" s="178">
        <f>ROUND(I683*H683,2)</f>
        <v>0</v>
      </c>
      <c r="K683" s="179"/>
      <c r="L683" s="38"/>
      <c r="M683" s="180" t="s">
        <v>1</v>
      </c>
      <c r="N683" s="181" t="s">
        <v>38</v>
      </c>
      <c r="O683" s="76"/>
      <c r="P683" s="182">
        <f>O683*H683</f>
        <v>0</v>
      </c>
      <c r="Q683" s="182">
        <v>0</v>
      </c>
      <c r="R683" s="182">
        <f>Q683*H683</f>
        <v>0</v>
      </c>
      <c r="S683" s="182">
        <v>0</v>
      </c>
      <c r="T683" s="183">
        <f>S683*H683</f>
        <v>0</v>
      </c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R683" s="184" t="s">
        <v>154</v>
      </c>
      <c r="AT683" s="184" t="s">
        <v>150</v>
      </c>
      <c r="AU683" s="184" t="s">
        <v>82</v>
      </c>
      <c r="AY683" s="18" t="s">
        <v>147</v>
      </c>
      <c r="BE683" s="185">
        <f>IF(N683="základní",J683,0)</f>
        <v>0</v>
      </c>
      <c r="BF683" s="185">
        <f>IF(N683="snížená",J683,0)</f>
        <v>0</v>
      </c>
      <c r="BG683" s="185">
        <f>IF(N683="zákl. přenesená",J683,0)</f>
        <v>0</v>
      </c>
      <c r="BH683" s="185">
        <f>IF(N683="sníž. přenesená",J683,0)</f>
        <v>0</v>
      </c>
      <c r="BI683" s="185">
        <f>IF(N683="nulová",J683,0)</f>
        <v>0</v>
      </c>
      <c r="BJ683" s="18" t="s">
        <v>80</v>
      </c>
      <c r="BK683" s="185">
        <f>ROUND(I683*H683,2)</f>
        <v>0</v>
      </c>
      <c r="BL683" s="18" t="s">
        <v>154</v>
      </c>
      <c r="BM683" s="184" t="s">
        <v>485</v>
      </c>
    </row>
    <row r="684" s="2" customFormat="1">
      <c r="A684" s="37"/>
      <c r="B684" s="38"/>
      <c r="C684" s="37"/>
      <c r="D684" s="186" t="s">
        <v>155</v>
      </c>
      <c r="E684" s="37"/>
      <c r="F684" s="187" t="s">
        <v>486</v>
      </c>
      <c r="G684" s="37"/>
      <c r="H684" s="37"/>
      <c r="I684" s="188"/>
      <c r="J684" s="37"/>
      <c r="K684" s="37"/>
      <c r="L684" s="38"/>
      <c r="M684" s="189"/>
      <c r="N684" s="190"/>
      <c r="O684" s="76"/>
      <c r="P684" s="76"/>
      <c r="Q684" s="76"/>
      <c r="R684" s="76"/>
      <c r="S684" s="76"/>
      <c r="T684" s="7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T684" s="18" t="s">
        <v>155</v>
      </c>
      <c r="AU684" s="18" t="s">
        <v>82</v>
      </c>
    </row>
    <row r="685" s="13" customFormat="1">
      <c r="A685" s="13"/>
      <c r="B685" s="191"/>
      <c r="C685" s="13"/>
      <c r="D685" s="192" t="s">
        <v>157</v>
      </c>
      <c r="E685" s="193" t="s">
        <v>1</v>
      </c>
      <c r="F685" s="194" t="s">
        <v>487</v>
      </c>
      <c r="G685" s="13"/>
      <c r="H685" s="193" t="s">
        <v>1</v>
      </c>
      <c r="I685" s="195"/>
      <c r="J685" s="13"/>
      <c r="K685" s="13"/>
      <c r="L685" s="191"/>
      <c r="M685" s="196"/>
      <c r="N685" s="197"/>
      <c r="O685" s="197"/>
      <c r="P685" s="197"/>
      <c r="Q685" s="197"/>
      <c r="R685" s="197"/>
      <c r="S685" s="197"/>
      <c r="T685" s="198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193" t="s">
        <v>157</v>
      </c>
      <c r="AU685" s="193" t="s">
        <v>82</v>
      </c>
      <c r="AV685" s="13" t="s">
        <v>80</v>
      </c>
      <c r="AW685" s="13" t="s">
        <v>30</v>
      </c>
      <c r="AX685" s="13" t="s">
        <v>73</v>
      </c>
      <c r="AY685" s="193" t="s">
        <v>147</v>
      </c>
    </row>
    <row r="686" s="14" customFormat="1">
      <c r="A686" s="14"/>
      <c r="B686" s="199"/>
      <c r="C686" s="14"/>
      <c r="D686" s="192" t="s">
        <v>157</v>
      </c>
      <c r="E686" s="200" t="s">
        <v>1</v>
      </c>
      <c r="F686" s="201" t="s">
        <v>488</v>
      </c>
      <c r="G686" s="14"/>
      <c r="H686" s="202">
        <v>4</v>
      </c>
      <c r="I686" s="203"/>
      <c r="J686" s="14"/>
      <c r="K686" s="14"/>
      <c r="L686" s="199"/>
      <c r="M686" s="204"/>
      <c r="N686" s="205"/>
      <c r="O686" s="205"/>
      <c r="P686" s="205"/>
      <c r="Q686" s="205"/>
      <c r="R686" s="205"/>
      <c r="S686" s="205"/>
      <c r="T686" s="206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00" t="s">
        <v>157</v>
      </c>
      <c r="AU686" s="200" t="s">
        <v>82</v>
      </c>
      <c r="AV686" s="14" t="s">
        <v>82</v>
      </c>
      <c r="AW686" s="14" t="s">
        <v>30</v>
      </c>
      <c r="AX686" s="14" t="s">
        <v>73</v>
      </c>
      <c r="AY686" s="200" t="s">
        <v>147</v>
      </c>
    </row>
    <row r="687" s="14" customFormat="1">
      <c r="A687" s="14"/>
      <c r="B687" s="199"/>
      <c r="C687" s="14"/>
      <c r="D687" s="192" t="s">
        <v>157</v>
      </c>
      <c r="E687" s="200" t="s">
        <v>1</v>
      </c>
      <c r="F687" s="201" t="s">
        <v>489</v>
      </c>
      <c r="G687" s="14"/>
      <c r="H687" s="202">
        <v>3.6000000000000001</v>
      </c>
      <c r="I687" s="203"/>
      <c r="J687" s="14"/>
      <c r="K687" s="14"/>
      <c r="L687" s="199"/>
      <c r="M687" s="204"/>
      <c r="N687" s="205"/>
      <c r="O687" s="205"/>
      <c r="P687" s="205"/>
      <c r="Q687" s="205"/>
      <c r="R687" s="205"/>
      <c r="S687" s="205"/>
      <c r="T687" s="20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00" t="s">
        <v>157</v>
      </c>
      <c r="AU687" s="200" t="s">
        <v>82</v>
      </c>
      <c r="AV687" s="14" t="s">
        <v>82</v>
      </c>
      <c r="AW687" s="14" t="s">
        <v>30</v>
      </c>
      <c r="AX687" s="14" t="s">
        <v>73</v>
      </c>
      <c r="AY687" s="200" t="s">
        <v>147</v>
      </c>
    </row>
    <row r="688" s="15" customFormat="1">
      <c r="A688" s="15"/>
      <c r="B688" s="207"/>
      <c r="C688" s="15"/>
      <c r="D688" s="192" t="s">
        <v>157</v>
      </c>
      <c r="E688" s="208" t="s">
        <v>1</v>
      </c>
      <c r="F688" s="209" t="s">
        <v>160</v>
      </c>
      <c r="G688" s="15"/>
      <c r="H688" s="210">
        <v>7.5999999999999996</v>
      </c>
      <c r="I688" s="211"/>
      <c r="J688" s="15"/>
      <c r="K688" s="15"/>
      <c r="L688" s="207"/>
      <c r="M688" s="212"/>
      <c r="N688" s="213"/>
      <c r="O688" s="213"/>
      <c r="P688" s="213"/>
      <c r="Q688" s="213"/>
      <c r="R688" s="213"/>
      <c r="S688" s="213"/>
      <c r="T688" s="214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08" t="s">
        <v>157</v>
      </c>
      <c r="AU688" s="208" t="s">
        <v>82</v>
      </c>
      <c r="AV688" s="15" t="s">
        <v>154</v>
      </c>
      <c r="AW688" s="15" t="s">
        <v>30</v>
      </c>
      <c r="AX688" s="15" t="s">
        <v>80</v>
      </c>
      <c r="AY688" s="208" t="s">
        <v>147</v>
      </c>
    </row>
    <row r="689" s="2" customFormat="1" ht="44.25" customHeight="1">
      <c r="A689" s="37"/>
      <c r="B689" s="171"/>
      <c r="C689" s="172" t="s">
        <v>333</v>
      </c>
      <c r="D689" s="172" t="s">
        <v>150</v>
      </c>
      <c r="E689" s="173" t="s">
        <v>490</v>
      </c>
      <c r="F689" s="174" t="s">
        <v>491</v>
      </c>
      <c r="G689" s="175" t="s">
        <v>164</v>
      </c>
      <c r="H689" s="176">
        <v>342.39499999999998</v>
      </c>
      <c r="I689" s="177"/>
      <c r="J689" s="178">
        <f>ROUND(I689*H689,2)</f>
        <v>0</v>
      </c>
      <c r="K689" s="179"/>
      <c r="L689" s="38"/>
      <c r="M689" s="180" t="s">
        <v>1</v>
      </c>
      <c r="N689" s="181" t="s">
        <v>38</v>
      </c>
      <c r="O689" s="76"/>
      <c r="P689" s="182">
        <f>O689*H689</f>
        <v>0</v>
      </c>
      <c r="Q689" s="182">
        <v>0</v>
      </c>
      <c r="R689" s="182">
        <f>Q689*H689</f>
        <v>0</v>
      </c>
      <c r="S689" s="182">
        <v>0</v>
      </c>
      <c r="T689" s="183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184" t="s">
        <v>154</v>
      </c>
      <c r="AT689" s="184" t="s">
        <v>150</v>
      </c>
      <c r="AU689" s="184" t="s">
        <v>82</v>
      </c>
      <c r="AY689" s="18" t="s">
        <v>147</v>
      </c>
      <c r="BE689" s="185">
        <f>IF(N689="základní",J689,0)</f>
        <v>0</v>
      </c>
      <c r="BF689" s="185">
        <f>IF(N689="snížená",J689,0)</f>
        <v>0</v>
      </c>
      <c r="BG689" s="185">
        <f>IF(N689="zákl. přenesená",J689,0)</f>
        <v>0</v>
      </c>
      <c r="BH689" s="185">
        <f>IF(N689="sníž. přenesená",J689,0)</f>
        <v>0</v>
      </c>
      <c r="BI689" s="185">
        <f>IF(N689="nulová",J689,0)</f>
        <v>0</v>
      </c>
      <c r="BJ689" s="18" t="s">
        <v>80</v>
      </c>
      <c r="BK689" s="185">
        <f>ROUND(I689*H689,2)</f>
        <v>0</v>
      </c>
      <c r="BL689" s="18" t="s">
        <v>154</v>
      </c>
      <c r="BM689" s="184" t="s">
        <v>492</v>
      </c>
    </row>
    <row r="690" s="2" customFormat="1">
      <c r="A690" s="37"/>
      <c r="B690" s="38"/>
      <c r="C690" s="37"/>
      <c r="D690" s="186" t="s">
        <v>155</v>
      </c>
      <c r="E690" s="37"/>
      <c r="F690" s="187" t="s">
        <v>493</v>
      </c>
      <c r="G690" s="37"/>
      <c r="H690" s="37"/>
      <c r="I690" s="188"/>
      <c r="J690" s="37"/>
      <c r="K690" s="37"/>
      <c r="L690" s="38"/>
      <c r="M690" s="189"/>
      <c r="N690" s="190"/>
      <c r="O690" s="76"/>
      <c r="P690" s="76"/>
      <c r="Q690" s="76"/>
      <c r="R690" s="76"/>
      <c r="S690" s="76"/>
      <c r="T690" s="7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T690" s="18" t="s">
        <v>155</v>
      </c>
      <c r="AU690" s="18" t="s">
        <v>82</v>
      </c>
    </row>
    <row r="691" s="13" customFormat="1">
      <c r="A691" s="13"/>
      <c r="B691" s="191"/>
      <c r="C691" s="13"/>
      <c r="D691" s="192" t="s">
        <v>157</v>
      </c>
      <c r="E691" s="193" t="s">
        <v>1</v>
      </c>
      <c r="F691" s="194" t="s">
        <v>165</v>
      </c>
      <c r="G691" s="13"/>
      <c r="H691" s="193" t="s">
        <v>1</v>
      </c>
      <c r="I691" s="195"/>
      <c r="J691" s="13"/>
      <c r="K691" s="13"/>
      <c r="L691" s="191"/>
      <c r="M691" s="196"/>
      <c r="N691" s="197"/>
      <c r="O691" s="197"/>
      <c r="P691" s="197"/>
      <c r="Q691" s="197"/>
      <c r="R691" s="197"/>
      <c r="S691" s="197"/>
      <c r="T691" s="198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193" t="s">
        <v>157</v>
      </c>
      <c r="AU691" s="193" t="s">
        <v>82</v>
      </c>
      <c r="AV691" s="13" t="s">
        <v>80</v>
      </c>
      <c r="AW691" s="13" t="s">
        <v>30</v>
      </c>
      <c r="AX691" s="13" t="s">
        <v>73</v>
      </c>
      <c r="AY691" s="193" t="s">
        <v>147</v>
      </c>
    </row>
    <row r="692" s="14" customFormat="1">
      <c r="A692" s="14"/>
      <c r="B692" s="199"/>
      <c r="C692" s="14"/>
      <c r="D692" s="192" t="s">
        <v>157</v>
      </c>
      <c r="E692" s="200" t="s">
        <v>1</v>
      </c>
      <c r="F692" s="201" t="s">
        <v>494</v>
      </c>
      <c r="G692" s="14"/>
      <c r="H692" s="202">
        <v>146.30000000000001</v>
      </c>
      <c r="I692" s="203"/>
      <c r="J692" s="14"/>
      <c r="K692" s="14"/>
      <c r="L692" s="199"/>
      <c r="M692" s="204"/>
      <c r="N692" s="205"/>
      <c r="O692" s="205"/>
      <c r="P692" s="205"/>
      <c r="Q692" s="205"/>
      <c r="R692" s="205"/>
      <c r="S692" s="205"/>
      <c r="T692" s="206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00" t="s">
        <v>157</v>
      </c>
      <c r="AU692" s="200" t="s">
        <v>82</v>
      </c>
      <c r="AV692" s="14" t="s">
        <v>82</v>
      </c>
      <c r="AW692" s="14" t="s">
        <v>30</v>
      </c>
      <c r="AX692" s="14" t="s">
        <v>73</v>
      </c>
      <c r="AY692" s="200" t="s">
        <v>147</v>
      </c>
    </row>
    <row r="693" s="13" customFormat="1">
      <c r="A693" s="13"/>
      <c r="B693" s="191"/>
      <c r="C693" s="13"/>
      <c r="D693" s="192" t="s">
        <v>157</v>
      </c>
      <c r="E693" s="193" t="s">
        <v>1</v>
      </c>
      <c r="F693" s="194" t="s">
        <v>471</v>
      </c>
      <c r="G693" s="13"/>
      <c r="H693" s="193" t="s">
        <v>1</v>
      </c>
      <c r="I693" s="195"/>
      <c r="J693" s="13"/>
      <c r="K693" s="13"/>
      <c r="L693" s="191"/>
      <c r="M693" s="196"/>
      <c r="N693" s="197"/>
      <c r="O693" s="197"/>
      <c r="P693" s="197"/>
      <c r="Q693" s="197"/>
      <c r="R693" s="197"/>
      <c r="S693" s="197"/>
      <c r="T693" s="198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93" t="s">
        <v>157</v>
      </c>
      <c r="AU693" s="193" t="s">
        <v>82</v>
      </c>
      <c r="AV693" s="13" t="s">
        <v>80</v>
      </c>
      <c r="AW693" s="13" t="s">
        <v>30</v>
      </c>
      <c r="AX693" s="13" t="s">
        <v>73</v>
      </c>
      <c r="AY693" s="193" t="s">
        <v>147</v>
      </c>
    </row>
    <row r="694" s="14" customFormat="1">
      <c r="A694" s="14"/>
      <c r="B694" s="199"/>
      <c r="C694" s="14"/>
      <c r="D694" s="192" t="s">
        <v>157</v>
      </c>
      <c r="E694" s="200" t="s">
        <v>1</v>
      </c>
      <c r="F694" s="201" t="s">
        <v>472</v>
      </c>
      <c r="G694" s="14"/>
      <c r="H694" s="202">
        <v>72.450000000000003</v>
      </c>
      <c r="I694" s="203"/>
      <c r="J694" s="14"/>
      <c r="K694" s="14"/>
      <c r="L694" s="199"/>
      <c r="M694" s="204"/>
      <c r="N694" s="205"/>
      <c r="O694" s="205"/>
      <c r="P694" s="205"/>
      <c r="Q694" s="205"/>
      <c r="R694" s="205"/>
      <c r="S694" s="205"/>
      <c r="T694" s="206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00" t="s">
        <v>157</v>
      </c>
      <c r="AU694" s="200" t="s">
        <v>82</v>
      </c>
      <c r="AV694" s="14" t="s">
        <v>82</v>
      </c>
      <c r="AW694" s="14" t="s">
        <v>30</v>
      </c>
      <c r="AX694" s="14" t="s">
        <v>73</v>
      </c>
      <c r="AY694" s="200" t="s">
        <v>147</v>
      </c>
    </row>
    <row r="695" s="13" customFormat="1">
      <c r="A695" s="13"/>
      <c r="B695" s="191"/>
      <c r="C695" s="13"/>
      <c r="D695" s="192" t="s">
        <v>157</v>
      </c>
      <c r="E695" s="193" t="s">
        <v>1</v>
      </c>
      <c r="F695" s="194" t="s">
        <v>495</v>
      </c>
      <c r="G695" s="13"/>
      <c r="H695" s="193" t="s">
        <v>1</v>
      </c>
      <c r="I695" s="195"/>
      <c r="J695" s="13"/>
      <c r="K695" s="13"/>
      <c r="L695" s="191"/>
      <c r="M695" s="196"/>
      <c r="N695" s="197"/>
      <c r="O695" s="197"/>
      <c r="P695" s="197"/>
      <c r="Q695" s="197"/>
      <c r="R695" s="197"/>
      <c r="S695" s="197"/>
      <c r="T695" s="198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193" t="s">
        <v>157</v>
      </c>
      <c r="AU695" s="193" t="s">
        <v>82</v>
      </c>
      <c r="AV695" s="13" t="s">
        <v>80</v>
      </c>
      <c r="AW695" s="13" t="s">
        <v>30</v>
      </c>
      <c r="AX695" s="13" t="s">
        <v>73</v>
      </c>
      <c r="AY695" s="193" t="s">
        <v>147</v>
      </c>
    </row>
    <row r="696" s="14" customFormat="1">
      <c r="A696" s="14"/>
      <c r="B696" s="199"/>
      <c r="C696" s="14"/>
      <c r="D696" s="192" t="s">
        <v>157</v>
      </c>
      <c r="E696" s="200" t="s">
        <v>1</v>
      </c>
      <c r="F696" s="201" t="s">
        <v>278</v>
      </c>
      <c r="G696" s="14"/>
      <c r="H696" s="202">
        <v>36</v>
      </c>
      <c r="I696" s="203"/>
      <c r="J696" s="14"/>
      <c r="K696" s="14"/>
      <c r="L696" s="199"/>
      <c r="M696" s="204"/>
      <c r="N696" s="205"/>
      <c r="O696" s="205"/>
      <c r="P696" s="205"/>
      <c r="Q696" s="205"/>
      <c r="R696" s="205"/>
      <c r="S696" s="205"/>
      <c r="T696" s="206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00" t="s">
        <v>157</v>
      </c>
      <c r="AU696" s="200" t="s">
        <v>82</v>
      </c>
      <c r="AV696" s="14" t="s">
        <v>82</v>
      </c>
      <c r="AW696" s="14" t="s">
        <v>30</v>
      </c>
      <c r="AX696" s="14" t="s">
        <v>73</v>
      </c>
      <c r="AY696" s="200" t="s">
        <v>147</v>
      </c>
    </row>
    <row r="697" s="13" customFormat="1">
      <c r="A697" s="13"/>
      <c r="B697" s="191"/>
      <c r="C697" s="13"/>
      <c r="D697" s="192" t="s">
        <v>157</v>
      </c>
      <c r="E697" s="193" t="s">
        <v>1</v>
      </c>
      <c r="F697" s="194" t="s">
        <v>167</v>
      </c>
      <c r="G697" s="13"/>
      <c r="H697" s="193" t="s">
        <v>1</v>
      </c>
      <c r="I697" s="195"/>
      <c r="J697" s="13"/>
      <c r="K697" s="13"/>
      <c r="L697" s="191"/>
      <c r="M697" s="196"/>
      <c r="N697" s="197"/>
      <c r="O697" s="197"/>
      <c r="P697" s="197"/>
      <c r="Q697" s="197"/>
      <c r="R697" s="197"/>
      <c r="S697" s="197"/>
      <c r="T697" s="198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193" t="s">
        <v>157</v>
      </c>
      <c r="AU697" s="193" t="s">
        <v>82</v>
      </c>
      <c r="AV697" s="13" t="s">
        <v>80</v>
      </c>
      <c r="AW697" s="13" t="s">
        <v>30</v>
      </c>
      <c r="AX697" s="13" t="s">
        <v>73</v>
      </c>
      <c r="AY697" s="193" t="s">
        <v>147</v>
      </c>
    </row>
    <row r="698" s="14" customFormat="1">
      <c r="A698" s="14"/>
      <c r="B698" s="199"/>
      <c r="C698" s="14"/>
      <c r="D698" s="192" t="s">
        <v>157</v>
      </c>
      <c r="E698" s="200" t="s">
        <v>1</v>
      </c>
      <c r="F698" s="201" t="s">
        <v>496</v>
      </c>
      <c r="G698" s="14"/>
      <c r="H698" s="202">
        <v>133</v>
      </c>
      <c r="I698" s="203"/>
      <c r="J698" s="14"/>
      <c r="K698" s="14"/>
      <c r="L698" s="199"/>
      <c r="M698" s="204"/>
      <c r="N698" s="205"/>
      <c r="O698" s="205"/>
      <c r="P698" s="205"/>
      <c r="Q698" s="205"/>
      <c r="R698" s="205"/>
      <c r="S698" s="205"/>
      <c r="T698" s="206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00" t="s">
        <v>157</v>
      </c>
      <c r="AU698" s="200" t="s">
        <v>82</v>
      </c>
      <c r="AV698" s="14" t="s">
        <v>82</v>
      </c>
      <c r="AW698" s="14" t="s">
        <v>30</v>
      </c>
      <c r="AX698" s="14" t="s">
        <v>73</v>
      </c>
      <c r="AY698" s="200" t="s">
        <v>147</v>
      </c>
    </row>
    <row r="699" s="13" customFormat="1">
      <c r="A699" s="13"/>
      <c r="B699" s="191"/>
      <c r="C699" s="13"/>
      <c r="D699" s="192" t="s">
        <v>157</v>
      </c>
      <c r="E699" s="193" t="s">
        <v>1</v>
      </c>
      <c r="F699" s="194" t="s">
        <v>169</v>
      </c>
      <c r="G699" s="13"/>
      <c r="H699" s="193" t="s">
        <v>1</v>
      </c>
      <c r="I699" s="195"/>
      <c r="J699" s="13"/>
      <c r="K699" s="13"/>
      <c r="L699" s="191"/>
      <c r="M699" s="196"/>
      <c r="N699" s="197"/>
      <c r="O699" s="197"/>
      <c r="P699" s="197"/>
      <c r="Q699" s="197"/>
      <c r="R699" s="197"/>
      <c r="S699" s="197"/>
      <c r="T699" s="198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193" t="s">
        <v>157</v>
      </c>
      <c r="AU699" s="193" t="s">
        <v>82</v>
      </c>
      <c r="AV699" s="13" t="s">
        <v>80</v>
      </c>
      <c r="AW699" s="13" t="s">
        <v>30</v>
      </c>
      <c r="AX699" s="13" t="s">
        <v>73</v>
      </c>
      <c r="AY699" s="193" t="s">
        <v>147</v>
      </c>
    </row>
    <row r="700" s="14" customFormat="1">
      <c r="A700" s="14"/>
      <c r="B700" s="199"/>
      <c r="C700" s="14"/>
      <c r="D700" s="192" t="s">
        <v>157</v>
      </c>
      <c r="E700" s="200" t="s">
        <v>1</v>
      </c>
      <c r="F700" s="201" t="s">
        <v>497</v>
      </c>
      <c r="G700" s="14"/>
      <c r="H700" s="202">
        <v>-21.600000000000001</v>
      </c>
      <c r="I700" s="203"/>
      <c r="J700" s="14"/>
      <c r="K700" s="14"/>
      <c r="L700" s="199"/>
      <c r="M700" s="204"/>
      <c r="N700" s="205"/>
      <c r="O700" s="205"/>
      <c r="P700" s="205"/>
      <c r="Q700" s="205"/>
      <c r="R700" s="205"/>
      <c r="S700" s="205"/>
      <c r="T700" s="206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00" t="s">
        <v>157</v>
      </c>
      <c r="AU700" s="200" t="s">
        <v>82</v>
      </c>
      <c r="AV700" s="14" t="s">
        <v>82</v>
      </c>
      <c r="AW700" s="14" t="s">
        <v>30</v>
      </c>
      <c r="AX700" s="14" t="s">
        <v>73</v>
      </c>
      <c r="AY700" s="200" t="s">
        <v>147</v>
      </c>
    </row>
    <row r="701" s="14" customFormat="1">
      <c r="A701" s="14"/>
      <c r="B701" s="199"/>
      <c r="C701" s="14"/>
      <c r="D701" s="192" t="s">
        <v>157</v>
      </c>
      <c r="E701" s="200" t="s">
        <v>1</v>
      </c>
      <c r="F701" s="201" t="s">
        <v>498</v>
      </c>
      <c r="G701" s="14"/>
      <c r="H701" s="202">
        <v>-16.199999999999999</v>
      </c>
      <c r="I701" s="203"/>
      <c r="J701" s="14"/>
      <c r="K701" s="14"/>
      <c r="L701" s="199"/>
      <c r="M701" s="204"/>
      <c r="N701" s="205"/>
      <c r="O701" s="205"/>
      <c r="P701" s="205"/>
      <c r="Q701" s="205"/>
      <c r="R701" s="205"/>
      <c r="S701" s="205"/>
      <c r="T701" s="206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00" t="s">
        <v>157</v>
      </c>
      <c r="AU701" s="200" t="s">
        <v>82</v>
      </c>
      <c r="AV701" s="14" t="s">
        <v>82</v>
      </c>
      <c r="AW701" s="14" t="s">
        <v>30</v>
      </c>
      <c r="AX701" s="14" t="s">
        <v>73</v>
      </c>
      <c r="AY701" s="200" t="s">
        <v>147</v>
      </c>
    </row>
    <row r="702" s="14" customFormat="1">
      <c r="A702" s="14"/>
      <c r="B702" s="199"/>
      <c r="C702" s="14"/>
      <c r="D702" s="192" t="s">
        <v>157</v>
      </c>
      <c r="E702" s="200" t="s">
        <v>1</v>
      </c>
      <c r="F702" s="201" t="s">
        <v>499</v>
      </c>
      <c r="G702" s="14"/>
      <c r="H702" s="202">
        <v>-1.6499999999999999</v>
      </c>
      <c r="I702" s="203"/>
      <c r="J702" s="14"/>
      <c r="K702" s="14"/>
      <c r="L702" s="199"/>
      <c r="M702" s="204"/>
      <c r="N702" s="205"/>
      <c r="O702" s="205"/>
      <c r="P702" s="205"/>
      <c r="Q702" s="205"/>
      <c r="R702" s="205"/>
      <c r="S702" s="205"/>
      <c r="T702" s="20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00" t="s">
        <v>157</v>
      </c>
      <c r="AU702" s="200" t="s">
        <v>82</v>
      </c>
      <c r="AV702" s="14" t="s">
        <v>82</v>
      </c>
      <c r="AW702" s="14" t="s">
        <v>30</v>
      </c>
      <c r="AX702" s="14" t="s">
        <v>73</v>
      </c>
      <c r="AY702" s="200" t="s">
        <v>147</v>
      </c>
    </row>
    <row r="703" s="14" customFormat="1">
      <c r="A703" s="14"/>
      <c r="B703" s="199"/>
      <c r="C703" s="14"/>
      <c r="D703" s="192" t="s">
        <v>157</v>
      </c>
      <c r="E703" s="200" t="s">
        <v>1</v>
      </c>
      <c r="F703" s="201" t="s">
        <v>173</v>
      </c>
      <c r="G703" s="14"/>
      <c r="H703" s="202">
        <v>-0.64000000000000001</v>
      </c>
      <c r="I703" s="203"/>
      <c r="J703" s="14"/>
      <c r="K703" s="14"/>
      <c r="L703" s="199"/>
      <c r="M703" s="204"/>
      <c r="N703" s="205"/>
      <c r="O703" s="205"/>
      <c r="P703" s="205"/>
      <c r="Q703" s="205"/>
      <c r="R703" s="205"/>
      <c r="S703" s="205"/>
      <c r="T703" s="206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00" t="s">
        <v>157</v>
      </c>
      <c r="AU703" s="200" t="s">
        <v>82</v>
      </c>
      <c r="AV703" s="14" t="s">
        <v>82</v>
      </c>
      <c r="AW703" s="14" t="s">
        <v>30</v>
      </c>
      <c r="AX703" s="14" t="s">
        <v>73</v>
      </c>
      <c r="AY703" s="200" t="s">
        <v>147</v>
      </c>
    </row>
    <row r="704" s="14" customFormat="1">
      <c r="A704" s="14"/>
      <c r="B704" s="199"/>
      <c r="C704" s="14"/>
      <c r="D704" s="192" t="s">
        <v>157</v>
      </c>
      <c r="E704" s="200" t="s">
        <v>1</v>
      </c>
      <c r="F704" s="201" t="s">
        <v>500</v>
      </c>
      <c r="G704" s="14"/>
      <c r="H704" s="202">
        <v>-1.9550000000000001</v>
      </c>
      <c r="I704" s="203"/>
      <c r="J704" s="14"/>
      <c r="K704" s="14"/>
      <c r="L704" s="199"/>
      <c r="M704" s="204"/>
      <c r="N704" s="205"/>
      <c r="O704" s="205"/>
      <c r="P704" s="205"/>
      <c r="Q704" s="205"/>
      <c r="R704" s="205"/>
      <c r="S704" s="205"/>
      <c r="T704" s="206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00" t="s">
        <v>157</v>
      </c>
      <c r="AU704" s="200" t="s">
        <v>82</v>
      </c>
      <c r="AV704" s="14" t="s">
        <v>82</v>
      </c>
      <c r="AW704" s="14" t="s">
        <v>30</v>
      </c>
      <c r="AX704" s="14" t="s">
        <v>73</v>
      </c>
      <c r="AY704" s="200" t="s">
        <v>147</v>
      </c>
    </row>
    <row r="705" s="14" customFormat="1">
      <c r="A705" s="14"/>
      <c r="B705" s="199"/>
      <c r="C705" s="14"/>
      <c r="D705" s="192" t="s">
        <v>157</v>
      </c>
      <c r="E705" s="200" t="s">
        <v>1</v>
      </c>
      <c r="F705" s="201" t="s">
        <v>501</v>
      </c>
      <c r="G705" s="14"/>
      <c r="H705" s="202">
        <v>-0.88</v>
      </c>
      <c r="I705" s="203"/>
      <c r="J705" s="14"/>
      <c r="K705" s="14"/>
      <c r="L705" s="199"/>
      <c r="M705" s="204"/>
      <c r="N705" s="205"/>
      <c r="O705" s="205"/>
      <c r="P705" s="205"/>
      <c r="Q705" s="205"/>
      <c r="R705" s="205"/>
      <c r="S705" s="205"/>
      <c r="T705" s="206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00" t="s">
        <v>157</v>
      </c>
      <c r="AU705" s="200" t="s">
        <v>82</v>
      </c>
      <c r="AV705" s="14" t="s">
        <v>82</v>
      </c>
      <c r="AW705" s="14" t="s">
        <v>30</v>
      </c>
      <c r="AX705" s="14" t="s">
        <v>73</v>
      </c>
      <c r="AY705" s="200" t="s">
        <v>147</v>
      </c>
    </row>
    <row r="706" s="13" customFormat="1">
      <c r="A706" s="13"/>
      <c r="B706" s="191"/>
      <c r="C706" s="13"/>
      <c r="D706" s="192" t="s">
        <v>157</v>
      </c>
      <c r="E706" s="193" t="s">
        <v>1</v>
      </c>
      <c r="F706" s="194" t="s">
        <v>495</v>
      </c>
      <c r="G706" s="13"/>
      <c r="H706" s="193" t="s">
        <v>1</v>
      </c>
      <c r="I706" s="195"/>
      <c r="J706" s="13"/>
      <c r="K706" s="13"/>
      <c r="L706" s="191"/>
      <c r="M706" s="196"/>
      <c r="N706" s="197"/>
      <c r="O706" s="197"/>
      <c r="P706" s="197"/>
      <c r="Q706" s="197"/>
      <c r="R706" s="197"/>
      <c r="S706" s="197"/>
      <c r="T706" s="198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193" t="s">
        <v>157</v>
      </c>
      <c r="AU706" s="193" t="s">
        <v>82</v>
      </c>
      <c r="AV706" s="13" t="s">
        <v>80</v>
      </c>
      <c r="AW706" s="13" t="s">
        <v>30</v>
      </c>
      <c r="AX706" s="13" t="s">
        <v>73</v>
      </c>
      <c r="AY706" s="193" t="s">
        <v>147</v>
      </c>
    </row>
    <row r="707" s="14" customFormat="1">
      <c r="A707" s="14"/>
      <c r="B707" s="199"/>
      <c r="C707" s="14"/>
      <c r="D707" s="192" t="s">
        <v>157</v>
      </c>
      <c r="E707" s="200" t="s">
        <v>1</v>
      </c>
      <c r="F707" s="201" t="s">
        <v>502</v>
      </c>
      <c r="G707" s="14"/>
      <c r="H707" s="202">
        <v>-2.4300000000000002</v>
      </c>
      <c r="I707" s="203"/>
      <c r="J707" s="14"/>
      <c r="K707" s="14"/>
      <c r="L707" s="199"/>
      <c r="M707" s="204"/>
      <c r="N707" s="205"/>
      <c r="O707" s="205"/>
      <c r="P707" s="205"/>
      <c r="Q707" s="205"/>
      <c r="R707" s="205"/>
      <c r="S707" s="205"/>
      <c r="T707" s="20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00" t="s">
        <v>157</v>
      </c>
      <c r="AU707" s="200" t="s">
        <v>82</v>
      </c>
      <c r="AV707" s="14" t="s">
        <v>82</v>
      </c>
      <c r="AW707" s="14" t="s">
        <v>30</v>
      </c>
      <c r="AX707" s="14" t="s">
        <v>73</v>
      </c>
      <c r="AY707" s="200" t="s">
        <v>147</v>
      </c>
    </row>
    <row r="708" s="15" customFormat="1">
      <c r="A708" s="15"/>
      <c r="B708" s="207"/>
      <c r="C708" s="15"/>
      <c r="D708" s="192" t="s">
        <v>157</v>
      </c>
      <c r="E708" s="208" t="s">
        <v>1</v>
      </c>
      <c r="F708" s="209" t="s">
        <v>160</v>
      </c>
      <c r="G708" s="15"/>
      <c r="H708" s="210">
        <v>342.39500000000004</v>
      </c>
      <c r="I708" s="211"/>
      <c r="J708" s="15"/>
      <c r="K708" s="15"/>
      <c r="L708" s="207"/>
      <c r="M708" s="212"/>
      <c r="N708" s="213"/>
      <c r="O708" s="213"/>
      <c r="P708" s="213"/>
      <c r="Q708" s="213"/>
      <c r="R708" s="213"/>
      <c r="S708" s="213"/>
      <c r="T708" s="214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08" t="s">
        <v>157</v>
      </c>
      <c r="AU708" s="208" t="s">
        <v>82</v>
      </c>
      <c r="AV708" s="15" t="s">
        <v>154</v>
      </c>
      <c r="AW708" s="15" t="s">
        <v>30</v>
      </c>
      <c r="AX708" s="15" t="s">
        <v>80</v>
      </c>
      <c r="AY708" s="208" t="s">
        <v>147</v>
      </c>
    </row>
    <row r="709" s="12" customFormat="1" ht="22.8" customHeight="1">
      <c r="A709" s="12"/>
      <c r="B709" s="158"/>
      <c r="C709" s="12"/>
      <c r="D709" s="159" t="s">
        <v>72</v>
      </c>
      <c r="E709" s="169" t="s">
        <v>503</v>
      </c>
      <c r="F709" s="169" t="s">
        <v>504</v>
      </c>
      <c r="G709" s="12"/>
      <c r="H709" s="12"/>
      <c r="I709" s="161"/>
      <c r="J709" s="170">
        <f>BK709</f>
        <v>0</v>
      </c>
      <c r="K709" s="12"/>
      <c r="L709" s="158"/>
      <c r="M709" s="163"/>
      <c r="N709" s="164"/>
      <c r="O709" s="164"/>
      <c r="P709" s="165">
        <f>SUM(P710:P719)</f>
        <v>0</v>
      </c>
      <c r="Q709" s="164"/>
      <c r="R709" s="165">
        <f>SUM(R710:R719)</f>
        <v>0</v>
      </c>
      <c r="S709" s="164"/>
      <c r="T709" s="166">
        <f>SUM(T710:T719)</f>
        <v>0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159" t="s">
        <v>80</v>
      </c>
      <c r="AT709" s="167" t="s">
        <v>72</v>
      </c>
      <c r="AU709" s="167" t="s">
        <v>80</v>
      </c>
      <c r="AY709" s="159" t="s">
        <v>147</v>
      </c>
      <c r="BK709" s="168">
        <f>SUM(BK710:BK719)</f>
        <v>0</v>
      </c>
    </row>
    <row r="710" s="2" customFormat="1" ht="37.8" customHeight="1">
      <c r="A710" s="37"/>
      <c r="B710" s="171"/>
      <c r="C710" s="172" t="s">
        <v>505</v>
      </c>
      <c r="D710" s="172" t="s">
        <v>150</v>
      </c>
      <c r="E710" s="173" t="s">
        <v>506</v>
      </c>
      <c r="F710" s="174" t="s">
        <v>507</v>
      </c>
      <c r="G710" s="175" t="s">
        <v>508</v>
      </c>
      <c r="H710" s="176">
        <v>22.178000000000001</v>
      </c>
      <c r="I710" s="177"/>
      <c r="J710" s="178">
        <f>ROUND(I710*H710,2)</f>
        <v>0</v>
      </c>
      <c r="K710" s="179"/>
      <c r="L710" s="38"/>
      <c r="M710" s="180" t="s">
        <v>1</v>
      </c>
      <c r="N710" s="181" t="s">
        <v>38</v>
      </c>
      <c r="O710" s="76"/>
      <c r="P710" s="182">
        <f>O710*H710</f>
        <v>0</v>
      </c>
      <c r="Q710" s="182">
        <v>0</v>
      </c>
      <c r="R710" s="182">
        <f>Q710*H710</f>
        <v>0</v>
      </c>
      <c r="S710" s="182">
        <v>0</v>
      </c>
      <c r="T710" s="183">
        <f>S710*H710</f>
        <v>0</v>
      </c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R710" s="184" t="s">
        <v>154</v>
      </c>
      <c r="AT710" s="184" t="s">
        <v>150</v>
      </c>
      <c r="AU710" s="184" t="s">
        <v>82</v>
      </c>
      <c r="AY710" s="18" t="s">
        <v>147</v>
      </c>
      <c r="BE710" s="185">
        <f>IF(N710="základní",J710,0)</f>
        <v>0</v>
      </c>
      <c r="BF710" s="185">
        <f>IF(N710="snížená",J710,0)</f>
        <v>0</v>
      </c>
      <c r="BG710" s="185">
        <f>IF(N710="zákl. přenesená",J710,0)</f>
        <v>0</v>
      </c>
      <c r="BH710" s="185">
        <f>IF(N710="sníž. přenesená",J710,0)</f>
        <v>0</v>
      </c>
      <c r="BI710" s="185">
        <f>IF(N710="nulová",J710,0)</f>
        <v>0</v>
      </c>
      <c r="BJ710" s="18" t="s">
        <v>80</v>
      </c>
      <c r="BK710" s="185">
        <f>ROUND(I710*H710,2)</f>
        <v>0</v>
      </c>
      <c r="BL710" s="18" t="s">
        <v>154</v>
      </c>
      <c r="BM710" s="184" t="s">
        <v>509</v>
      </c>
    </row>
    <row r="711" s="2" customFormat="1">
      <c r="A711" s="37"/>
      <c r="B711" s="38"/>
      <c r="C711" s="37"/>
      <c r="D711" s="186" t="s">
        <v>155</v>
      </c>
      <c r="E711" s="37"/>
      <c r="F711" s="187" t="s">
        <v>510</v>
      </c>
      <c r="G711" s="37"/>
      <c r="H711" s="37"/>
      <c r="I711" s="188"/>
      <c r="J711" s="37"/>
      <c r="K711" s="37"/>
      <c r="L711" s="38"/>
      <c r="M711" s="189"/>
      <c r="N711" s="190"/>
      <c r="O711" s="76"/>
      <c r="P711" s="76"/>
      <c r="Q711" s="76"/>
      <c r="R711" s="76"/>
      <c r="S711" s="76"/>
      <c r="T711" s="7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T711" s="18" t="s">
        <v>155</v>
      </c>
      <c r="AU711" s="18" t="s">
        <v>82</v>
      </c>
    </row>
    <row r="712" s="2" customFormat="1" ht="33" customHeight="1">
      <c r="A712" s="37"/>
      <c r="B712" s="171"/>
      <c r="C712" s="172" t="s">
        <v>336</v>
      </c>
      <c r="D712" s="172" t="s">
        <v>150</v>
      </c>
      <c r="E712" s="173" t="s">
        <v>511</v>
      </c>
      <c r="F712" s="174" t="s">
        <v>512</v>
      </c>
      <c r="G712" s="175" t="s">
        <v>508</v>
      </c>
      <c r="H712" s="176">
        <v>22.178000000000001</v>
      </c>
      <c r="I712" s="177"/>
      <c r="J712" s="178">
        <f>ROUND(I712*H712,2)</f>
        <v>0</v>
      </c>
      <c r="K712" s="179"/>
      <c r="L712" s="38"/>
      <c r="M712" s="180" t="s">
        <v>1</v>
      </c>
      <c r="N712" s="181" t="s">
        <v>38</v>
      </c>
      <c r="O712" s="76"/>
      <c r="P712" s="182">
        <f>O712*H712</f>
        <v>0</v>
      </c>
      <c r="Q712" s="182">
        <v>0</v>
      </c>
      <c r="R712" s="182">
        <f>Q712*H712</f>
        <v>0</v>
      </c>
      <c r="S712" s="182">
        <v>0</v>
      </c>
      <c r="T712" s="183">
        <f>S712*H712</f>
        <v>0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184" t="s">
        <v>154</v>
      </c>
      <c r="AT712" s="184" t="s">
        <v>150</v>
      </c>
      <c r="AU712" s="184" t="s">
        <v>82</v>
      </c>
      <c r="AY712" s="18" t="s">
        <v>147</v>
      </c>
      <c r="BE712" s="185">
        <f>IF(N712="základní",J712,0)</f>
        <v>0</v>
      </c>
      <c r="BF712" s="185">
        <f>IF(N712="snížená",J712,0)</f>
        <v>0</v>
      </c>
      <c r="BG712" s="185">
        <f>IF(N712="zákl. přenesená",J712,0)</f>
        <v>0</v>
      </c>
      <c r="BH712" s="185">
        <f>IF(N712="sníž. přenesená",J712,0)</f>
        <v>0</v>
      </c>
      <c r="BI712" s="185">
        <f>IF(N712="nulová",J712,0)</f>
        <v>0</v>
      </c>
      <c r="BJ712" s="18" t="s">
        <v>80</v>
      </c>
      <c r="BK712" s="185">
        <f>ROUND(I712*H712,2)</f>
        <v>0</v>
      </c>
      <c r="BL712" s="18" t="s">
        <v>154</v>
      </c>
      <c r="BM712" s="184" t="s">
        <v>513</v>
      </c>
    </row>
    <row r="713" s="2" customFormat="1">
      <c r="A713" s="37"/>
      <c r="B713" s="38"/>
      <c r="C713" s="37"/>
      <c r="D713" s="186" t="s">
        <v>155</v>
      </c>
      <c r="E713" s="37"/>
      <c r="F713" s="187" t="s">
        <v>514</v>
      </c>
      <c r="G713" s="37"/>
      <c r="H713" s="37"/>
      <c r="I713" s="188"/>
      <c r="J713" s="37"/>
      <c r="K713" s="37"/>
      <c r="L713" s="38"/>
      <c r="M713" s="189"/>
      <c r="N713" s="190"/>
      <c r="O713" s="76"/>
      <c r="P713" s="76"/>
      <c r="Q713" s="76"/>
      <c r="R713" s="76"/>
      <c r="S713" s="76"/>
      <c r="T713" s="7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T713" s="18" t="s">
        <v>155</v>
      </c>
      <c r="AU713" s="18" t="s">
        <v>82</v>
      </c>
    </row>
    <row r="714" s="2" customFormat="1" ht="44.25" customHeight="1">
      <c r="A714" s="37"/>
      <c r="B714" s="171"/>
      <c r="C714" s="172" t="s">
        <v>515</v>
      </c>
      <c r="D714" s="172" t="s">
        <v>150</v>
      </c>
      <c r="E714" s="173" t="s">
        <v>516</v>
      </c>
      <c r="F714" s="174" t="s">
        <v>517</v>
      </c>
      <c r="G714" s="175" t="s">
        <v>508</v>
      </c>
      <c r="H714" s="176">
        <v>310.49200000000002</v>
      </c>
      <c r="I714" s="177"/>
      <c r="J714" s="178">
        <f>ROUND(I714*H714,2)</f>
        <v>0</v>
      </c>
      <c r="K714" s="179"/>
      <c r="L714" s="38"/>
      <c r="M714" s="180" t="s">
        <v>1</v>
      </c>
      <c r="N714" s="181" t="s">
        <v>38</v>
      </c>
      <c r="O714" s="76"/>
      <c r="P714" s="182">
        <f>O714*H714</f>
        <v>0</v>
      </c>
      <c r="Q714" s="182">
        <v>0</v>
      </c>
      <c r="R714" s="182">
        <f>Q714*H714</f>
        <v>0</v>
      </c>
      <c r="S714" s="182">
        <v>0</v>
      </c>
      <c r="T714" s="183">
        <f>S714*H714</f>
        <v>0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R714" s="184" t="s">
        <v>154</v>
      </c>
      <c r="AT714" s="184" t="s">
        <v>150</v>
      </c>
      <c r="AU714" s="184" t="s">
        <v>82</v>
      </c>
      <c r="AY714" s="18" t="s">
        <v>147</v>
      </c>
      <c r="BE714" s="185">
        <f>IF(N714="základní",J714,0)</f>
        <v>0</v>
      </c>
      <c r="BF714" s="185">
        <f>IF(N714="snížená",J714,0)</f>
        <v>0</v>
      </c>
      <c r="BG714" s="185">
        <f>IF(N714="zákl. přenesená",J714,0)</f>
        <v>0</v>
      </c>
      <c r="BH714" s="185">
        <f>IF(N714="sníž. přenesená",J714,0)</f>
        <v>0</v>
      </c>
      <c r="BI714" s="185">
        <f>IF(N714="nulová",J714,0)</f>
        <v>0</v>
      </c>
      <c r="BJ714" s="18" t="s">
        <v>80</v>
      </c>
      <c r="BK714" s="185">
        <f>ROUND(I714*H714,2)</f>
        <v>0</v>
      </c>
      <c r="BL714" s="18" t="s">
        <v>154</v>
      </c>
      <c r="BM714" s="184" t="s">
        <v>518</v>
      </c>
    </row>
    <row r="715" s="2" customFormat="1">
      <c r="A715" s="37"/>
      <c r="B715" s="38"/>
      <c r="C715" s="37"/>
      <c r="D715" s="186" t="s">
        <v>155</v>
      </c>
      <c r="E715" s="37"/>
      <c r="F715" s="187" t="s">
        <v>519</v>
      </c>
      <c r="G715" s="37"/>
      <c r="H715" s="37"/>
      <c r="I715" s="188"/>
      <c r="J715" s="37"/>
      <c r="K715" s="37"/>
      <c r="L715" s="38"/>
      <c r="M715" s="189"/>
      <c r="N715" s="190"/>
      <c r="O715" s="76"/>
      <c r="P715" s="76"/>
      <c r="Q715" s="76"/>
      <c r="R715" s="76"/>
      <c r="S715" s="76"/>
      <c r="T715" s="7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T715" s="18" t="s">
        <v>155</v>
      </c>
      <c r="AU715" s="18" t="s">
        <v>82</v>
      </c>
    </row>
    <row r="716" s="14" customFormat="1">
      <c r="A716" s="14"/>
      <c r="B716" s="199"/>
      <c r="C716" s="14"/>
      <c r="D716" s="192" t="s">
        <v>157</v>
      </c>
      <c r="E716" s="200" t="s">
        <v>1</v>
      </c>
      <c r="F716" s="201" t="s">
        <v>520</v>
      </c>
      <c r="G716" s="14"/>
      <c r="H716" s="202">
        <v>310.49200000000002</v>
      </c>
      <c r="I716" s="203"/>
      <c r="J716" s="14"/>
      <c r="K716" s="14"/>
      <c r="L716" s="199"/>
      <c r="M716" s="204"/>
      <c r="N716" s="205"/>
      <c r="O716" s="205"/>
      <c r="P716" s="205"/>
      <c r="Q716" s="205"/>
      <c r="R716" s="205"/>
      <c r="S716" s="205"/>
      <c r="T716" s="206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00" t="s">
        <v>157</v>
      </c>
      <c r="AU716" s="200" t="s">
        <v>82</v>
      </c>
      <c r="AV716" s="14" t="s">
        <v>82</v>
      </c>
      <c r="AW716" s="14" t="s">
        <v>30</v>
      </c>
      <c r="AX716" s="14" t="s">
        <v>73</v>
      </c>
      <c r="AY716" s="200" t="s">
        <v>147</v>
      </c>
    </row>
    <row r="717" s="15" customFormat="1">
      <c r="A717" s="15"/>
      <c r="B717" s="207"/>
      <c r="C717" s="15"/>
      <c r="D717" s="192" t="s">
        <v>157</v>
      </c>
      <c r="E717" s="208" t="s">
        <v>1</v>
      </c>
      <c r="F717" s="209" t="s">
        <v>160</v>
      </c>
      <c r="G717" s="15"/>
      <c r="H717" s="210">
        <v>310.49200000000002</v>
      </c>
      <c r="I717" s="211"/>
      <c r="J717" s="15"/>
      <c r="K717" s="15"/>
      <c r="L717" s="207"/>
      <c r="M717" s="212"/>
      <c r="N717" s="213"/>
      <c r="O717" s="213"/>
      <c r="P717" s="213"/>
      <c r="Q717" s="213"/>
      <c r="R717" s="213"/>
      <c r="S717" s="213"/>
      <c r="T717" s="214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08" t="s">
        <v>157</v>
      </c>
      <c r="AU717" s="208" t="s">
        <v>82</v>
      </c>
      <c r="AV717" s="15" t="s">
        <v>154</v>
      </c>
      <c r="AW717" s="15" t="s">
        <v>30</v>
      </c>
      <c r="AX717" s="15" t="s">
        <v>80</v>
      </c>
      <c r="AY717" s="208" t="s">
        <v>147</v>
      </c>
    </row>
    <row r="718" s="2" customFormat="1" ht="44.25" customHeight="1">
      <c r="A718" s="37"/>
      <c r="B718" s="171"/>
      <c r="C718" s="172" t="s">
        <v>343</v>
      </c>
      <c r="D718" s="172" t="s">
        <v>150</v>
      </c>
      <c r="E718" s="173" t="s">
        <v>521</v>
      </c>
      <c r="F718" s="174" t="s">
        <v>522</v>
      </c>
      <c r="G718" s="175" t="s">
        <v>508</v>
      </c>
      <c r="H718" s="176">
        <v>22.178000000000001</v>
      </c>
      <c r="I718" s="177"/>
      <c r="J718" s="178">
        <f>ROUND(I718*H718,2)</f>
        <v>0</v>
      </c>
      <c r="K718" s="179"/>
      <c r="L718" s="38"/>
      <c r="M718" s="180" t="s">
        <v>1</v>
      </c>
      <c r="N718" s="181" t="s">
        <v>38</v>
      </c>
      <c r="O718" s="76"/>
      <c r="P718" s="182">
        <f>O718*H718</f>
        <v>0</v>
      </c>
      <c r="Q718" s="182">
        <v>0</v>
      </c>
      <c r="R718" s="182">
        <f>Q718*H718</f>
        <v>0</v>
      </c>
      <c r="S718" s="182">
        <v>0</v>
      </c>
      <c r="T718" s="183">
        <f>S718*H718</f>
        <v>0</v>
      </c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R718" s="184" t="s">
        <v>154</v>
      </c>
      <c r="AT718" s="184" t="s">
        <v>150</v>
      </c>
      <c r="AU718" s="184" t="s">
        <v>82</v>
      </c>
      <c r="AY718" s="18" t="s">
        <v>147</v>
      </c>
      <c r="BE718" s="185">
        <f>IF(N718="základní",J718,0)</f>
        <v>0</v>
      </c>
      <c r="BF718" s="185">
        <f>IF(N718="snížená",J718,0)</f>
        <v>0</v>
      </c>
      <c r="BG718" s="185">
        <f>IF(N718="zákl. přenesená",J718,0)</f>
        <v>0</v>
      </c>
      <c r="BH718" s="185">
        <f>IF(N718="sníž. přenesená",J718,0)</f>
        <v>0</v>
      </c>
      <c r="BI718" s="185">
        <f>IF(N718="nulová",J718,0)</f>
        <v>0</v>
      </c>
      <c r="BJ718" s="18" t="s">
        <v>80</v>
      </c>
      <c r="BK718" s="185">
        <f>ROUND(I718*H718,2)</f>
        <v>0</v>
      </c>
      <c r="BL718" s="18" t="s">
        <v>154</v>
      </c>
      <c r="BM718" s="184" t="s">
        <v>523</v>
      </c>
    </row>
    <row r="719" s="2" customFormat="1">
      <c r="A719" s="37"/>
      <c r="B719" s="38"/>
      <c r="C719" s="37"/>
      <c r="D719" s="186" t="s">
        <v>155</v>
      </c>
      <c r="E719" s="37"/>
      <c r="F719" s="187" t="s">
        <v>524</v>
      </c>
      <c r="G719" s="37"/>
      <c r="H719" s="37"/>
      <c r="I719" s="188"/>
      <c r="J719" s="37"/>
      <c r="K719" s="37"/>
      <c r="L719" s="38"/>
      <c r="M719" s="189"/>
      <c r="N719" s="190"/>
      <c r="O719" s="76"/>
      <c r="P719" s="76"/>
      <c r="Q719" s="76"/>
      <c r="R719" s="76"/>
      <c r="S719" s="76"/>
      <c r="T719" s="7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T719" s="18" t="s">
        <v>155</v>
      </c>
      <c r="AU719" s="18" t="s">
        <v>82</v>
      </c>
    </row>
    <row r="720" s="12" customFormat="1" ht="22.8" customHeight="1">
      <c r="A720" s="12"/>
      <c r="B720" s="158"/>
      <c r="C720" s="12"/>
      <c r="D720" s="159" t="s">
        <v>72</v>
      </c>
      <c r="E720" s="169" t="s">
        <v>525</v>
      </c>
      <c r="F720" s="169" t="s">
        <v>526</v>
      </c>
      <c r="G720" s="12"/>
      <c r="H720" s="12"/>
      <c r="I720" s="161"/>
      <c r="J720" s="170">
        <f>BK720</f>
        <v>0</v>
      </c>
      <c r="K720" s="12"/>
      <c r="L720" s="158"/>
      <c r="M720" s="163"/>
      <c r="N720" s="164"/>
      <c r="O720" s="164"/>
      <c r="P720" s="165">
        <f>SUM(P721:P722)</f>
        <v>0</v>
      </c>
      <c r="Q720" s="164"/>
      <c r="R720" s="165">
        <f>SUM(R721:R722)</f>
        <v>0</v>
      </c>
      <c r="S720" s="164"/>
      <c r="T720" s="166">
        <f>SUM(T721:T722)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159" t="s">
        <v>80</v>
      </c>
      <c r="AT720" s="167" t="s">
        <v>72</v>
      </c>
      <c r="AU720" s="167" t="s">
        <v>80</v>
      </c>
      <c r="AY720" s="159" t="s">
        <v>147</v>
      </c>
      <c r="BK720" s="168">
        <f>SUM(BK721:BK722)</f>
        <v>0</v>
      </c>
    </row>
    <row r="721" s="2" customFormat="1" ht="55.5" customHeight="1">
      <c r="A721" s="37"/>
      <c r="B721" s="171"/>
      <c r="C721" s="172" t="s">
        <v>527</v>
      </c>
      <c r="D721" s="172" t="s">
        <v>150</v>
      </c>
      <c r="E721" s="173" t="s">
        <v>528</v>
      </c>
      <c r="F721" s="174" t="s">
        <v>529</v>
      </c>
      <c r="G721" s="175" t="s">
        <v>508</v>
      </c>
      <c r="H721" s="176">
        <v>22.178000000000001</v>
      </c>
      <c r="I721" s="177"/>
      <c r="J721" s="178">
        <f>ROUND(I721*H721,2)</f>
        <v>0</v>
      </c>
      <c r="K721" s="179"/>
      <c r="L721" s="38"/>
      <c r="M721" s="180" t="s">
        <v>1</v>
      </c>
      <c r="N721" s="181" t="s">
        <v>38</v>
      </c>
      <c r="O721" s="76"/>
      <c r="P721" s="182">
        <f>O721*H721</f>
        <v>0</v>
      </c>
      <c r="Q721" s="182">
        <v>0</v>
      </c>
      <c r="R721" s="182">
        <f>Q721*H721</f>
        <v>0</v>
      </c>
      <c r="S721" s="182">
        <v>0</v>
      </c>
      <c r="T721" s="183">
        <f>S721*H721</f>
        <v>0</v>
      </c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R721" s="184" t="s">
        <v>154</v>
      </c>
      <c r="AT721" s="184" t="s">
        <v>150</v>
      </c>
      <c r="AU721" s="184" t="s">
        <v>82</v>
      </c>
      <c r="AY721" s="18" t="s">
        <v>147</v>
      </c>
      <c r="BE721" s="185">
        <f>IF(N721="základní",J721,0)</f>
        <v>0</v>
      </c>
      <c r="BF721" s="185">
        <f>IF(N721="snížená",J721,0)</f>
        <v>0</v>
      </c>
      <c r="BG721" s="185">
        <f>IF(N721="zákl. přenesená",J721,0)</f>
        <v>0</v>
      </c>
      <c r="BH721" s="185">
        <f>IF(N721="sníž. přenesená",J721,0)</f>
        <v>0</v>
      </c>
      <c r="BI721" s="185">
        <f>IF(N721="nulová",J721,0)</f>
        <v>0</v>
      </c>
      <c r="BJ721" s="18" t="s">
        <v>80</v>
      </c>
      <c r="BK721" s="185">
        <f>ROUND(I721*H721,2)</f>
        <v>0</v>
      </c>
      <c r="BL721" s="18" t="s">
        <v>154</v>
      </c>
      <c r="BM721" s="184" t="s">
        <v>530</v>
      </c>
    </row>
    <row r="722" s="2" customFormat="1">
      <c r="A722" s="37"/>
      <c r="B722" s="38"/>
      <c r="C722" s="37"/>
      <c r="D722" s="186" t="s">
        <v>155</v>
      </c>
      <c r="E722" s="37"/>
      <c r="F722" s="187" t="s">
        <v>531</v>
      </c>
      <c r="G722" s="37"/>
      <c r="H722" s="37"/>
      <c r="I722" s="188"/>
      <c r="J722" s="37"/>
      <c r="K722" s="37"/>
      <c r="L722" s="38"/>
      <c r="M722" s="189"/>
      <c r="N722" s="190"/>
      <c r="O722" s="76"/>
      <c r="P722" s="76"/>
      <c r="Q722" s="76"/>
      <c r="R722" s="76"/>
      <c r="S722" s="76"/>
      <c r="T722" s="7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T722" s="18" t="s">
        <v>155</v>
      </c>
      <c r="AU722" s="18" t="s">
        <v>82</v>
      </c>
    </row>
    <row r="723" s="12" customFormat="1" ht="22.8" customHeight="1">
      <c r="A723" s="12"/>
      <c r="B723" s="158"/>
      <c r="C723" s="12"/>
      <c r="D723" s="159" t="s">
        <v>72</v>
      </c>
      <c r="E723" s="169" t="s">
        <v>527</v>
      </c>
      <c r="F723" s="169" t="s">
        <v>532</v>
      </c>
      <c r="G723" s="12"/>
      <c r="H723" s="12"/>
      <c r="I723" s="161"/>
      <c r="J723" s="170">
        <f>BK723</f>
        <v>0</v>
      </c>
      <c r="K723" s="12"/>
      <c r="L723" s="158"/>
      <c r="M723" s="163"/>
      <c r="N723" s="164"/>
      <c r="O723" s="164"/>
      <c r="P723" s="165">
        <f>SUM(P724:P741)</f>
        <v>0</v>
      </c>
      <c r="Q723" s="164"/>
      <c r="R723" s="165">
        <f>SUM(R724:R741)</f>
        <v>0</v>
      </c>
      <c r="S723" s="164"/>
      <c r="T723" s="166">
        <f>SUM(T724:T741)</f>
        <v>0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159" t="s">
        <v>80</v>
      </c>
      <c r="AT723" s="167" t="s">
        <v>72</v>
      </c>
      <c r="AU723" s="167" t="s">
        <v>80</v>
      </c>
      <c r="AY723" s="159" t="s">
        <v>147</v>
      </c>
      <c r="BK723" s="168">
        <f>SUM(BK724:BK741)</f>
        <v>0</v>
      </c>
    </row>
    <row r="724" s="2" customFormat="1" ht="24.15" customHeight="1">
      <c r="A724" s="37"/>
      <c r="B724" s="171"/>
      <c r="C724" s="172" t="s">
        <v>348</v>
      </c>
      <c r="D724" s="172" t="s">
        <v>150</v>
      </c>
      <c r="E724" s="173" t="s">
        <v>201</v>
      </c>
      <c r="F724" s="174" t="s">
        <v>202</v>
      </c>
      <c r="G724" s="175" t="s">
        <v>164</v>
      </c>
      <c r="H724" s="176">
        <v>152.68000000000001</v>
      </c>
      <c r="I724" s="177"/>
      <c r="J724" s="178">
        <f>ROUND(I724*H724,2)</f>
        <v>0</v>
      </c>
      <c r="K724" s="179"/>
      <c r="L724" s="38"/>
      <c r="M724" s="180" t="s">
        <v>1</v>
      </c>
      <c r="N724" s="181" t="s">
        <v>38</v>
      </c>
      <c r="O724" s="76"/>
      <c r="P724" s="182">
        <f>O724*H724</f>
        <v>0</v>
      </c>
      <c r="Q724" s="182">
        <v>0</v>
      </c>
      <c r="R724" s="182">
        <f>Q724*H724</f>
        <v>0</v>
      </c>
      <c r="S724" s="182">
        <v>0</v>
      </c>
      <c r="T724" s="183">
        <f>S724*H724</f>
        <v>0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R724" s="184" t="s">
        <v>154</v>
      </c>
      <c r="AT724" s="184" t="s">
        <v>150</v>
      </c>
      <c r="AU724" s="184" t="s">
        <v>82</v>
      </c>
      <c r="AY724" s="18" t="s">
        <v>147</v>
      </c>
      <c r="BE724" s="185">
        <f>IF(N724="základní",J724,0)</f>
        <v>0</v>
      </c>
      <c r="BF724" s="185">
        <f>IF(N724="snížená",J724,0)</f>
        <v>0</v>
      </c>
      <c r="BG724" s="185">
        <f>IF(N724="zákl. přenesená",J724,0)</f>
        <v>0</v>
      </c>
      <c r="BH724" s="185">
        <f>IF(N724="sníž. přenesená",J724,0)</f>
        <v>0</v>
      </c>
      <c r="BI724" s="185">
        <f>IF(N724="nulová",J724,0)</f>
        <v>0</v>
      </c>
      <c r="BJ724" s="18" t="s">
        <v>80</v>
      </c>
      <c r="BK724" s="185">
        <f>ROUND(I724*H724,2)</f>
        <v>0</v>
      </c>
      <c r="BL724" s="18" t="s">
        <v>154</v>
      </c>
      <c r="BM724" s="184" t="s">
        <v>533</v>
      </c>
    </row>
    <row r="725" s="2" customFormat="1">
      <c r="A725" s="37"/>
      <c r="B725" s="38"/>
      <c r="C725" s="37"/>
      <c r="D725" s="186" t="s">
        <v>155</v>
      </c>
      <c r="E725" s="37"/>
      <c r="F725" s="187" t="s">
        <v>203</v>
      </c>
      <c r="G725" s="37"/>
      <c r="H725" s="37"/>
      <c r="I725" s="188"/>
      <c r="J725" s="37"/>
      <c r="K725" s="37"/>
      <c r="L725" s="38"/>
      <c r="M725" s="189"/>
      <c r="N725" s="190"/>
      <c r="O725" s="76"/>
      <c r="P725" s="76"/>
      <c r="Q725" s="76"/>
      <c r="R725" s="76"/>
      <c r="S725" s="76"/>
      <c r="T725" s="7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T725" s="18" t="s">
        <v>155</v>
      </c>
      <c r="AU725" s="18" t="s">
        <v>82</v>
      </c>
    </row>
    <row r="726" s="2" customFormat="1" ht="76.35" customHeight="1">
      <c r="A726" s="37"/>
      <c r="B726" s="171"/>
      <c r="C726" s="172" t="s">
        <v>534</v>
      </c>
      <c r="D726" s="172" t="s">
        <v>150</v>
      </c>
      <c r="E726" s="173" t="s">
        <v>219</v>
      </c>
      <c r="F726" s="174" t="s">
        <v>220</v>
      </c>
      <c r="G726" s="175" t="s">
        <v>164</v>
      </c>
      <c r="H726" s="176">
        <v>33.840000000000003</v>
      </c>
      <c r="I726" s="177"/>
      <c r="J726" s="178">
        <f>ROUND(I726*H726,2)</f>
        <v>0</v>
      </c>
      <c r="K726" s="179"/>
      <c r="L726" s="38"/>
      <c r="M726" s="180" t="s">
        <v>1</v>
      </c>
      <c r="N726" s="181" t="s">
        <v>38</v>
      </c>
      <c r="O726" s="76"/>
      <c r="P726" s="182">
        <f>O726*H726</f>
        <v>0</v>
      </c>
      <c r="Q726" s="182">
        <v>0</v>
      </c>
      <c r="R726" s="182">
        <f>Q726*H726</f>
        <v>0</v>
      </c>
      <c r="S726" s="182">
        <v>0</v>
      </c>
      <c r="T726" s="183">
        <f>S726*H726</f>
        <v>0</v>
      </c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R726" s="184" t="s">
        <v>154</v>
      </c>
      <c r="AT726" s="184" t="s">
        <v>150</v>
      </c>
      <c r="AU726" s="184" t="s">
        <v>82</v>
      </c>
      <c r="AY726" s="18" t="s">
        <v>147</v>
      </c>
      <c r="BE726" s="185">
        <f>IF(N726="základní",J726,0)</f>
        <v>0</v>
      </c>
      <c r="BF726" s="185">
        <f>IF(N726="snížená",J726,0)</f>
        <v>0</v>
      </c>
      <c r="BG726" s="185">
        <f>IF(N726="zákl. přenesená",J726,0)</f>
        <v>0</v>
      </c>
      <c r="BH726" s="185">
        <f>IF(N726="sníž. přenesená",J726,0)</f>
        <v>0</v>
      </c>
      <c r="BI726" s="185">
        <f>IF(N726="nulová",J726,0)</f>
        <v>0</v>
      </c>
      <c r="BJ726" s="18" t="s">
        <v>80</v>
      </c>
      <c r="BK726" s="185">
        <f>ROUND(I726*H726,2)</f>
        <v>0</v>
      </c>
      <c r="BL726" s="18" t="s">
        <v>154</v>
      </c>
      <c r="BM726" s="184" t="s">
        <v>535</v>
      </c>
    </row>
    <row r="727" s="2" customFormat="1">
      <c r="A727" s="37"/>
      <c r="B727" s="38"/>
      <c r="C727" s="37"/>
      <c r="D727" s="186" t="s">
        <v>155</v>
      </c>
      <c r="E727" s="37"/>
      <c r="F727" s="187" t="s">
        <v>222</v>
      </c>
      <c r="G727" s="37"/>
      <c r="H727" s="37"/>
      <c r="I727" s="188"/>
      <c r="J727" s="37"/>
      <c r="K727" s="37"/>
      <c r="L727" s="38"/>
      <c r="M727" s="189"/>
      <c r="N727" s="190"/>
      <c r="O727" s="76"/>
      <c r="P727" s="76"/>
      <c r="Q727" s="76"/>
      <c r="R727" s="76"/>
      <c r="S727" s="76"/>
      <c r="T727" s="7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T727" s="18" t="s">
        <v>155</v>
      </c>
      <c r="AU727" s="18" t="s">
        <v>82</v>
      </c>
    </row>
    <row r="728" s="13" customFormat="1">
      <c r="A728" s="13"/>
      <c r="B728" s="191"/>
      <c r="C728" s="13"/>
      <c r="D728" s="192" t="s">
        <v>157</v>
      </c>
      <c r="E728" s="193" t="s">
        <v>1</v>
      </c>
      <c r="F728" s="194" t="s">
        <v>536</v>
      </c>
      <c r="G728" s="13"/>
      <c r="H728" s="193" t="s">
        <v>1</v>
      </c>
      <c r="I728" s="195"/>
      <c r="J728" s="13"/>
      <c r="K728" s="13"/>
      <c r="L728" s="191"/>
      <c r="M728" s="196"/>
      <c r="N728" s="197"/>
      <c r="O728" s="197"/>
      <c r="P728" s="197"/>
      <c r="Q728" s="197"/>
      <c r="R728" s="197"/>
      <c r="S728" s="197"/>
      <c r="T728" s="198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193" t="s">
        <v>157</v>
      </c>
      <c r="AU728" s="193" t="s">
        <v>82</v>
      </c>
      <c r="AV728" s="13" t="s">
        <v>80</v>
      </c>
      <c r="AW728" s="13" t="s">
        <v>30</v>
      </c>
      <c r="AX728" s="13" t="s">
        <v>73</v>
      </c>
      <c r="AY728" s="193" t="s">
        <v>147</v>
      </c>
    </row>
    <row r="729" s="14" customFormat="1">
      <c r="A729" s="14"/>
      <c r="B729" s="199"/>
      <c r="C729" s="14"/>
      <c r="D729" s="192" t="s">
        <v>157</v>
      </c>
      <c r="E729" s="200" t="s">
        <v>1</v>
      </c>
      <c r="F729" s="201" t="s">
        <v>537</v>
      </c>
      <c r="G729" s="14"/>
      <c r="H729" s="202">
        <v>33.840000000000003</v>
      </c>
      <c r="I729" s="203"/>
      <c r="J729" s="14"/>
      <c r="K729" s="14"/>
      <c r="L729" s="199"/>
      <c r="M729" s="204"/>
      <c r="N729" s="205"/>
      <c r="O729" s="205"/>
      <c r="P729" s="205"/>
      <c r="Q729" s="205"/>
      <c r="R729" s="205"/>
      <c r="S729" s="205"/>
      <c r="T729" s="20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00" t="s">
        <v>157</v>
      </c>
      <c r="AU729" s="200" t="s">
        <v>82</v>
      </c>
      <c r="AV729" s="14" t="s">
        <v>82</v>
      </c>
      <c r="AW729" s="14" t="s">
        <v>30</v>
      </c>
      <c r="AX729" s="14" t="s">
        <v>73</v>
      </c>
      <c r="AY729" s="200" t="s">
        <v>147</v>
      </c>
    </row>
    <row r="730" s="15" customFormat="1">
      <c r="A730" s="15"/>
      <c r="B730" s="207"/>
      <c r="C730" s="15"/>
      <c r="D730" s="192" t="s">
        <v>157</v>
      </c>
      <c r="E730" s="208" t="s">
        <v>1</v>
      </c>
      <c r="F730" s="209" t="s">
        <v>160</v>
      </c>
      <c r="G730" s="15"/>
      <c r="H730" s="210">
        <v>33.840000000000003</v>
      </c>
      <c r="I730" s="211"/>
      <c r="J730" s="15"/>
      <c r="K730" s="15"/>
      <c r="L730" s="207"/>
      <c r="M730" s="212"/>
      <c r="N730" s="213"/>
      <c r="O730" s="213"/>
      <c r="P730" s="213"/>
      <c r="Q730" s="213"/>
      <c r="R730" s="213"/>
      <c r="S730" s="213"/>
      <c r="T730" s="214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08" t="s">
        <v>157</v>
      </c>
      <c r="AU730" s="208" t="s">
        <v>82</v>
      </c>
      <c r="AV730" s="15" t="s">
        <v>154</v>
      </c>
      <c r="AW730" s="15" t="s">
        <v>30</v>
      </c>
      <c r="AX730" s="15" t="s">
        <v>80</v>
      </c>
      <c r="AY730" s="208" t="s">
        <v>147</v>
      </c>
    </row>
    <row r="731" s="2" customFormat="1" ht="24.15" customHeight="1">
      <c r="A731" s="37"/>
      <c r="B731" s="171"/>
      <c r="C731" s="215" t="s">
        <v>356</v>
      </c>
      <c r="D731" s="215" t="s">
        <v>223</v>
      </c>
      <c r="E731" s="216" t="s">
        <v>538</v>
      </c>
      <c r="F731" s="217" t="s">
        <v>539</v>
      </c>
      <c r="G731" s="218" t="s">
        <v>164</v>
      </c>
      <c r="H731" s="219">
        <v>34.517000000000003</v>
      </c>
      <c r="I731" s="220"/>
      <c r="J731" s="221">
        <f>ROUND(I731*H731,2)</f>
        <v>0</v>
      </c>
      <c r="K731" s="222"/>
      <c r="L731" s="223"/>
      <c r="M731" s="224" t="s">
        <v>1</v>
      </c>
      <c r="N731" s="225" t="s">
        <v>38</v>
      </c>
      <c r="O731" s="76"/>
      <c r="P731" s="182">
        <f>O731*H731</f>
        <v>0</v>
      </c>
      <c r="Q731" s="182">
        <v>0</v>
      </c>
      <c r="R731" s="182">
        <f>Q731*H731</f>
        <v>0</v>
      </c>
      <c r="S731" s="182">
        <v>0</v>
      </c>
      <c r="T731" s="183">
        <f>S731*H731</f>
        <v>0</v>
      </c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R731" s="184" t="s">
        <v>184</v>
      </c>
      <c r="AT731" s="184" t="s">
        <v>223</v>
      </c>
      <c r="AU731" s="184" t="s">
        <v>82</v>
      </c>
      <c r="AY731" s="18" t="s">
        <v>147</v>
      </c>
      <c r="BE731" s="185">
        <f>IF(N731="základní",J731,0)</f>
        <v>0</v>
      </c>
      <c r="BF731" s="185">
        <f>IF(N731="snížená",J731,0)</f>
        <v>0</v>
      </c>
      <c r="BG731" s="185">
        <f>IF(N731="zákl. přenesená",J731,0)</f>
        <v>0</v>
      </c>
      <c r="BH731" s="185">
        <f>IF(N731="sníž. přenesená",J731,0)</f>
        <v>0</v>
      </c>
      <c r="BI731" s="185">
        <f>IF(N731="nulová",J731,0)</f>
        <v>0</v>
      </c>
      <c r="BJ731" s="18" t="s">
        <v>80</v>
      </c>
      <c r="BK731" s="185">
        <f>ROUND(I731*H731,2)</f>
        <v>0</v>
      </c>
      <c r="BL731" s="18" t="s">
        <v>154</v>
      </c>
      <c r="BM731" s="184" t="s">
        <v>540</v>
      </c>
    </row>
    <row r="732" s="14" customFormat="1">
      <c r="A732" s="14"/>
      <c r="B732" s="199"/>
      <c r="C732" s="14"/>
      <c r="D732" s="192" t="s">
        <v>157</v>
      </c>
      <c r="E732" s="200" t="s">
        <v>1</v>
      </c>
      <c r="F732" s="201" t="s">
        <v>541</v>
      </c>
      <c r="G732" s="14"/>
      <c r="H732" s="202">
        <v>34.517000000000003</v>
      </c>
      <c r="I732" s="203"/>
      <c r="J732" s="14"/>
      <c r="K732" s="14"/>
      <c r="L732" s="199"/>
      <c r="M732" s="204"/>
      <c r="N732" s="205"/>
      <c r="O732" s="205"/>
      <c r="P732" s="205"/>
      <c r="Q732" s="205"/>
      <c r="R732" s="205"/>
      <c r="S732" s="205"/>
      <c r="T732" s="20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00" t="s">
        <v>157</v>
      </c>
      <c r="AU732" s="200" t="s">
        <v>82</v>
      </c>
      <c r="AV732" s="14" t="s">
        <v>82</v>
      </c>
      <c r="AW732" s="14" t="s">
        <v>30</v>
      </c>
      <c r="AX732" s="14" t="s">
        <v>73</v>
      </c>
      <c r="AY732" s="200" t="s">
        <v>147</v>
      </c>
    </row>
    <row r="733" s="15" customFormat="1">
      <c r="A733" s="15"/>
      <c r="B733" s="207"/>
      <c r="C733" s="15"/>
      <c r="D733" s="192" t="s">
        <v>157</v>
      </c>
      <c r="E733" s="208" t="s">
        <v>1</v>
      </c>
      <c r="F733" s="209" t="s">
        <v>160</v>
      </c>
      <c r="G733" s="15"/>
      <c r="H733" s="210">
        <v>34.517000000000003</v>
      </c>
      <c r="I733" s="211"/>
      <c r="J733" s="15"/>
      <c r="K733" s="15"/>
      <c r="L733" s="207"/>
      <c r="M733" s="212"/>
      <c r="N733" s="213"/>
      <c r="O733" s="213"/>
      <c r="P733" s="213"/>
      <c r="Q733" s="213"/>
      <c r="R733" s="213"/>
      <c r="S733" s="213"/>
      <c r="T733" s="214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08" t="s">
        <v>157</v>
      </c>
      <c r="AU733" s="208" t="s">
        <v>82</v>
      </c>
      <c r="AV733" s="15" t="s">
        <v>154</v>
      </c>
      <c r="AW733" s="15" t="s">
        <v>30</v>
      </c>
      <c r="AX733" s="15" t="s">
        <v>80</v>
      </c>
      <c r="AY733" s="208" t="s">
        <v>147</v>
      </c>
    </row>
    <row r="734" s="2" customFormat="1" ht="76.35" customHeight="1">
      <c r="A734" s="37"/>
      <c r="B734" s="171"/>
      <c r="C734" s="172" t="s">
        <v>542</v>
      </c>
      <c r="D734" s="172" t="s">
        <v>150</v>
      </c>
      <c r="E734" s="173" t="s">
        <v>543</v>
      </c>
      <c r="F734" s="174" t="s">
        <v>220</v>
      </c>
      <c r="G734" s="175" t="s">
        <v>164</v>
      </c>
      <c r="H734" s="176">
        <v>138.80000000000001</v>
      </c>
      <c r="I734" s="177"/>
      <c r="J734" s="178">
        <f>ROUND(I734*H734,2)</f>
        <v>0</v>
      </c>
      <c r="K734" s="179"/>
      <c r="L734" s="38"/>
      <c r="M734" s="180" t="s">
        <v>1</v>
      </c>
      <c r="N734" s="181" t="s">
        <v>38</v>
      </c>
      <c r="O734" s="76"/>
      <c r="P734" s="182">
        <f>O734*H734</f>
        <v>0</v>
      </c>
      <c r="Q734" s="182">
        <v>0</v>
      </c>
      <c r="R734" s="182">
        <f>Q734*H734</f>
        <v>0</v>
      </c>
      <c r="S734" s="182">
        <v>0</v>
      </c>
      <c r="T734" s="183">
        <f>S734*H734</f>
        <v>0</v>
      </c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R734" s="184" t="s">
        <v>154</v>
      </c>
      <c r="AT734" s="184" t="s">
        <v>150</v>
      </c>
      <c r="AU734" s="184" t="s">
        <v>82</v>
      </c>
      <c r="AY734" s="18" t="s">
        <v>147</v>
      </c>
      <c r="BE734" s="185">
        <f>IF(N734="základní",J734,0)</f>
        <v>0</v>
      </c>
      <c r="BF734" s="185">
        <f>IF(N734="snížená",J734,0)</f>
        <v>0</v>
      </c>
      <c r="BG734" s="185">
        <f>IF(N734="zákl. přenesená",J734,0)</f>
        <v>0</v>
      </c>
      <c r="BH734" s="185">
        <f>IF(N734="sníž. přenesená",J734,0)</f>
        <v>0</v>
      </c>
      <c r="BI734" s="185">
        <f>IF(N734="nulová",J734,0)</f>
        <v>0</v>
      </c>
      <c r="BJ734" s="18" t="s">
        <v>80</v>
      </c>
      <c r="BK734" s="185">
        <f>ROUND(I734*H734,2)</f>
        <v>0</v>
      </c>
      <c r="BL734" s="18" t="s">
        <v>154</v>
      </c>
      <c r="BM734" s="184" t="s">
        <v>544</v>
      </c>
    </row>
    <row r="735" s="2" customFormat="1">
      <c r="A735" s="37"/>
      <c r="B735" s="38"/>
      <c r="C735" s="37"/>
      <c r="D735" s="186" t="s">
        <v>155</v>
      </c>
      <c r="E735" s="37"/>
      <c r="F735" s="187" t="s">
        <v>545</v>
      </c>
      <c r="G735" s="37"/>
      <c r="H735" s="37"/>
      <c r="I735" s="188"/>
      <c r="J735" s="37"/>
      <c r="K735" s="37"/>
      <c r="L735" s="38"/>
      <c r="M735" s="189"/>
      <c r="N735" s="190"/>
      <c r="O735" s="76"/>
      <c r="P735" s="76"/>
      <c r="Q735" s="76"/>
      <c r="R735" s="76"/>
      <c r="S735" s="76"/>
      <c r="T735" s="7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T735" s="18" t="s">
        <v>155</v>
      </c>
      <c r="AU735" s="18" t="s">
        <v>82</v>
      </c>
    </row>
    <row r="736" s="13" customFormat="1">
      <c r="A736" s="13"/>
      <c r="B736" s="191"/>
      <c r="C736" s="13"/>
      <c r="D736" s="192" t="s">
        <v>157</v>
      </c>
      <c r="E736" s="193" t="s">
        <v>1</v>
      </c>
      <c r="F736" s="194" t="s">
        <v>546</v>
      </c>
      <c r="G736" s="13"/>
      <c r="H736" s="193" t="s">
        <v>1</v>
      </c>
      <c r="I736" s="195"/>
      <c r="J736" s="13"/>
      <c r="K736" s="13"/>
      <c r="L736" s="191"/>
      <c r="M736" s="196"/>
      <c r="N736" s="197"/>
      <c r="O736" s="197"/>
      <c r="P736" s="197"/>
      <c r="Q736" s="197"/>
      <c r="R736" s="197"/>
      <c r="S736" s="197"/>
      <c r="T736" s="198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193" t="s">
        <v>157</v>
      </c>
      <c r="AU736" s="193" t="s">
        <v>82</v>
      </c>
      <c r="AV736" s="13" t="s">
        <v>80</v>
      </c>
      <c r="AW736" s="13" t="s">
        <v>30</v>
      </c>
      <c r="AX736" s="13" t="s">
        <v>73</v>
      </c>
      <c r="AY736" s="193" t="s">
        <v>147</v>
      </c>
    </row>
    <row r="737" s="14" customFormat="1">
      <c r="A737" s="14"/>
      <c r="B737" s="199"/>
      <c r="C737" s="14"/>
      <c r="D737" s="192" t="s">
        <v>157</v>
      </c>
      <c r="E737" s="200" t="s">
        <v>1</v>
      </c>
      <c r="F737" s="201" t="s">
        <v>479</v>
      </c>
      <c r="G737" s="14"/>
      <c r="H737" s="202">
        <v>138.80000000000001</v>
      </c>
      <c r="I737" s="203"/>
      <c r="J737" s="14"/>
      <c r="K737" s="14"/>
      <c r="L737" s="199"/>
      <c r="M737" s="204"/>
      <c r="N737" s="205"/>
      <c r="O737" s="205"/>
      <c r="P737" s="205"/>
      <c r="Q737" s="205"/>
      <c r="R737" s="205"/>
      <c r="S737" s="205"/>
      <c r="T737" s="20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00" t="s">
        <v>157</v>
      </c>
      <c r="AU737" s="200" t="s">
        <v>82</v>
      </c>
      <c r="AV737" s="14" t="s">
        <v>82</v>
      </c>
      <c r="AW737" s="14" t="s">
        <v>30</v>
      </c>
      <c r="AX737" s="14" t="s">
        <v>73</v>
      </c>
      <c r="AY737" s="200" t="s">
        <v>147</v>
      </c>
    </row>
    <row r="738" s="15" customFormat="1">
      <c r="A738" s="15"/>
      <c r="B738" s="207"/>
      <c r="C738" s="15"/>
      <c r="D738" s="192" t="s">
        <v>157</v>
      </c>
      <c r="E738" s="208" t="s">
        <v>1</v>
      </c>
      <c r="F738" s="209" t="s">
        <v>160</v>
      </c>
      <c r="G738" s="15"/>
      <c r="H738" s="210">
        <v>138.80000000000001</v>
      </c>
      <c r="I738" s="211"/>
      <c r="J738" s="15"/>
      <c r="K738" s="15"/>
      <c r="L738" s="207"/>
      <c r="M738" s="212"/>
      <c r="N738" s="213"/>
      <c r="O738" s="213"/>
      <c r="P738" s="213"/>
      <c r="Q738" s="213"/>
      <c r="R738" s="213"/>
      <c r="S738" s="213"/>
      <c r="T738" s="214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08" t="s">
        <v>157</v>
      </c>
      <c r="AU738" s="208" t="s">
        <v>82</v>
      </c>
      <c r="AV738" s="15" t="s">
        <v>154</v>
      </c>
      <c r="AW738" s="15" t="s">
        <v>30</v>
      </c>
      <c r="AX738" s="15" t="s">
        <v>80</v>
      </c>
      <c r="AY738" s="208" t="s">
        <v>147</v>
      </c>
    </row>
    <row r="739" s="2" customFormat="1" ht="24.15" customHeight="1">
      <c r="A739" s="37"/>
      <c r="B739" s="171"/>
      <c r="C739" s="215" t="s">
        <v>361</v>
      </c>
      <c r="D739" s="215" t="s">
        <v>223</v>
      </c>
      <c r="E739" s="216" t="s">
        <v>547</v>
      </c>
      <c r="F739" s="217" t="s">
        <v>548</v>
      </c>
      <c r="G739" s="218" t="s">
        <v>164</v>
      </c>
      <c r="H739" s="219">
        <v>152.68000000000001</v>
      </c>
      <c r="I739" s="220"/>
      <c r="J739" s="221">
        <f>ROUND(I739*H739,2)</f>
        <v>0</v>
      </c>
      <c r="K739" s="222"/>
      <c r="L739" s="223"/>
      <c r="M739" s="224" t="s">
        <v>1</v>
      </c>
      <c r="N739" s="225" t="s">
        <v>38</v>
      </c>
      <c r="O739" s="76"/>
      <c r="P739" s="182">
        <f>O739*H739</f>
        <v>0</v>
      </c>
      <c r="Q739" s="182">
        <v>0</v>
      </c>
      <c r="R739" s="182">
        <f>Q739*H739</f>
        <v>0</v>
      </c>
      <c r="S739" s="182">
        <v>0</v>
      </c>
      <c r="T739" s="183">
        <f>S739*H739</f>
        <v>0</v>
      </c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R739" s="184" t="s">
        <v>184</v>
      </c>
      <c r="AT739" s="184" t="s">
        <v>223</v>
      </c>
      <c r="AU739" s="184" t="s">
        <v>82</v>
      </c>
      <c r="AY739" s="18" t="s">
        <v>147</v>
      </c>
      <c r="BE739" s="185">
        <f>IF(N739="základní",J739,0)</f>
        <v>0</v>
      </c>
      <c r="BF739" s="185">
        <f>IF(N739="snížená",J739,0)</f>
        <v>0</v>
      </c>
      <c r="BG739" s="185">
        <f>IF(N739="zákl. přenesená",J739,0)</f>
        <v>0</v>
      </c>
      <c r="BH739" s="185">
        <f>IF(N739="sníž. přenesená",J739,0)</f>
        <v>0</v>
      </c>
      <c r="BI739" s="185">
        <f>IF(N739="nulová",J739,0)</f>
        <v>0</v>
      </c>
      <c r="BJ739" s="18" t="s">
        <v>80</v>
      </c>
      <c r="BK739" s="185">
        <f>ROUND(I739*H739,2)</f>
        <v>0</v>
      </c>
      <c r="BL739" s="18" t="s">
        <v>154</v>
      </c>
      <c r="BM739" s="184" t="s">
        <v>549</v>
      </c>
    </row>
    <row r="740" s="14" customFormat="1">
      <c r="A740" s="14"/>
      <c r="B740" s="199"/>
      <c r="C740" s="14"/>
      <c r="D740" s="192" t="s">
        <v>157</v>
      </c>
      <c r="E740" s="200" t="s">
        <v>1</v>
      </c>
      <c r="F740" s="201" t="s">
        <v>550</v>
      </c>
      <c r="G740" s="14"/>
      <c r="H740" s="202">
        <v>152.68000000000001</v>
      </c>
      <c r="I740" s="203"/>
      <c r="J740" s="14"/>
      <c r="K740" s="14"/>
      <c r="L740" s="199"/>
      <c r="M740" s="204"/>
      <c r="N740" s="205"/>
      <c r="O740" s="205"/>
      <c r="P740" s="205"/>
      <c r="Q740" s="205"/>
      <c r="R740" s="205"/>
      <c r="S740" s="205"/>
      <c r="T740" s="206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00" t="s">
        <v>157</v>
      </c>
      <c r="AU740" s="200" t="s">
        <v>82</v>
      </c>
      <c r="AV740" s="14" t="s">
        <v>82</v>
      </c>
      <c r="AW740" s="14" t="s">
        <v>30</v>
      </c>
      <c r="AX740" s="14" t="s">
        <v>73</v>
      </c>
      <c r="AY740" s="200" t="s">
        <v>147</v>
      </c>
    </row>
    <row r="741" s="15" customFormat="1">
      <c r="A741" s="15"/>
      <c r="B741" s="207"/>
      <c r="C741" s="15"/>
      <c r="D741" s="192" t="s">
        <v>157</v>
      </c>
      <c r="E741" s="208" t="s">
        <v>1</v>
      </c>
      <c r="F741" s="209" t="s">
        <v>160</v>
      </c>
      <c r="G741" s="15"/>
      <c r="H741" s="210">
        <v>152.68000000000001</v>
      </c>
      <c r="I741" s="211"/>
      <c r="J741" s="15"/>
      <c r="K741" s="15"/>
      <c r="L741" s="207"/>
      <c r="M741" s="212"/>
      <c r="N741" s="213"/>
      <c r="O741" s="213"/>
      <c r="P741" s="213"/>
      <c r="Q741" s="213"/>
      <c r="R741" s="213"/>
      <c r="S741" s="213"/>
      <c r="T741" s="21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08" t="s">
        <v>157</v>
      </c>
      <c r="AU741" s="208" t="s">
        <v>82</v>
      </c>
      <c r="AV741" s="15" t="s">
        <v>154</v>
      </c>
      <c r="AW741" s="15" t="s">
        <v>30</v>
      </c>
      <c r="AX741" s="15" t="s">
        <v>80</v>
      </c>
      <c r="AY741" s="208" t="s">
        <v>147</v>
      </c>
    </row>
    <row r="742" s="12" customFormat="1" ht="22.8" customHeight="1">
      <c r="A742" s="12"/>
      <c r="B742" s="158"/>
      <c r="C742" s="12"/>
      <c r="D742" s="159" t="s">
        <v>72</v>
      </c>
      <c r="E742" s="169" t="s">
        <v>534</v>
      </c>
      <c r="F742" s="169" t="s">
        <v>551</v>
      </c>
      <c r="G742" s="12"/>
      <c r="H742" s="12"/>
      <c r="I742" s="161"/>
      <c r="J742" s="170">
        <f>BK742</f>
        <v>0</v>
      </c>
      <c r="K742" s="12"/>
      <c r="L742" s="158"/>
      <c r="M742" s="163"/>
      <c r="N742" s="164"/>
      <c r="O742" s="164"/>
      <c r="P742" s="165">
        <f>SUM(P743:P749)</f>
        <v>0</v>
      </c>
      <c r="Q742" s="164"/>
      <c r="R742" s="165">
        <f>SUM(R743:R749)</f>
        <v>0</v>
      </c>
      <c r="S742" s="164"/>
      <c r="T742" s="166">
        <f>SUM(T743:T749)</f>
        <v>0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159" t="s">
        <v>80</v>
      </c>
      <c r="AT742" s="167" t="s">
        <v>72</v>
      </c>
      <c r="AU742" s="167" t="s">
        <v>80</v>
      </c>
      <c r="AY742" s="159" t="s">
        <v>147</v>
      </c>
      <c r="BK742" s="168">
        <f>SUM(BK743:BK749)</f>
        <v>0</v>
      </c>
    </row>
    <row r="743" s="2" customFormat="1" ht="33" customHeight="1">
      <c r="A743" s="37"/>
      <c r="B743" s="171"/>
      <c r="C743" s="172" t="s">
        <v>552</v>
      </c>
      <c r="D743" s="172" t="s">
        <v>150</v>
      </c>
      <c r="E743" s="173" t="s">
        <v>553</v>
      </c>
      <c r="F743" s="174" t="s">
        <v>554</v>
      </c>
      <c r="G743" s="175" t="s">
        <v>164</v>
      </c>
      <c r="H743" s="176">
        <v>5.3300000000000001</v>
      </c>
      <c r="I743" s="177"/>
      <c r="J743" s="178">
        <f>ROUND(I743*H743,2)</f>
        <v>0</v>
      </c>
      <c r="K743" s="179"/>
      <c r="L743" s="38"/>
      <c r="M743" s="180" t="s">
        <v>1</v>
      </c>
      <c r="N743" s="181" t="s">
        <v>38</v>
      </c>
      <c r="O743" s="76"/>
      <c r="P743" s="182">
        <f>O743*H743</f>
        <v>0</v>
      </c>
      <c r="Q743" s="182">
        <v>0</v>
      </c>
      <c r="R743" s="182">
        <f>Q743*H743</f>
        <v>0</v>
      </c>
      <c r="S743" s="182">
        <v>0</v>
      </c>
      <c r="T743" s="183">
        <f>S743*H743</f>
        <v>0</v>
      </c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R743" s="184" t="s">
        <v>154</v>
      </c>
      <c r="AT743" s="184" t="s">
        <v>150</v>
      </c>
      <c r="AU743" s="184" t="s">
        <v>82</v>
      </c>
      <c r="AY743" s="18" t="s">
        <v>147</v>
      </c>
      <c r="BE743" s="185">
        <f>IF(N743="základní",J743,0)</f>
        <v>0</v>
      </c>
      <c r="BF743" s="185">
        <f>IF(N743="snížená",J743,0)</f>
        <v>0</v>
      </c>
      <c r="BG743" s="185">
        <f>IF(N743="zákl. přenesená",J743,0)</f>
        <v>0</v>
      </c>
      <c r="BH743" s="185">
        <f>IF(N743="sníž. přenesená",J743,0)</f>
        <v>0</v>
      </c>
      <c r="BI743" s="185">
        <f>IF(N743="nulová",J743,0)</f>
        <v>0</v>
      </c>
      <c r="BJ743" s="18" t="s">
        <v>80</v>
      </c>
      <c r="BK743" s="185">
        <f>ROUND(I743*H743,2)</f>
        <v>0</v>
      </c>
      <c r="BL743" s="18" t="s">
        <v>154</v>
      </c>
      <c r="BM743" s="184" t="s">
        <v>555</v>
      </c>
    </row>
    <row r="744" s="2" customFormat="1">
      <c r="A744" s="37"/>
      <c r="B744" s="38"/>
      <c r="C744" s="37"/>
      <c r="D744" s="186" t="s">
        <v>155</v>
      </c>
      <c r="E744" s="37"/>
      <c r="F744" s="187" t="s">
        <v>556</v>
      </c>
      <c r="G744" s="37"/>
      <c r="H744" s="37"/>
      <c r="I744" s="188"/>
      <c r="J744" s="37"/>
      <c r="K744" s="37"/>
      <c r="L744" s="38"/>
      <c r="M744" s="189"/>
      <c r="N744" s="190"/>
      <c r="O744" s="76"/>
      <c r="P744" s="76"/>
      <c r="Q744" s="76"/>
      <c r="R744" s="76"/>
      <c r="S744" s="76"/>
      <c r="T744" s="7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T744" s="18" t="s">
        <v>155</v>
      </c>
      <c r="AU744" s="18" t="s">
        <v>82</v>
      </c>
    </row>
    <row r="745" s="13" customFormat="1">
      <c r="A745" s="13"/>
      <c r="B745" s="191"/>
      <c r="C745" s="13"/>
      <c r="D745" s="192" t="s">
        <v>157</v>
      </c>
      <c r="E745" s="193" t="s">
        <v>1</v>
      </c>
      <c r="F745" s="194" t="s">
        <v>557</v>
      </c>
      <c r="G745" s="13"/>
      <c r="H745" s="193" t="s">
        <v>1</v>
      </c>
      <c r="I745" s="195"/>
      <c r="J745" s="13"/>
      <c r="K745" s="13"/>
      <c r="L745" s="191"/>
      <c r="M745" s="196"/>
      <c r="N745" s="197"/>
      <c r="O745" s="197"/>
      <c r="P745" s="197"/>
      <c r="Q745" s="197"/>
      <c r="R745" s="197"/>
      <c r="S745" s="197"/>
      <c r="T745" s="19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193" t="s">
        <v>157</v>
      </c>
      <c r="AU745" s="193" t="s">
        <v>82</v>
      </c>
      <c r="AV745" s="13" t="s">
        <v>80</v>
      </c>
      <c r="AW745" s="13" t="s">
        <v>30</v>
      </c>
      <c r="AX745" s="13" t="s">
        <v>73</v>
      </c>
      <c r="AY745" s="193" t="s">
        <v>147</v>
      </c>
    </row>
    <row r="746" s="14" customFormat="1">
      <c r="A746" s="14"/>
      <c r="B746" s="199"/>
      <c r="C746" s="14"/>
      <c r="D746" s="192" t="s">
        <v>157</v>
      </c>
      <c r="E746" s="200" t="s">
        <v>1</v>
      </c>
      <c r="F746" s="201" t="s">
        <v>558</v>
      </c>
      <c r="G746" s="14"/>
      <c r="H746" s="202">
        <v>5.3300000000000001</v>
      </c>
      <c r="I746" s="203"/>
      <c r="J746" s="14"/>
      <c r="K746" s="14"/>
      <c r="L746" s="199"/>
      <c r="M746" s="204"/>
      <c r="N746" s="205"/>
      <c r="O746" s="205"/>
      <c r="P746" s="205"/>
      <c r="Q746" s="205"/>
      <c r="R746" s="205"/>
      <c r="S746" s="205"/>
      <c r="T746" s="206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00" t="s">
        <v>157</v>
      </c>
      <c r="AU746" s="200" t="s">
        <v>82</v>
      </c>
      <c r="AV746" s="14" t="s">
        <v>82</v>
      </c>
      <c r="AW746" s="14" t="s">
        <v>30</v>
      </c>
      <c r="AX746" s="14" t="s">
        <v>73</v>
      </c>
      <c r="AY746" s="200" t="s">
        <v>147</v>
      </c>
    </row>
    <row r="747" s="15" customFormat="1">
      <c r="A747" s="15"/>
      <c r="B747" s="207"/>
      <c r="C747" s="15"/>
      <c r="D747" s="192" t="s">
        <v>157</v>
      </c>
      <c r="E747" s="208" t="s">
        <v>1</v>
      </c>
      <c r="F747" s="209" t="s">
        <v>160</v>
      </c>
      <c r="G747" s="15"/>
      <c r="H747" s="210">
        <v>5.3300000000000001</v>
      </c>
      <c r="I747" s="211"/>
      <c r="J747" s="15"/>
      <c r="K747" s="15"/>
      <c r="L747" s="207"/>
      <c r="M747" s="212"/>
      <c r="N747" s="213"/>
      <c r="O747" s="213"/>
      <c r="P747" s="213"/>
      <c r="Q747" s="213"/>
      <c r="R747" s="213"/>
      <c r="S747" s="213"/>
      <c r="T747" s="21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08" t="s">
        <v>157</v>
      </c>
      <c r="AU747" s="208" t="s">
        <v>82</v>
      </c>
      <c r="AV747" s="15" t="s">
        <v>154</v>
      </c>
      <c r="AW747" s="15" t="s">
        <v>30</v>
      </c>
      <c r="AX747" s="15" t="s">
        <v>80</v>
      </c>
      <c r="AY747" s="208" t="s">
        <v>147</v>
      </c>
    </row>
    <row r="748" s="2" customFormat="1" ht="24.15" customHeight="1">
      <c r="A748" s="37"/>
      <c r="B748" s="171"/>
      <c r="C748" s="172" t="s">
        <v>363</v>
      </c>
      <c r="D748" s="172" t="s">
        <v>150</v>
      </c>
      <c r="E748" s="173" t="s">
        <v>559</v>
      </c>
      <c r="F748" s="174" t="s">
        <v>560</v>
      </c>
      <c r="G748" s="175" t="s">
        <v>164</v>
      </c>
      <c r="H748" s="176">
        <v>5.3300000000000001</v>
      </c>
      <c r="I748" s="177"/>
      <c r="J748" s="178">
        <f>ROUND(I748*H748,2)</f>
        <v>0</v>
      </c>
      <c r="K748" s="179"/>
      <c r="L748" s="38"/>
      <c r="M748" s="180" t="s">
        <v>1</v>
      </c>
      <c r="N748" s="181" t="s">
        <v>38</v>
      </c>
      <c r="O748" s="76"/>
      <c r="P748" s="182">
        <f>O748*H748</f>
        <v>0</v>
      </c>
      <c r="Q748" s="182">
        <v>0</v>
      </c>
      <c r="R748" s="182">
        <f>Q748*H748</f>
        <v>0</v>
      </c>
      <c r="S748" s="182">
        <v>0</v>
      </c>
      <c r="T748" s="183">
        <f>S748*H748</f>
        <v>0</v>
      </c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R748" s="184" t="s">
        <v>154</v>
      </c>
      <c r="AT748" s="184" t="s">
        <v>150</v>
      </c>
      <c r="AU748" s="184" t="s">
        <v>82</v>
      </c>
      <c r="AY748" s="18" t="s">
        <v>147</v>
      </c>
      <c r="BE748" s="185">
        <f>IF(N748="základní",J748,0)</f>
        <v>0</v>
      </c>
      <c r="BF748" s="185">
        <f>IF(N748="snížená",J748,0)</f>
        <v>0</v>
      </c>
      <c r="BG748" s="185">
        <f>IF(N748="zákl. přenesená",J748,0)</f>
        <v>0</v>
      </c>
      <c r="BH748" s="185">
        <f>IF(N748="sníž. přenesená",J748,0)</f>
        <v>0</v>
      </c>
      <c r="BI748" s="185">
        <f>IF(N748="nulová",J748,0)</f>
        <v>0</v>
      </c>
      <c r="BJ748" s="18" t="s">
        <v>80</v>
      </c>
      <c r="BK748" s="185">
        <f>ROUND(I748*H748,2)</f>
        <v>0</v>
      </c>
      <c r="BL748" s="18" t="s">
        <v>154</v>
      </c>
      <c r="BM748" s="184" t="s">
        <v>561</v>
      </c>
    </row>
    <row r="749" s="2" customFormat="1">
      <c r="A749" s="37"/>
      <c r="B749" s="38"/>
      <c r="C749" s="37"/>
      <c r="D749" s="186" t="s">
        <v>155</v>
      </c>
      <c r="E749" s="37"/>
      <c r="F749" s="187" t="s">
        <v>562</v>
      </c>
      <c r="G749" s="37"/>
      <c r="H749" s="37"/>
      <c r="I749" s="188"/>
      <c r="J749" s="37"/>
      <c r="K749" s="37"/>
      <c r="L749" s="38"/>
      <c r="M749" s="189"/>
      <c r="N749" s="190"/>
      <c r="O749" s="76"/>
      <c r="P749" s="76"/>
      <c r="Q749" s="76"/>
      <c r="R749" s="76"/>
      <c r="S749" s="76"/>
      <c r="T749" s="7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T749" s="18" t="s">
        <v>155</v>
      </c>
      <c r="AU749" s="18" t="s">
        <v>82</v>
      </c>
    </row>
    <row r="750" s="12" customFormat="1" ht="22.8" customHeight="1">
      <c r="A750" s="12"/>
      <c r="B750" s="158"/>
      <c r="C750" s="12"/>
      <c r="D750" s="159" t="s">
        <v>72</v>
      </c>
      <c r="E750" s="169" t="s">
        <v>430</v>
      </c>
      <c r="F750" s="169" t="s">
        <v>563</v>
      </c>
      <c r="G750" s="12"/>
      <c r="H750" s="12"/>
      <c r="I750" s="161"/>
      <c r="J750" s="170">
        <f>BK750</f>
        <v>0</v>
      </c>
      <c r="K750" s="12"/>
      <c r="L750" s="158"/>
      <c r="M750" s="163"/>
      <c r="N750" s="164"/>
      <c r="O750" s="164"/>
      <c r="P750" s="165">
        <f>SUM(P751:P788)</f>
        <v>0</v>
      </c>
      <c r="Q750" s="164"/>
      <c r="R750" s="165">
        <f>SUM(R751:R788)</f>
        <v>0</v>
      </c>
      <c r="S750" s="164"/>
      <c r="T750" s="166">
        <f>SUM(T751:T788)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159" t="s">
        <v>80</v>
      </c>
      <c r="AT750" s="167" t="s">
        <v>72</v>
      </c>
      <c r="AU750" s="167" t="s">
        <v>80</v>
      </c>
      <c r="AY750" s="159" t="s">
        <v>147</v>
      </c>
      <c r="BK750" s="168">
        <f>SUM(BK751:BK788)</f>
        <v>0</v>
      </c>
    </row>
    <row r="751" s="2" customFormat="1" ht="44.25" customHeight="1">
      <c r="A751" s="37"/>
      <c r="B751" s="171"/>
      <c r="C751" s="172" t="s">
        <v>564</v>
      </c>
      <c r="D751" s="172" t="s">
        <v>150</v>
      </c>
      <c r="E751" s="173" t="s">
        <v>565</v>
      </c>
      <c r="F751" s="174" t="s">
        <v>566</v>
      </c>
      <c r="G751" s="175" t="s">
        <v>164</v>
      </c>
      <c r="H751" s="176">
        <v>420</v>
      </c>
      <c r="I751" s="177"/>
      <c r="J751" s="178">
        <f>ROUND(I751*H751,2)</f>
        <v>0</v>
      </c>
      <c r="K751" s="179"/>
      <c r="L751" s="38"/>
      <c r="M751" s="180" t="s">
        <v>1</v>
      </c>
      <c r="N751" s="181" t="s">
        <v>38</v>
      </c>
      <c r="O751" s="76"/>
      <c r="P751" s="182">
        <f>O751*H751</f>
        <v>0</v>
      </c>
      <c r="Q751" s="182">
        <v>0</v>
      </c>
      <c r="R751" s="182">
        <f>Q751*H751</f>
        <v>0</v>
      </c>
      <c r="S751" s="182">
        <v>0</v>
      </c>
      <c r="T751" s="183">
        <f>S751*H751</f>
        <v>0</v>
      </c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R751" s="184" t="s">
        <v>154</v>
      </c>
      <c r="AT751" s="184" t="s">
        <v>150</v>
      </c>
      <c r="AU751" s="184" t="s">
        <v>82</v>
      </c>
      <c r="AY751" s="18" t="s">
        <v>147</v>
      </c>
      <c r="BE751" s="185">
        <f>IF(N751="základní",J751,0)</f>
        <v>0</v>
      </c>
      <c r="BF751" s="185">
        <f>IF(N751="snížená",J751,0)</f>
        <v>0</v>
      </c>
      <c r="BG751" s="185">
        <f>IF(N751="zákl. přenesená",J751,0)</f>
        <v>0</v>
      </c>
      <c r="BH751" s="185">
        <f>IF(N751="sníž. přenesená",J751,0)</f>
        <v>0</v>
      </c>
      <c r="BI751" s="185">
        <f>IF(N751="nulová",J751,0)</f>
        <v>0</v>
      </c>
      <c r="BJ751" s="18" t="s">
        <v>80</v>
      </c>
      <c r="BK751" s="185">
        <f>ROUND(I751*H751,2)</f>
        <v>0</v>
      </c>
      <c r="BL751" s="18" t="s">
        <v>154</v>
      </c>
      <c r="BM751" s="184" t="s">
        <v>567</v>
      </c>
    </row>
    <row r="752" s="2" customFormat="1">
      <c r="A752" s="37"/>
      <c r="B752" s="38"/>
      <c r="C752" s="37"/>
      <c r="D752" s="186" t="s">
        <v>155</v>
      </c>
      <c r="E752" s="37"/>
      <c r="F752" s="187" t="s">
        <v>568</v>
      </c>
      <c r="G752" s="37"/>
      <c r="H752" s="37"/>
      <c r="I752" s="188"/>
      <c r="J752" s="37"/>
      <c r="K752" s="37"/>
      <c r="L752" s="38"/>
      <c r="M752" s="189"/>
      <c r="N752" s="190"/>
      <c r="O752" s="76"/>
      <c r="P752" s="76"/>
      <c r="Q752" s="76"/>
      <c r="R752" s="76"/>
      <c r="S752" s="76"/>
      <c r="T752" s="7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T752" s="18" t="s">
        <v>155</v>
      </c>
      <c r="AU752" s="18" t="s">
        <v>82</v>
      </c>
    </row>
    <row r="753" s="13" customFormat="1">
      <c r="A753" s="13"/>
      <c r="B753" s="191"/>
      <c r="C753" s="13"/>
      <c r="D753" s="192" t="s">
        <v>157</v>
      </c>
      <c r="E753" s="193" t="s">
        <v>1</v>
      </c>
      <c r="F753" s="194" t="s">
        <v>569</v>
      </c>
      <c r="G753" s="13"/>
      <c r="H753" s="193" t="s">
        <v>1</v>
      </c>
      <c r="I753" s="195"/>
      <c r="J753" s="13"/>
      <c r="K753" s="13"/>
      <c r="L753" s="191"/>
      <c r="M753" s="196"/>
      <c r="N753" s="197"/>
      <c r="O753" s="197"/>
      <c r="P753" s="197"/>
      <c r="Q753" s="197"/>
      <c r="R753" s="197"/>
      <c r="S753" s="197"/>
      <c r="T753" s="198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193" t="s">
        <v>157</v>
      </c>
      <c r="AU753" s="193" t="s">
        <v>82</v>
      </c>
      <c r="AV753" s="13" t="s">
        <v>80</v>
      </c>
      <c r="AW753" s="13" t="s">
        <v>30</v>
      </c>
      <c r="AX753" s="13" t="s">
        <v>73</v>
      </c>
      <c r="AY753" s="193" t="s">
        <v>147</v>
      </c>
    </row>
    <row r="754" s="14" customFormat="1">
      <c r="A754" s="14"/>
      <c r="B754" s="199"/>
      <c r="C754" s="14"/>
      <c r="D754" s="192" t="s">
        <v>157</v>
      </c>
      <c r="E754" s="200" t="s">
        <v>1</v>
      </c>
      <c r="F754" s="201" t="s">
        <v>570</v>
      </c>
      <c r="G754" s="14"/>
      <c r="H754" s="202">
        <v>420</v>
      </c>
      <c r="I754" s="203"/>
      <c r="J754" s="14"/>
      <c r="K754" s="14"/>
      <c r="L754" s="199"/>
      <c r="M754" s="204"/>
      <c r="N754" s="205"/>
      <c r="O754" s="205"/>
      <c r="P754" s="205"/>
      <c r="Q754" s="205"/>
      <c r="R754" s="205"/>
      <c r="S754" s="205"/>
      <c r="T754" s="20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00" t="s">
        <v>157</v>
      </c>
      <c r="AU754" s="200" t="s">
        <v>82</v>
      </c>
      <c r="AV754" s="14" t="s">
        <v>82</v>
      </c>
      <c r="AW754" s="14" t="s">
        <v>30</v>
      </c>
      <c r="AX754" s="14" t="s">
        <v>80</v>
      </c>
      <c r="AY754" s="200" t="s">
        <v>147</v>
      </c>
    </row>
    <row r="755" s="2" customFormat="1" ht="49.05" customHeight="1">
      <c r="A755" s="37"/>
      <c r="B755" s="171"/>
      <c r="C755" s="172" t="s">
        <v>365</v>
      </c>
      <c r="D755" s="172" t="s">
        <v>150</v>
      </c>
      <c r="E755" s="173" t="s">
        <v>571</v>
      </c>
      <c r="F755" s="174" t="s">
        <v>572</v>
      </c>
      <c r="G755" s="175" t="s">
        <v>164</v>
      </c>
      <c r="H755" s="176">
        <v>25200</v>
      </c>
      <c r="I755" s="177"/>
      <c r="J755" s="178">
        <f>ROUND(I755*H755,2)</f>
        <v>0</v>
      </c>
      <c r="K755" s="179"/>
      <c r="L755" s="38"/>
      <c r="M755" s="180" t="s">
        <v>1</v>
      </c>
      <c r="N755" s="181" t="s">
        <v>38</v>
      </c>
      <c r="O755" s="76"/>
      <c r="P755" s="182">
        <f>O755*H755</f>
        <v>0</v>
      </c>
      <c r="Q755" s="182">
        <v>0</v>
      </c>
      <c r="R755" s="182">
        <f>Q755*H755</f>
        <v>0</v>
      </c>
      <c r="S755" s="182">
        <v>0</v>
      </c>
      <c r="T755" s="183">
        <f>S755*H755</f>
        <v>0</v>
      </c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R755" s="184" t="s">
        <v>154</v>
      </c>
      <c r="AT755" s="184" t="s">
        <v>150</v>
      </c>
      <c r="AU755" s="184" t="s">
        <v>82</v>
      </c>
      <c r="AY755" s="18" t="s">
        <v>147</v>
      </c>
      <c r="BE755" s="185">
        <f>IF(N755="základní",J755,0)</f>
        <v>0</v>
      </c>
      <c r="BF755" s="185">
        <f>IF(N755="snížená",J755,0)</f>
        <v>0</v>
      </c>
      <c r="BG755" s="185">
        <f>IF(N755="zákl. přenesená",J755,0)</f>
        <v>0</v>
      </c>
      <c r="BH755" s="185">
        <f>IF(N755="sníž. přenesená",J755,0)</f>
        <v>0</v>
      </c>
      <c r="BI755" s="185">
        <f>IF(N755="nulová",J755,0)</f>
        <v>0</v>
      </c>
      <c r="BJ755" s="18" t="s">
        <v>80</v>
      </c>
      <c r="BK755" s="185">
        <f>ROUND(I755*H755,2)</f>
        <v>0</v>
      </c>
      <c r="BL755" s="18" t="s">
        <v>154</v>
      </c>
      <c r="BM755" s="184" t="s">
        <v>573</v>
      </c>
    </row>
    <row r="756" s="2" customFormat="1">
      <c r="A756" s="37"/>
      <c r="B756" s="38"/>
      <c r="C756" s="37"/>
      <c r="D756" s="186" t="s">
        <v>155</v>
      </c>
      <c r="E756" s="37"/>
      <c r="F756" s="187" t="s">
        <v>574</v>
      </c>
      <c r="G756" s="37"/>
      <c r="H756" s="37"/>
      <c r="I756" s="188"/>
      <c r="J756" s="37"/>
      <c r="K756" s="37"/>
      <c r="L756" s="38"/>
      <c r="M756" s="189"/>
      <c r="N756" s="190"/>
      <c r="O756" s="76"/>
      <c r="P756" s="76"/>
      <c r="Q756" s="76"/>
      <c r="R756" s="76"/>
      <c r="S756" s="76"/>
      <c r="T756" s="7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T756" s="18" t="s">
        <v>155</v>
      </c>
      <c r="AU756" s="18" t="s">
        <v>82</v>
      </c>
    </row>
    <row r="757" s="13" customFormat="1">
      <c r="A757" s="13"/>
      <c r="B757" s="191"/>
      <c r="C757" s="13"/>
      <c r="D757" s="192" t="s">
        <v>157</v>
      </c>
      <c r="E757" s="193" t="s">
        <v>1</v>
      </c>
      <c r="F757" s="194" t="s">
        <v>569</v>
      </c>
      <c r="G757" s="13"/>
      <c r="H757" s="193" t="s">
        <v>1</v>
      </c>
      <c r="I757" s="195"/>
      <c r="J757" s="13"/>
      <c r="K757" s="13"/>
      <c r="L757" s="191"/>
      <c r="M757" s="196"/>
      <c r="N757" s="197"/>
      <c r="O757" s="197"/>
      <c r="P757" s="197"/>
      <c r="Q757" s="197"/>
      <c r="R757" s="197"/>
      <c r="S757" s="197"/>
      <c r="T757" s="198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193" t="s">
        <v>157</v>
      </c>
      <c r="AU757" s="193" t="s">
        <v>82</v>
      </c>
      <c r="AV757" s="13" t="s">
        <v>80</v>
      </c>
      <c r="AW757" s="13" t="s">
        <v>30</v>
      </c>
      <c r="AX757" s="13" t="s">
        <v>73</v>
      </c>
      <c r="AY757" s="193" t="s">
        <v>147</v>
      </c>
    </row>
    <row r="758" s="14" customFormat="1">
      <c r="A758" s="14"/>
      <c r="B758" s="199"/>
      <c r="C758" s="14"/>
      <c r="D758" s="192" t="s">
        <v>157</v>
      </c>
      <c r="E758" s="200" t="s">
        <v>1</v>
      </c>
      <c r="F758" s="201" t="s">
        <v>570</v>
      </c>
      <c r="G758" s="14"/>
      <c r="H758" s="202">
        <v>420</v>
      </c>
      <c r="I758" s="203"/>
      <c r="J758" s="14"/>
      <c r="K758" s="14"/>
      <c r="L758" s="199"/>
      <c r="M758" s="204"/>
      <c r="N758" s="205"/>
      <c r="O758" s="205"/>
      <c r="P758" s="205"/>
      <c r="Q758" s="205"/>
      <c r="R758" s="205"/>
      <c r="S758" s="205"/>
      <c r="T758" s="206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00" t="s">
        <v>157</v>
      </c>
      <c r="AU758" s="200" t="s">
        <v>82</v>
      </c>
      <c r="AV758" s="14" t="s">
        <v>82</v>
      </c>
      <c r="AW758" s="14" t="s">
        <v>30</v>
      </c>
      <c r="AX758" s="14" t="s">
        <v>80</v>
      </c>
      <c r="AY758" s="200" t="s">
        <v>147</v>
      </c>
    </row>
    <row r="759" s="14" customFormat="1">
      <c r="A759" s="14"/>
      <c r="B759" s="199"/>
      <c r="C759" s="14"/>
      <c r="D759" s="192" t="s">
        <v>157</v>
      </c>
      <c r="E759" s="14"/>
      <c r="F759" s="201" t="s">
        <v>575</v>
      </c>
      <c r="G759" s="14"/>
      <c r="H759" s="202">
        <v>25200</v>
      </c>
      <c r="I759" s="203"/>
      <c r="J759" s="14"/>
      <c r="K759" s="14"/>
      <c r="L759" s="199"/>
      <c r="M759" s="204"/>
      <c r="N759" s="205"/>
      <c r="O759" s="205"/>
      <c r="P759" s="205"/>
      <c r="Q759" s="205"/>
      <c r="R759" s="205"/>
      <c r="S759" s="205"/>
      <c r="T759" s="20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00" t="s">
        <v>157</v>
      </c>
      <c r="AU759" s="200" t="s">
        <v>82</v>
      </c>
      <c r="AV759" s="14" t="s">
        <v>82</v>
      </c>
      <c r="AW759" s="14" t="s">
        <v>3</v>
      </c>
      <c r="AX759" s="14" t="s">
        <v>80</v>
      </c>
      <c r="AY759" s="200" t="s">
        <v>147</v>
      </c>
    </row>
    <row r="760" s="2" customFormat="1" ht="44.25" customHeight="1">
      <c r="A760" s="37"/>
      <c r="B760" s="171"/>
      <c r="C760" s="172" t="s">
        <v>576</v>
      </c>
      <c r="D760" s="172" t="s">
        <v>150</v>
      </c>
      <c r="E760" s="173" t="s">
        <v>577</v>
      </c>
      <c r="F760" s="174" t="s">
        <v>578</v>
      </c>
      <c r="G760" s="175" t="s">
        <v>164</v>
      </c>
      <c r="H760" s="176">
        <v>420</v>
      </c>
      <c r="I760" s="177"/>
      <c r="J760" s="178">
        <f>ROUND(I760*H760,2)</f>
        <v>0</v>
      </c>
      <c r="K760" s="179"/>
      <c r="L760" s="38"/>
      <c r="M760" s="180" t="s">
        <v>1</v>
      </c>
      <c r="N760" s="181" t="s">
        <v>38</v>
      </c>
      <c r="O760" s="76"/>
      <c r="P760" s="182">
        <f>O760*H760</f>
        <v>0</v>
      </c>
      <c r="Q760" s="182">
        <v>0</v>
      </c>
      <c r="R760" s="182">
        <f>Q760*H760</f>
        <v>0</v>
      </c>
      <c r="S760" s="182">
        <v>0</v>
      </c>
      <c r="T760" s="183">
        <f>S760*H760</f>
        <v>0</v>
      </c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R760" s="184" t="s">
        <v>154</v>
      </c>
      <c r="AT760" s="184" t="s">
        <v>150</v>
      </c>
      <c r="AU760" s="184" t="s">
        <v>82</v>
      </c>
      <c r="AY760" s="18" t="s">
        <v>147</v>
      </c>
      <c r="BE760" s="185">
        <f>IF(N760="základní",J760,0)</f>
        <v>0</v>
      </c>
      <c r="BF760" s="185">
        <f>IF(N760="snížená",J760,0)</f>
        <v>0</v>
      </c>
      <c r="BG760" s="185">
        <f>IF(N760="zákl. přenesená",J760,0)</f>
        <v>0</v>
      </c>
      <c r="BH760" s="185">
        <f>IF(N760="sníž. přenesená",J760,0)</f>
        <v>0</v>
      </c>
      <c r="BI760" s="185">
        <f>IF(N760="nulová",J760,0)</f>
        <v>0</v>
      </c>
      <c r="BJ760" s="18" t="s">
        <v>80</v>
      </c>
      <c r="BK760" s="185">
        <f>ROUND(I760*H760,2)</f>
        <v>0</v>
      </c>
      <c r="BL760" s="18" t="s">
        <v>154</v>
      </c>
      <c r="BM760" s="184" t="s">
        <v>579</v>
      </c>
    </row>
    <row r="761" s="2" customFormat="1">
      <c r="A761" s="37"/>
      <c r="B761" s="38"/>
      <c r="C761" s="37"/>
      <c r="D761" s="186" t="s">
        <v>155</v>
      </c>
      <c r="E761" s="37"/>
      <c r="F761" s="187" t="s">
        <v>580</v>
      </c>
      <c r="G761" s="37"/>
      <c r="H761" s="37"/>
      <c r="I761" s="188"/>
      <c r="J761" s="37"/>
      <c r="K761" s="37"/>
      <c r="L761" s="38"/>
      <c r="M761" s="189"/>
      <c r="N761" s="190"/>
      <c r="O761" s="76"/>
      <c r="P761" s="76"/>
      <c r="Q761" s="76"/>
      <c r="R761" s="76"/>
      <c r="S761" s="76"/>
      <c r="T761" s="7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T761" s="18" t="s">
        <v>155</v>
      </c>
      <c r="AU761" s="18" t="s">
        <v>82</v>
      </c>
    </row>
    <row r="762" s="13" customFormat="1">
      <c r="A762" s="13"/>
      <c r="B762" s="191"/>
      <c r="C762" s="13"/>
      <c r="D762" s="192" t="s">
        <v>157</v>
      </c>
      <c r="E762" s="193" t="s">
        <v>1</v>
      </c>
      <c r="F762" s="194" t="s">
        <v>569</v>
      </c>
      <c r="G762" s="13"/>
      <c r="H762" s="193" t="s">
        <v>1</v>
      </c>
      <c r="I762" s="195"/>
      <c r="J762" s="13"/>
      <c r="K762" s="13"/>
      <c r="L762" s="191"/>
      <c r="M762" s="196"/>
      <c r="N762" s="197"/>
      <c r="O762" s="197"/>
      <c r="P762" s="197"/>
      <c r="Q762" s="197"/>
      <c r="R762" s="197"/>
      <c r="S762" s="197"/>
      <c r="T762" s="198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193" t="s">
        <v>157</v>
      </c>
      <c r="AU762" s="193" t="s">
        <v>82</v>
      </c>
      <c r="AV762" s="13" t="s">
        <v>80</v>
      </c>
      <c r="AW762" s="13" t="s">
        <v>30</v>
      </c>
      <c r="AX762" s="13" t="s">
        <v>73</v>
      </c>
      <c r="AY762" s="193" t="s">
        <v>147</v>
      </c>
    </row>
    <row r="763" s="14" customFormat="1">
      <c r="A763" s="14"/>
      <c r="B763" s="199"/>
      <c r="C763" s="14"/>
      <c r="D763" s="192" t="s">
        <v>157</v>
      </c>
      <c r="E763" s="200" t="s">
        <v>1</v>
      </c>
      <c r="F763" s="201" t="s">
        <v>570</v>
      </c>
      <c r="G763" s="14"/>
      <c r="H763" s="202">
        <v>420</v>
      </c>
      <c r="I763" s="203"/>
      <c r="J763" s="14"/>
      <c r="K763" s="14"/>
      <c r="L763" s="199"/>
      <c r="M763" s="204"/>
      <c r="N763" s="205"/>
      <c r="O763" s="205"/>
      <c r="P763" s="205"/>
      <c r="Q763" s="205"/>
      <c r="R763" s="205"/>
      <c r="S763" s="205"/>
      <c r="T763" s="206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00" t="s">
        <v>157</v>
      </c>
      <c r="AU763" s="200" t="s">
        <v>82</v>
      </c>
      <c r="AV763" s="14" t="s">
        <v>82</v>
      </c>
      <c r="AW763" s="14" t="s">
        <v>30</v>
      </c>
      <c r="AX763" s="14" t="s">
        <v>80</v>
      </c>
      <c r="AY763" s="200" t="s">
        <v>147</v>
      </c>
    </row>
    <row r="764" s="2" customFormat="1" ht="24.15" customHeight="1">
      <c r="A764" s="37"/>
      <c r="B764" s="171"/>
      <c r="C764" s="172" t="s">
        <v>369</v>
      </c>
      <c r="D764" s="172" t="s">
        <v>150</v>
      </c>
      <c r="E764" s="173" t="s">
        <v>581</v>
      </c>
      <c r="F764" s="174" t="s">
        <v>582</v>
      </c>
      <c r="G764" s="175" t="s">
        <v>164</v>
      </c>
      <c r="H764" s="176">
        <v>420</v>
      </c>
      <c r="I764" s="177"/>
      <c r="J764" s="178">
        <f>ROUND(I764*H764,2)</f>
        <v>0</v>
      </c>
      <c r="K764" s="179"/>
      <c r="L764" s="38"/>
      <c r="M764" s="180" t="s">
        <v>1</v>
      </c>
      <c r="N764" s="181" t="s">
        <v>38</v>
      </c>
      <c r="O764" s="76"/>
      <c r="P764" s="182">
        <f>O764*H764</f>
        <v>0</v>
      </c>
      <c r="Q764" s="182">
        <v>0</v>
      </c>
      <c r="R764" s="182">
        <f>Q764*H764</f>
        <v>0</v>
      </c>
      <c r="S764" s="182">
        <v>0</v>
      </c>
      <c r="T764" s="183">
        <f>S764*H764</f>
        <v>0</v>
      </c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R764" s="184" t="s">
        <v>154</v>
      </c>
      <c r="AT764" s="184" t="s">
        <v>150</v>
      </c>
      <c r="AU764" s="184" t="s">
        <v>82</v>
      </c>
      <c r="AY764" s="18" t="s">
        <v>147</v>
      </c>
      <c r="BE764" s="185">
        <f>IF(N764="základní",J764,0)</f>
        <v>0</v>
      </c>
      <c r="BF764" s="185">
        <f>IF(N764="snížená",J764,0)</f>
        <v>0</v>
      </c>
      <c r="BG764" s="185">
        <f>IF(N764="zákl. přenesená",J764,0)</f>
        <v>0</v>
      </c>
      <c r="BH764" s="185">
        <f>IF(N764="sníž. přenesená",J764,0)</f>
        <v>0</v>
      </c>
      <c r="BI764" s="185">
        <f>IF(N764="nulová",J764,0)</f>
        <v>0</v>
      </c>
      <c r="BJ764" s="18" t="s">
        <v>80</v>
      </c>
      <c r="BK764" s="185">
        <f>ROUND(I764*H764,2)</f>
        <v>0</v>
      </c>
      <c r="BL764" s="18" t="s">
        <v>154</v>
      </c>
      <c r="BM764" s="184" t="s">
        <v>583</v>
      </c>
    </row>
    <row r="765" s="2" customFormat="1">
      <c r="A765" s="37"/>
      <c r="B765" s="38"/>
      <c r="C765" s="37"/>
      <c r="D765" s="186" t="s">
        <v>155</v>
      </c>
      <c r="E765" s="37"/>
      <c r="F765" s="187" t="s">
        <v>584</v>
      </c>
      <c r="G765" s="37"/>
      <c r="H765" s="37"/>
      <c r="I765" s="188"/>
      <c r="J765" s="37"/>
      <c r="K765" s="37"/>
      <c r="L765" s="38"/>
      <c r="M765" s="189"/>
      <c r="N765" s="190"/>
      <c r="O765" s="76"/>
      <c r="P765" s="76"/>
      <c r="Q765" s="76"/>
      <c r="R765" s="76"/>
      <c r="S765" s="76"/>
      <c r="T765" s="7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T765" s="18" t="s">
        <v>155</v>
      </c>
      <c r="AU765" s="18" t="s">
        <v>82</v>
      </c>
    </row>
    <row r="766" s="13" customFormat="1">
      <c r="A766" s="13"/>
      <c r="B766" s="191"/>
      <c r="C766" s="13"/>
      <c r="D766" s="192" t="s">
        <v>157</v>
      </c>
      <c r="E766" s="193" t="s">
        <v>1</v>
      </c>
      <c r="F766" s="194" t="s">
        <v>569</v>
      </c>
      <c r="G766" s="13"/>
      <c r="H766" s="193" t="s">
        <v>1</v>
      </c>
      <c r="I766" s="195"/>
      <c r="J766" s="13"/>
      <c r="K766" s="13"/>
      <c r="L766" s="191"/>
      <c r="M766" s="196"/>
      <c r="N766" s="197"/>
      <c r="O766" s="197"/>
      <c r="P766" s="197"/>
      <c r="Q766" s="197"/>
      <c r="R766" s="197"/>
      <c r="S766" s="197"/>
      <c r="T766" s="198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193" t="s">
        <v>157</v>
      </c>
      <c r="AU766" s="193" t="s">
        <v>82</v>
      </c>
      <c r="AV766" s="13" t="s">
        <v>80</v>
      </c>
      <c r="AW766" s="13" t="s">
        <v>30</v>
      </c>
      <c r="AX766" s="13" t="s">
        <v>73</v>
      </c>
      <c r="AY766" s="193" t="s">
        <v>147</v>
      </c>
    </row>
    <row r="767" s="14" customFormat="1">
      <c r="A767" s="14"/>
      <c r="B767" s="199"/>
      <c r="C767" s="14"/>
      <c r="D767" s="192" t="s">
        <v>157</v>
      </c>
      <c r="E767" s="200" t="s">
        <v>1</v>
      </c>
      <c r="F767" s="201" t="s">
        <v>570</v>
      </c>
      <c r="G767" s="14"/>
      <c r="H767" s="202">
        <v>420</v>
      </c>
      <c r="I767" s="203"/>
      <c r="J767" s="14"/>
      <c r="K767" s="14"/>
      <c r="L767" s="199"/>
      <c r="M767" s="204"/>
      <c r="N767" s="205"/>
      <c r="O767" s="205"/>
      <c r="P767" s="205"/>
      <c r="Q767" s="205"/>
      <c r="R767" s="205"/>
      <c r="S767" s="205"/>
      <c r="T767" s="20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00" t="s">
        <v>157</v>
      </c>
      <c r="AU767" s="200" t="s">
        <v>82</v>
      </c>
      <c r="AV767" s="14" t="s">
        <v>82</v>
      </c>
      <c r="AW767" s="14" t="s">
        <v>30</v>
      </c>
      <c r="AX767" s="14" t="s">
        <v>80</v>
      </c>
      <c r="AY767" s="200" t="s">
        <v>147</v>
      </c>
    </row>
    <row r="768" s="2" customFormat="1" ht="33" customHeight="1">
      <c r="A768" s="37"/>
      <c r="B768" s="171"/>
      <c r="C768" s="172" t="s">
        <v>585</v>
      </c>
      <c r="D768" s="172" t="s">
        <v>150</v>
      </c>
      <c r="E768" s="173" t="s">
        <v>586</v>
      </c>
      <c r="F768" s="174" t="s">
        <v>587</v>
      </c>
      <c r="G768" s="175" t="s">
        <v>164</v>
      </c>
      <c r="H768" s="176">
        <v>25200</v>
      </c>
      <c r="I768" s="177"/>
      <c r="J768" s="178">
        <f>ROUND(I768*H768,2)</f>
        <v>0</v>
      </c>
      <c r="K768" s="179"/>
      <c r="L768" s="38"/>
      <c r="M768" s="180" t="s">
        <v>1</v>
      </c>
      <c r="N768" s="181" t="s">
        <v>38</v>
      </c>
      <c r="O768" s="76"/>
      <c r="P768" s="182">
        <f>O768*H768</f>
        <v>0</v>
      </c>
      <c r="Q768" s="182">
        <v>0</v>
      </c>
      <c r="R768" s="182">
        <f>Q768*H768</f>
        <v>0</v>
      </c>
      <c r="S768" s="182">
        <v>0</v>
      </c>
      <c r="T768" s="183">
        <f>S768*H768</f>
        <v>0</v>
      </c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R768" s="184" t="s">
        <v>154</v>
      </c>
      <c r="AT768" s="184" t="s">
        <v>150</v>
      </c>
      <c r="AU768" s="184" t="s">
        <v>82</v>
      </c>
      <c r="AY768" s="18" t="s">
        <v>147</v>
      </c>
      <c r="BE768" s="185">
        <f>IF(N768="základní",J768,0)</f>
        <v>0</v>
      </c>
      <c r="BF768" s="185">
        <f>IF(N768="snížená",J768,0)</f>
        <v>0</v>
      </c>
      <c r="BG768" s="185">
        <f>IF(N768="zákl. přenesená",J768,0)</f>
        <v>0</v>
      </c>
      <c r="BH768" s="185">
        <f>IF(N768="sníž. přenesená",J768,0)</f>
        <v>0</v>
      </c>
      <c r="BI768" s="185">
        <f>IF(N768="nulová",J768,0)</f>
        <v>0</v>
      </c>
      <c r="BJ768" s="18" t="s">
        <v>80</v>
      </c>
      <c r="BK768" s="185">
        <f>ROUND(I768*H768,2)</f>
        <v>0</v>
      </c>
      <c r="BL768" s="18" t="s">
        <v>154</v>
      </c>
      <c r="BM768" s="184" t="s">
        <v>588</v>
      </c>
    </row>
    <row r="769" s="2" customFormat="1">
      <c r="A769" s="37"/>
      <c r="B769" s="38"/>
      <c r="C769" s="37"/>
      <c r="D769" s="186" t="s">
        <v>155</v>
      </c>
      <c r="E769" s="37"/>
      <c r="F769" s="187" t="s">
        <v>589</v>
      </c>
      <c r="G769" s="37"/>
      <c r="H769" s="37"/>
      <c r="I769" s="188"/>
      <c r="J769" s="37"/>
      <c r="K769" s="37"/>
      <c r="L769" s="38"/>
      <c r="M769" s="189"/>
      <c r="N769" s="190"/>
      <c r="O769" s="76"/>
      <c r="P769" s="76"/>
      <c r="Q769" s="76"/>
      <c r="R769" s="76"/>
      <c r="S769" s="76"/>
      <c r="T769" s="7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T769" s="18" t="s">
        <v>155</v>
      </c>
      <c r="AU769" s="18" t="s">
        <v>82</v>
      </c>
    </row>
    <row r="770" s="13" customFormat="1">
      <c r="A770" s="13"/>
      <c r="B770" s="191"/>
      <c r="C770" s="13"/>
      <c r="D770" s="192" t="s">
        <v>157</v>
      </c>
      <c r="E770" s="193" t="s">
        <v>1</v>
      </c>
      <c r="F770" s="194" t="s">
        <v>569</v>
      </c>
      <c r="G770" s="13"/>
      <c r="H770" s="193" t="s">
        <v>1</v>
      </c>
      <c r="I770" s="195"/>
      <c r="J770" s="13"/>
      <c r="K770" s="13"/>
      <c r="L770" s="191"/>
      <c r="M770" s="196"/>
      <c r="N770" s="197"/>
      <c r="O770" s="197"/>
      <c r="P770" s="197"/>
      <c r="Q770" s="197"/>
      <c r="R770" s="197"/>
      <c r="S770" s="197"/>
      <c r="T770" s="198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93" t="s">
        <v>157</v>
      </c>
      <c r="AU770" s="193" t="s">
        <v>82</v>
      </c>
      <c r="AV770" s="13" t="s">
        <v>80</v>
      </c>
      <c r="AW770" s="13" t="s">
        <v>30</v>
      </c>
      <c r="AX770" s="13" t="s">
        <v>73</v>
      </c>
      <c r="AY770" s="193" t="s">
        <v>147</v>
      </c>
    </row>
    <row r="771" s="14" customFormat="1">
      <c r="A771" s="14"/>
      <c r="B771" s="199"/>
      <c r="C771" s="14"/>
      <c r="D771" s="192" t="s">
        <v>157</v>
      </c>
      <c r="E771" s="200" t="s">
        <v>1</v>
      </c>
      <c r="F771" s="201" t="s">
        <v>570</v>
      </c>
      <c r="G771" s="14"/>
      <c r="H771" s="202">
        <v>420</v>
      </c>
      <c r="I771" s="203"/>
      <c r="J771" s="14"/>
      <c r="K771" s="14"/>
      <c r="L771" s="199"/>
      <c r="M771" s="204"/>
      <c r="N771" s="205"/>
      <c r="O771" s="205"/>
      <c r="P771" s="205"/>
      <c r="Q771" s="205"/>
      <c r="R771" s="205"/>
      <c r="S771" s="205"/>
      <c r="T771" s="206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00" t="s">
        <v>157</v>
      </c>
      <c r="AU771" s="200" t="s">
        <v>82</v>
      </c>
      <c r="AV771" s="14" t="s">
        <v>82</v>
      </c>
      <c r="AW771" s="14" t="s">
        <v>30</v>
      </c>
      <c r="AX771" s="14" t="s">
        <v>80</v>
      </c>
      <c r="AY771" s="200" t="s">
        <v>147</v>
      </c>
    </row>
    <row r="772" s="14" customFormat="1">
      <c r="A772" s="14"/>
      <c r="B772" s="199"/>
      <c r="C772" s="14"/>
      <c r="D772" s="192" t="s">
        <v>157</v>
      </c>
      <c r="E772" s="14"/>
      <c r="F772" s="201" t="s">
        <v>575</v>
      </c>
      <c r="G772" s="14"/>
      <c r="H772" s="202">
        <v>25200</v>
      </c>
      <c r="I772" s="203"/>
      <c r="J772" s="14"/>
      <c r="K772" s="14"/>
      <c r="L772" s="199"/>
      <c r="M772" s="204"/>
      <c r="N772" s="205"/>
      <c r="O772" s="205"/>
      <c r="P772" s="205"/>
      <c r="Q772" s="205"/>
      <c r="R772" s="205"/>
      <c r="S772" s="205"/>
      <c r="T772" s="206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00" t="s">
        <v>157</v>
      </c>
      <c r="AU772" s="200" t="s">
        <v>82</v>
      </c>
      <c r="AV772" s="14" t="s">
        <v>82</v>
      </c>
      <c r="AW772" s="14" t="s">
        <v>3</v>
      </c>
      <c r="AX772" s="14" t="s">
        <v>80</v>
      </c>
      <c r="AY772" s="200" t="s">
        <v>147</v>
      </c>
    </row>
    <row r="773" s="2" customFormat="1" ht="24.15" customHeight="1">
      <c r="A773" s="37"/>
      <c r="B773" s="171"/>
      <c r="C773" s="172" t="s">
        <v>375</v>
      </c>
      <c r="D773" s="172" t="s">
        <v>150</v>
      </c>
      <c r="E773" s="173" t="s">
        <v>590</v>
      </c>
      <c r="F773" s="174" t="s">
        <v>591</v>
      </c>
      <c r="G773" s="175" t="s">
        <v>164</v>
      </c>
      <c r="H773" s="176">
        <v>420</v>
      </c>
      <c r="I773" s="177"/>
      <c r="J773" s="178">
        <f>ROUND(I773*H773,2)</f>
        <v>0</v>
      </c>
      <c r="K773" s="179"/>
      <c r="L773" s="38"/>
      <c r="M773" s="180" t="s">
        <v>1</v>
      </c>
      <c r="N773" s="181" t="s">
        <v>38</v>
      </c>
      <c r="O773" s="76"/>
      <c r="P773" s="182">
        <f>O773*H773</f>
        <v>0</v>
      </c>
      <c r="Q773" s="182">
        <v>0</v>
      </c>
      <c r="R773" s="182">
        <f>Q773*H773</f>
        <v>0</v>
      </c>
      <c r="S773" s="182">
        <v>0</v>
      </c>
      <c r="T773" s="183">
        <f>S773*H773</f>
        <v>0</v>
      </c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R773" s="184" t="s">
        <v>154</v>
      </c>
      <c r="AT773" s="184" t="s">
        <v>150</v>
      </c>
      <c r="AU773" s="184" t="s">
        <v>82</v>
      </c>
      <c r="AY773" s="18" t="s">
        <v>147</v>
      </c>
      <c r="BE773" s="185">
        <f>IF(N773="základní",J773,0)</f>
        <v>0</v>
      </c>
      <c r="BF773" s="185">
        <f>IF(N773="snížená",J773,0)</f>
        <v>0</v>
      </c>
      <c r="BG773" s="185">
        <f>IF(N773="zákl. přenesená",J773,0)</f>
        <v>0</v>
      </c>
      <c r="BH773" s="185">
        <f>IF(N773="sníž. přenesená",J773,0)</f>
        <v>0</v>
      </c>
      <c r="BI773" s="185">
        <f>IF(N773="nulová",J773,0)</f>
        <v>0</v>
      </c>
      <c r="BJ773" s="18" t="s">
        <v>80</v>
      </c>
      <c r="BK773" s="185">
        <f>ROUND(I773*H773,2)</f>
        <v>0</v>
      </c>
      <c r="BL773" s="18" t="s">
        <v>154</v>
      </c>
      <c r="BM773" s="184" t="s">
        <v>592</v>
      </c>
    </row>
    <row r="774" s="2" customFormat="1">
      <c r="A774" s="37"/>
      <c r="B774" s="38"/>
      <c r="C774" s="37"/>
      <c r="D774" s="186" t="s">
        <v>155</v>
      </c>
      <c r="E774" s="37"/>
      <c r="F774" s="187" t="s">
        <v>593</v>
      </c>
      <c r="G774" s="37"/>
      <c r="H774" s="37"/>
      <c r="I774" s="188"/>
      <c r="J774" s="37"/>
      <c r="K774" s="37"/>
      <c r="L774" s="38"/>
      <c r="M774" s="189"/>
      <c r="N774" s="190"/>
      <c r="O774" s="76"/>
      <c r="P774" s="76"/>
      <c r="Q774" s="76"/>
      <c r="R774" s="76"/>
      <c r="S774" s="76"/>
      <c r="T774" s="7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T774" s="18" t="s">
        <v>155</v>
      </c>
      <c r="AU774" s="18" t="s">
        <v>82</v>
      </c>
    </row>
    <row r="775" s="13" customFormat="1">
      <c r="A775" s="13"/>
      <c r="B775" s="191"/>
      <c r="C775" s="13"/>
      <c r="D775" s="192" t="s">
        <v>157</v>
      </c>
      <c r="E775" s="193" t="s">
        <v>1</v>
      </c>
      <c r="F775" s="194" t="s">
        <v>569</v>
      </c>
      <c r="G775" s="13"/>
      <c r="H775" s="193" t="s">
        <v>1</v>
      </c>
      <c r="I775" s="195"/>
      <c r="J775" s="13"/>
      <c r="K775" s="13"/>
      <c r="L775" s="191"/>
      <c r="M775" s="196"/>
      <c r="N775" s="197"/>
      <c r="O775" s="197"/>
      <c r="P775" s="197"/>
      <c r="Q775" s="197"/>
      <c r="R775" s="197"/>
      <c r="S775" s="197"/>
      <c r="T775" s="198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193" t="s">
        <v>157</v>
      </c>
      <c r="AU775" s="193" t="s">
        <v>82</v>
      </c>
      <c r="AV775" s="13" t="s">
        <v>80</v>
      </c>
      <c r="AW775" s="13" t="s">
        <v>30</v>
      </c>
      <c r="AX775" s="13" t="s">
        <v>73</v>
      </c>
      <c r="AY775" s="193" t="s">
        <v>147</v>
      </c>
    </row>
    <row r="776" s="14" customFormat="1">
      <c r="A776" s="14"/>
      <c r="B776" s="199"/>
      <c r="C776" s="14"/>
      <c r="D776" s="192" t="s">
        <v>157</v>
      </c>
      <c r="E776" s="200" t="s">
        <v>1</v>
      </c>
      <c r="F776" s="201" t="s">
        <v>570</v>
      </c>
      <c r="G776" s="14"/>
      <c r="H776" s="202">
        <v>420</v>
      </c>
      <c r="I776" s="203"/>
      <c r="J776" s="14"/>
      <c r="K776" s="14"/>
      <c r="L776" s="199"/>
      <c r="M776" s="204"/>
      <c r="N776" s="205"/>
      <c r="O776" s="205"/>
      <c r="P776" s="205"/>
      <c r="Q776" s="205"/>
      <c r="R776" s="205"/>
      <c r="S776" s="205"/>
      <c r="T776" s="206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00" t="s">
        <v>157</v>
      </c>
      <c r="AU776" s="200" t="s">
        <v>82</v>
      </c>
      <c r="AV776" s="14" t="s">
        <v>82</v>
      </c>
      <c r="AW776" s="14" t="s">
        <v>30</v>
      </c>
      <c r="AX776" s="14" t="s">
        <v>80</v>
      </c>
      <c r="AY776" s="200" t="s">
        <v>147</v>
      </c>
    </row>
    <row r="777" s="2" customFormat="1" ht="33" customHeight="1">
      <c r="A777" s="37"/>
      <c r="B777" s="171"/>
      <c r="C777" s="172" t="s">
        <v>594</v>
      </c>
      <c r="D777" s="172" t="s">
        <v>150</v>
      </c>
      <c r="E777" s="173" t="s">
        <v>595</v>
      </c>
      <c r="F777" s="174" t="s">
        <v>596</v>
      </c>
      <c r="G777" s="175" t="s">
        <v>195</v>
      </c>
      <c r="H777" s="176">
        <v>6</v>
      </c>
      <c r="I777" s="177"/>
      <c r="J777" s="178">
        <f>ROUND(I777*H777,2)</f>
        <v>0</v>
      </c>
      <c r="K777" s="179"/>
      <c r="L777" s="38"/>
      <c r="M777" s="180" t="s">
        <v>1</v>
      </c>
      <c r="N777" s="181" t="s">
        <v>38</v>
      </c>
      <c r="O777" s="76"/>
      <c r="P777" s="182">
        <f>O777*H777</f>
        <v>0</v>
      </c>
      <c r="Q777" s="182">
        <v>0</v>
      </c>
      <c r="R777" s="182">
        <f>Q777*H777</f>
        <v>0</v>
      </c>
      <c r="S777" s="182">
        <v>0</v>
      </c>
      <c r="T777" s="183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184" t="s">
        <v>154</v>
      </c>
      <c r="AT777" s="184" t="s">
        <v>150</v>
      </c>
      <c r="AU777" s="184" t="s">
        <v>82</v>
      </c>
      <c r="AY777" s="18" t="s">
        <v>147</v>
      </c>
      <c r="BE777" s="185">
        <f>IF(N777="základní",J777,0)</f>
        <v>0</v>
      </c>
      <c r="BF777" s="185">
        <f>IF(N777="snížená",J777,0)</f>
        <v>0</v>
      </c>
      <c r="BG777" s="185">
        <f>IF(N777="zákl. přenesená",J777,0)</f>
        <v>0</v>
      </c>
      <c r="BH777" s="185">
        <f>IF(N777="sníž. přenesená",J777,0)</f>
        <v>0</v>
      </c>
      <c r="BI777" s="185">
        <f>IF(N777="nulová",J777,0)</f>
        <v>0</v>
      </c>
      <c r="BJ777" s="18" t="s">
        <v>80</v>
      </c>
      <c r="BK777" s="185">
        <f>ROUND(I777*H777,2)</f>
        <v>0</v>
      </c>
      <c r="BL777" s="18" t="s">
        <v>154</v>
      </c>
      <c r="BM777" s="184" t="s">
        <v>597</v>
      </c>
    </row>
    <row r="778" s="2" customFormat="1">
      <c r="A778" s="37"/>
      <c r="B778" s="38"/>
      <c r="C778" s="37"/>
      <c r="D778" s="186" t="s">
        <v>155</v>
      </c>
      <c r="E778" s="37"/>
      <c r="F778" s="187" t="s">
        <v>598</v>
      </c>
      <c r="G778" s="37"/>
      <c r="H778" s="37"/>
      <c r="I778" s="188"/>
      <c r="J778" s="37"/>
      <c r="K778" s="37"/>
      <c r="L778" s="38"/>
      <c r="M778" s="189"/>
      <c r="N778" s="190"/>
      <c r="O778" s="76"/>
      <c r="P778" s="76"/>
      <c r="Q778" s="76"/>
      <c r="R778" s="76"/>
      <c r="S778" s="76"/>
      <c r="T778" s="7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T778" s="18" t="s">
        <v>155</v>
      </c>
      <c r="AU778" s="18" t="s">
        <v>82</v>
      </c>
    </row>
    <row r="779" s="13" customFormat="1">
      <c r="A779" s="13"/>
      <c r="B779" s="191"/>
      <c r="C779" s="13"/>
      <c r="D779" s="192" t="s">
        <v>157</v>
      </c>
      <c r="E779" s="193" t="s">
        <v>1</v>
      </c>
      <c r="F779" s="194" t="s">
        <v>599</v>
      </c>
      <c r="G779" s="13"/>
      <c r="H779" s="193" t="s">
        <v>1</v>
      </c>
      <c r="I779" s="195"/>
      <c r="J779" s="13"/>
      <c r="K779" s="13"/>
      <c r="L779" s="191"/>
      <c r="M779" s="196"/>
      <c r="N779" s="197"/>
      <c r="O779" s="197"/>
      <c r="P779" s="197"/>
      <c r="Q779" s="197"/>
      <c r="R779" s="197"/>
      <c r="S779" s="197"/>
      <c r="T779" s="198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193" t="s">
        <v>157</v>
      </c>
      <c r="AU779" s="193" t="s">
        <v>82</v>
      </c>
      <c r="AV779" s="13" t="s">
        <v>80</v>
      </c>
      <c r="AW779" s="13" t="s">
        <v>30</v>
      </c>
      <c r="AX779" s="13" t="s">
        <v>73</v>
      </c>
      <c r="AY779" s="193" t="s">
        <v>147</v>
      </c>
    </row>
    <row r="780" s="14" customFormat="1">
      <c r="A780" s="14"/>
      <c r="B780" s="199"/>
      <c r="C780" s="14"/>
      <c r="D780" s="192" t="s">
        <v>157</v>
      </c>
      <c r="E780" s="200" t="s">
        <v>1</v>
      </c>
      <c r="F780" s="201" t="s">
        <v>600</v>
      </c>
      <c r="G780" s="14"/>
      <c r="H780" s="202">
        <v>6</v>
      </c>
      <c r="I780" s="203"/>
      <c r="J780" s="14"/>
      <c r="K780" s="14"/>
      <c r="L780" s="199"/>
      <c r="M780" s="204"/>
      <c r="N780" s="205"/>
      <c r="O780" s="205"/>
      <c r="P780" s="205"/>
      <c r="Q780" s="205"/>
      <c r="R780" s="205"/>
      <c r="S780" s="205"/>
      <c r="T780" s="206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00" t="s">
        <v>157</v>
      </c>
      <c r="AU780" s="200" t="s">
        <v>82</v>
      </c>
      <c r="AV780" s="14" t="s">
        <v>82</v>
      </c>
      <c r="AW780" s="14" t="s">
        <v>30</v>
      </c>
      <c r="AX780" s="14" t="s">
        <v>73</v>
      </c>
      <c r="AY780" s="200" t="s">
        <v>147</v>
      </c>
    </row>
    <row r="781" s="15" customFormat="1">
      <c r="A781" s="15"/>
      <c r="B781" s="207"/>
      <c r="C781" s="15"/>
      <c r="D781" s="192" t="s">
        <v>157</v>
      </c>
      <c r="E781" s="208" t="s">
        <v>1</v>
      </c>
      <c r="F781" s="209" t="s">
        <v>160</v>
      </c>
      <c r="G781" s="15"/>
      <c r="H781" s="210">
        <v>6</v>
      </c>
      <c r="I781" s="211"/>
      <c r="J781" s="15"/>
      <c r="K781" s="15"/>
      <c r="L781" s="207"/>
      <c r="M781" s="212"/>
      <c r="N781" s="213"/>
      <c r="O781" s="213"/>
      <c r="P781" s="213"/>
      <c r="Q781" s="213"/>
      <c r="R781" s="213"/>
      <c r="S781" s="213"/>
      <c r="T781" s="214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08" t="s">
        <v>157</v>
      </c>
      <c r="AU781" s="208" t="s">
        <v>82</v>
      </c>
      <c r="AV781" s="15" t="s">
        <v>154</v>
      </c>
      <c r="AW781" s="15" t="s">
        <v>30</v>
      </c>
      <c r="AX781" s="15" t="s">
        <v>80</v>
      </c>
      <c r="AY781" s="208" t="s">
        <v>147</v>
      </c>
    </row>
    <row r="782" s="2" customFormat="1" ht="37.8" customHeight="1">
      <c r="A782" s="37"/>
      <c r="B782" s="171"/>
      <c r="C782" s="172" t="s">
        <v>379</v>
      </c>
      <c r="D782" s="172" t="s">
        <v>150</v>
      </c>
      <c r="E782" s="173" t="s">
        <v>601</v>
      </c>
      <c r="F782" s="174" t="s">
        <v>602</v>
      </c>
      <c r="G782" s="175" t="s">
        <v>195</v>
      </c>
      <c r="H782" s="176">
        <v>360</v>
      </c>
      <c r="I782" s="177"/>
      <c r="J782" s="178">
        <f>ROUND(I782*H782,2)</f>
        <v>0</v>
      </c>
      <c r="K782" s="179"/>
      <c r="L782" s="38"/>
      <c r="M782" s="180" t="s">
        <v>1</v>
      </c>
      <c r="N782" s="181" t="s">
        <v>38</v>
      </c>
      <c r="O782" s="76"/>
      <c r="P782" s="182">
        <f>O782*H782</f>
        <v>0</v>
      </c>
      <c r="Q782" s="182">
        <v>0</v>
      </c>
      <c r="R782" s="182">
        <f>Q782*H782</f>
        <v>0</v>
      </c>
      <c r="S782" s="182">
        <v>0</v>
      </c>
      <c r="T782" s="183">
        <f>S782*H782</f>
        <v>0</v>
      </c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R782" s="184" t="s">
        <v>154</v>
      </c>
      <c r="AT782" s="184" t="s">
        <v>150</v>
      </c>
      <c r="AU782" s="184" t="s">
        <v>82</v>
      </c>
      <c r="AY782" s="18" t="s">
        <v>147</v>
      </c>
      <c r="BE782" s="185">
        <f>IF(N782="základní",J782,0)</f>
        <v>0</v>
      </c>
      <c r="BF782" s="185">
        <f>IF(N782="snížená",J782,0)</f>
        <v>0</v>
      </c>
      <c r="BG782" s="185">
        <f>IF(N782="zákl. přenesená",J782,0)</f>
        <v>0</v>
      </c>
      <c r="BH782" s="185">
        <f>IF(N782="sníž. přenesená",J782,0)</f>
        <v>0</v>
      </c>
      <c r="BI782" s="185">
        <f>IF(N782="nulová",J782,0)</f>
        <v>0</v>
      </c>
      <c r="BJ782" s="18" t="s">
        <v>80</v>
      </c>
      <c r="BK782" s="185">
        <f>ROUND(I782*H782,2)</f>
        <v>0</v>
      </c>
      <c r="BL782" s="18" t="s">
        <v>154</v>
      </c>
      <c r="BM782" s="184" t="s">
        <v>603</v>
      </c>
    </row>
    <row r="783" s="2" customFormat="1">
      <c r="A783" s="37"/>
      <c r="B783" s="38"/>
      <c r="C783" s="37"/>
      <c r="D783" s="186" t="s">
        <v>155</v>
      </c>
      <c r="E783" s="37"/>
      <c r="F783" s="187" t="s">
        <v>604</v>
      </c>
      <c r="G783" s="37"/>
      <c r="H783" s="37"/>
      <c r="I783" s="188"/>
      <c r="J783" s="37"/>
      <c r="K783" s="37"/>
      <c r="L783" s="38"/>
      <c r="M783" s="189"/>
      <c r="N783" s="190"/>
      <c r="O783" s="76"/>
      <c r="P783" s="76"/>
      <c r="Q783" s="76"/>
      <c r="R783" s="76"/>
      <c r="S783" s="76"/>
      <c r="T783" s="7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T783" s="18" t="s">
        <v>155</v>
      </c>
      <c r="AU783" s="18" t="s">
        <v>82</v>
      </c>
    </row>
    <row r="784" s="2" customFormat="1" ht="33" customHeight="1">
      <c r="A784" s="37"/>
      <c r="B784" s="171"/>
      <c r="C784" s="172" t="s">
        <v>605</v>
      </c>
      <c r="D784" s="172" t="s">
        <v>150</v>
      </c>
      <c r="E784" s="173" t="s">
        <v>606</v>
      </c>
      <c r="F784" s="174" t="s">
        <v>607</v>
      </c>
      <c r="G784" s="175" t="s">
        <v>195</v>
      </c>
      <c r="H784" s="176">
        <v>6</v>
      </c>
      <c r="I784" s="177"/>
      <c r="J784" s="178">
        <f>ROUND(I784*H784,2)</f>
        <v>0</v>
      </c>
      <c r="K784" s="179"/>
      <c r="L784" s="38"/>
      <c r="M784" s="180" t="s">
        <v>1</v>
      </c>
      <c r="N784" s="181" t="s">
        <v>38</v>
      </c>
      <c r="O784" s="76"/>
      <c r="P784" s="182">
        <f>O784*H784</f>
        <v>0</v>
      </c>
      <c r="Q784" s="182">
        <v>0</v>
      </c>
      <c r="R784" s="182">
        <f>Q784*H784</f>
        <v>0</v>
      </c>
      <c r="S784" s="182">
        <v>0</v>
      </c>
      <c r="T784" s="183">
        <f>S784*H784</f>
        <v>0</v>
      </c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R784" s="184" t="s">
        <v>154</v>
      </c>
      <c r="AT784" s="184" t="s">
        <v>150</v>
      </c>
      <c r="AU784" s="184" t="s">
        <v>82</v>
      </c>
      <c r="AY784" s="18" t="s">
        <v>147</v>
      </c>
      <c r="BE784" s="185">
        <f>IF(N784="základní",J784,0)</f>
        <v>0</v>
      </c>
      <c r="BF784" s="185">
        <f>IF(N784="snížená",J784,0)</f>
        <v>0</v>
      </c>
      <c r="BG784" s="185">
        <f>IF(N784="zákl. přenesená",J784,0)</f>
        <v>0</v>
      </c>
      <c r="BH784" s="185">
        <f>IF(N784="sníž. přenesená",J784,0)</f>
        <v>0</v>
      </c>
      <c r="BI784" s="185">
        <f>IF(N784="nulová",J784,0)</f>
        <v>0</v>
      </c>
      <c r="BJ784" s="18" t="s">
        <v>80</v>
      </c>
      <c r="BK784" s="185">
        <f>ROUND(I784*H784,2)</f>
        <v>0</v>
      </c>
      <c r="BL784" s="18" t="s">
        <v>154</v>
      </c>
      <c r="BM784" s="184" t="s">
        <v>608</v>
      </c>
    </row>
    <row r="785" s="2" customFormat="1">
      <c r="A785" s="37"/>
      <c r="B785" s="38"/>
      <c r="C785" s="37"/>
      <c r="D785" s="186" t="s">
        <v>155</v>
      </c>
      <c r="E785" s="37"/>
      <c r="F785" s="187" t="s">
        <v>609</v>
      </c>
      <c r="G785" s="37"/>
      <c r="H785" s="37"/>
      <c r="I785" s="188"/>
      <c r="J785" s="37"/>
      <c r="K785" s="37"/>
      <c r="L785" s="38"/>
      <c r="M785" s="189"/>
      <c r="N785" s="190"/>
      <c r="O785" s="76"/>
      <c r="P785" s="76"/>
      <c r="Q785" s="76"/>
      <c r="R785" s="76"/>
      <c r="S785" s="76"/>
      <c r="T785" s="7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T785" s="18" t="s">
        <v>155</v>
      </c>
      <c r="AU785" s="18" t="s">
        <v>82</v>
      </c>
    </row>
    <row r="786" s="13" customFormat="1">
      <c r="A786" s="13"/>
      <c r="B786" s="191"/>
      <c r="C786" s="13"/>
      <c r="D786" s="192" t="s">
        <v>157</v>
      </c>
      <c r="E786" s="193" t="s">
        <v>1</v>
      </c>
      <c r="F786" s="194" t="s">
        <v>599</v>
      </c>
      <c r="G786" s="13"/>
      <c r="H786" s="193" t="s">
        <v>1</v>
      </c>
      <c r="I786" s="195"/>
      <c r="J786" s="13"/>
      <c r="K786" s="13"/>
      <c r="L786" s="191"/>
      <c r="M786" s="196"/>
      <c r="N786" s="197"/>
      <c r="O786" s="197"/>
      <c r="P786" s="197"/>
      <c r="Q786" s="197"/>
      <c r="R786" s="197"/>
      <c r="S786" s="197"/>
      <c r="T786" s="198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193" t="s">
        <v>157</v>
      </c>
      <c r="AU786" s="193" t="s">
        <v>82</v>
      </c>
      <c r="AV786" s="13" t="s">
        <v>80</v>
      </c>
      <c r="AW786" s="13" t="s">
        <v>30</v>
      </c>
      <c r="AX786" s="13" t="s">
        <v>73</v>
      </c>
      <c r="AY786" s="193" t="s">
        <v>147</v>
      </c>
    </row>
    <row r="787" s="14" customFormat="1">
      <c r="A787" s="14"/>
      <c r="B787" s="199"/>
      <c r="C787" s="14"/>
      <c r="D787" s="192" t="s">
        <v>157</v>
      </c>
      <c r="E787" s="200" t="s">
        <v>1</v>
      </c>
      <c r="F787" s="201" t="s">
        <v>600</v>
      </c>
      <c r="G787" s="14"/>
      <c r="H787" s="202">
        <v>6</v>
      </c>
      <c r="I787" s="203"/>
      <c r="J787" s="14"/>
      <c r="K787" s="14"/>
      <c r="L787" s="199"/>
      <c r="M787" s="204"/>
      <c r="N787" s="205"/>
      <c r="O787" s="205"/>
      <c r="P787" s="205"/>
      <c r="Q787" s="205"/>
      <c r="R787" s="205"/>
      <c r="S787" s="205"/>
      <c r="T787" s="206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00" t="s">
        <v>157</v>
      </c>
      <c r="AU787" s="200" t="s">
        <v>82</v>
      </c>
      <c r="AV787" s="14" t="s">
        <v>82</v>
      </c>
      <c r="AW787" s="14" t="s">
        <v>30</v>
      </c>
      <c r="AX787" s="14" t="s">
        <v>73</v>
      </c>
      <c r="AY787" s="200" t="s">
        <v>147</v>
      </c>
    </row>
    <row r="788" s="15" customFormat="1">
      <c r="A788" s="15"/>
      <c r="B788" s="207"/>
      <c r="C788" s="15"/>
      <c r="D788" s="192" t="s">
        <v>157</v>
      </c>
      <c r="E788" s="208" t="s">
        <v>1</v>
      </c>
      <c r="F788" s="209" t="s">
        <v>160</v>
      </c>
      <c r="G788" s="15"/>
      <c r="H788" s="210">
        <v>6</v>
      </c>
      <c r="I788" s="211"/>
      <c r="J788" s="15"/>
      <c r="K788" s="15"/>
      <c r="L788" s="207"/>
      <c r="M788" s="212"/>
      <c r="N788" s="213"/>
      <c r="O788" s="213"/>
      <c r="P788" s="213"/>
      <c r="Q788" s="213"/>
      <c r="R788" s="213"/>
      <c r="S788" s="213"/>
      <c r="T788" s="21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08" t="s">
        <v>157</v>
      </c>
      <c r="AU788" s="208" t="s">
        <v>82</v>
      </c>
      <c r="AV788" s="15" t="s">
        <v>154</v>
      </c>
      <c r="AW788" s="15" t="s">
        <v>30</v>
      </c>
      <c r="AX788" s="15" t="s">
        <v>80</v>
      </c>
      <c r="AY788" s="208" t="s">
        <v>147</v>
      </c>
    </row>
    <row r="789" s="12" customFormat="1" ht="25.92" customHeight="1">
      <c r="A789" s="12"/>
      <c r="B789" s="158"/>
      <c r="C789" s="12"/>
      <c r="D789" s="159" t="s">
        <v>72</v>
      </c>
      <c r="E789" s="160" t="s">
        <v>610</v>
      </c>
      <c r="F789" s="160" t="s">
        <v>611</v>
      </c>
      <c r="G789" s="12"/>
      <c r="H789" s="12"/>
      <c r="I789" s="161"/>
      <c r="J789" s="162">
        <f>BK789</f>
        <v>0</v>
      </c>
      <c r="K789" s="12"/>
      <c r="L789" s="158"/>
      <c r="M789" s="163"/>
      <c r="N789" s="164"/>
      <c r="O789" s="164"/>
      <c r="P789" s="165">
        <f>SUM(P790:P794)</f>
        <v>0</v>
      </c>
      <c r="Q789" s="164"/>
      <c r="R789" s="165">
        <f>SUM(R790:R794)</f>
        <v>0</v>
      </c>
      <c r="S789" s="164"/>
      <c r="T789" s="166">
        <f>SUM(T790:T794)</f>
        <v>0</v>
      </c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R789" s="159" t="s">
        <v>82</v>
      </c>
      <c r="AT789" s="167" t="s">
        <v>72</v>
      </c>
      <c r="AU789" s="167" t="s">
        <v>73</v>
      </c>
      <c r="AY789" s="159" t="s">
        <v>147</v>
      </c>
      <c r="BK789" s="168">
        <f>SUM(BK790:BK794)</f>
        <v>0</v>
      </c>
    </row>
    <row r="790" s="2" customFormat="1" ht="33" customHeight="1">
      <c r="A790" s="37"/>
      <c r="B790" s="171"/>
      <c r="C790" s="172" t="s">
        <v>385</v>
      </c>
      <c r="D790" s="172" t="s">
        <v>150</v>
      </c>
      <c r="E790" s="173" t="s">
        <v>612</v>
      </c>
      <c r="F790" s="174" t="s">
        <v>613</v>
      </c>
      <c r="G790" s="175" t="s">
        <v>164</v>
      </c>
      <c r="H790" s="176">
        <v>8.75</v>
      </c>
      <c r="I790" s="177"/>
      <c r="J790" s="178">
        <f>ROUND(I790*H790,2)</f>
        <v>0</v>
      </c>
      <c r="K790" s="179"/>
      <c r="L790" s="38"/>
      <c r="M790" s="180" t="s">
        <v>1</v>
      </c>
      <c r="N790" s="181" t="s">
        <v>38</v>
      </c>
      <c r="O790" s="76"/>
      <c r="P790" s="182">
        <f>O790*H790</f>
        <v>0</v>
      </c>
      <c r="Q790" s="182">
        <v>0</v>
      </c>
      <c r="R790" s="182">
        <f>Q790*H790</f>
        <v>0</v>
      </c>
      <c r="S790" s="182">
        <v>0</v>
      </c>
      <c r="T790" s="183">
        <f>S790*H790</f>
        <v>0</v>
      </c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R790" s="184" t="s">
        <v>216</v>
      </c>
      <c r="AT790" s="184" t="s">
        <v>150</v>
      </c>
      <c r="AU790" s="184" t="s">
        <v>80</v>
      </c>
      <c r="AY790" s="18" t="s">
        <v>147</v>
      </c>
      <c r="BE790" s="185">
        <f>IF(N790="základní",J790,0)</f>
        <v>0</v>
      </c>
      <c r="BF790" s="185">
        <f>IF(N790="snížená",J790,0)</f>
        <v>0</v>
      </c>
      <c r="BG790" s="185">
        <f>IF(N790="zákl. přenesená",J790,0)</f>
        <v>0</v>
      </c>
      <c r="BH790" s="185">
        <f>IF(N790="sníž. přenesená",J790,0)</f>
        <v>0</v>
      </c>
      <c r="BI790" s="185">
        <f>IF(N790="nulová",J790,0)</f>
        <v>0</v>
      </c>
      <c r="BJ790" s="18" t="s">
        <v>80</v>
      </c>
      <c r="BK790" s="185">
        <f>ROUND(I790*H790,2)</f>
        <v>0</v>
      </c>
      <c r="BL790" s="18" t="s">
        <v>216</v>
      </c>
      <c r="BM790" s="184" t="s">
        <v>614</v>
      </c>
    </row>
    <row r="791" s="2" customFormat="1">
      <c r="A791" s="37"/>
      <c r="B791" s="38"/>
      <c r="C791" s="37"/>
      <c r="D791" s="186" t="s">
        <v>155</v>
      </c>
      <c r="E791" s="37"/>
      <c r="F791" s="187" t="s">
        <v>615</v>
      </c>
      <c r="G791" s="37"/>
      <c r="H791" s="37"/>
      <c r="I791" s="188"/>
      <c r="J791" s="37"/>
      <c r="K791" s="37"/>
      <c r="L791" s="38"/>
      <c r="M791" s="189"/>
      <c r="N791" s="190"/>
      <c r="O791" s="76"/>
      <c r="P791" s="76"/>
      <c r="Q791" s="76"/>
      <c r="R791" s="76"/>
      <c r="S791" s="76"/>
      <c r="T791" s="7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T791" s="18" t="s">
        <v>155</v>
      </c>
      <c r="AU791" s="18" t="s">
        <v>80</v>
      </c>
    </row>
    <row r="792" s="13" customFormat="1">
      <c r="A792" s="13"/>
      <c r="B792" s="191"/>
      <c r="C792" s="13"/>
      <c r="D792" s="192" t="s">
        <v>157</v>
      </c>
      <c r="E792" s="193" t="s">
        <v>1</v>
      </c>
      <c r="F792" s="194" t="s">
        <v>616</v>
      </c>
      <c r="G792" s="13"/>
      <c r="H792" s="193" t="s">
        <v>1</v>
      </c>
      <c r="I792" s="195"/>
      <c r="J792" s="13"/>
      <c r="K792" s="13"/>
      <c r="L792" s="191"/>
      <c r="M792" s="196"/>
      <c r="N792" s="197"/>
      <c r="O792" s="197"/>
      <c r="P792" s="197"/>
      <c r="Q792" s="197"/>
      <c r="R792" s="197"/>
      <c r="S792" s="197"/>
      <c r="T792" s="198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193" t="s">
        <v>157</v>
      </c>
      <c r="AU792" s="193" t="s">
        <v>80</v>
      </c>
      <c r="AV792" s="13" t="s">
        <v>80</v>
      </c>
      <c r="AW792" s="13" t="s">
        <v>30</v>
      </c>
      <c r="AX792" s="13" t="s">
        <v>73</v>
      </c>
      <c r="AY792" s="193" t="s">
        <v>147</v>
      </c>
    </row>
    <row r="793" s="14" customFormat="1">
      <c r="A793" s="14"/>
      <c r="B793" s="199"/>
      <c r="C793" s="14"/>
      <c r="D793" s="192" t="s">
        <v>157</v>
      </c>
      <c r="E793" s="200" t="s">
        <v>1</v>
      </c>
      <c r="F793" s="201" t="s">
        <v>617</v>
      </c>
      <c r="G793" s="14"/>
      <c r="H793" s="202">
        <v>8.75</v>
      </c>
      <c r="I793" s="203"/>
      <c r="J793" s="14"/>
      <c r="K793" s="14"/>
      <c r="L793" s="199"/>
      <c r="M793" s="204"/>
      <c r="N793" s="205"/>
      <c r="O793" s="205"/>
      <c r="P793" s="205"/>
      <c r="Q793" s="205"/>
      <c r="R793" s="205"/>
      <c r="S793" s="205"/>
      <c r="T793" s="20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00" t="s">
        <v>157</v>
      </c>
      <c r="AU793" s="200" t="s">
        <v>80</v>
      </c>
      <c r="AV793" s="14" t="s">
        <v>82</v>
      </c>
      <c r="AW793" s="14" t="s">
        <v>30</v>
      </c>
      <c r="AX793" s="14" t="s">
        <v>73</v>
      </c>
      <c r="AY793" s="200" t="s">
        <v>147</v>
      </c>
    </row>
    <row r="794" s="15" customFormat="1">
      <c r="A794" s="15"/>
      <c r="B794" s="207"/>
      <c r="C794" s="15"/>
      <c r="D794" s="192" t="s">
        <v>157</v>
      </c>
      <c r="E794" s="208" t="s">
        <v>1</v>
      </c>
      <c r="F794" s="209" t="s">
        <v>160</v>
      </c>
      <c r="G794" s="15"/>
      <c r="H794" s="210">
        <v>8.75</v>
      </c>
      <c r="I794" s="211"/>
      <c r="J794" s="15"/>
      <c r="K794" s="15"/>
      <c r="L794" s="207"/>
      <c r="M794" s="212"/>
      <c r="N794" s="213"/>
      <c r="O794" s="213"/>
      <c r="P794" s="213"/>
      <c r="Q794" s="213"/>
      <c r="R794" s="213"/>
      <c r="S794" s="213"/>
      <c r="T794" s="214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08" t="s">
        <v>157</v>
      </c>
      <c r="AU794" s="208" t="s">
        <v>80</v>
      </c>
      <c r="AV794" s="15" t="s">
        <v>154</v>
      </c>
      <c r="AW794" s="15" t="s">
        <v>30</v>
      </c>
      <c r="AX794" s="15" t="s">
        <v>80</v>
      </c>
      <c r="AY794" s="208" t="s">
        <v>147</v>
      </c>
    </row>
    <row r="795" s="12" customFormat="1" ht="25.92" customHeight="1">
      <c r="A795" s="12"/>
      <c r="B795" s="158"/>
      <c r="C795" s="12"/>
      <c r="D795" s="159" t="s">
        <v>72</v>
      </c>
      <c r="E795" s="160" t="s">
        <v>618</v>
      </c>
      <c r="F795" s="160" t="s">
        <v>619</v>
      </c>
      <c r="G795" s="12"/>
      <c r="H795" s="12"/>
      <c r="I795" s="161"/>
      <c r="J795" s="162">
        <f>BK795</f>
        <v>0</v>
      </c>
      <c r="K795" s="12"/>
      <c r="L795" s="158"/>
      <c r="M795" s="163"/>
      <c r="N795" s="164"/>
      <c r="O795" s="164"/>
      <c r="P795" s="165">
        <f>P796+P835+P855+P899+P943+P959+P977</f>
        <v>0</v>
      </c>
      <c r="Q795" s="164"/>
      <c r="R795" s="165">
        <f>R796+R835+R855+R899+R943+R959+R977</f>
        <v>0</v>
      </c>
      <c r="S795" s="164"/>
      <c r="T795" s="166">
        <f>T796+T835+T855+T899+T943+T959+T977</f>
        <v>0</v>
      </c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R795" s="159" t="s">
        <v>82</v>
      </c>
      <c r="AT795" s="167" t="s">
        <v>72</v>
      </c>
      <c r="AU795" s="167" t="s">
        <v>73</v>
      </c>
      <c r="AY795" s="159" t="s">
        <v>147</v>
      </c>
      <c r="BK795" s="168">
        <f>BK796+BK835+BK855+BK899+BK943+BK959+BK977</f>
        <v>0</v>
      </c>
    </row>
    <row r="796" s="12" customFormat="1" ht="22.8" customHeight="1">
      <c r="A796" s="12"/>
      <c r="B796" s="158"/>
      <c r="C796" s="12"/>
      <c r="D796" s="159" t="s">
        <v>72</v>
      </c>
      <c r="E796" s="169" t="s">
        <v>620</v>
      </c>
      <c r="F796" s="169" t="s">
        <v>621</v>
      </c>
      <c r="G796" s="12"/>
      <c r="H796" s="12"/>
      <c r="I796" s="161"/>
      <c r="J796" s="170">
        <f>BK796</f>
        <v>0</v>
      </c>
      <c r="K796" s="12"/>
      <c r="L796" s="158"/>
      <c r="M796" s="163"/>
      <c r="N796" s="164"/>
      <c r="O796" s="164"/>
      <c r="P796" s="165">
        <f>SUM(P797:P834)</f>
        <v>0</v>
      </c>
      <c r="Q796" s="164"/>
      <c r="R796" s="165">
        <f>SUM(R797:R834)</f>
        <v>0</v>
      </c>
      <c r="S796" s="164"/>
      <c r="T796" s="166">
        <f>SUM(T797:T834)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159" t="s">
        <v>82</v>
      </c>
      <c r="AT796" s="167" t="s">
        <v>72</v>
      </c>
      <c r="AU796" s="167" t="s">
        <v>80</v>
      </c>
      <c r="AY796" s="159" t="s">
        <v>147</v>
      </c>
      <c r="BK796" s="168">
        <f>SUM(BK797:BK834)</f>
        <v>0</v>
      </c>
    </row>
    <row r="797" s="2" customFormat="1" ht="37.8" customHeight="1">
      <c r="A797" s="37"/>
      <c r="B797" s="171"/>
      <c r="C797" s="172" t="s">
        <v>622</v>
      </c>
      <c r="D797" s="172" t="s">
        <v>150</v>
      </c>
      <c r="E797" s="173" t="s">
        <v>623</v>
      </c>
      <c r="F797" s="174" t="s">
        <v>624</v>
      </c>
      <c r="G797" s="175" t="s">
        <v>164</v>
      </c>
      <c r="H797" s="176">
        <v>161</v>
      </c>
      <c r="I797" s="177"/>
      <c r="J797" s="178">
        <f>ROUND(I797*H797,2)</f>
        <v>0</v>
      </c>
      <c r="K797" s="179"/>
      <c r="L797" s="38"/>
      <c r="M797" s="180" t="s">
        <v>1</v>
      </c>
      <c r="N797" s="181" t="s">
        <v>38</v>
      </c>
      <c r="O797" s="76"/>
      <c r="P797" s="182">
        <f>O797*H797</f>
        <v>0</v>
      </c>
      <c r="Q797" s="182">
        <v>0</v>
      </c>
      <c r="R797" s="182">
        <f>Q797*H797</f>
        <v>0</v>
      </c>
      <c r="S797" s="182">
        <v>0</v>
      </c>
      <c r="T797" s="183">
        <f>S797*H797</f>
        <v>0</v>
      </c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R797" s="184" t="s">
        <v>216</v>
      </c>
      <c r="AT797" s="184" t="s">
        <v>150</v>
      </c>
      <c r="AU797" s="184" t="s">
        <v>82</v>
      </c>
      <c r="AY797" s="18" t="s">
        <v>147</v>
      </c>
      <c r="BE797" s="185">
        <f>IF(N797="základní",J797,0)</f>
        <v>0</v>
      </c>
      <c r="BF797" s="185">
        <f>IF(N797="snížená",J797,0)</f>
        <v>0</v>
      </c>
      <c r="BG797" s="185">
        <f>IF(N797="zákl. přenesená",J797,0)</f>
        <v>0</v>
      </c>
      <c r="BH797" s="185">
        <f>IF(N797="sníž. přenesená",J797,0)</f>
        <v>0</v>
      </c>
      <c r="BI797" s="185">
        <f>IF(N797="nulová",J797,0)</f>
        <v>0</v>
      </c>
      <c r="BJ797" s="18" t="s">
        <v>80</v>
      </c>
      <c r="BK797" s="185">
        <f>ROUND(I797*H797,2)</f>
        <v>0</v>
      </c>
      <c r="BL797" s="18" t="s">
        <v>216</v>
      </c>
      <c r="BM797" s="184" t="s">
        <v>625</v>
      </c>
    </row>
    <row r="798" s="2" customFormat="1">
      <c r="A798" s="37"/>
      <c r="B798" s="38"/>
      <c r="C798" s="37"/>
      <c r="D798" s="186" t="s">
        <v>155</v>
      </c>
      <c r="E798" s="37"/>
      <c r="F798" s="187" t="s">
        <v>626</v>
      </c>
      <c r="G798" s="37"/>
      <c r="H798" s="37"/>
      <c r="I798" s="188"/>
      <c r="J798" s="37"/>
      <c r="K798" s="37"/>
      <c r="L798" s="38"/>
      <c r="M798" s="189"/>
      <c r="N798" s="190"/>
      <c r="O798" s="76"/>
      <c r="P798" s="76"/>
      <c r="Q798" s="76"/>
      <c r="R798" s="76"/>
      <c r="S798" s="76"/>
      <c r="T798" s="7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T798" s="18" t="s">
        <v>155</v>
      </c>
      <c r="AU798" s="18" t="s">
        <v>82</v>
      </c>
    </row>
    <row r="799" s="13" customFormat="1">
      <c r="A799" s="13"/>
      <c r="B799" s="191"/>
      <c r="C799" s="13"/>
      <c r="D799" s="192" t="s">
        <v>157</v>
      </c>
      <c r="E799" s="193" t="s">
        <v>1</v>
      </c>
      <c r="F799" s="194" t="s">
        <v>480</v>
      </c>
      <c r="G799" s="13"/>
      <c r="H799" s="193" t="s">
        <v>1</v>
      </c>
      <c r="I799" s="195"/>
      <c r="J799" s="13"/>
      <c r="K799" s="13"/>
      <c r="L799" s="191"/>
      <c r="M799" s="196"/>
      <c r="N799" s="197"/>
      <c r="O799" s="197"/>
      <c r="P799" s="197"/>
      <c r="Q799" s="197"/>
      <c r="R799" s="197"/>
      <c r="S799" s="197"/>
      <c r="T799" s="198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193" t="s">
        <v>157</v>
      </c>
      <c r="AU799" s="193" t="s">
        <v>82</v>
      </c>
      <c r="AV799" s="13" t="s">
        <v>80</v>
      </c>
      <c r="AW799" s="13" t="s">
        <v>30</v>
      </c>
      <c r="AX799" s="13" t="s">
        <v>73</v>
      </c>
      <c r="AY799" s="193" t="s">
        <v>147</v>
      </c>
    </row>
    <row r="800" s="14" customFormat="1">
      <c r="A800" s="14"/>
      <c r="B800" s="199"/>
      <c r="C800" s="14"/>
      <c r="D800" s="192" t="s">
        <v>157</v>
      </c>
      <c r="E800" s="200" t="s">
        <v>1</v>
      </c>
      <c r="F800" s="201" t="s">
        <v>583</v>
      </c>
      <c r="G800" s="14"/>
      <c r="H800" s="202">
        <v>144</v>
      </c>
      <c r="I800" s="203"/>
      <c r="J800" s="14"/>
      <c r="K800" s="14"/>
      <c r="L800" s="199"/>
      <c r="M800" s="204"/>
      <c r="N800" s="205"/>
      <c r="O800" s="205"/>
      <c r="P800" s="205"/>
      <c r="Q800" s="205"/>
      <c r="R800" s="205"/>
      <c r="S800" s="205"/>
      <c r="T800" s="206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00" t="s">
        <v>157</v>
      </c>
      <c r="AU800" s="200" t="s">
        <v>82</v>
      </c>
      <c r="AV800" s="14" t="s">
        <v>82</v>
      </c>
      <c r="AW800" s="14" t="s">
        <v>30</v>
      </c>
      <c r="AX800" s="14" t="s">
        <v>73</v>
      </c>
      <c r="AY800" s="200" t="s">
        <v>147</v>
      </c>
    </row>
    <row r="801" s="13" customFormat="1">
      <c r="A801" s="13"/>
      <c r="B801" s="191"/>
      <c r="C801" s="13"/>
      <c r="D801" s="192" t="s">
        <v>157</v>
      </c>
      <c r="E801" s="193" t="s">
        <v>1</v>
      </c>
      <c r="F801" s="194" t="s">
        <v>627</v>
      </c>
      <c r="G801" s="13"/>
      <c r="H801" s="193" t="s">
        <v>1</v>
      </c>
      <c r="I801" s="195"/>
      <c r="J801" s="13"/>
      <c r="K801" s="13"/>
      <c r="L801" s="191"/>
      <c r="M801" s="196"/>
      <c r="N801" s="197"/>
      <c r="O801" s="197"/>
      <c r="P801" s="197"/>
      <c r="Q801" s="197"/>
      <c r="R801" s="197"/>
      <c r="S801" s="197"/>
      <c r="T801" s="198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193" t="s">
        <v>157</v>
      </c>
      <c r="AU801" s="193" t="s">
        <v>82</v>
      </c>
      <c r="AV801" s="13" t="s">
        <v>80</v>
      </c>
      <c r="AW801" s="13" t="s">
        <v>30</v>
      </c>
      <c r="AX801" s="13" t="s">
        <v>73</v>
      </c>
      <c r="AY801" s="193" t="s">
        <v>147</v>
      </c>
    </row>
    <row r="802" s="14" customFormat="1">
      <c r="A802" s="14"/>
      <c r="B802" s="199"/>
      <c r="C802" s="14"/>
      <c r="D802" s="192" t="s">
        <v>157</v>
      </c>
      <c r="E802" s="200" t="s">
        <v>1</v>
      </c>
      <c r="F802" s="201" t="s">
        <v>271</v>
      </c>
      <c r="G802" s="14"/>
      <c r="H802" s="202">
        <v>17</v>
      </c>
      <c r="I802" s="203"/>
      <c r="J802" s="14"/>
      <c r="K802" s="14"/>
      <c r="L802" s="199"/>
      <c r="M802" s="204"/>
      <c r="N802" s="205"/>
      <c r="O802" s="205"/>
      <c r="P802" s="205"/>
      <c r="Q802" s="205"/>
      <c r="R802" s="205"/>
      <c r="S802" s="205"/>
      <c r="T802" s="206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00" t="s">
        <v>157</v>
      </c>
      <c r="AU802" s="200" t="s">
        <v>82</v>
      </c>
      <c r="AV802" s="14" t="s">
        <v>82</v>
      </c>
      <c r="AW802" s="14" t="s">
        <v>30</v>
      </c>
      <c r="AX802" s="14" t="s">
        <v>73</v>
      </c>
      <c r="AY802" s="200" t="s">
        <v>147</v>
      </c>
    </row>
    <row r="803" s="15" customFormat="1">
      <c r="A803" s="15"/>
      <c r="B803" s="207"/>
      <c r="C803" s="15"/>
      <c r="D803" s="192" t="s">
        <v>157</v>
      </c>
      <c r="E803" s="208" t="s">
        <v>1</v>
      </c>
      <c r="F803" s="209" t="s">
        <v>160</v>
      </c>
      <c r="G803" s="15"/>
      <c r="H803" s="210">
        <v>161</v>
      </c>
      <c r="I803" s="211"/>
      <c r="J803" s="15"/>
      <c r="K803" s="15"/>
      <c r="L803" s="207"/>
      <c r="M803" s="212"/>
      <c r="N803" s="213"/>
      <c r="O803" s="213"/>
      <c r="P803" s="213"/>
      <c r="Q803" s="213"/>
      <c r="R803" s="213"/>
      <c r="S803" s="213"/>
      <c r="T803" s="214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08" t="s">
        <v>157</v>
      </c>
      <c r="AU803" s="208" t="s">
        <v>82</v>
      </c>
      <c r="AV803" s="15" t="s">
        <v>154</v>
      </c>
      <c r="AW803" s="15" t="s">
        <v>30</v>
      </c>
      <c r="AX803" s="15" t="s">
        <v>80</v>
      </c>
      <c r="AY803" s="208" t="s">
        <v>147</v>
      </c>
    </row>
    <row r="804" s="2" customFormat="1" ht="21.75" customHeight="1">
      <c r="A804" s="37"/>
      <c r="B804" s="171"/>
      <c r="C804" s="215" t="s">
        <v>388</v>
      </c>
      <c r="D804" s="215" t="s">
        <v>223</v>
      </c>
      <c r="E804" s="216" t="s">
        <v>628</v>
      </c>
      <c r="F804" s="217" t="s">
        <v>629</v>
      </c>
      <c r="G804" s="218" t="s">
        <v>164</v>
      </c>
      <c r="H804" s="219">
        <v>330.05000000000001</v>
      </c>
      <c r="I804" s="220"/>
      <c r="J804" s="221">
        <f>ROUND(I804*H804,2)</f>
        <v>0</v>
      </c>
      <c r="K804" s="222"/>
      <c r="L804" s="223"/>
      <c r="M804" s="224" t="s">
        <v>1</v>
      </c>
      <c r="N804" s="225" t="s">
        <v>38</v>
      </c>
      <c r="O804" s="76"/>
      <c r="P804" s="182">
        <f>O804*H804</f>
        <v>0</v>
      </c>
      <c r="Q804" s="182">
        <v>0</v>
      </c>
      <c r="R804" s="182">
        <f>Q804*H804</f>
        <v>0</v>
      </c>
      <c r="S804" s="182">
        <v>0</v>
      </c>
      <c r="T804" s="183">
        <f>S804*H804</f>
        <v>0</v>
      </c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R804" s="184" t="s">
        <v>268</v>
      </c>
      <c r="AT804" s="184" t="s">
        <v>223</v>
      </c>
      <c r="AU804" s="184" t="s">
        <v>82</v>
      </c>
      <c r="AY804" s="18" t="s">
        <v>147</v>
      </c>
      <c r="BE804" s="185">
        <f>IF(N804="základní",J804,0)</f>
        <v>0</v>
      </c>
      <c r="BF804" s="185">
        <f>IF(N804="snížená",J804,0)</f>
        <v>0</v>
      </c>
      <c r="BG804" s="185">
        <f>IF(N804="zákl. přenesená",J804,0)</f>
        <v>0</v>
      </c>
      <c r="BH804" s="185">
        <f>IF(N804="sníž. přenesená",J804,0)</f>
        <v>0</v>
      </c>
      <c r="BI804" s="185">
        <f>IF(N804="nulová",J804,0)</f>
        <v>0</v>
      </c>
      <c r="BJ804" s="18" t="s">
        <v>80</v>
      </c>
      <c r="BK804" s="185">
        <f>ROUND(I804*H804,2)</f>
        <v>0</v>
      </c>
      <c r="BL804" s="18" t="s">
        <v>216</v>
      </c>
      <c r="BM804" s="184" t="s">
        <v>630</v>
      </c>
    </row>
    <row r="805" s="14" customFormat="1">
      <c r="A805" s="14"/>
      <c r="B805" s="199"/>
      <c r="C805" s="14"/>
      <c r="D805" s="192" t="s">
        <v>157</v>
      </c>
      <c r="E805" s="200" t="s">
        <v>1</v>
      </c>
      <c r="F805" s="201" t="s">
        <v>631</v>
      </c>
      <c r="G805" s="14"/>
      <c r="H805" s="202">
        <v>330.05000000000001</v>
      </c>
      <c r="I805" s="203"/>
      <c r="J805" s="14"/>
      <c r="K805" s="14"/>
      <c r="L805" s="199"/>
      <c r="M805" s="204"/>
      <c r="N805" s="205"/>
      <c r="O805" s="205"/>
      <c r="P805" s="205"/>
      <c r="Q805" s="205"/>
      <c r="R805" s="205"/>
      <c r="S805" s="205"/>
      <c r="T805" s="20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00" t="s">
        <v>157</v>
      </c>
      <c r="AU805" s="200" t="s">
        <v>82</v>
      </c>
      <c r="AV805" s="14" t="s">
        <v>82</v>
      </c>
      <c r="AW805" s="14" t="s">
        <v>30</v>
      </c>
      <c r="AX805" s="14" t="s">
        <v>73</v>
      </c>
      <c r="AY805" s="200" t="s">
        <v>147</v>
      </c>
    </row>
    <row r="806" s="15" customFormat="1">
      <c r="A806" s="15"/>
      <c r="B806" s="207"/>
      <c r="C806" s="15"/>
      <c r="D806" s="192" t="s">
        <v>157</v>
      </c>
      <c r="E806" s="208" t="s">
        <v>1</v>
      </c>
      <c r="F806" s="209" t="s">
        <v>160</v>
      </c>
      <c r="G806" s="15"/>
      <c r="H806" s="210">
        <v>330.05000000000001</v>
      </c>
      <c r="I806" s="211"/>
      <c r="J806" s="15"/>
      <c r="K806" s="15"/>
      <c r="L806" s="207"/>
      <c r="M806" s="212"/>
      <c r="N806" s="213"/>
      <c r="O806" s="213"/>
      <c r="P806" s="213"/>
      <c r="Q806" s="213"/>
      <c r="R806" s="213"/>
      <c r="S806" s="213"/>
      <c r="T806" s="214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08" t="s">
        <v>157</v>
      </c>
      <c r="AU806" s="208" t="s">
        <v>82</v>
      </c>
      <c r="AV806" s="15" t="s">
        <v>154</v>
      </c>
      <c r="AW806" s="15" t="s">
        <v>30</v>
      </c>
      <c r="AX806" s="15" t="s">
        <v>80</v>
      </c>
      <c r="AY806" s="208" t="s">
        <v>147</v>
      </c>
    </row>
    <row r="807" s="2" customFormat="1" ht="24.15" customHeight="1">
      <c r="A807" s="37"/>
      <c r="B807" s="171"/>
      <c r="C807" s="172" t="s">
        <v>632</v>
      </c>
      <c r="D807" s="172" t="s">
        <v>150</v>
      </c>
      <c r="E807" s="173" t="s">
        <v>633</v>
      </c>
      <c r="F807" s="174" t="s">
        <v>634</v>
      </c>
      <c r="G807" s="175" t="s">
        <v>164</v>
      </c>
      <c r="H807" s="176">
        <v>161</v>
      </c>
      <c r="I807" s="177"/>
      <c r="J807" s="178">
        <f>ROUND(I807*H807,2)</f>
        <v>0</v>
      </c>
      <c r="K807" s="179"/>
      <c r="L807" s="38"/>
      <c r="M807" s="180" t="s">
        <v>1</v>
      </c>
      <c r="N807" s="181" t="s">
        <v>38</v>
      </c>
      <c r="O807" s="76"/>
      <c r="P807" s="182">
        <f>O807*H807</f>
        <v>0</v>
      </c>
      <c r="Q807" s="182">
        <v>0</v>
      </c>
      <c r="R807" s="182">
        <f>Q807*H807</f>
        <v>0</v>
      </c>
      <c r="S807" s="182">
        <v>0</v>
      </c>
      <c r="T807" s="183">
        <f>S807*H807</f>
        <v>0</v>
      </c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R807" s="184" t="s">
        <v>216</v>
      </c>
      <c r="AT807" s="184" t="s">
        <v>150</v>
      </c>
      <c r="AU807" s="184" t="s">
        <v>82</v>
      </c>
      <c r="AY807" s="18" t="s">
        <v>147</v>
      </c>
      <c r="BE807" s="185">
        <f>IF(N807="základní",J807,0)</f>
        <v>0</v>
      </c>
      <c r="BF807" s="185">
        <f>IF(N807="snížená",J807,0)</f>
        <v>0</v>
      </c>
      <c r="BG807" s="185">
        <f>IF(N807="zákl. přenesená",J807,0)</f>
        <v>0</v>
      </c>
      <c r="BH807" s="185">
        <f>IF(N807="sníž. přenesená",J807,0)</f>
        <v>0</v>
      </c>
      <c r="BI807" s="185">
        <f>IF(N807="nulová",J807,0)</f>
        <v>0</v>
      </c>
      <c r="BJ807" s="18" t="s">
        <v>80</v>
      </c>
      <c r="BK807" s="185">
        <f>ROUND(I807*H807,2)</f>
        <v>0</v>
      </c>
      <c r="BL807" s="18" t="s">
        <v>216</v>
      </c>
      <c r="BM807" s="184" t="s">
        <v>635</v>
      </c>
    </row>
    <row r="808" s="2" customFormat="1">
      <c r="A808" s="37"/>
      <c r="B808" s="38"/>
      <c r="C808" s="37"/>
      <c r="D808" s="186" t="s">
        <v>155</v>
      </c>
      <c r="E808" s="37"/>
      <c r="F808" s="187" t="s">
        <v>636</v>
      </c>
      <c r="G808" s="37"/>
      <c r="H808" s="37"/>
      <c r="I808" s="188"/>
      <c r="J808" s="37"/>
      <c r="K808" s="37"/>
      <c r="L808" s="38"/>
      <c r="M808" s="189"/>
      <c r="N808" s="190"/>
      <c r="O808" s="76"/>
      <c r="P808" s="76"/>
      <c r="Q808" s="76"/>
      <c r="R808" s="76"/>
      <c r="S808" s="76"/>
      <c r="T808" s="7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T808" s="18" t="s">
        <v>155</v>
      </c>
      <c r="AU808" s="18" t="s">
        <v>82</v>
      </c>
    </row>
    <row r="809" s="13" customFormat="1">
      <c r="A809" s="13"/>
      <c r="B809" s="191"/>
      <c r="C809" s="13"/>
      <c r="D809" s="192" t="s">
        <v>157</v>
      </c>
      <c r="E809" s="193" t="s">
        <v>1</v>
      </c>
      <c r="F809" s="194" t="s">
        <v>480</v>
      </c>
      <c r="G809" s="13"/>
      <c r="H809" s="193" t="s">
        <v>1</v>
      </c>
      <c r="I809" s="195"/>
      <c r="J809" s="13"/>
      <c r="K809" s="13"/>
      <c r="L809" s="191"/>
      <c r="M809" s="196"/>
      <c r="N809" s="197"/>
      <c r="O809" s="197"/>
      <c r="P809" s="197"/>
      <c r="Q809" s="197"/>
      <c r="R809" s="197"/>
      <c r="S809" s="197"/>
      <c r="T809" s="198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193" t="s">
        <v>157</v>
      </c>
      <c r="AU809" s="193" t="s">
        <v>82</v>
      </c>
      <c r="AV809" s="13" t="s">
        <v>80</v>
      </c>
      <c r="AW809" s="13" t="s">
        <v>30</v>
      </c>
      <c r="AX809" s="13" t="s">
        <v>73</v>
      </c>
      <c r="AY809" s="193" t="s">
        <v>147</v>
      </c>
    </row>
    <row r="810" s="14" customFormat="1">
      <c r="A810" s="14"/>
      <c r="B810" s="199"/>
      <c r="C810" s="14"/>
      <c r="D810" s="192" t="s">
        <v>157</v>
      </c>
      <c r="E810" s="200" t="s">
        <v>1</v>
      </c>
      <c r="F810" s="201" t="s">
        <v>583</v>
      </c>
      <c r="G810" s="14"/>
      <c r="H810" s="202">
        <v>144</v>
      </c>
      <c r="I810" s="203"/>
      <c r="J810" s="14"/>
      <c r="K810" s="14"/>
      <c r="L810" s="199"/>
      <c r="M810" s="204"/>
      <c r="N810" s="205"/>
      <c r="O810" s="205"/>
      <c r="P810" s="205"/>
      <c r="Q810" s="205"/>
      <c r="R810" s="205"/>
      <c r="S810" s="205"/>
      <c r="T810" s="20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00" t="s">
        <v>157</v>
      </c>
      <c r="AU810" s="200" t="s">
        <v>82</v>
      </c>
      <c r="AV810" s="14" t="s">
        <v>82</v>
      </c>
      <c r="AW810" s="14" t="s">
        <v>30</v>
      </c>
      <c r="AX810" s="14" t="s">
        <v>73</v>
      </c>
      <c r="AY810" s="200" t="s">
        <v>147</v>
      </c>
    </row>
    <row r="811" s="13" customFormat="1">
      <c r="A811" s="13"/>
      <c r="B811" s="191"/>
      <c r="C811" s="13"/>
      <c r="D811" s="192" t="s">
        <v>157</v>
      </c>
      <c r="E811" s="193" t="s">
        <v>1</v>
      </c>
      <c r="F811" s="194" t="s">
        <v>627</v>
      </c>
      <c r="G811" s="13"/>
      <c r="H811" s="193" t="s">
        <v>1</v>
      </c>
      <c r="I811" s="195"/>
      <c r="J811" s="13"/>
      <c r="K811" s="13"/>
      <c r="L811" s="191"/>
      <c r="M811" s="196"/>
      <c r="N811" s="197"/>
      <c r="O811" s="197"/>
      <c r="P811" s="197"/>
      <c r="Q811" s="197"/>
      <c r="R811" s="197"/>
      <c r="S811" s="197"/>
      <c r="T811" s="198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193" t="s">
        <v>157</v>
      </c>
      <c r="AU811" s="193" t="s">
        <v>82</v>
      </c>
      <c r="AV811" s="13" t="s">
        <v>80</v>
      </c>
      <c r="AW811" s="13" t="s">
        <v>30</v>
      </c>
      <c r="AX811" s="13" t="s">
        <v>73</v>
      </c>
      <c r="AY811" s="193" t="s">
        <v>147</v>
      </c>
    </row>
    <row r="812" s="14" customFormat="1">
      <c r="A812" s="14"/>
      <c r="B812" s="199"/>
      <c r="C812" s="14"/>
      <c r="D812" s="192" t="s">
        <v>157</v>
      </c>
      <c r="E812" s="200" t="s">
        <v>1</v>
      </c>
      <c r="F812" s="201" t="s">
        <v>271</v>
      </c>
      <c r="G812" s="14"/>
      <c r="H812" s="202">
        <v>17</v>
      </c>
      <c r="I812" s="203"/>
      <c r="J812" s="14"/>
      <c r="K812" s="14"/>
      <c r="L812" s="199"/>
      <c r="M812" s="204"/>
      <c r="N812" s="205"/>
      <c r="O812" s="205"/>
      <c r="P812" s="205"/>
      <c r="Q812" s="205"/>
      <c r="R812" s="205"/>
      <c r="S812" s="205"/>
      <c r="T812" s="206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00" t="s">
        <v>157</v>
      </c>
      <c r="AU812" s="200" t="s">
        <v>82</v>
      </c>
      <c r="AV812" s="14" t="s">
        <v>82</v>
      </c>
      <c r="AW812" s="14" t="s">
        <v>30</v>
      </c>
      <c r="AX812" s="14" t="s">
        <v>73</v>
      </c>
      <c r="AY812" s="200" t="s">
        <v>147</v>
      </c>
    </row>
    <row r="813" s="15" customFormat="1">
      <c r="A813" s="15"/>
      <c r="B813" s="207"/>
      <c r="C813" s="15"/>
      <c r="D813" s="192" t="s">
        <v>157</v>
      </c>
      <c r="E813" s="208" t="s">
        <v>1</v>
      </c>
      <c r="F813" s="209" t="s">
        <v>160</v>
      </c>
      <c r="G813" s="15"/>
      <c r="H813" s="210">
        <v>161</v>
      </c>
      <c r="I813" s="211"/>
      <c r="J813" s="15"/>
      <c r="K813" s="15"/>
      <c r="L813" s="207"/>
      <c r="M813" s="212"/>
      <c r="N813" s="213"/>
      <c r="O813" s="213"/>
      <c r="P813" s="213"/>
      <c r="Q813" s="213"/>
      <c r="R813" s="213"/>
      <c r="S813" s="213"/>
      <c r="T813" s="214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08" t="s">
        <v>157</v>
      </c>
      <c r="AU813" s="208" t="s">
        <v>82</v>
      </c>
      <c r="AV813" s="15" t="s">
        <v>154</v>
      </c>
      <c r="AW813" s="15" t="s">
        <v>30</v>
      </c>
      <c r="AX813" s="15" t="s">
        <v>80</v>
      </c>
      <c r="AY813" s="208" t="s">
        <v>147</v>
      </c>
    </row>
    <row r="814" s="2" customFormat="1" ht="33" customHeight="1">
      <c r="A814" s="37"/>
      <c r="B814" s="171"/>
      <c r="C814" s="172" t="s">
        <v>393</v>
      </c>
      <c r="D814" s="172" t="s">
        <v>150</v>
      </c>
      <c r="E814" s="173" t="s">
        <v>637</v>
      </c>
      <c r="F814" s="174" t="s">
        <v>638</v>
      </c>
      <c r="G814" s="175" t="s">
        <v>164</v>
      </c>
      <c r="H814" s="176">
        <v>20</v>
      </c>
      <c r="I814" s="177"/>
      <c r="J814" s="178">
        <f>ROUND(I814*H814,2)</f>
        <v>0</v>
      </c>
      <c r="K814" s="179"/>
      <c r="L814" s="38"/>
      <c r="M814" s="180" t="s">
        <v>1</v>
      </c>
      <c r="N814" s="181" t="s">
        <v>38</v>
      </c>
      <c r="O814" s="76"/>
      <c r="P814" s="182">
        <f>O814*H814</f>
        <v>0</v>
      </c>
      <c r="Q814" s="182">
        <v>0</v>
      </c>
      <c r="R814" s="182">
        <f>Q814*H814</f>
        <v>0</v>
      </c>
      <c r="S814" s="182">
        <v>0</v>
      </c>
      <c r="T814" s="183">
        <f>S814*H814</f>
        <v>0</v>
      </c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R814" s="184" t="s">
        <v>216</v>
      </c>
      <c r="AT814" s="184" t="s">
        <v>150</v>
      </c>
      <c r="AU814" s="184" t="s">
        <v>82</v>
      </c>
      <c r="AY814" s="18" t="s">
        <v>147</v>
      </c>
      <c r="BE814" s="185">
        <f>IF(N814="základní",J814,0)</f>
        <v>0</v>
      </c>
      <c r="BF814" s="185">
        <f>IF(N814="snížená",J814,0)</f>
        <v>0</v>
      </c>
      <c r="BG814" s="185">
        <f>IF(N814="zákl. přenesená",J814,0)</f>
        <v>0</v>
      </c>
      <c r="BH814" s="185">
        <f>IF(N814="sníž. přenesená",J814,0)</f>
        <v>0</v>
      </c>
      <c r="BI814" s="185">
        <f>IF(N814="nulová",J814,0)</f>
        <v>0</v>
      </c>
      <c r="BJ814" s="18" t="s">
        <v>80</v>
      </c>
      <c r="BK814" s="185">
        <f>ROUND(I814*H814,2)</f>
        <v>0</v>
      </c>
      <c r="BL814" s="18" t="s">
        <v>216</v>
      </c>
      <c r="BM814" s="184" t="s">
        <v>639</v>
      </c>
    </row>
    <row r="815" s="2" customFormat="1">
      <c r="A815" s="37"/>
      <c r="B815" s="38"/>
      <c r="C815" s="37"/>
      <c r="D815" s="186" t="s">
        <v>155</v>
      </c>
      <c r="E815" s="37"/>
      <c r="F815" s="187" t="s">
        <v>640</v>
      </c>
      <c r="G815" s="37"/>
      <c r="H815" s="37"/>
      <c r="I815" s="188"/>
      <c r="J815" s="37"/>
      <c r="K815" s="37"/>
      <c r="L815" s="38"/>
      <c r="M815" s="189"/>
      <c r="N815" s="190"/>
      <c r="O815" s="76"/>
      <c r="P815" s="76"/>
      <c r="Q815" s="76"/>
      <c r="R815" s="76"/>
      <c r="S815" s="76"/>
      <c r="T815" s="7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T815" s="18" t="s">
        <v>155</v>
      </c>
      <c r="AU815" s="18" t="s">
        <v>82</v>
      </c>
    </row>
    <row r="816" s="14" customFormat="1">
      <c r="A816" s="14"/>
      <c r="B816" s="199"/>
      <c r="C816" s="14"/>
      <c r="D816" s="192" t="s">
        <v>157</v>
      </c>
      <c r="E816" s="200" t="s">
        <v>1</v>
      </c>
      <c r="F816" s="201" t="s">
        <v>226</v>
      </c>
      <c r="G816" s="14"/>
      <c r="H816" s="202">
        <v>20</v>
      </c>
      <c r="I816" s="203"/>
      <c r="J816" s="14"/>
      <c r="K816" s="14"/>
      <c r="L816" s="199"/>
      <c r="M816" s="204"/>
      <c r="N816" s="205"/>
      <c r="O816" s="205"/>
      <c r="P816" s="205"/>
      <c r="Q816" s="205"/>
      <c r="R816" s="205"/>
      <c r="S816" s="205"/>
      <c r="T816" s="206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00" t="s">
        <v>157</v>
      </c>
      <c r="AU816" s="200" t="s">
        <v>82</v>
      </c>
      <c r="AV816" s="14" t="s">
        <v>82</v>
      </c>
      <c r="AW816" s="14" t="s">
        <v>30</v>
      </c>
      <c r="AX816" s="14" t="s">
        <v>73</v>
      </c>
      <c r="AY816" s="200" t="s">
        <v>147</v>
      </c>
    </row>
    <row r="817" s="15" customFormat="1">
      <c r="A817" s="15"/>
      <c r="B817" s="207"/>
      <c r="C817" s="15"/>
      <c r="D817" s="192" t="s">
        <v>157</v>
      </c>
      <c r="E817" s="208" t="s">
        <v>1</v>
      </c>
      <c r="F817" s="209" t="s">
        <v>160</v>
      </c>
      <c r="G817" s="15"/>
      <c r="H817" s="210">
        <v>20</v>
      </c>
      <c r="I817" s="211"/>
      <c r="J817" s="15"/>
      <c r="K817" s="15"/>
      <c r="L817" s="207"/>
      <c r="M817" s="212"/>
      <c r="N817" s="213"/>
      <c r="O817" s="213"/>
      <c r="P817" s="213"/>
      <c r="Q817" s="213"/>
      <c r="R817" s="213"/>
      <c r="S817" s="213"/>
      <c r="T817" s="214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08" t="s">
        <v>157</v>
      </c>
      <c r="AU817" s="208" t="s">
        <v>82</v>
      </c>
      <c r="AV817" s="15" t="s">
        <v>154</v>
      </c>
      <c r="AW817" s="15" t="s">
        <v>30</v>
      </c>
      <c r="AX817" s="15" t="s">
        <v>80</v>
      </c>
      <c r="AY817" s="208" t="s">
        <v>147</v>
      </c>
    </row>
    <row r="818" s="2" customFormat="1" ht="33" customHeight="1">
      <c r="A818" s="37"/>
      <c r="B818" s="171"/>
      <c r="C818" s="172" t="s">
        <v>641</v>
      </c>
      <c r="D818" s="172" t="s">
        <v>150</v>
      </c>
      <c r="E818" s="173" t="s">
        <v>642</v>
      </c>
      <c r="F818" s="174" t="s">
        <v>643</v>
      </c>
      <c r="G818" s="175" t="s">
        <v>164</v>
      </c>
      <c r="H818" s="176">
        <v>20</v>
      </c>
      <c r="I818" s="177"/>
      <c r="J818" s="178">
        <f>ROUND(I818*H818,2)</f>
        <v>0</v>
      </c>
      <c r="K818" s="179"/>
      <c r="L818" s="38"/>
      <c r="M818" s="180" t="s">
        <v>1</v>
      </c>
      <c r="N818" s="181" t="s">
        <v>38</v>
      </c>
      <c r="O818" s="76"/>
      <c r="P818" s="182">
        <f>O818*H818</f>
        <v>0</v>
      </c>
      <c r="Q818" s="182">
        <v>0</v>
      </c>
      <c r="R818" s="182">
        <f>Q818*H818</f>
        <v>0</v>
      </c>
      <c r="S818" s="182">
        <v>0</v>
      </c>
      <c r="T818" s="183">
        <f>S818*H818</f>
        <v>0</v>
      </c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R818" s="184" t="s">
        <v>216</v>
      </c>
      <c r="AT818" s="184" t="s">
        <v>150</v>
      </c>
      <c r="AU818" s="184" t="s">
        <v>82</v>
      </c>
      <c r="AY818" s="18" t="s">
        <v>147</v>
      </c>
      <c r="BE818" s="185">
        <f>IF(N818="základní",J818,0)</f>
        <v>0</v>
      </c>
      <c r="BF818" s="185">
        <f>IF(N818="snížená",J818,0)</f>
        <v>0</v>
      </c>
      <c r="BG818" s="185">
        <f>IF(N818="zákl. přenesená",J818,0)</f>
        <v>0</v>
      </c>
      <c r="BH818" s="185">
        <f>IF(N818="sníž. přenesená",J818,0)</f>
        <v>0</v>
      </c>
      <c r="BI818" s="185">
        <f>IF(N818="nulová",J818,0)</f>
        <v>0</v>
      </c>
      <c r="BJ818" s="18" t="s">
        <v>80</v>
      </c>
      <c r="BK818" s="185">
        <f>ROUND(I818*H818,2)</f>
        <v>0</v>
      </c>
      <c r="BL818" s="18" t="s">
        <v>216</v>
      </c>
      <c r="BM818" s="184" t="s">
        <v>644</v>
      </c>
    </row>
    <row r="819" s="2" customFormat="1">
      <c r="A819" s="37"/>
      <c r="B819" s="38"/>
      <c r="C819" s="37"/>
      <c r="D819" s="186" t="s">
        <v>155</v>
      </c>
      <c r="E819" s="37"/>
      <c r="F819" s="187" t="s">
        <v>645</v>
      </c>
      <c r="G819" s="37"/>
      <c r="H819" s="37"/>
      <c r="I819" s="188"/>
      <c r="J819" s="37"/>
      <c r="K819" s="37"/>
      <c r="L819" s="38"/>
      <c r="M819" s="189"/>
      <c r="N819" s="190"/>
      <c r="O819" s="76"/>
      <c r="P819" s="76"/>
      <c r="Q819" s="76"/>
      <c r="R819" s="76"/>
      <c r="S819" s="76"/>
      <c r="T819" s="7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T819" s="18" t="s">
        <v>155</v>
      </c>
      <c r="AU819" s="18" t="s">
        <v>82</v>
      </c>
    </row>
    <row r="820" s="2" customFormat="1" ht="37.8" customHeight="1">
      <c r="A820" s="37"/>
      <c r="B820" s="171"/>
      <c r="C820" s="172" t="s">
        <v>397</v>
      </c>
      <c r="D820" s="172" t="s">
        <v>150</v>
      </c>
      <c r="E820" s="173" t="s">
        <v>646</v>
      </c>
      <c r="F820" s="174" t="s">
        <v>647</v>
      </c>
      <c r="G820" s="175" t="s">
        <v>164</v>
      </c>
      <c r="H820" s="176">
        <v>9</v>
      </c>
      <c r="I820" s="177"/>
      <c r="J820" s="178">
        <f>ROUND(I820*H820,2)</f>
        <v>0</v>
      </c>
      <c r="K820" s="179"/>
      <c r="L820" s="38"/>
      <c r="M820" s="180" t="s">
        <v>1</v>
      </c>
      <c r="N820" s="181" t="s">
        <v>38</v>
      </c>
      <c r="O820" s="76"/>
      <c r="P820" s="182">
        <f>O820*H820</f>
        <v>0</v>
      </c>
      <c r="Q820" s="182">
        <v>0</v>
      </c>
      <c r="R820" s="182">
        <f>Q820*H820</f>
        <v>0</v>
      </c>
      <c r="S820" s="182">
        <v>0</v>
      </c>
      <c r="T820" s="183">
        <f>S820*H820</f>
        <v>0</v>
      </c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R820" s="184" t="s">
        <v>216</v>
      </c>
      <c r="AT820" s="184" t="s">
        <v>150</v>
      </c>
      <c r="AU820" s="184" t="s">
        <v>82</v>
      </c>
      <c r="AY820" s="18" t="s">
        <v>147</v>
      </c>
      <c r="BE820" s="185">
        <f>IF(N820="základní",J820,0)</f>
        <v>0</v>
      </c>
      <c r="BF820" s="185">
        <f>IF(N820="snížená",J820,0)</f>
        <v>0</v>
      </c>
      <c r="BG820" s="185">
        <f>IF(N820="zákl. přenesená",J820,0)</f>
        <v>0</v>
      </c>
      <c r="BH820" s="185">
        <f>IF(N820="sníž. přenesená",J820,0)</f>
        <v>0</v>
      </c>
      <c r="BI820" s="185">
        <f>IF(N820="nulová",J820,0)</f>
        <v>0</v>
      </c>
      <c r="BJ820" s="18" t="s">
        <v>80</v>
      </c>
      <c r="BK820" s="185">
        <f>ROUND(I820*H820,2)</f>
        <v>0</v>
      </c>
      <c r="BL820" s="18" t="s">
        <v>216</v>
      </c>
      <c r="BM820" s="184" t="s">
        <v>648</v>
      </c>
    </row>
    <row r="821" s="2" customFormat="1">
      <c r="A821" s="37"/>
      <c r="B821" s="38"/>
      <c r="C821" s="37"/>
      <c r="D821" s="186" t="s">
        <v>155</v>
      </c>
      <c r="E821" s="37"/>
      <c r="F821" s="187" t="s">
        <v>649</v>
      </c>
      <c r="G821" s="37"/>
      <c r="H821" s="37"/>
      <c r="I821" s="188"/>
      <c r="J821" s="37"/>
      <c r="K821" s="37"/>
      <c r="L821" s="38"/>
      <c r="M821" s="189"/>
      <c r="N821" s="190"/>
      <c r="O821" s="76"/>
      <c r="P821" s="76"/>
      <c r="Q821" s="76"/>
      <c r="R821" s="76"/>
      <c r="S821" s="76"/>
      <c r="T821" s="7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T821" s="18" t="s">
        <v>155</v>
      </c>
      <c r="AU821" s="18" t="s">
        <v>82</v>
      </c>
    </row>
    <row r="822" s="13" customFormat="1">
      <c r="A822" s="13"/>
      <c r="B822" s="191"/>
      <c r="C822" s="13"/>
      <c r="D822" s="192" t="s">
        <v>157</v>
      </c>
      <c r="E822" s="193" t="s">
        <v>1</v>
      </c>
      <c r="F822" s="194" t="s">
        <v>650</v>
      </c>
      <c r="G822" s="13"/>
      <c r="H822" s="193" t="s">
        <v>1</v>
      </c>
      <c r="I822" s="195"/>
      <c r="J822" s="13"/>
      <c r="K822" s="13"/>
      <c r="L822" s="191"/>
      <c r="M822" s="196"/>
      <c r="N822" s="197"/>
      <c r="O822" s="197"/>
      <c r="P822" s="197"/>
      <c r="Q822" s="197"/>
      <c r="R822" s="197"/>
      <c r="S822" s="197"/>
      <c r="T822" s="198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193" t="s">
        <v>157</v>
      </c>
      <c r="AU822" s="193" t="s">
        <v>82</v>
      </c>
      <c r="AV822" s="13" t="s">
        <v>80</v>
      </c>
      <c r="AW822" s="13" t="s">
        <v>30</v>
      </c>
      <c r="AX822" s="13" t="s">
        <v>73</v>
      </c>
      <c r="AY822" s="193" t="s">
        <v>147</v>
      </c>
    </row>
    <row r="823" s="14" customFormat="1">
      <c r="A823" s="14"/>
      <c r="B823" s="199"/>
      <c r="C823" s="14"/>
      <c r="D823" s="192" t="s">
        <v>157</v>
      </c>
      <c r="E823" s="200" t="s">
        <v>1</v>
      </c>
      <c r="F823" s="201" t="s">
        <v>218</v>
      </c>
      <c r="G823" s="14"/>
      <c r="H823" s="202">
        <v>9</v>
      </c>
      <c r="I823" s="203"/>
      <c r="J823" s="14"/>
      <c r="K823" s="14"/>
      <c r="L823" s="199"/>
      <c r="M823" s="204"/>
      <c r="N823" s="205"/>
      <c r="O823" s="205"/>
      <c r="P823" s="205"/>
      <c r="Q823" s="205"/>
      <c r="R823" s="205"/>
      <c r="S823" s="205"/>
      <c r="T823" s="206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00" t="s">
        <v>157</v>
      </c>
      <c r="AU823" s="200" t="s">
        <v>82</v>
      </c>
      <c r="AV823" s="14" t="s">
        <v>82</v>
      </c>
      <c r="AW823" s="14" t="s">
        <v>30</v>
      </c>
      <c r="AX823" s="14" t="s">
        <v>73</v>
      </c>
      <c r="AY823" s="200" t="s">
        <v>147</v>
      </c>
    </row>
    <row r="824" s="15" customFormat="1">
      <c r="A824" s="15"/>
      <c r="B824" s="207"/>
      <c r="C824" s="15"/>
      <c r="D824" s="192" t="s">
        <v>157</v>
      </c>
      <c r="E824" s="208" t="s">
        <v>1</v>
      </c>
      <c r="F824" s="209" t="s">
        <v>160</v>
      </c>
      <c r="G824" s="15"/>
      <c r="H824" s="210">
        <v>9</v>
      </c>
      <c r="I824" s="211"/>
      <c r="J824" s="15"/>
      <c r="K824" s="15"/>
      <c r="L824" s="207"/>
      <c r="M824" s="212"/>
      <c r="N824" s="213"/>
      <c r="O824" s="213"/>
      <c r="P824" s="213"/>
      <c r="Q824" s="213"/>
      <c r="R824" s="213"/>
      <c r="S824" s="213"/>
      <c r="T824" s="214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08" t="s">
        <v>157</v>
      </c>
      <c r="AU824" s="208" t="s">
        <v>82</v>
      </c>
      <c r="AV824" s="15" t="s">
        <v>154</v>
      </c>
      <c r="AW824" s="15" t="s">
        <v>30</v>
      </c>
      <c r="AX824" s="15" t="s">
        <v>80</v>
      </c>
      <c r="AY824" s="208" t="s">
        <v>147</v>
      </c>
    </row>
    <row r="825" s="2" customFormat="1" ht="21.75" customHeight="1">
      <c r="A825" s="37"/>
      <c r="B825" s="171"/>
      <c r="C825" s="215" t="s">
        <v>651</v>
      </c>
      <c r="D825" s="215" t="s">
        <v>223</v>
      </c>
      <c r="E825" s="216" t="s">
        <v>652</v>
      </c>
      <c r="F825" s="217" t="s">
        <v>653</v>
      </c>
      <c r="G825" s="218" t="s">
        <v>164</v>
      </c>
      <c r="H825" s="219">
        <v>9.9000000000000004</v>
      </c>
      <c r="I825" s="220"/>
      <c r="J825" s="221">
        <f>ROUND(I825*H825,2)</f>
        <v>0</v>
      </c>
      <c r="K825" s="222"/>
      <c r="L825" s="223"/>
      <c r="M825" s="224" t="s">
        <v>1</v>
      </c>
      <c r="N825" s="225" t="s">
        <v>38</v>
      </c>
      <c r="O825" s="76"/>
      <c r="P825" s="182">
        <f>O825*H825</f>
        <v>0</v>
      </c>
      <c r="Q825" s="182">
        <v>0</v>
      </c>
      <c r="R825" s="182">
        <f>Q825*H825</f>
        <v>0</v>
      </c>
      <c r="S825" s="182">
        <v>0</v>
      </c>
      <c r="T825" s="183">
        <f>S825*H825</f>
        <v>0</v>
      </c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R825" s="184" t="s">
        <v>268</v>
      </c>
      <c r="AT825" s="184" t="s">
        <v>223</v>
      </c>
      <c r="AU825" s="184" t="s">
        <v>82</v>
      </c>
      <c r="AY825" s="18" t="s">
        <v>147</v>
      </c>
      <c r="BE825" s="185">
        <f>IF(N825="základní",J825,0)</f>
        <v>0</v>
      </c>
      <c r="BF825" s="185">
        <f>IF(N825="snížená",J825,0)</f>
        <v>0</v>
      </c>
      <c r="BG825" s="185">
        <f>IF(N825="zákl. přenesená",J825,0)</f>
        <v>0</v>
      </c>
      <c r="BH825" s="185">
        <f>IF(N825="sníž. přenesená",J825,0)</f>
        <v>0</v>
      </c>
      <c r="BI825" s="185">
        <f>IF(N825="nulová",J825,0)</f>
        <v>0</v>
      </c>
      <c r="BJ825" s="18" t="s">
        <v>80</v>
      </c>
      <c r="BK825" s="185">
        <f>ROUND(I825*H825,2)</f>
        <v>0</v>
      </c>
      <c r="BL825" s="18" t="s">
        <v>216</v>
      </c>
      <c r="BM825" s="184" t="s">
        <v>654</v>
      </c>
    </row>
    <row r="826" s="2" customFormat="1" ht="37.8" customHeight="1">
      <c r="A826" s="37"/>
      <c r="B826" s="171"/>
      <c r="C826" s="172" t="s">
        <v>404</v>
      </c>
      <c r="D826" s="172" t="s">
        <v>150</v>
      </c>
      <c r="E826" s="173" t="s">
        <v>646</v>
      </c>
      <c r="F826" s="174" t="s">
        <v>647</v>
      </c>
      <c r="G826" s="175" t="s">
        <v>164</v>
      </c>
      <c r="H826" s="176">
        <v>8.75</v>
      </c>
      <c r="I826" s="177"/>
      <c r="J826" s="178">
        <f>ROUND(I826*H826,2)</f>
        <v>0</v>
      </c>
      <c r="K826" s="179"/>
      <c r="L826" s="38"/>
      <c r="M826" s="180" t="s">
        <v>1</v>
      </c>
      <c r="N826" s="181" t="s">
        <v>38</v>
      </c>
      <c r="O826" s="76"/>
      <c r="P826" s="182">
        <f>O826*H826</f>
        <v>0</v>
      </c>
      <c r="Q826" s="182">
        <v>0</v>
      </c>
      <c r="R826" s="182">
        <f>Q826*H826</f>
        <v>0</v>
      </c>
      <c r="S826" s="182">
        <v>0</v>
      </c>
      <c r="T826" s="183">
        <f>S826*H826</f>
        <v>0</v>
      </c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R826" s="184" t="s">
        <v>216</v>
      </c>
      <c r="AT826" s="184" t="s">
        <v>150</v>
      </c>
      <c r="AU826" s="184" t="s">
        <v>82</v>
      </c>
      <c r="AY826" s="18" t="s">
        <v>147</v>
      </c>
      <c r="BE826" s="185">
        <f>IF(N826="základní",J826,0)</f>
        <v>0</v>
      </c>
      <c r="BF826" s="185">
        <f>IF(N826="snížená",J826,0)</f>
        <v>0</v>
      </c>
      <c r="BG826" s="185">
        <f>IF(N826="zákl. přenesená",J826,0)</f>
        <v>0</v>
      </c>
      <c r="BH826" s="185">
        <f>IF(N826="sníž. přenesená",J826,0)</f>
        <v>0</v>
      </c>
      <c r="BI826" s="185">
        <f>IF(N826="nulová",J826,0)</f>
        <v>0</v>
      </c>
      <c r="BJ826" s="18" t="s">
        <v>80</v>
      </c>
      <c r="BK826" s="185">
        <f>ROUND(I826*H826,2)</f>
        <v>0</v>
      </c>
      <c r="BL826" s="18" t="s">
        <v>216</v>
      </c>
      <c r="BM826" s="184" t="s">
        <v>655</v>
      </c>
    </row>
    <row r="827" s="2" customFormat="1">
      <c r="A827" s="37"/>
      <c r="B827" s="38"/>
      <c r="C827" s="37"/>
      <c r="D827" s="186" t="s">
        <v>155</v>
      </c>
      <c r="E827" s="37"/>
      <c r="F827" s="187" t="s">
        <v>649</v>
      </c>
      <c r="G827" s="37"/>
      <c r="H827" s="37"/>
      <c r="I827" s="188"/>
      <c r="J827" s="37"/>
      <c r="K827" s="37"/>
      <c r="L827" s="38"/>
      <c r="M827" s="189"/>
      <c r="N827" s="190"/>
      <c r="O827" s="76"/>
      <c r="P827" s="76"/>
      <c r="Q827" s="76"/>
      <c r="R827" s="76"/>
      <c r="S827" s="76"/>
      <c r="T827" s="7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T827" s="18" t="s">
        <v>155</v>
      </c>
      <c r="AU827" s="18" t="s">
        <v>82</v>
      </c>
    </row>
    <row r="828" s="13" customFormat="1">
      <c r="A828" s="13"/>
      <c r="B828" s="191"/>
      <c r="C828" s="13"/>
      <c r="D828" s="192" t="s">
        <v>157</v>
      </c>
      <c r="E828" s="193" t="s">
        <v>1</v>
      </c>
      <c r="F828" s="194" t="s">
        <v>656</v>
      </c>
      <c r="G828" s="13"/>
      <c r="H828" s="193" t="s">
        <v>1</v>
      </c>
      <c r="I828" s="195"/>
      <c r="J828" s="13"/>
      <c r="K828" s="13"/>
      <c r="L828" s="191"/>
      <c r="M828" s="196"/>
      <c r="N828" s="197"/>
      <c r="O828" s="197"/>
      <c r="P828" s="197"/>
      <c r="Q828" s="197"/>
      <c r="R828" s="197"/>
      <c r="S828" s="197"/>
      <c r="T828" s="198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193" t="s">
        <v>157</v>
      </c>
      <c r="AU828" s="193" t="s">
        <v>82</v>
      </c>
      <c r="AV828" s="13" t="s">
        <v>80</v>
      </c>
      <c r="AW828" s="13" t="s">
        <v>30</v>
      </c>
      <c r="AX828" s="13" t="s">
        <v>73</v>
      </c>
      <c r="AY828" s="193" t="s">
        <v>147</v>
      </c>
    </row>
    <row r="829" s="14" customFormat="1">
      <c r="A829" s="14"/>
      <c r="B829" s="199"/>
      <c r="C829" s="14"/>
      <c r="D829" s="192" t="s">
        <v>157</v>
      </c>
      <c r="E829" s="200" t="s">
        <v>1</v>
      </c>
      <c r="F829" s="201" t="s">
        <v>617</v>
      </c>
      <c r="G829" s="14"/>
      <c r="H829" s="202">
        <v>8.75</v>
      </c>
      <c r="I829" s="203"/>
      <c r="J829" s="14"/>
      <c r="K829" s="14"/>
      <c r="L829" s="199"/>
      <c r="M829" s="204"/>
      <c r="N829" s="205"/>
      <c r="O829" s="205"/>
      <c r="P829" s="205"/>
      <c r="Q829" s="205"/>
      <c r="R829" s="205"/>
      <c r="S829" s="205"/>
      <c r="T829" s="20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00" t="s">
        <v>157</v>
      </c>
      <c r="AU829" s="200" t="s">
        <v>82</v>
      </c>
      <c r="AV829" s="14" t="s">
        <v>82</v>
      </c>
      <c r="AW829" s="14" t="s">
        <v>30</v>
      </c>
      <c r="AX829" s="14" t="s">
        <v>73</v>
      </c>
      <c r="AY829" s="200" t="s">
        <v>147</v>
      </c>
    </row>
    <row r="830" s="15" customFormat="1">
      <c r="A830" s="15"/>
      <c r="B830" s="207"/>
      <c r="C830" s="15"/>
      <c r="D830" s="192" t="s">
        <v>157</v>
      </c>
      <c r="E830" s="208" t="s">
        <v>1</v>
      </c>
      <c r="F830" s="209" t="s">
        <v>160</v>
      </c>
      <c r="G830" s="15"/>
      <c r="H830" s="210">
        <v>8.75</v>
      </c>
      <c r="I830" s="211"/>
      <c r="J830" s="15"/>
      <c r="K830" s="15"/>
      <c r="L830" s="207"/>
      <c r="M830" s="212"/>
      <c r="N830" s="213"/>
      <c r="O830" s="213"/>
      <c r="P830" s="213"/>
      <c r="Q830" s="213"/>
      <c r="R830" s="213"/>
      <c r="S830" s="213"/>
      <c r="T830" s="214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08" t="s">
        <v>157</v>
      </c>
      <c r="AU830" s="208" t="s">
        <v>82</v>
      </c>
      <c r="AV830" s="15" t="s">
        <v>154</v>
      </c>
      <c r="AW830" s="15" t="s">
        <v>30</v>
      </c>
      <c r="AX830" s="15" t="s">
        <v>80</v>
      </c>
      <c r="AY830" s="208" t="s">
        <v>147</v>
      </c>
    </row>
    <row r="831" s="2" customFormat="1" ht="16.5" customHeight="1">
      <c r="A831" s="37"/>
      <c r="B831" s="171"/>
      <c r="C831" s="215" t="s">
        <v>657</v>
      </c>
      <c r="D831" s="215" t="s">
        <v>223</v>
      </c>
      <c r="E831" s="216" t="s">
        <v>658</v>
      </c>
      <c r="F831" s="217" t="s">
        <v>659</v>
      </c>
      <c r="G831" s="218" t="s">
        <v>164</v>
      </c>
      <c r="H831" s="219">
        <v>9.625</v>
      </c>
      <c r="I831" s="220"/>
      <c r="J831" s="221">
        <f>ROUND(I831*H831,2)</f>
        <v>0</v>
      </c>
      <c r="K831" s="222"/>
      <c r="L831" s="223"/>
      <c r="M831" s="224" t="s">
        <v>1</v>
      </c>
      <c r="N831" s="225" t="s">
        <v>38</v>
      </c>
      <c r="O831" s="76"/>
      <c r="P831" s="182">
        <f>O831*H831</f>
        <v>0</v>
      </c>
      <c r="Q831" s="182">
        <v>0</v>
      </c>
      <c r="R831" s="182">
        <f>Q831*H831</f>
        <v>0</v>
      </c>
      <c r="S831" s="182">
        <v>0</v>
      </c>
      <c r="T831" s="183">
        <f>S831*H831</f>
        <v>0</v>
      </c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R831" s="184" t="s">
        <v>268</v>
      </c>
      <c r="AT831" s="184" t="s">
        <v>223</v>
      </c>
      <c r="AU831" s="184" t="s">
        <v>82</v>
      </c>
      <c r="AY831" s="18" t="s">
        <v>147</v>
      </c>
      <c r="BE831" s="185">
        <f>IF(N831="základní",J831,0)</f>
        <v>0</v>
      </c>
      <c r="BF831" s="185">
        <f>IF(N831="snížená",J831,0)</f>
        <v>0</v>
      </c>
      <c r="BG831" s="185">
        <f>IF(N831="zákl. přenesená",J831,0)</f>
        <v>0</v>
      </c>
      <c r="BH831" s="185">
        <f>IF(N831="sníž. přenesená",J831,0)</f>
        <v>0</v>
      </c>
      <c r="BI831" s="185">
        <f>IF(N831="nulová",J831,0)</f>
        <v>0</v>
      </c>
      <c r="BJ831" s="18" t="s">
        <v>80</v>
      </c>
      <c r="BK831" s="185">
        <f>ROUND(I831*H831,2)</f>
        <v>0</v>
      </c>
      <c r="BL831" s="18" t="s">
        <v>216</v>
      </c>
      <c r="BM831" s="184" t="s">
        <v>660</v>
      </c>
    </row>
    <row r="832" s="2" customFormat="1" ht="16.5" customHeight="1">
      <c r="A832" s="37"/>
      <c r="B832" s="171"/>
      <c r="C832" s="215" t="s">
        <v>408</v>
      </c>
      <c r="D832" s="215" t="s">
        <v>223</v>
      </c>
      <c r="E832" s="216" t="s">
        <v>661</v>
      </c>
      <c r="F832" s="217" t="s">
        <v>662</v>
      </c>
      <c r="G832" s="218" t="s">
        <v>164</v>
      </c>
      <c r="H832" s="219">
        <v>9.625</v>
      </c>
      <c r="I832" s="220"/>
      <c r="J832" s="221">
        <f>ROUND(I832*H832,2)</f>
        <v>0</v>
      </c>
      <c r="K832" s="222"/>
      <c r="L832" s="223"/>
      <c r="M832" s="224" t="s">
        <v>1</v>
      </c>
      <c r="N832" s="225" t="s">
        <v>38</v>
      </c>
      <c r="O832" s="76"/>
      <c r="P832" s="182">
        <f>O832*H832</f>
        <v>0</v>
      </c>
      <c r="Q832" s="182">
        <v>0</v>
      </c>
      <c r="R832" s="182">
        <f>Q832*H832</f>
        <v>0</v>
      </c>
      <c r="S832" s="182">
        <v>0</v>
      </c>
      <c r="T832" s="183">
        <f>S832*H832</f>
        <v>0</v>
      </c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R832" s="184" t="s">
        <v>268</v>
      </c>
      <c r="AT832" s="184" t="s">
        <v>223</v>
      </c>
      <c r="AU832" s="184" t="s">
        <v>82</v>
      </c>
      <c r="AY832" s="18" t="s">
        <v>147</v>
      </c>
      <c r="BE832" s="185">
        <f>IF(N832="základní",J832,0)</f>
        <v>0</v>
      </c>
      <c r="BF832" s="185">
        <f>IF(N832="snížená",J832,0)</f>
        <v>0</v>
      </c>
      <c r="BG832" s="185">
        <f>IF(N832="zákl. přenesená",J832,0)</f>
        <v>0</v>
      </c>
      <c r="BH832" s="185">
        <f>IF(N832="sníž. přenesená",J832,0)</f>
        <v>0</v>
      </c>
      <c r="BI832" s="185">
        <f>IF(N832="nulová",J832,0)</f>
        <v>0</v>
      </c>
      <c r="BJ832" s="18" t="s">
        <v>80</v>
      </c>
      <c r="BK832" s="185">
        <f>ROUND(I832*H832,2)</f>
        <v>0</v>
      </c>
      <c r="BL832" s="18" t="s">
        <v>216</v>
      </c>
      <c r="BM832" s="184" t="s">
        <v>663</v>
      </c>
    </row>
    <row r="833" s="2" customFormat="1" ht="49.05" customHeight="1">
      <c r="A833" s="37"/>
      <c r="B833" s="171"/>
      <c r="C833" s="172" t="s">
        <v>664</v>
      </c>
      <c r="D833" s="172" t="s">
        <v>150</v>
      </c>
      <c r="E833" s="173" t="s">
        <v>665</v>
      </c>
      <c r="F833" s="174" t="s">
        <v>666</v>
      </c>
      <c r="G833" s="175" t="s">
        <v>667</v>
      </c>
      <c r="H833" s="226"/>
      <c r="I833" s="177"/>
      <c r="J833" s="178">
        <f>ROUND(I833*H833,2)</f>
        <v>0</v>
      </c>
      <c r="K833" s="179"/>
      <c r="L833" s="38"/>
      <c r="M833" s="180" t="s">
        <v>1</v>
      </c>
      <c r="N833" s="181" t="s">
        <v>38</v>
      </c>
      <c r="O833" s="76"/>
      <c r="P833" s="182">
        <f>O833*H833</f>
        <v>0</v>
      </c>
      <c r="Q833" s="182">
        <v>0</v>
      </c>
      <c r="R833" s="182">
        <f>Q833*H833</f>
        <v>0</v>
      </c>
      <c r="S833" s="182">
        <v>0</v>
      </c>
      <c r="T833" s="183">
        <f>S833*H833</f>
        <v>0</v>
      </c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R833" s="184" t="s">
        <v>216</v>
      </c>
      <c r="AT833" s="184" t="s">
        <v>150</v>
      </c>
      <c r="AU833" s="184" t="s">
        <v>82</v>
      </c>
      <c r="AY833" s="18" t="s">
        <v>147</v>
      </c>
      <c r="BE833" s="185">
        <f>IF(N833="základní",J833,0)</f>
        <v>0</v>
      </c>
      <c r="BF833" s="185">
        <f>IF(N833="snížená",J833,0)</f>
        <v>0</v>
      </c>
      <c r="BG833" s="185">
        <f>IF(N833="zákl. přenesená",J833,0)</f>
        <v>0</v>
      </c>
      <c r="BH833" s="185">
        <f>IF(N833="sníž. přenesená",J833,0)</f>
        <v>0</v>
      </c>
      <c r="BI833" s="185">
        <f>IF(N833="nulová",J833,0)</f>
        <v>0</v>
      </c>
      <c r="BJ833" s="18" t="s">
        <v>80</v>
      </c>
      <c r="BK833" s="185">
        <f>ROUND(I833*H833,2)</f>
        <v>0</v>
      </c>
      <c r="BL833" s="18" t="s">
        <v>216</v>
      </c>
      <c r="BM833" s="184" t="s">
        <v>668</v>
      </c>
    </row>
    <row r="834" s="2" customFormat="1">
      <c r="A834" s="37"/>
      <c r="B834" s="38"/>
      <c r="C834" s="37"/>
      <c r="D834" s="186" t="s">
        <v>155</v>
      </c>
      <c r="E834" s="37"/>
      <c r="F834" s="187" t="s">
        <v>669</v>
      </c>
      <c r="G834" s="37"/>
      <c r="H834" s="37"/>
      <c r="I834" s="188"/>
      <c r="J834" s="37"/>
      <c r="K834" s="37"/>
      <c r="L834" s="38"/>
      <c r="M834" s="189"/>
      <c r="N834" s="190"/>
      <c r="O834" s="76"/>
      <c r="P834" s="76"/>
      <c r="Q834" s="76"/>
      <c r="R834" s="76"/>
      <c r="S834" s="76"/>
      <c r="T834" s="7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T834" s="18" t="s">
        <v>155</v>
      </c>
      <c r="AU834" s="18" t="s">
        <v>82</v>
      </c>
    </row>
    <row r="835" s="12" customFormat="1" ht="22.8" customHeight="1">
      <c r="A835" s="12"/>
      <c r="B835" s="158"/>
      <c r="C835" s="12"/>
      <c r="D835" s="159" t="s">
        <v>72</v>
      </c>
      <c r="E835" s="169" t="s">
        <v>670</v>
      </c>
      <c r="F835" s="169" t="s">
        <v>671</v>
      </c>
      <c r="G835" s="12"/>
      <c r="H835" s="12"/>
      <c r="I835" s="161"/>
      <c r="J835" s="170">
        <f>BK835</f>
        <v>0</v>
      </c>
      <c r="K835" s="12"/>
      <c r="L835" s="158"/>
      <c r="M835" s="163"/>
      <c r="N835" s="164"/>
      <c r="O835" s="164"/>
      <c r="P835" s="165">
        <f>SUM(P836:P854)</f>
        <v>0</v>
      </c>
      <c r="Q835" s="164"/>
      <c r="R835" s="165">
        <f>SUM(R836:R854)</f>
        <v>0</v>
      </c>
      <c r="S835" s="164"/>
      <c r="T835" s="166">
        <f>SUM(T836:T854)</f>
        <v>0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159" t="s">
        <v>82</v>
      </c>
      <c r="AT835" s="167" t="s">
        <v>72</v>
      </c>
      <c r="AU835" s="167" t="s">
        <v>80</v>
      </c>
      <c r="AY835" s="159" t="s">
        <v>147</v>
      </c>
      <c r="BK835" s="168">
        <f>SUM(BK836:BK854)</f>
        <v>0</v>
      </c>
    </row>
    <row r="836" s="2" customFormat="1" ht="44.25" customHeight="1">
      <c r="A836" s="37"/>
      <c r="B836" s="171"/>
      <c r="C836" s="172" t="s">
        <v>423</v>
      </c>
      <c r="D836" s="172" t="s">
        <v>150</v>
      </c>
      <c r="E836" s="173" t="s">
        <v>672</v>
      </c>
      <c r="F836" s="174" t="s">
        <v>673</v>
      </c>
      <c r="G836" s="175" t="s">
        <v>164</v>
      </c>
      <c r="H836" s="176">
        <v>8.75</v>
      </c>
      <c r="I836" s="177"/>
      <c r="J836" s="178">
        <f>ROUND(I836*H836,2)</f>
        <v>0</v>
      </c>
      <c r="K836" s="179"/>
      <c r="L836" s="38"/>
      <c r="M836" s="180" t="s">
        <v>1</v>
      </c>
      <c r="N836" s="181" t="s">
        <v>38</v>
      </c>
      <c r="O836" s="76"/>
      <c r="P836" s="182">
        <f>O836*H836</f>
        <v>0</v>
      </c>
      <c r="Q836" s="182">
        <v>0</v>
      </c>
      <c r="R836" s="182">
        <f>Q836*H836</f>
        <v>0</v>
      </c>
      <c r="S836" s="182">
        <v>0</v>
      </c>
      <c r="T836" s="183">
        <f>S836*H836</f>
        <v>0</v>
      </c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R836" s="184" t="s">
        <v>216</v>
      </c>
      <c r="AT836" s="184" t="s">
        <v>150</v>
      </c>
      <c r="AU836" s="184" t="s">
        <v>82</v>
      </c>
      <c r="AY836" s="18" t="s">
        <v>147</v>
      </c>
      <c r="BE836" s="185">
        <f>IF(N836="základní",J836,0)</f>
        <v>0</v>
      </c>
      <c r="BF836" s="185">
        <f>IF(N836="snížená",J836,0)</f>
        <v>0</v>
      </c>
      <c r="BG836" s="185">
        <f>IF(N836="zákl. přenesená",J836,0)</f>
        <v>0</v>
      </c>
      <c r="BH836" s="185">
        <f>IF(N836="sníž. přenesená",J836,0)</f>
        <v>0</v>
      </c>
      <c r="BI836" s="185">
        <f>IF(N836="nulová",J836,0)</f>
        <v>0</v>
      </c>
      <c r="BJ836" s="18" t="s">
        <v>80</v>
      </c>
      <c r="BK836" s="185">
        <f>ROUND(I836*H836,2)</f>
        <v>0</v>
      </c>
      <c r="BL836" s="18" t="s">
        <v>216</v>
      </c>
      <c r="BM836" s="184" t="s">
        <v>674</v>
      </c>
    </row>
    <row r="837" s="2" customFormat="1">
      <c r="A837" s="37"/>
      <c r="B837" s="38"/>
      <c r="C837" s="37"/>
      <c r="D837" s="186" t="s">
        <v>155</v>
      </c>
      <c r="E837" s="37"/>
      <c r="F837" s="187" t="s">
        <v>675</v>
      </c>
      <c r="G837" s="37"/>
      <c r="H837" s="37"/>
      <c r="I837" s="188"/>
      <c r="J837" s="37"/>
      <c r="K837" s="37"/>
      <c r="L837" s="38"/>
      <c r="M837" s="189"/>
      <c r="N837" s="190"/>
      <c r="O837" s="76"/>
      <c r="P837" s="76"/>
      <c r="Q837" s="76"/>
      <c r="R837" s="76"/>
      <c r="S837" s="76"/>
      <c r="T837" s="7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T837" s="18" t="s">
        <v>155</v>
      </c>
      <c r="AU837" s="18" t="s">
        <v>82</v>
      </c>
    </row>
    <row r="838" s="13" customFormat="1">
      <c r="A838" s="13"/>
      <c r="B838" s="191"/>
      <c r="C838" s="13"/>
      <c r="D838" s="192" t="s">
        <v>157</v>
      </c>
      <c r="E838" s="193" t="s">
        <v>1</v>
      </c>
      <c r="F838" s="194" t="s">
        <v>616</v>
      </c>
      <c r="G838" s="13"/>
      <c r="H838" s="193" t="s">
        <v>1</v>
      </c>
      <c r="I838" s="195"/>
      <c r="J838" s="13"/>
      <c r="K838" s="13"/>
      <c r="L838" s="191"/>
      <c r="M838" s="196"/>
      <c r="N838" s="197"/>
      <c r="O838" s="197"/>
      <c r="P838" s="197"/>
      <c r="Q838" s="197"/>
      <c r="R838" s="197"/>
      <c r="S838" s="197"/>
      <c r="T838" s="198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193" t="s">
        <v>157</v>
      </c>
      <c r="AU838" s="193" t="s">
        <v>82</v>
      </c>
      <c r="AV838" s="13" t="s">
        <v>80</v>
      </c>
      <c r="AW838" s="13" t="s">
        <v>30</v>
      </c>
      <c r="AX838" s="13" t="s">
        <v>73</v>
      </c>
      <c r="AY838" s="193" t="s">
        <v>147</v>
      </c>
    </row>
    <row r="839" s="14" customFormat="1">
      <c r="A839" s="14"/>
      <c r="B839" s="199"/>
      <c r="C839" s="14"/>
      <c r="D839" s="192" t="s">
        <v>157</v>
      </c>
      <c r="E839" s="200" t="s">
        <v>1</v>
      </c>
      <c r="F839" s="201" t="s">
        <v>617</v>
      </c>
      <c r="G839" s="14"/>
      <c r="H839" s="202">
        <v>8.75</v>
      </c>
      <c r="I839" s="203"/>
      <c r="J839" s="14"/>
      <c r="K839" s="14"/>
      <c r="L839" s="199"/>
      <c r="M839" s="204"/>
      <c r="N839" s="205"/>
      <c r="O839" s="205"/>
      <c r="P839" s="205"/>
      <c r="Q839" s="205"/>
      <c r="R839" s="205"/>
      <c r="S839" s="205"/>
      <c r="T839" s="206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00" t="s">
        <v>157</v>
      </c>
      <c r="AU839" s="200" t="s">
        <v>82</v>
      </c>
      <c r="AV839" s="14" t="s">
        <v>82</v>
      </c>
      <c r="AW839" s="14" t="s">
        <v>30</v>
      </c>
      <c r="AX839" s="14" t="s">
        <v>73</v>
      </c>
      <c r="AY839" s="200" t="s">
        <v>147</v>
      </c>
    </row>
    <row r="840" s="15" customFormat="1">
      <c r="A840" s="15"/>
      <c r="B840" s="207"/>
      <c r="C840" s="15"/>
      <c r="D840" s="192" t="s">
        <v>157</v>
      </c>
      <c r="E840" s="208" t="s">
        <v>1</v>
      </c>
      <c r="F840" s="209" t="s">
        <v>160</v>
      </c>
      <c r="G840" s="15"/>
      <c r="H840" s="210">
        <v>8.75</v>
      </c>
      <c r="I840" s="211"/>
      <c r="J840" s="15"/>
      <c r="K840" s="15"/>
      <c r="L840" s="207"/>
      <c r="M840" s="212"/>
      <c r="N840" s="213"/>
      <c r="O840" s="213"/>
      <c r="P840" s="213"/>
      <c r="Q840" s="213"/>
      <c r="R840" s="213"/>
      <c r="S840" s="213"/>
      <c r="T840" s="214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08" t="s">
        <v>157</v>
      </c>
      <c r="AU840" s="208" t="s">
        <v>82</v>
      </c>
      <c r="AV840" s="15" t="s">
        <v>154</v>
      </c>
      <c r="AW840" s="15" t="s">
        <v>30</v>
      </c>
      <c r="AX840" s="15" t="s">
        <v>80</v>
      </c>
      <c r="AY840" s="208" t="s">
        <v>147</v>
      </c>
    </row>
    <row r="841" s="2" customFormat="1" ht="24.15" customHeight="1">
      <c r="A841" s="37"/>
      <c r="B841" s="171"/>
      <c r="C841" s="215" t="s">
        <v>676</v>
      </c>
      <c r="D841" s="215" t="s">
        <v>223</v>
      </c>
      <c r="E841" s="216" t="s">
        <v>677</v>
      </c>
      <c r="F841" s="217" t="s">
        <v>678</v>
      </c>
      <c r="G841" s="218" t="s">
        <v>164</v>
      </c>
      <c r="H841" s="219">
        <v>9.8309999999999995</v>
      </c>
      <c r="I841" s="220"/>
      <c r="J841" s="221">
        <f>ROUND(I841*H841,2)</f>
        <v>0</v>
      </c>
      <c r="K841" s="222"/>
      <c r="L841" s="223"/>
      <c r="M841" s="224" t="s">
        <v>1</v>
      </c>
      <c r="N841" s="225" t="s">
        <v>38</v>
      </c>
      <c r="O841" s="76"/>
      <c r="P841" s="182">
        <f>O841*H841</f>
        <v>0</v>
      </c>
      <c r="Q841" s="182">
        <v>0</v>
      </c>
      <c r="R841" s="182">
        <f>Q841*H841</f>
        <v>0</v>
      </c>
      <c r="S841" s="182">
        <v>0</v>
      </c>
      <c r="T841" s="183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184" t="s">
        <v>268</v>
      </c>
      <c r="AT841" s="184" t="s">
        <v>223</v>
      </c>
      <c r="AU841" s="184" t="s">
        <v>82</v>
      </c>
      <c r="AY841" s="18" t="s">
        <v>147</v>
      </c>
      <c r="BE841" s="185">
        <f>IF(N841="základní",J841,0)</f>
        <v>0</v>
      </c>
      <c r="BF841" s="185">
        <f>IF(N841="snížená",J841,0)</f>
        <v>0</v>
      </c>
      <c r="BG841" s="185">
        <f>IF(N841="zákl. přenesená",J841,0)</f>
        <v>0</v>
      </c>
      <c r="BH841" s="185">
        <f>IF(N841="sníž. přenesená",J841,0)</f>
        <v>0</v>
      </c>
      <c r="BI841" s="185">
        <f>IF(N841="nulová",J841,0)</f>
        <v>0</v>
      </c>
      <c r="BJ841" s="18" t="s">
        <v>80</v>
      </c>
      <c r="BK841" s="185">
        <f>ROUND(I841*H841,2)</f>
        <v>0</v>
      </c>
      <c r="BL841" s="18" t="s">
        <v>216</v>
      </c>
      <c r="BM841" s="184" t="s">
        <v>679</v>
      </c>
    </row>
    <row r="842" s="14" customFormat="1">
      <c r="A842" s="14"/>
      <c r="B842" s="199"/>
      <c r="C842" s="14"/>
      <c r="D842" s="192" t="s">
        <v>157</v>
      </c>
      <c r="E842" s="200" t="s">
        <v>1</v>
      </c>
      <c r="F842" s="201" t="s">
        <v>680</v>
      </c>
      <c r="G842" s="14"/>
      <c r="H842" s="202">
        <v>9.8309999999999995</v>
      </c>
      <c r="I842" s="203"/>
      <c r="J842" s="14"/>
      <c r="K842" s="14"/>
      <c r="L842" s="199"/>
      <c r="M842" s="204"/>
      <c r="N842" s="205"/>
      <c r="O842" s="205"/>
      <c r="P842" s="205"/>
      <c r="Q842" s="205"/>
      <c r="R842" s="205"/>
      <c r="S842" s="205"/>
      <c r="T842" s="206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00" t="s">
        <v>157</v>
      </c>
      <c r="AU842" s="200" t="s">
        <v>82</v>
      </c>
      <c r="AV842" s="14" t="s">
        <v>82</v>
      </c>
      <c r="AW842" s="14" t="s">
        <v>30</v>
      </c>
      <c r="AX842" s="14" t="s">
        <v>73</v>
      </c>
      <c r="AY842" s="200" t="s">
        <v>147</v>
      </c>
    </row>
    <row r="843" s="15" customFormat="1">
      <c r="A843" s="15"/>
      <c r="B843" s="207"/>
      <c r="C843" s="15"/>
      <c r="D843" s="192" t="s">
        <v>157</v>
      </c>
      <c r="E843" s="208" t="s">
        <v>1</v>
      </c>
      <c r="F843" s="209" t="s">
        <v>160</v>
      </c>
      <c r="G843" s="15"/>
      <c r="H843" s="210">
        <v>9.8309999999999995</v>
      </c>
      <c r="I843" s="211"/>
      <c r="J843" s="15"/>
      <c r="K843" s="15"/>
      <c r="L843" s="207"/>
      <c r="M843" s="212"/>
      <c r="N843" s="213"/>
      <c r="O843" s="213"/>
      <c r="P843" s="213"/>
      <c r="Q843" s="213"/>
      <c r="R843" s="213"/>
      <c r="S843" s="213"/>
      <c r="T843" s="214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08" t="s">
        <v>157</v>
      </c>
      <c r="AU843" s="208" t="s">
        <v>82</v>
      </c>
      <c r="AV843" s="15" t="s">
        <v>154</v>
      </c>
      <c r="AW843" s="15" t="s">
        <v>30</v>
      </c>
      <c r="AX843" s="15" t="s">
        <v>80</v>
      </c>
      <c r="AY843" s="208" t="s">
        <v>147</v>
      </c>
    </row>
    <row r="844" s="2" customFormat="1" ht="49.05" customHeight="1">
      <c r="A844" s="37"/>
      <c r="B844" s="171"/>
      <c r="C844" s="172" t="s">
        <v>427</v>
      </c>
      <c r="D844" s="172" t="s">
        <v>150</v>
      </c>
      <c r="E844" s="173" t="s">
        <v>681</v>
      </c>
      <c r="F844" s="174" t="s">
        <v>682</v>
      </c>
      <c r="G844" s="175" t="s">
        <v>164</v>
      </c>
      <c r="H844" s="176">
        <v>8.75</v>
      </c>
      <c r="I844" s="177"/>
      <c r="J844" s="178">
        <f>ROUND(I844*H844,2)</f>
        <v>0</v>
      </c>
      <c r="K844" s="179"/>
      <c r="L844" s="38"/>
      <c r="M844" s="180" t="s">
        <v>1</v>
      </c>
      <c r="N844" s="181" t="s">
        <v>38</v>
      </c>
      <c r="O844" s="76"/>
      <c r="P844" s="182">
        <f>O844*H844</f>
        <v>0</v>
      </c>
      <c r="Q844" s="182">
        <v>0</v>
      </c>
      <c r="R844" s="182">
        <f>Q844*H844</f>
        <v>0</v>
      </c>
      <c r="S844" s="182">
        <v>0</v>
      </c>
      <c r="T844" s="183">
        <f>S844*H844</f>
        <v>0</v>
      </c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R844" s="184" t="s">
        <v>216</v>
      </c>
      <c r="AT844" s="184" t="s">
        <v>150</v>
      </c>
      <c r="AU844" s="184" t="s">
        <v>82</v>
      </c>
      <c r="AY844" s="18" t="s">
        <v>147</v>
      </c>
      <c r="BE844" s="185">
        <f>IF(N844="základní",J844,0)</f>
        <v>0</v>
      </c>
      <c r="BF844" s="185">
        <f>IF(N844="snížená",J844,0)</f>
        <v>0</v>
      </c>
      <c r="BG844" s="185">
        <f>IF(N844="zákl. přenesená",J844,0)</f>
        <v>0</v>
      </c>
      <c r="BH844" s="185">
        <f>IF(N844="sníž. přenesená",J844,0)</f>
        <v>0</v>
      </c>
      <c r="BI844" s="185">
        <f>IF(N844="nulová",J844,0)</f>
        <v>0</v>
      </c>
      <c r="BJ844" s="18" t="s">
        <v>80</v>
      </c>
      <c r="BK844" s="185">
        <f>ROUND(I844*H844,2)</f>
        <v>0</v>
      </c>
      <c r="BL844" s="18" t="s">
        <v>216</v>
      </c>
      <c r="BM844" s="184" t="s">
        <v>683</v>
      </c>
    </row>
    <row r="845" s="2" customFormat="1">
      <c r="A845" s="37"/>
      <c r="B845" s="38"/>
      <c r="C845" s="37"/>
      <c r="D845" s="186" t="s">
        <v>155</v>
      </c>
      <c r="E845" s="37"/>
      <c r="F845" s="187" t="s">
        <v>684</v>
      </c>
      <c r="G845" s="37"/>
      <c r="H845" s="37"/>
      <c r="I845" s="188"/>
      <c r="J845" s="37"/>
      <c r="K845" s="37"/>
      <c r="L845" s="38"/>
      <c r="M845" s="189"/>
      <c r="N845" s="190"/>
      <c r="O845" s="76"/>
      <c r="P845" s="76"/>
      <c r="Q845" s="76"/>
      <c r="R845" s="76"/>
      <c r="S845" s="76"/>
      <c r="T845" s="7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T845" s="18" t="s">
        <v>155</v>
      </c>
      <c r="AU845" s="18" t="s">
        <v>82</v>
      </c>
    </row>
    <row r="846" s="13" customFormat="1">
      <c r="A846" s="13"/>
      <c r="B846" s="191"/>
      <c r="C846" s="13"/>
      <c r="D846" s="192" t="s">
        <v>157</v>
      </c>
      <c r="E846" s="193" t="s">
        <v>1</v>
      </c>
      <c r="F846" s="194" t="s">
        <v>616</v>
      </c>
      <c r="G846" s="13"/>
      <c r="H846" s="193" t="s">
        <v>1</v>
      </c>
      <c r="I846" s="195"/>
      <c r="J846" s="13"/>
      <c r="K846" s="13"/>
      <c r="L846" s="191"/>
      <c r="M846" s="196"/>
      <c r="N846" s="197"/>
      <c r="O846" s="197"/>
      <c r="P846" s="197"/>
      <c r="Q846" s="197"/>
      <c r="R846" s="197"/>
      <c r="S846" s="197"/>
      <c r="T846" s="198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193" t="s">
        <v>157</v>
      </c>
      <c r="AU846" s="193" t="s">
        <v>82</v>
      </c>
      <c r="AV846" s="13" t="s">
        <v>80</v>
      </c>
      <c r="AW846" s="13" t="s">
        <v>30</v>
      </c>
      <c r="AX846" s="13" t="s">
        <v>73</v>
      </c>
      <c r="AY846" s="193" t="s">
        <v>147</v>
      </c>
    </row>
    <row r="847" s="14" customFormat="1">
      <c r="A847" s="14"/>
      <c r="B847" s="199"/>
      <c r="C847" s="14"/>
      <c r="D847" s="192" t="s">
        <v>157</v>
      </c>
      <c r="E847" s="200" t="s">
        <v>1</v>
      </c>
      <c r="F847" s="201" t="s">
        <v>617</v>
      </c>
      <c r="G847" s="14"/>
      <c r="H847" s="202">
        <v>8.75</v>
      </c>
      <c r="I847" s="203"/>
      <c r="J847" s="14"/>
      <c r="K847" s="14"/>
      <c r="L847" s="199"/>
      <c r="M847" s="204"/>
      <c r="N847" s="205"/>
      <c r="O847" s="205"/>
      <c r="P847" s="205"/>
      <c r="Q847" s="205"/>
      <c r="R847" s="205"/>
      <c r="S847" s="205"/>
      <c r="T847" s="206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00" t="s">
        <v>157</v>
      </c>
      <c r="AU847" s="200" t="s">
        <v>82</v>
      </c>
      <c r="AV847" s="14" t="s">
        <v>82</v>
      </c>
      <c r="AW847" s="14" t="s">
        <v>30</v>
      </c>
      <c r="AX847" s="14" t="s">
        <v>73</v>
      </c>
      <c r="AY847" s="200" t="s">
        <v>147</v>
      </c>
    </row>
    <row r="848" s="15" customFormat="1">
      <c r="A848" s="15"/>
      <c r="B848" s="207"/>
      <c r="C848" s="15"/>
      <c r="D848" s="192" t="s">
        <v>157</v>
      </c>
      <c r="E848" s="208" t="s">
        <v>1</v>
      </c>
      <c r="F848" s="209" t="s">
        <v>160</v>
      </c>
      <c r="G848" s="15"/>
      <c r="H848" s="210">
        <v>8.75</v>
      </c>
      <c r="I848" s="211"/>
      <c r="J848" s="15"/>
      <c r="K848" s="15"/>
      <c r="L848" s="207"/>
      <c r="M848" s="212"/>
      <c r="N848" s="213"/>
      <c r="O848" s="213"/>
      <c r="P848" s="213"/>
      <c r="Q848" s="213"/>
      <c r="R848" s="213"/>
      <c r="S848" s="213"/>
      <c r="T848" s="214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08" t="s">
        <v>157</v>
      </c>
      <c r="AU848" s="208" t="s">
        <v>82</v>
      </c>
      <c r="AV848" s="15" t="s">
        <v>154</v>
      </c>
      <c r="AW848" s="15" t="s">
        <v>30</v>
      </c>
      <c r="AX848" s="15" t="s">
        <v>80</v>
      </c>
      <c r="AY848" s="208" t="s">
        <v>147</v>
      </c>
    </row>
    <row r="849" s="2" customFormat="1" ht="37.8" customHeight="1">
      <c r="A849" s="37"/>
      <c r="B849" s="171"/>
      <c r="C849" s="172" t="s">
        <v>685</v>
      </c>
      <c r="D849" s="172" t="s">
        <v>150</v>
      </c>
      <c r="E849" s="173" t="s">
        <v>686</v>
      </c>
      <c r="F849" s="174" t="s">
        <v>687</v>
      </c>
      <c r="G849" s="175" t="s">
        <v>195</v>
      </c>
      <c r="H849" s="176">
        <v>5</v>
      </c>
      <c r="I849" s="177"/>
      <c r="J849" s="178">
        <f>ROUND(I849*H849,2)</f>
        <v>0</v>
      </c>
      <c r="K849" s="179"/>
      <c r="L849" s="38"/>
      <c r="M849" s="180" t="s">
        <v>1</v>
      </c>
      <c r="N849" s="181" t="s">
        <v>38</v>
      </c>
      <c r="O849" s="76"/>
      <c r="P849" s="182">
        <f>O849*H849</f>
        <v>0</v>
      </c>
      <c r="Q849" s="182">
        <v>0</v>
      </c>
      <c r="R849" s="182">
        <f>Q849*H849</f>
        <v>0</v>
      </c>
      <c r="S849" s="182">
        <v>0</v>
      </c>
      <c r="T849" s="183">
        <f>S849*H849</f>
        <v>0</v>
      </c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R849" s="184" t="s">
        <v>216</v>
      </c>
      <c r="AT849" s="184" t="s">
        <v>150</v>
      </c>
      <c r="AU849" s="184" t="s">
        <v>82</v>
      </c>
      <c r="AY849" s="18" t="s">
        <v>147</v>
      </c>
      <c r="BE849" s="185">
        <f>IF(N849="základní",J849,0)</f>
        <v>0</v>
      </c>
      <c r="BF849" s="185">
        <f>IF(N849="snížená",J849,0)</f>
        <v>0</v>
      </c>
      <c r="BG849" s="185">
        <f>IF(N849="zákl. přenesená",J849,0)</f>
        <v>0</v>
      </c>
      <c r="BH849" s="185">
        <f>IF(N849="sníž. přenesená",J849,0)</f>
        <v>0</v>
      </c>
      <c r="BI849" s="185">
        <f>IF(N849="nulová",J849,0)</f>
        <v>0</v>
      </c>
      <c r="BJ849" s="18" t="s">
        <v>80</v>
      </c>
      <c r="BK849" s="185">
        <f>ROUND(I849*H849,2)</f>
        <v>0</v>
      </c>
      <c r="BL849" s="18" t="s">
        <v>216</v>
      </c>
      <c r="BM849" s="184" t="s">
        <v>688</v>
      </c>
    </row>
    <row r="850" s="2" customFormat="1">
      <c r="A850" s="37"/>
      <c r="B850" s="38"/>
      <c r="C850" s="37"/>
      <c r="D850" s="186" t="s">
        <v>155</v>
      </c>
      <c r="E850" s="37"/>
      <c r="F850" s="187" t="s">
        <v>689</v>
      </c>
      <c r="G850" s="37"/>
      <c r="H850" s="37"/>
      <c r="I850" s="188"/>
      <c r="J850" s="37"/>
      <c r="K850" s="37"/>
      <c r="L850" s="38"/>
      <c r="M850" s="189"/>
      <c r="N850" s="190"/>
      <c r="O850" s="76"/>
      <c r="P850" s="76"/>
      <c r="Q850" s="76"/>
      <c r="R850" s="76"/>
      <c r="S850" s="76"/>
      <c r="T850" s="7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T850" s="18" t="s">
        <v>155</v>
      </c>
      <c r="AU850" s="18" t="s">
        <v>82</v>
      </c>
    </row>
    <row r="851" s="14" customFormat="1">
      <c r="A851" s="14"/>
      <c r="B851" s="199"/>
      <c r="C851" s="14"/>
      <c r="D851" s="192" t="s">
        <v>157</v>
      </c>
      <c r="E851" s="200" t="s">
        <v>1</v>
      </c>
      <c r="F851" s="201" t="s">
        <v>690</v>
      </c>
      <c r="G851" s="14"/>
      <c r="H851" s="202">
        <v>5</v>
      </c>
      <c r="I851" s="203"/>
      <c r="J851" s="14"/>
      <c r="K851" s="14"/>
      <c r="L851" s="199"/>
      <c r="M851" s="204"/>
      <c r="N851" s="205"/>
      <c r="O851" s="205"/>
      <c r="P851" s="205"/>
      <c r="Q851" s="205"/>
      <c r="R851" s="205"/>
      <c r="S851" s="205"/>
      <c r="T851" s="206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00" t="s">
        <v>157</v>
      </c>
      <c r="AU851" s="200" t="s">
        <v>82</v>
      </c>
      <c r="AV851" s="14" t="s">
        <v>82</v>
      </c>
      <c r="AW851" s="14" t="s">
        <v>30</v>
      </c>
      <c r="AX851" s="14" t="s">
        <v>73</v>
      </c>
      <c r="AY851" s="200" t="s">
        <v>147</v>
      </c>
    </row>
    <row r="852" s="15" customFormat="1">
      <c r="A852" s="15"/>
      <c r="B852" s="207"/>
      <c r="C852" s="15"/>
      <c r="D852" s="192" t="s">
        <v>157</v>
      </c>
      <c r="E852" s="208" t="s">
        <v>1</v>
      </c>
      <c r="F852" s="209" t="s">
        <v>160</v>
      </c>
      <c r="G852" s="15"/>
      <c r="H852" s="210">
        <v>5</v>
      </c>
      <c r="I852" s="211"/>
      <c r="J852" s="15"/>
      <c r="K852" s="15"/>
      <c r="L852" s="207"/>
      <c r="M852" s="212"/>
      <c r="N852" s="213"/>
      <c r="O852" s="213"/>
      <c r="P852" s="213"/>
      <c r="Q852" s="213"/>
      <c r="R852" s="213"/>
      <c r="S852" s="213"/>
      <c r="T852" s="214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08" t="s">
        <v>157</v>
      </c>
      <c r="AU852" s="208" t="s">
        <v>82</v>
      </c>
      <c r="AV852" s="15" t="s">
        <v>154</v>
      </c>
      <c r="AW852" s="15" t="s">
        <v>30</v>
      </c>
      <c r="AX852" s="15" t="s">
        <v>80</v>
      </c>
      <c r="AY852" s="208" t="s">
        <v>147</v>
      </c>
    </row>
    <row r="853" s="2" customFormat="1" ht="78" customHeight="1">
      <c r="A853" s="37"/>
      <c r="B853" s="171"/>
      <c r="C853" s="172" t="s">
        <v>430</v>
      </c>
      <c r="D853" s="172" t="s">
        <v>150</v>
      </c>
      <c r="E853" s="173" t="s">
        <v>691</v>
      </c>
      <c r="F853" s="174" t="s">
        <v>692</v>
      </c>
      <c r="G853" s="175" t="s">
        <v>667</v>
      </c>
      <c r="H853" s="226"/>
      <c r="I853" s="177"/>
      <c r="J853" s="178">
        <f>ROUND(I853*H853,2)</f>
        <v>0</v>
      </c>
      <c r="K853" s="179"/>
      <c r="L853" s="38"/>
      <c r="M853" s="180" t="s">
        <v>1</v>
      </c>
      <c r="N853" s="181" t="s">
        <v>38</v>
      </c>
      <c r="O853" s="76"/>
      <c r="P853" s="182">
        <f>O853*H853</f>
        <v>0</v>
      </c>
      <c r="Q853" s="182">
        <v>0</v>
      </c>
      <c r="R853" s="182">
        <f>Q853*H853</f>
        <v>0</v>
      </c>
      <c r="S853" s="182">
        <v>0</v>
      </c>
      <c r="T853" s="183">
        <f>S853*H853</f>
        <v>0</v>
      </c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R853" s="184" t="s">
        <v>216</v>
      </c>
      <c r="AT853" s="184" t="s">
        <v>150</v>
      </c>
      <c r="AU853" s="184" t="s">
        <v>82</v>
      </c>
      <c r="AY853" s="18" t="s">
        <v>147</v>
      </c>
      <c r="BE853" s="185">
        <f>IF(N853="základní",J853,0)</f>
        <v>0</v>
      </c>
      <c r="BF853" s="185">
        <f>IF(N853="snížená",J853,0)</f>
        <v>0</v>
      </c>
      <c r="BG853" s="185">
        <f>IF(N853="zákl. přenesená",J853,0)</f>
        <v>0</v>
      </c>
      <c r="BH853" s="185">
        <f>IF(N853="sníž. přenesená",J853,0)</f>
        <v>0</v>
      </c>
      <c r="BI853" s="185">
        <f>IF(N853="nulová",J853,0)</f>
        <v>0</v>
      </c>
      <c r="BJ853" s="18" t="s">
        <v>80</v>
      </c>
      <c r="BK853" s="185">
        <f>ROUND(I853*H853,2)</f>
        <v>0</v>
      </c>
      <c r="BL853" s="18" t="s">
        <v>216</v>
      </c>
      <c r="BM853" s="184" t="s">
        <v>693</v>
      </c>
    </row>
    <row r="854" s="2" customFormat="1">
      <c r="A854" s="37"/>
      <c r="B854" s="38"/>
      <c r="C854" s="37"/>
      <c r="D854" s="186" t="s">
        <v>155</v>
      </c>
      <c r="E854" s="37"/>
      <c r="F854" s="187" t="s">
        <v>694</v>
      </c>
      <c r="G854" s="37"/>
      <c r="H854" s="37"/>
      <c r="I854" s="188"/>
      <c r="J854" s="37"/>
      <c r="K854" s="37"/>
      <c r="L854" s="38"/>
      <c r="M854" s="189"/>
      <c r="N854" s="190"/>
      <c r="O854" s="76"/>
      <c r="P854" s="76"/>
      <c r="Q854" s="76"/>
      <c r="R854" s="76"/>
      <c r="S854" s="76"/>
      <c r="T854" s="7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T854" s="18" t="s">
        <v>155</v>
      </c>
      <c r="AU854" s="18" t="s">
        <v>82</v>
      </c>
    </row>
    <row r="855" s="12" customFormat="1" ht="22.8" customHeight="1">
      <c r="A855" s="12"/>
      <c r="B855" s="158"/>
      <c r="C855" s="12"/>
      <c r="D855" s="159" t="s">
        <v>72</v>
      </c>
      <c r="E855" s="169" t="s">
        <v>695</v>
      </c>
      <c r="F855" s="169" t="s">
        <v>696</v>
      </c>
      <c r="G855" s="12"/>
      <c r="H855" s="12"/>
      <c r="I855" s="161"/>
      <c r="J855" s="170">
        <f>BK855</f>
        <v>0</v>
      </c>
      <c r="K855" s="12"/>
      <c r="L855" s="158"/>
      <c r="M855" s="163"/>
      <c r="N855" s="164"/>
      <c r="O855" s="164"/>
      <c r="P855" s="165">
        <f>SUM(P856:P898)</f>
        <v>0</v>
      </c>
      <c r="Q855" s="164"/>
      <c r="R855" s="165">
        <f>SUM(R856:R898)</f>
        <v>0</v>
      </c>
      <c r="S855" s="164"/>
      <c r="T855" s="166">
        <f>SUM(T856:T898)</f>
        <v>0</v>
      </c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R855" s="159" t="s">
        <v>82</v>
      </c>
      <c r="AT855" s="167" t="s">
        <v>72</v>
      </c>
      <c r="AU855" s="167" t="s">
        <v>80</v>
      </c>
      <c r="AY855" s="159" t="s">
        <v>147</v>
      </c>
      <c r="BK855" s="168">
        <f>SUM(BK856:BK898)</f>
        <v>0</v>
      </c>
    </row>
    <row r="856" s="2" customFormat="1" ht="24.15" customHeight="1">
      <c r="A856" s="37"/>
      <c r="B856" s="171"/>
      <c r="C856" s="172" t="s">
        <v>697</v>
      </c>
      <c r="D856" s="172" t="s">
        <v>150</v>
      </c>
      <c r="E856" s="173" t="s">
        <v>698</v>
      </c>
      <c r="F856" s="174" t="s">
        <v>699</v>
      </c>
      <c r="G856" s="175" t="s">
        <v>195</v>
      </c>
      <c r="H856" s="176">
        <v>37.200000000000003</v>
      </c>
      <c r="I856" s="177"/>
      <c r="J856" s="178">
        <f>ROUND(I856*H856,2)</f>
        <v>0</v>
      </c>
      <c r="K856" s="179"/>
      <c r="L856" s="38"/>
      <c r="M856" s="180" t="s">
        <v>1</v>
      </c>
      <c r="N856" s="181" t="s">
        <v>38</v>
      </c>
      <c r="O856" s="76"/>
      <c r="P856" s="182">
        <f>O856*H856</f>
        <v>0</v>
      </c>
      <c r="Q856" s="182">
        <v>0</v>
      </c>
      <c r="R856" s="182">
        <f>Q856*H856</f>
        <v>0</v>
      </c>
      <c r="S856" s="182">
        <v>0</v>
      </c>
      <c r="T856" s="183">
        <f>S856*H856</f>
        <v>0</v>
      </c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R856" s="184" t="s">
        <v>216</v>
      </c>
      <c r="AT856" s="184" t="s">
        <v>150</v>
      </c>
      <c r="AU856" s="184" t="s">
        <v>82</v>
      </c>
      <c r="AY856" s="18" t="s">
        <v>147</v>
      </c>
      <c r="BE856" s="185">
        <f>IF(N856="základní",J856,0)</f>
        <v>0</v>
      </c>
      <c r="BF856" s="185">
        <f>IF(N856="snížená",J856,0)</f>
        <v>0</v>
      </c>
      <c r="BG856" s="185">
        <f>IF(N856="zákl. přenesená",J856,0)</f>
        <v>0</v>
      </c>
      <c r="BH856" s="185">
        <f>IF(N856="sníž. přenesená",J856,0)</f>
        <v>0</v>
      </c>
      <c r="BI856" s="185">
        <f>IF(N856="nulová",J856,0)</f>
        <v>0</v>
      </c>
      <c r="BJ856" s="18" t="s">
        <v>80</v>
      </c>
      <c r="BK856" s="185">
        <f>ROUND(I856*H856,2)</f>
        <v>0</v>
      </c>
      <c r="BL856" s="18" t="s">
        <v>216</v>
      </c>
      <c r="BM856" s="184" t="s">
        <v>700</v>
      </c>
    </row>
    <row r="857" s="2" customFormat="1">
      <c r="A857" s="37"/>
      <c r="B857" s="38"/>
      <c r="C857" s="37"/>
      <c r="D857" s="186" t="s">
        <v>155</v>
      </c>
      <c r="E857" s="37"/>
      <c r="F857" s="187" t="s">
        <v>701</v>
      </c>
      <c r="G857" s="37"/>
      <c r="H857" s="37"/>
      <c r="I857" s="188"/>
      <c r="J857" s="37"/>
      <c r="K857" s="37"/>
      <c r="L857" s="38"/>
      <c r="M857" s="189"/>
      <c r="N857" s="190"/>
      <c r="O857" s="76"/>
      <c r="P857" s="76"/>
      <c r="Q857" s="76"/>
      <c r="R857" s="76"/>
      <c r="S857" s="76"/>
      <c r="T857" s="7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T857" s="18" t="s">
        <v>155</v>
      </c>
      <c r="AU857" s="18" t="s">
        <v>82</v>
      </c>
    </row>
    <row r="858" s="13" customFormat="1">
      <c r="A858" s="13"/>
      <c r="B858" s="191"/>
      <c r="C858" s="13"/>
      <c r="D858" s="192" t="s">
        <v>157</v>
      </c>
      <c r="E858" s="193" t="s">
        <v>1</v>
      </c>
      <c r="F858" s="194" t="s">
        <v>702</v>
      </c>
      <c r="G858" s="13"/>
      <c r="H858" s="193" t="s">
        <v>1</v>
      </c>
      <c r="I858" s="195"/>
      <c r="J858" s="13"/>
      <c r="K858" s="13"/>
      <c r="L858" s="191"/>
      <c r="M858" s="196"/>
      <c r="N858" s="197"/>
      <c r="O858" s="197"/>
      <c r="P858" s="197"/>
      <c r="Q858" s="197"/>
      <c r="R858" s="197"/>
      <c r="S858" s="197"/>
      <c r="T858" s="198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193" t="s">
        <v>157</v>
      </c>
      <c r="AU858" s="193" t="s">
        <v>82</v>
      </c>
      <c r="AV858" s="13" t="s">
        <v>80</v>
      </c>
      <c r="AW858" s="13" t="s">
        <v>30</v>
      </c>
      <c r="AX858" s="13" t="s">
        <v>73</v>
      </c>
      <c r="AY858" s="193" t="s">
        <v>147</v>
      </c>
    </row>
    <row r="859" s="14" customFormat="1">
      <c r="A859" s="14"/>
      <c r="B859" s="199"/>
      <c r="C859" s="14"/>
      <c r="D859" s="192" t="s">
        <v>157</v>
      </c>
      <c r="E859" s="200" t="s">
        <v>1</v>
      </c>
      <c r="F859" s="201" t="s">
        <v>703</v>
      </c>
      <c r="G859" s="14"/>
      <c r="H859" s="202">
        <v>3.5</v>
      </c>
      <c r="I859" s="203"/>
      <c r="J859" s="14"/>
      <c r="K859" s="14"/>
      <c r="L859" s="199"/>
      <c r="M859" s="204"/>
      <c r="N859" s="205"/>
      <c r="O859" s="205"/>
      <c r="P859" s="205"/>
      <c r="Q859" s="205"/>
      <c r="R859" s="205"/>
      <c r="S859" s="205"/>
      <c r="T859" s="206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00" t="s">
        <v>157</v>
      </c>
      <c r="AU859" s="200" t="s">
        <v>82</v>
      </c>
      <c r="AV859" s="14" t="s">
        <v>82</v>
      </c>
      <c r="AW859" s="14" t="s">
        <v>30</v>
      </c>
      <c r="AX859" s="14" t="s">
        <v>73</v>
      </c>
      <c r="AY859" s="200" t="s">
        <v>147</v>
      </c>
    </row>
    <row r="860" s="13" customFormat="1">
      <c r="A860" s="13"/>
      <c r="B860" s="191"/>
      <c r="C860" s="13"/>
      <c r="D860" s="192" t="s">
        <v>157</v>
      </c>
      <c r="E860" s="193" t="s">
        <v>1</v>
      </c>
      <c r="F860" s="194" t="s">
        <v>704</v>
      </c>
      <c r="G860" s="13"/>
      <c r="H860" s="193" t="s">
        <v>1</v>
      </c>
      <c r="I860" s="195"/>
      <c r="J860" s="13"/>
      <c r="K860" s="13"/>
      <c r="L860" s="191"/>
      <c r="M860" s="196"/>
      <c r="N860" s="197"/>
      <c r="O860" s="197"/>
      <c r="P860" s="197"/>
      <c r="Q860" s="197"/>
      <c r="R860" s="197"/>
      <c r="S860" s="197"/>
      <c r="T860" s="198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193" t="s">
        <v>157</v>
      </c>
      <c r="AU860" s="193" t="s">
        <v>82</v>
      </c>
      <c r="AV860" s="13" t="s">
        <v>80</v>
      </c>
      <c r="AW860" s="13" t="s">
        <v>30</v>
      </c>
      <c r="AX860" s="13" t="s">
        <v>73</v>
      </c>
      <c r="AY860" s="193" t="s">
        <v>147</v>
      </c>
    </row>
    <row r="861" s="14" customFormat="1">
      <c r="A861" s="14"/>
      <c r="B861" s="199"/>
      <c r="C861" s="14"/>
      <c r="D861" s="192" t="s">
        <v>157</v>
      </c>
      <c r="E861" s="200" t="s">
        <v>1</v>
      </c>
      <c r="F861" s="201" t="s">
        <v>705</v>
      </c>
      <c r="G861" s="14"/>
      <c r="H861" s="202">
        <v>30</v>
      </c>
      <c r="I861" s="203"/>
      <c r="J861" s="14"/>
      <c r="K861" s="14"/>
      <c r="L861" s="199"/>
      <c r="M861" s="204"/>
      <c r="N861" s="205"/>
      <c r="O861" s="205"/>
      <c r="P861" s="205"/>
      <c r="Q861" s="205"/>
      <c r="R861" s="205"/>
      <c r="S861" s="205"/>
      <c r="T861" s="206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00" t="s">
        <v>157</v>
      </c>
      <c r="AU861" s="200" t="s">
        <v>82</v>
      </c>
      <c r="AV861" s="14" t="s">
        <v>82</v>
      </c>
      <c r="AW861" s="14" t="s">
        <v>30</v>
      </c>
      <c r="AX861" s="14" t="s">
        <v>73</v>
      </c>
      <c r="AY861" s="200" t="s">
        <v>147</v>
      </c>
    </row>
    <row r="862" s="13" customFormat="1">
      <c r="A862" s="13"/>
      <c r="B862" s="191"/>
      <c r="C862" s="13"/>
      <c r="D862" s="192" t="s">
        <v>157</v>
      </c>
      <c r="E862" s="193" t="s">
        <v>1</v>
      </c>
      <c r="F862" s="194" t="s">
        <v>706</v>
      </c>
      <c r="G862" s="13"/>
      <c r="H862" s="193" t="s">
        <v>1</v>
      </c>
      <c r="I862" s="195"/>
      <c r="J862" s="13"/>
      <c r="K862" s="13"/>
      <c r="L862" s="191"/>
      <c r="M862" s="196"/>
      <c r="N862" s="197"/>
      <c r="O862" s="197"/>
      <c r="P862" s="197"/>
      <c r="Q862" s="197"/>
      <c r="R862" s="197"/>
      <c r="S862" s="197"/>
      <c r="T862" s="198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193" t="s">
        <v>157</v>
      </c>
      <c r="AU862" s="193" t="s">
        <v>82</v>
      </c>
      <c r="AV862" s="13" t="s">
        <v>80</v>
      </c>
      <c r="AW862" s="13" t="s">
        <v>30</v>
      </c>
      <c r="AX862" s="13" t="s">
        <v>73</v>
      </c>
      <c r="AY862" s="193" t="s">
        <v>147</v>
      </c>
    </row>
    <row r="863" s="14" customFormat="1">
      <c r="A863" s="14"/>
      <c r="B863" s="199"/>
      <c r="C863" s="14"/>
      <c r="D863" s="192" t="s">
        <v>157</v>
      </c>
      <c r="E863" s="200" t="s">
        <v>1</v>
      </c>
      <c r="F863" s="201" t="s">
        <v>707</v>
      </c>
      <c r="G863" s="14"/>
      <c r="H863" s="202">
        <v>0.90000000000000002</v>
      </c>
      <c r="I863" s="203"/>
      <c r="J863" s="14"/>
      <c r="K863" s="14"/>
      <c r="L863" s="199"/>
      <c r="M863" s="204"/>
      <c r="N863" s="205"/>
      <c r="O863" s="205"/>
      <c r="P863" s="205"/>
      <c r="Q863" s="205"/>
      <c r="R863" s="205"/>
      <c r="S863" s="205"/>
      <c r="T863" s="206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00" t="s">
        <v>157</v>
      </c>
      <c r="AU863" s="200" t="s">
        <v>82</v>
      </c>
      <c r="AV863" s="14" t="s">
        <v>82</v>
      </c>
      <c r="AW863" s="14" t="s">
        <v>30</v>
      </c>
      <c r="AX863" s="14" t="s">
        <v>73</v>
      </c>
      <c r="AY863" s="200" t="s">
        <v>147</v>
      </c>
    </row>
    <row r="864" s="13" customFormat="1">
      <c r="A864" s="13"/>
      <c r="B864" s="191"/>
      <c r="C864" s="13"/>
      <c r="D864" s="192" t="s">
        <v>157</v>
      </c>
      <c r="E864" s="193" t="s">
        <v>1</v>
      </c>
      <c r="F864" s="194" t="s">
        <v>708</v>
      </c>
      <c r="G864" s="13"/>
      <c r="H864" s="193" t="s">
        <v>1</v>
      </c>
      <c r="I864" s="195"/>
      <c r="J864" s="13"/>
      <c r="K864" s="13"/>
      <c r="L864" s="191"/>
      <c r="M864" s="196"/>
      <c r="N864" s="197"/>
      <c r="O864" s="197"/>
      <c r="P864" s="197"/>
      <c r="Q864" s="197"/>
      <c r="R864" s="197"/>
      <c r="S864" s="197"/>
      <c r="T864" s="198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193" t="s">
        <v>157</v>
      </c>
      <c r="AU864" s="193" t="s">
        <v>82</v>
      </c>
      <c r="AV864" s="13" t="s">
        <v>80</v>
      </c>
      <c r="AW864" s="13" t="s">
        <v>30</v>
      </c>
      <c r="AX864" s="13" t="s">
        <v>73</v>
      </c>
      <c r="AY864" s="193" t="s">
        <v>147</v>
      </c>
    </row>
    <row r="865" s="14" customFormat="1">
      <c r="A865" s="14"/>
      <c r="B865" s="199"/>
      <c r="C865" s="14"/>
      <c r="D865" s="192" t="s">
        <v>157</v>
      </c>
      <c r="E865" s="200" t="s">
        <v>1</v>
      </c>
      <c r="F865" s="201" t="s">
        <v>709</v>
      </c>
      <c r="G865" s="14"/>
      <c r="H865" s="202">
        <v>0.80000000000000004</v>
      </c>
      <c r="I865" s="203"/>
      <c r="J865" s="14"/>
      <c r="K865" s="14"/>
      <c r="L865" s="199"/>
      <c r="M865" s="204"/>
      <c r="N865" s="205"/>
      <c r="O865" s="205"/>
      <c r="P865" s="205"/>
      <c r="Q865" s="205"/>
      <c r="R865" s="205"/>
      <c r="S865" s="205"/>
      <c r="T865" s="206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00" t="s">
        <v>157</v>
      </c>
      <c r="AU865" s="200" t="s">
        <v>82</v>
      </c>
      <c r="AV865" s="14" t="s">
        <v>82</v>
      </c>
      <c r="AW865" s="14" t="s">
        <v>30</v>
      </c>
      <c r="AX865" s="14" t="s">
        <v>73</v>
      </c>
      <c r="AY865" s="200" t="s">
        <v>147</v>
      </c>
    </row>
    <row r="866" s="13" customFormat="1">
      <c r="A866" s="13"/>
      <c r="B866" s="191"/>
      <c r="C866" s="13"/>
      <c r="D866" s="192" t="s">
        <v>157</v>
      </c>
      <c r="E866" s="193" t="s">
        <v>1</v>
      </c>
      <c r="F866" s="194" t="s">
        <v>710</v>
      </c>
      <c r="G866" s="13"/>
      <c r="H866" s="193" t="s">
        <v>1</v>
      </c>
      <c r="I866" s="195"/>
      <c r="J866" s="13"/>
      <c r="K866" s="13"/>
      <c r="L866" s="191"/>
      <c r="M866" s="196"/>
      <c r="N866" s="197"/>
      <c r="O866" s="197"/>
      <c r="P866" s="197"/>
      <c r="Q866" s="197"/>
      <c r="R866" s="197"/>
      <c r="S866" s="197"/>
      <c r="T866" s="198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193" t="s">
        <v>157</v>
      </c>
      <c r="AU866" s="193" t="s">
        <v>82</v>
      </c>
      <c r="AV866" s="13" t="s">
        <v>80</v>
      </c>
      <c r="AW866" s="13" t="s">
        <v>30</v>
      </c>
      <c r="AX866" s="13" t="s">
        <v>73</v>
      </c>
      <c r="AY866" s="193" t="s">
        <v>147</v>
      </c>
    </row>
    <row r="867" s="14" customFormat="1">
      <c r="A867" s="14"/>
      <c r="B867" s="199"/>
      <c r="C867" s="14"/>
      <c r="D867" s="192" t="s">
        <v>157</v>
      </c>
      <c r="E867" s="200" t="s">
        <v>1</v>
      </c>
      <c r="F867" s="201" t="s">
        <v>711</v>
      </c>
      <c r="G867" s="14"/>
      <c r="H867" s="202">
        <v>2</v>
      </c>
      <c r="I867" s="203"/>
      <c r="J867" s="14"/>
      <c r="K867" s="14"/>
      <c r="L867" s="199"/>
      <c r="M867" s="204"/>
      <c r="N867" s="205"/>
      <c r="O867" s="205"/>
      <c r="P867" s="205"/>
      <c r="Q867" s="205"/>
      <c r="R867" s="205"/>
      <c r="S867" s="205"/>
      <c r="T867" s="206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00" t="s">
        <v>157</v>
      </c>
      <c r="AU867" s="200" t="s">
        <v>82</v>
      </c>
      <c r="AV867" s="14" t="s">
        <v>82</v>
      </c>
      <c r="AW867" s="14" t="s">
        <v>30</v>
      </c>
      <c r="AX867" s="14" t="s">
        <v>73</v>
      </c>
      <c r="AY867" s="200" t="s">
        <v>147</v>
      </c>
    </row>
    <row r="868" s="15" customFormat="1">
      <c r="A868" s="15"/>
      <c r="B868" s="207"/>
      <c r="C868" s="15"/>
      <c r="D868" s="192" t="s">
        <v>157</v>
      </c>
      <c r="E868" s="208" t="s">
        <v>1</v>
      </c>
      <c r="F868" s="209" t="s">
        <v>160</v>
      </c>
      <c r="G868" s="15"/>
      <c r="H868" s="210">
        <v>37.199999999999996</v>
      </c>
      <c r="I868" s="211"/>
      <c r="J868" s="15"/>
      <c r="K868" s="15"/>
      <c r="L868" s="207"/>
      <c r="M868" s="212"/>
      <c r="N868" s="213"/>
      <c r="O868" s="213"/>
      <c r="P868" s="213"/>
      <c r="Q868" s="213"/>
      <c r="R868" s="213"/>
      <c r="S868" s="213"/>
      <c r="T868" s="214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08" t="s">
        <v>157</v>
      </c>
      <c r="AU868" s="208" t="s">
        <v>82</v>
      </c>
      <c r="AV868" s="15" t="s">
        <v>154</v>
      </c>
      <c r="AW868" s="15" t="s">
        <v>30</v>
      </c>
      <c r="AX868" s="15" t="s">
        <v>80</v>
      </c>
      <c r="AY868" s="208" t="s">
        <v>147</v>
      </c>
    </row>
    <row r="869" s="2" customFormat="1" ht="37.8" customHeight="1">
      <c r="A869" s="37"/>
      <c r="B869" s="171"/>
      <c r="C869" s="172" t="s">
        <v>434</v>
      </c>
      <c r="D869" s="172" t="s">
        <v>150</v>
      </c>
      <c r="E869" s="173" t="s">
        <v>712</v>
      </c>
      <c r="F869" s="174" t="s">
        <v>713</v>
      </c>
      <c r="G869" s="175" t="s">
        <v>195</v>
      </c>
      <c r="H869" s="176">
        <v>37.200000000000003</v>
      </c>
      <c r="I869" s="177"/>
      <c r="J869" s="178">
        <f>ROUND(I869*H869,2)</f>
        <v>0</v>
      </c>
      <c r="K869" s="179"/>
      <c r="L869" s="38"/>
      <c r="M869" s="180" t="s">
        <v>1</v>
      </c>
      <c r="N869" s="181" t="s">
        <v>38</v>
      </c>
      <c r="O869" s="76"/>
      <c r="P869" s="182">
        <f>O869*H869</f>
        <v>0</v>
      </c>
      <c r="Q869" s="182">
        <v>0</v>
      </c>
      <c r="R869" s="182">
        <f>Q869*H869</f>
        <v>0</v>
      </c>
      <c r="S869" s="182">
        <v>0</v>
      </c>
      <c r="T869" s="183">
        <f>S869*H869</f>
        <v>0</v>
      </c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R869" s="184" t="s">
        <v>216</v>
      </c>
      <c r="AT869" s="184" t="s">
        <v>150</v>
      </c>
      <c r="AU869" s="184" t="s">
        <v>82</v>
      </c>
      <c r="AY869" s="18" t="s">
        <v>147</v>
      </c>
      <c r="BE869" s="185">
        <f>IF(N869="základní",J869,0)</f>
        <v>0</v>
      </c>
      <c r="BF869" s="185">
        <f>IF(N869="snížená",J869,0)</f>
        <v>0</v>
      </c>
      <c r="BG869" s="185">
        <f>IF(N869="zákl. přenesená",J869,0)</f>
        <v>0</v>
      </c>
      <c r="BH869" s="185">
        <f>IF(N869="sníž. přenesená",J869,0)</f>
        <v>0</v>
      </c>
      <c r="BI869" s="185">
        <f>IF(N869="nulová",J869,0)</f>
        <v>0</v>
      </c>
      <c r="BJ869" s="18" t="s">
        <v>80</v>
      </c>
      <c r="BK869" s="185">
        <f>ROUND(I869*H869,2)</f>
        <v>0</v>
      </c>
      <c r="BL869" s="18" t="s">
        <v>216</v>
      </c>
      <c r="BM869" s="184" t="s">
        <v>714</v>
      </c>
    </row>
    <row r="870" s="2" customFormat="1">
      <c r="A870" s="37"/>
      <c r="B870" s="38"/>
      <c r="C870" s="37"/>
      <c r="D870" s="186" t="s">
        <v>155</v>
      </c>
      <c r="E870" s="37"/>
      <c r="F870" s="187" t="s">
        <v>715</v>
      </c>
      <c r="G870" s="37"/>
      <c r="H870" s="37"/>
      <c r="I870" s="188"/>
      <c r="J870" s="37"/>
      <c r="K870" s="37"/>
      <c r="L870" s="38"/>
      <c r="M870" s="189"/>
      <c r="N870" s="190"/>
      <c r="O870" s="76"/>
      <c r="P870" s="76"/>
      <c r="Q870" s="76"/>
      <c r="R870" s="76"/>
      <c r="S870" s="76"/>
      <c r="T870" s="7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T870" s="18" t="s">
        <v>155</v>
      </c>
      <c r="AU870" s="18" t="s">
        <v>82</v>
      </c>
    </row>
    <row r="871" s="13" customFormat="1">
      <c r="A871" s="13"/>
      <c r="B871" s="191"/>
      <c r="C871" s="13"/>
      <c r="D871" s="192" t="s">
        <v>157</v>
      </c>
      <c r="E871" s="193" t="s">
        <v>1</v>
      </c>
      <c r="F871" s="194" t="s">
        <v>702</v>
      </c>
      <c r="G871" s="13"/>
      <c r="H871" s="193" t="s">
        <v>1</v>
      </c>
      <c r="I871" s="195"/>
      <c r="J871" s="13"/>
      <c r="K871" s="13"/>
      <c r="L871" s="191"/>
      <c r="M871" s="196"/>
      <c r="N871" s="197"/>
      <c r="O871" s="197"/>
      <c r="P871" s="197"/>
      <c r="Q871" s="197"/>
      <c r="R871" s="197"/>
      <c r="S871" s="197"/>
      <c r="T871" s="198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193" t="s">
        <v>157</v>
      </c>
      <c r="AU871" s="193" t="s">
        <v>82</v>
      </c>
      <c r="AV871" s="13" t="s">
        <v>80</v>
      </c>
      <c r="AW871" s="13" t="s">
        <v>30</v>
      </c>
      <c r="AX871" s="13" t="s">
        <v>73</v>
      </c>
      <c r="AY871" s="193" t="s">
        <v>147</v>
      </c>
    </row>
    <row r="872" s="14" customFormat="1">
      <c r="A872" s="14"/>
      <c r="B872" s="199"/>
      <c r="C872" s="14"/>
      <c r="D872" s="192" t="s">
        <v>157</v>
      </c>
      <c r="E872" s="200" t="s">
        <v>1</v>
      </c>
      <c r="F872" s="201" t="s">
        <v>703</v>
      </c>
      <c r="G872" s="14"/>
      <c r="H872" s="202">
        <v>3.5</v>
      </c>
      <c r="I872" s="203"/>
      <c r="J872" s="14"/>
      <c r="K872" s="14"/>
      <c r="L872" s="199"/>
      <c r="M872" s="204"/>
      <c r="N872" s="205"/>
      <c r="O872" s="205"/>
      <c r="P872" s="205"/>
      <c r="Q872" s="205"/>
      <c r="R872" s="205"/>
      <c r="S872" s="205"/>
      <c r="T872" s="206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00" t="s">
        <v>157</v>
      </c>
      <c r="AU872" s="200" t="s">
        <v>82</v>
      </c>
      <c r="AV872" s="14" t="s">
        <v>82</v>
      </c>
      <c r="AW872" s="14" t="s">
        <v>30</v>
      </c>
      <c r="AX872" s="14" t="s">
        <v>73</v>
      </c>
      <c r="AY872" s="200" t="s">
        <v>147</v>
      </c>
    </row>
    <row r="873" s="13" customFormat="1">
      <c r="A873" s="13"/>
      <c r="B873" s="191"/>
      <c r="C873" s="13"/>
      <c r="D873" s="192" t="s">
        <v>157</v>
      </c>
      <c r="E873" s="193" t="s">
        <v>1</v>
      </c>
      <c r="F873" s="194" t="s">
        <v>704</v>
      </c>
      <c r="G873" s="13"/>
      <c r="H873" s="193" t="s">
        <v>1</v>
      </c>
      <c r="I873" s="195"/>
      <c r="J873" s="13"/>
      <c r="K873" s="13"/>
      <c r="L873" s="191"/>
      <c r="M873" s="196"/>
      <c r="N873" s="197"/>
      <c r="O873" s="197"/>
      <c r="P873" s="197"/>
      <c r="Q873" s="197"/>
      <c r="R873" s="197"/>
      <c r="S873" s="197"/>
      <c r="T873" s="198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193" t="s">
        <v>157</v>
      </c>
      <c r="AU873" s="193" t="s">
        <v>82</v>
      </c>
      <c r="AV873" s="13" t="s">
        <v>80</v>
      </c>
      <c r="AW873" s="13" t="s">
        <v>30</v>
      </c>
      <c r="AX873" s="13" t="s">
        <v>73</v>
      </c>
      <c r="AY873" s="193" t="s">
        <v>147</v>
      </c>
    </row>
    <row r="874" s="14" customFormat="1">
      <c r="A874" s="14"/>
      <c r="B874" s="199"/>
      <c r="C874" s="14"/>
      <c r="D874" s="192" t="s">
        <v>157</v>
      </c>
      <c r="E874" s="200" t="s">
        <v>1</v>
      </c>
      <c r="F874" s="201" t="s">
        <v>705</v>
      </c>
      <c r="G874" s="14"/>
      <c r="H874" s="202">
        <v>30</v>
      </c>
      <c r="I874" s="203"/>
      <c r="J874" s="14"/>
      <c r="K874" s="14"/>
      <c r="L874" s="199"/>
      <c r="M874" s="204"/>
      <c r="N874" s="205"/>
      <c r="O874" s="205"/>
      <c r="P874" s="205"/>
      <c r="Q874" s="205"/>
      <c r="R874" s="205"/>
      <c r="S874" s="205"/>
      <c r="T874" s="206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00" t="s">
        <v>157</v>
      </c>
      <c r="AU874" s="200" t="s">
        <v>82</v>
      </c>
      <c r="AV874" s="14" t="s">
        <v>82</v>
      </c>
      <c r="AW874" s="14" t="s">
        <v>30</v>
      </c>
      <c r="AX874" s="14" t="s">
        <v>73</v>
      </c>
      <c r="AY874" s="200" t="s">
        <v>147</v>
      </c>
    </row>
    <row r="875" s="13" customFormat="1">
      <c r="A875" s="13"/>
      <c r="B875" s="191"/>
      <c r="C875" s="13"/>
      <c r="D875" s="192" t="s">
        <v>157</v>
      </c>
      <c r="E875" s="193" t="s">
        <v>1</v>
      </c>
      <c r="F875" s="194" t="s">
        <v>706</v>
      </c>
      <c r="G875" s="13"/>
      <c r="H875" s="193" t="s">
        <v>1</v>
      </c>
      <c r="I875" s="195"/>
      <c r="J875" s="13"/>
      <c r="K875" s="13"/>
      <c r="L875" s="191"/>
      <c r="M875" s="196"/>
      <c r="N875" s="197"/>
      <c r="O875" s="197"/>
      <c r="P875" s="197"/>
      <c r="Q875" s="197"/>
      <c r="R875" s="197"/>
      <c r="S875" s="197"/>
      <c r="T875" s="198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193" t="s">
        <v>157</v>
      </c>
      <c r="AU875" s="193" t="s">
        <v>82</v>
      </c>
      <c r="AV875" s="13" t="s">
        <v>80</v>
      </c>
      <c r="AW875" s="13" t="s">
        <v>30</v>
      </c>
      <c r="AX875" s="13" t="s">
        <v>73</v>
      </c>
      <c r="AY875" s="193" t="s">
        <v>147</v>
      </c>
    </row>
    <row r="876" s="14" customFormat="1">
      <c r="A876" s="14"/>
      <c r="B876" s="199"/>
      <c r="C876" s="14"/>
      <c r="D876" s="192" t="s">
        <v>157</v>
      </c>
      <c r="E876" s="200" t="s">
        <v>1</v>
      </c>
      <c r="F876" s="201" t="s">
        <v>707</v>
      </c>
      <c r="G876" s="14"/>
      <c r="H876" s="202">
        <v>0.90000000000000002</v>
      </c>
      <c r="I876" s="203"/>
      <c r="J876" s="14"/>
      <c r="K876" s="14"/>
      <c r="L876" s="199"/>
      <c r="M876" s="204"/>
      <c r="N876" s="205"/>
      <c r="O876" s="205"/>
      <c r="P876" s="205"/>
      <c r="Q876" s="205"/>
      <c r="R876" s="205"/>
      <c r="S876" s="205"/>
      <c r="T876" s="206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00" t="s">
        <v>157</v>
      </c>
      <c r="AU876" s="200" t="s">
        <v>82</v>
      </c>
      <c r="AV876" s="14" t="s">
        <v>82</v>
      </c>
      <c r="AW876" s="14" t="s">
        <v>30</v>
      </c>
      <c r="AX876" s="14" t="s">
        <v>73</v>
      </c>
      <c r="AY876" s="200" t="s">
        <v>147</v>
      </c>
    </row>
    <row r="877" s="13" customFormat="1">
      <c r="A877" s="13"/>
      <c r="B877" s="191"/>
      <c r="C877" s="13"/>
      <c r="D877" s="192" t="s">
        <v>157</v>
      </c>
      <c r="E877" s="193" t="s">
        <v>1</v>
      </c>
      <c r="F877" s="194" t="s">
        <v>708</v>
      </c>
      <c r="G877" s="13"/>
      <c r="H877" s="193" t="s">
        <v>1</v>
      </c>
      <c r="I877" s="195"/>
      <c r="J877" s="13"/>
      <c r="K877" s="13"/>
      <c r="L877" s="191"/>
      <c r="M877" s="196"/>
      <c r="N877" s="197"/>
      <c r="O877" s="197"/>
      <c r="P877" s="197"/>
      <c r="Q877" s="197"/>
      <c r="R877" s="197"/>
      <c r="S877" s="197"/>
      <c r="T877" s="198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193" t="s">
        <v>157</v>
      </c>
      <c r="AU877" s="193" t="s">
        <v>82</v>
      </c>
      <c r="AV877" s="13" t="s">
        <v>80</v>
      </c>
      <c r="AW877" s="13" t="s">
        <v>30</v>
      </c>
      <c r="AX877" s="13" t="s">
        <v>73</v>
      </c>
      <c r="AY877" s="193" t="s">
        <v>147</v>
      </c>
    </row>
    <row r="878" s="14" customFormat="1">
      <c r="A878" s="14"/>
      <c r="B878" s="199"/>
      <c r="C878" s="14"/>
      <c r="D878" s="192" t="s">
        <v>157</v>
      </c>
      <c r="E878" s="200" t="s">
        <v>1</v>
      </c>
      <c r="F878" s="201" t="s">
        <v>709</v>
      </c>
      <c r="G878" s="14"/>
      <c r="H878" s="202">
        <v>0.80000000000000004</v>
      </c>
      <c r="I878" s="203"/>
      <c r="J878" s="14"/>
      <c r="K878" s="14"/>
      <c r="L878" s="199"/>
      <c r="M878" s="204"/>
      <c r="N878" s="205"/>
      <c r="O878" s="205"/>
      <c r="P878" s="205"/>
      <c r="Q878" s="205"/>
      <c r="R878" s="205"/>
      <c r="S878" s="205"/>
      <c r="T878" s="206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00" t="s">
        <v>157</v>
      </c>
      <c r="AU878" s="200" t="s">
        <v>82</v>
      </c>
      <c r="AV878" s="14" t="s">
        <v>82</v>
      </c>
      <c r="AW878" s="14" t="s">
        <v>30</v>
      </c>
      <c r="AX878" s="14" t="s">
        <v>73</v>
      </c>
      <c r="AY878" s="200" t="s">
        <v>147</v>
      </c>
    </row>
    <row r="879" s="13" customFormat="1">
      <c r="A879" s="13"/>
      <c r="B879" s="191"/>
      <c r="C879" s="13"/>
      <c r="D879" s="192" t="s">
        <v>157</v>
      </c>
      <c r="E879" s="193" t="s">
        <v>1</v>
      </c>
      <c r="F879" s="194" t="s">
        <v>710</v>
      </c>
      <c r="G879" s="13"/>
      <c r="H879" s="193" t="s">
        <v>1</v>
      </c>
      <c r="I879" s="195"/>
      <c r="J879" s="13"/>
      <c r="K879" s="13"/>
      <c r="L879" s="191"/>
      <c r="M879" s="196"/>
      <c r="N879" s="197"/>
      <c r="O879" s="197"/>
      <c r="P879" s="197"/>
      <c r="Q879" s="197"/>
      <c r="R879" s="197"/>
      <c r="S879" s="197"/>
      <c r="T879" s="198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193" t="s">
        <v>157</v>
      </c>
      <c r="AU879" s="193" t="s">
        <v>82</v>
      </c>
      <c r="AV879" s="13" t="s">
        <v>80</v>
      </c>
      <c r="AW879" s="13" t="s">
        <v>30</v>
      </c>
      <c r="AX879" s="13" t="s">
        <v>73</v>
      </c>
      <c r="AY879" s="193" t="s">
        <v>147</v>
      </c>
    </row>
    <row r="880" s="14" customFormat="1">
      <c r="A880" s="14"/>
      <c r="B880" s="199"/>
      <c r="C880" s="14"/>
      <c r="D880" s="192" t="s">
        <v>157</v>
      </c>
      <c r="E880" s="200" t="s">
        <v>1</v>
      </c>
      <c r="F880" s="201" t="s">
        <v>711</v>
      </c>
      <c r="G880" s="14"/>
      <c r="H880" s="202">
        <v>2</v>
      </c>
      <c r="I880" s="203"/>
      <c r="J880" s="14"/>
      <c r="K880" s="14"/>
      <c r="L880" s="199"/>
      <c r="M880" s="204"/>
      <c r="N880" s="205"/>
      <c r="O880" s="205"/>
      <c r="P880" s="205"/>
      <c r="Q880" s="205"/>
      <c r="R880" s="205"/>
      <c r="S880" s="205"/>
      <c r="T880" s="206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00" t="s">
        <v>157</v>
      </c>
      <c r="AU880" s="200" t="s">
        <v>82</v>
      </c>
      <c r="AV880" s="14" t="s">
        <v>82</v>
      </c>
      <c r="AW880" s="14" t="s">
        <v>30</v>
      </c>
      <c r="AX880" s="14" t="s">
        <v>73</v>
      </c>
      <c r="AY880" s="200" t="s">
        <v>147</v>
      </c>
    </row>
    <row r="881" s="15" customFormat="1">
      <c r="A881" s="15"/>
      <c r="B881" s="207"/>
      <c r="C881" s="15"/>
      <c r="D881" s="192" t="s">
        <v>157</v>
      </c>
      <c r="E881" s="208" t="s">
        <v>1</v>
      </c>
      <c r="F881" s="209" t="s">
        <v>160</v>
      </c>
      <c r="G881" s="15"/>
      <c r="H881" s="210">
        <v>37.199999999999996</v>
      </c>
      <c r="I881" s="211"/>
      <c r="J881" s="15"/>
      <c r="K881" s="15"/>
      <c r="L881" s="207"/>
      <c r="M881" s="212"/>
      <c r="N881" s="213"/>
      <c r="O881" s="213"/>
      <c r="P881" s="213"/>
      <c r="Q881" s="213"/>
      <c r="R881" s="213"/>
      <c r="S881" s="213"/>
      <c r="T881" s="214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08" t="s">
        <v>157</v>
      </c>
      <c r="AU881" s="208" t="s">
        <v>82</v>
      </c>
      <c r="AV881" s="15" t="s">
        <v>154</v>
      </c>
      <c r="AW881" s="15" t="s">
        <v>30</v>
      </c>
      <c r="AX881" s="15" t="s">
        <v>80</v>
      </c>
      <c r="AY881" s="208" t="s">
        <v>147</v>
      </c>
    </row>
    <row r="882" s="2" customFormat="1" ht="55.5" customHeight="1">
      <c r="A882" s="37"/>
      <c r="B882" s="171"/>
      <c r="C882" s="172" t="s">
        <v>716</v>
      </c>
      <c r="D882" s="172" t="s">
        <v>150</v>
      </c>
      <c r="E882" s="173" t="s">
        <v>717</v>
      </c>
      <c r="F882" s="174" t="s">
        <v>718</v>
      </c>
      <c r="G882" s="175" t="s">
        <v>153</v>
      </c>
      <c r="H882" s="176">
        <v>67.799999999999997</v>
      </c>
      <c r="I882" s="177"/>
      <c r="J882" s="178">
        <f>ROUND(I882*H882,2)</f>
        <v>0</v>
      </c>
      <c r="K882" s="179"/>
      <c r="L882" s="38"/>
      <c r="M882" s="180" t="s">
        <v>1</v>
      </c>
      <c r="N882" s="181" t="s">
        <v>38</v>
      </c>
      <c r="O882" s="76"/>
      <c r="P882" s="182">
        <f>O882*H882</f>
        <v>0</v>
      </c>
      <c r="Q882" s="182">
        <v>0</v>
      </c>
      <c r="R882" s="182">
        <f>Q882*H882</f>
        <v>0</v>
      </c>
      <c r="S882" s="182">
        <v>0</v>
      </c>
      <c r="T882" s="183">
        <f>S882*H882</f>
        <v>0</v>
      </c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R882" s="184" t="s">
        <v>216</v>
      </c>
      <c r="AT882" s="184" t="s">
        <v>150</v>
      </c>
      <c r="AU882" s="184" t="s">
        <v>82</v>
      </c>
      <c r="AY882" s="18" t="s">
        <v>147</v>
      </c>
      <c r="BE882" s="185">
        <f>IF(N882="základní",J882,0)</f>
        <v>0</v>
      </c>
      <c r="BF882" s="185">
        <f>IF(N882="snížená",J882,0)</f>
        <v>0</v>
      </c>
      <c r="BG882" s="185">
        <f>IF(N882="zákl. přenesená",J882,0)</f>
        <v>0</v>
      </c>
      <c r="BH882" s="185">
        <f>IF(N882="sníž. přenesená",J882,0)</f>
        <v>0</v>
      </c>
      <c r="BI882" s="185">
        <f>IF(N882="nulová",J882,0)</f>
        <v>0</v>
      </c>
      <c r="BJ882" s="18" t="s">
        <v>80</v>
      </c>
      <c r="BK882" s="185">
        <f>ROUND(I882*H882,2)</f>
        <v>0</v>
      </c>
      <c r="BL882" s="18" t="s">
        <v>216</v>
      </c>
      <c r="BM882" s="184" t="s">
        <v>719</v>
      </c>
    </row>
    <row r="883" s="2" customFormat="1">
      <c r="A883" s="37"/>
      <c r="B883" s="38"/>
      <c r="C883" s="37"/>
      <c r="D883" s="186" t="s">
        <v>155</v>
      </c>
      <c r="E883" s="37"/>
      <c r="F883" s="187" t="s">
        <v>720</v>
      </c>
      <c r="G883" s="37"/>
      <c r="H883" s="37"/>
      <c r="I883" s="188"/>
      <c r="J883" s="37"/>
      <c r="K883" s="37"/>
      <c r="L883" s="38"/>
      <c r="M883" s="189"/>
      <c r="N883" s="190"/>
      <c r="O883" s="76"/>
      <c r="P883" s="76"/>
      <c r="Q883" s="76"/>
      <c r="R883" s="76"/>
      <c r="S883" s="76"/>
      <c r="T883" s="7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T883" s="18" t="s">
        <v>155</v>
      </c>
      <c r="AU883" s="18" t="s">
        <v>82</v>
      </c>
    </row>
    <row r="884" s="13" customFormat="1">
      <c r="A884" s="13"/>
      <c r="B884" s="191"/>
      <c r="C884" s="13"/>
      <c r="D884" s="192" t="s">
        <v>157</v>
      </c>
      <c r="E884" s="193" t="s">
        <v>1</v>
      </c>
      <c r="F884" s="194" t="s">
        <v>702</v>
      </c>
      <c r="G884" s="13"/>
      <c r="H884" s="193" t="s">
        <v>1</v>
      </c>
      <c r="I884" s="195"/>
      <c r="J884" s="13"/>
      <c r="K884" s="13"/>
      <c r="L884" s="191"/>
      <c r="M884" s="196"/>
      <c r="N884" s="197"/>
      <c r="O884" s="197"/>
      <c r="P884" s="197"/>
      <c r="Q884" s="197"/>
      <c r="R884" s="197"/>
      <c r="S884" s="197"/>
      <c r="T884" s="198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193" t="s">
        <v>157</v>
      </c>
      <c r="AU884" s="193" t="s">
        <v>82</v>
      </c>
      <c r="AV884" s="13" t="s">
        <v>80</v>
      </c>
      <c r="AW884" s="13" t="s">
        <v>30</v>
      </c>
      <c r="AX884" s="13" t="s">
        <v>73</v>
      </c>
      <c r="AY884" s="193" t="s">
        <v>147</v>
      </c>
    </row>
    <row r="885" s="14" customFormat="1">
      <c r="A885" s="14"/>
      <c r="B885" s="199"/>
      <c r="C885" s="14"/>
      <c r="D885" s="192" t="s">
        <v>157</v>
      </c>
      <c r="E885" s="200" t="s">
        <v>1</v>
      </c>
      <c r="F885" s="201" t="s">
        <v>82</v>
      </c>
      <c r="G885" s="14"/>
      <c r="H885" s="202">
        <v>2</v>
      </c>
      <c r="I885" s="203"/>
      <c r="J885" s="14"/>
      <c r="K885" s="14"/>
      <c r="L885" s="199"/>
      <c r="M885" s="204"/>
      <c r="N885" s="205"/>
      <c r="O885" s="205"/>
      <c r="P885" s="205"/>
      <c r="Q885" s="205"/>
      <c r="R885" s="205"/>
      <c r="S885" s="205"/>
      <c r="T885" s="206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00" t="s">
        <v>157</v>
      </c>
      <c r="AU885" s="200" t="s">
        <v>82</v>
      </c>
      <c r="AV885" s="14" t="s">
        <v>82</v>
      </c>
      <c r="AW885" s="14" t="s">
        <v>30</v>
      </c>
      <c r="AX885" s="14" t="s">
        <v>73</v>
      </c>
      <c r="AY885" s="200" t="s">
        <v>147</v>
      </c>
    </row>
    <row r="886" s="13" customFormat="1">
      <c r="A886" s="13"/>
      <c r="B886" s="191"/>
      <c r="C886" s="13"/>
      <c r="D886" s="192" t="s">
        <v>157</v>
      </c>
      <c r="E886" s="193" t="s">
        <v>1</v>
      </c>
      <c r="F886" s="194" t="s">
        <v>704</v>
      </c>
      <c r="G886" s="13"/>
      <c r="H886" s="193" t="s">
        <v>1</v>
      </c>
      <c r="I886" s="195"/>
      <c r="J886" s="13"/>
      <c r="K886" s="13"/>
      <c r="L886" s="191"/>
      <c r="M886" s="196"/>
      <c r="N886" s="197"/>
      <c r="O886" s="197"/>
      <c r="P886" s="197"/>
      <c r="Q886" s="197"/>
      <c r="R886" s="197"/>
      <c r="S886" s="197"/>
      <c r="T886" s="198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193" t="s">
        <v>157</v>
      </c>
      <c r="AU886" s="193" t="s">
        <v>82</v>
      </c>
      <c r="AV886" s="13" t="s">
        <v>80</v>
      </c>
      <c r="AW886" s="13" t="s">
        <v>30</v>
      </c>
      <c r="AX886" s="13" t="s">
        <v>73</v>
      </c>
      <c r="AY886" s="193" t="s">
        <v>147</v>
      </c>
    </row>
    <row r="887" s="14" customFormat="1">
      <c r="A887" s="14"/>
      <c r="B887" s="199"/>
      <c r="C887" s="14"/>
      <c r="D887" s="192" t="s">
        <v>157</v>
      </c>
      <c r="E887" s="200" t="s">
        <v>1</v>
      </c>
      <c r="F887" s="201" t="s">
        <v>317</v>
      </c>
      <c r="G887" s="14"/>
      <c r="H887" s="202">
        <v>25</v>
      </c>
      <c r="I887" s="203"/>
      <c r="J887" s="14"/>
      <c r="K887" s="14"/>
      <c r="L887" s="199"/>
      <c r="M887" s="204"/>
      <c r="N887" s="205"/>
      <c r="O887" s="205"/>
      <c r="P887" s="205"/>
      <c r="Q887" s="205"/>
      <c r="R887" s="205"/>
      <c r="S887" s="205"/>
      <c r="T887" s="206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00" t="s">
        <v>157</v>
      </c>
      <c r="AU887" s="200" t="s">
        <v>82</v>
      </c>
      <c r="AV887" s="14" t="s">
        <v>82</v>
      </c>
      <c r="AW887" s="14" t="s">
        <v>30</v>
      </c>
      <c r="AX887" s="14" t="s">
        <v>73</v>
      </c>
      <c r="AY887" s="200" t="s">
        <v>147</v>
      </c>
    </row>
    <row r="888" s="13" customFormat="1">
      <c r="A888" s="13"/>
      <c r="B888" s="191"/>
      <c r="C888" s="13"/>
      <c r="D888" s="192" t="s">
        <v>157</v>
      </c>
      <c r="E888" s="193" t="s">
        <v>1</v>
      </c>
      <c r="F888" s="194" t="s">
        <v>706</v>
      </c>
      <c r="G888" s="13"/>
      <c r="H888" s="193" t="s">
        <v>1</v>
      </c>
      <c r="I888" s="195"/>
      <c r="J888" s="13"/>
      <c r="K888" s="13"/>
      <c r="L888" s="191"/>
      <c r="M888" s="196"/>
      <c r="N888" s="197"/>
      <c r="O888" s="197"/>
      <c r="P888" s="197"/>
      <c r="Q888" s="197"/>
      <c r="R888" s="197"/>
      <c r="S888" s="197"/>
      <c r="T888" s="198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193" t="s">
        <v>157</v>
      </c>
      <c r="AU888" s="193" t="s">
        <v>82</v>
      </c>
      <c r="AV888" s="13" t="s">
        <v>80</v>
      </c>
      <c r="AW888" s="13" t="s">
        <v>30</v>
      </c>
      <c r="AX888" s="13" t="s">
        <v>73</v>
      </c>
      <c r="AY888" s="193" t="s">
        <v>147</v>
      </c>
    </row>
    <row r="889" s="14" customFormat="1">
      <c r="A889" s="14"/>
      <c r="B889" s="199"/>
      <c r="C889" s="14"/>
      <c r="D889" s="192" t="s">
        <v>157</v>
      </c>
      <c r="E889" s="200" t="s">
        <v>1</v>
      </c>
      <c r="F889" s="201" t="s">
        <v>707</v>
      </c>
      <c r="G889" s="14"/>
      <c r="H889" s="202">
        <v>0.90000000000000002</v>
      </c>
      <c r="I889" s="203"/>
      <c r="J889" s="14"/>
      <c r="K889" s="14"/>
      <c r="L889" s="199"/>
      <c r="M889" s="204"/>
      <c r="N889" s="205"/>
      <c r="O889" s="205"/>
      <c r="P889" s="205"/>
      <c r="Q889" s="205"/>
      <c r="R889" s="205"/>
      <c r="S889" s="205"/>
      <c r="T889" s="206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00" t="s">
        <v>157</v>
      </c>
      <c r="AU889" s="200" t="s">
        <v>82</v>
      </c>
      <c r="AV889" s="14" t="s">
        <v>82</v>
      </c>
      <c r="AW889" s="14" t="s">
        <v>30</v>
      </c>
      <c r="AX889" s="14" t="s">
        <v>73</v>
      </c>
      <c r="AY889" s="200" t="s">
        <v>147</v>
      </c>
    </row>
    <row r="890" s="13" customFormat="1">
      <c r="A890" s="13"/>
      <c r="B890" s="191"/>
      <c r="C890" s="13"/>
      <c r="D890" s="192" t="s">
        <v>157</v>
      </c>
      <c r="E890" s="193" t="s">
        <v>1</v>
      </c>
      <c r="F890" s="194" t="s">
        <v>708</v>
      </c>
      <c r="G890" s="13"/>
      <c r="H890" s="193" t="s">
        <v>1</v>
      </c>
      <c r="I890" s="195"/>
      <c r="J890" s="13"/>
      <c r="K890" s="13"/>
      <c r="L890" s="191"/>
      <c r="M890" s="196"/>
      <c r="N890" s="197"/>
      <c r="O890" s="197"/>
      <c r="P890" s="197"/>
      <c r="Q890" s="197"/>
      <c r="R890" s="197"/>
      <c r="S890" s="197"/>
      <c r="T890" s="198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193" t="s">
        <v>157</v>
      </c>
      <c r="AU890" s="193" t="s">
        <v>82</v>
      </c>
      <c r="AV890" s="13" t="s">
        <v>80</v>
      </c>
      <c r="AW890" s="13" t="s">
        <v>30</v>
      </c>
      <c r="AX890" s="13" t="s">
        <v>73</v>
      </c>
      <c r="AY890" s="193" t="s">
        <v>147</v>
      </c>
    </row>
    <row r="891" s="14" customFormat="1">
      <c r="A891" s="14"/>
      <c r="B891" s="199"/>
      <c r="C891" s="14"/>
      <c r="D891" s="192" t="s">
        <v>157</v>
      </c>
      <c r="E891" s="200" t="s">
        <v>1</v>
      </c>
      <c r="F891" s="201" t="s">
        <v>82</v>
      </c>
      <c r="G891" s="14"/>
      <c r="H891" s="202">
        <v>2</v>
      </c>
      <c r="I891" s="203"/>
      <c r="J891" s="14"/>
      <c r="K891" s="14"/>
      <c r="L891" s="199"/>
      <c r="M891" s="204"/>
      <c r="N891" s="205"/>
      <c r="O891" s="205"/>
      <c r="P891" s="205"/>
      <c r="Q891" s="205"/>
      <c r="R891" s="205"/>
      <c r="S891" s="205"/>
      <c r="T891" s="206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00" t="s">
        <v>157</v>
      </c>
      <c r="AU891" s="200" t="s">
        <v>82</v>
      </c>
      <c r="AV891" s="14" t="s">
        <v>82</v>
      </c>
      <c r="AW891" s="14" t="s">
        <v>30</v>
      </c>
      <c r="AX891" s="14" t="s">
        <v>73</v>
      </c>
      <c r="AY891" s="200" t="s">
        <v>147</v>
      </c>
    </row>
    <row r="892" s="13" customFormat="1">
      <c r="A892" s="13"/>
      <c r="B892" s="191"/>
      <c r="C892" s="13"/>
      <c r="D892" s="192" t="s">
        <v>157</v>
      </c>
      <c r="E892" s="193" t="s">
        <v>1</v>
      </c>
      <c r="F892" s="194" t="s">
        <v>710</v>
      </c>
      <c r="G892" s="13"/>
      <c r="H892" s="193" t="s">
        <v>1</v>
      </c>
      <c r="I892" s="195"/>
      <c r="J892" s="13"/>
      <c r="K892" s="13"/>
      <c r="L892" s="191"/>
      <c r="M892" s="196"/>
      <c r="N892" s="197"/>
      <c r="O892" s="197"/>
      <c r="P892" s="197"/>
      <c r="Q892" s="197"/>
      <c r="R892" s="197"/>
      <c r="S892" s="197"/>
      <c r="T892" s="198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193" t="s">
        <v>157</v>
      </c>
      <c r="AU892" s="193" t="s">
        <v>82</v>
      </c>
      <c r="AV892" s="13" t="s">
        <v>80</v>
      </c>
      <c r="AW892" s="13" t="s">
        <v>30</v>
      </c>
      <c r="AX892" s="13" t="s">
        <v>73</v>
      </c>
      <c r="AY892" s="193" t="s">
        <v>147</v>
      </c>
    </row>
    <row r="893" s="14" customFormat="1">
      <c r="A893" s="14"/>
      <c r="B893" s="199"/>
      <c r="C893" s="14"/>
      <c r="D893" s="192" t="s">
        <v>157</v>
      </c>
      <c r="E893" s="200" t="s">
        <v>1</v>
      </c>
      <c r="F893" s="201" t="s">
        <v>154</v>
      </c>
      <c r="G893" s="14"/>
      <c r="H893" s="202">
        <v>4</v>
      </c>
      <c r="I893" s="203"/>
      <c r="J893" s="14"/>
      <c r="K893" s="14"/>
      <c r="L893" s="199"/>
      <c r="M893" s="204"/>
      <c r="N893" s="205"/>
      <c r="O893" s="205"/>
      <c r="P893" s="205"/>
      <c r="Q893" s="205"/>
      <c r="R893" s="205"/>
      <c r="S893" s="205"/>
      <c r="T893" s="206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00" t="s">
        <v>157</v>
      </c>
      <c r="AU893" s="200" t="s">
        <v>82</v>
      </c>
      <c r="AV893" s="14" t="s">
        <v>82</v>
      </c>
      <c r="AW893" s="14" t="s">
        <v>30</v>
      </c>
      <c r="AX893" s="14" t="s">
        <v>73</v>
      </c>
      <c r="AY893" s="200" t="s">
        <v>147</v>
      </c>
    </row>
    <row r="894" s="15" customFormat="1">
      <c r="A894" s="15"/>
      <c r="B894" s="207"/>
      <c r="C894" s="15"/>
      <c r="D894" s="192" t="s">
        <v>157</v>
      </c>
      <c r="E894" s="208" t="s">
        <v>1</v>
      </c>
      <c r="F894" s="209" t="s">
        <v>160</v>
      </c>
      <c r="G894" s="15"/>
      <c r="H894" s="210">
        <v>33.899999999999999</v>
      </c>
      <c r="I894" s="211"/>
      <c r="J894" s="15"/>
      <c r="K894" s="15"/>
      <c r="L894" s="207"/>
      <c r="M894" s="212"/>
      <c r="N894" s="213"/>
      <c r="O894" s="213"/>
      <c r="P894" s="213"/>
      <c r="Q894" s="213"/>
      <c r="R894" s="213"/>
      <c r="S894" s="213"/>
      <c r="T894" s="214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08" t="s">
        <v>157</v>
      </c>
      <c r="AU894" s="208" t="s">
        <v>82</v>
      </c>
      <c r="AV894" s="15" t="s">
        <v>154</v>
      </c>
      <c r="AW894" s="15" t="s">
        <v>30</v>
      </c>
      <c r="AX894" s="15" t="s">
        <v>73</v>
      </c>
      <c r="AY894" s="208" t="s">
        <v>147</v>
      </c>
    </row>
    <row r="895" s="14" customFormat="1">
      <c r="A895" s="14"/>
      <c r="B895" s="199"/>
      <c r="C895" s="14"/>
      <c r="D895" s="192" t="s">
        <v>157</v>
      </c>
      <c r="E895" s="200" t="s">
        <v>1</v>
      </c>
      <c r="F895" s="201" t="s">
        <v>721</v>
      </c>
      <c r="G895" s="14"/>
      <c r="H895" s="202">
        <v>67.799999999999997</v>
      </c>
      <c r="I895" s="203"/>
      <c r="J895" s="14"/>
      <c r="K895" s="14"/>
      <c r="L895" s="199"/>
      <c r="M895" s="204"/>
      <c r="N895" s="205"/>
      <c r="O895" s="205"/>
      <c r="P895" s="205"/>
      <c r="Q895" s="205"/>
      <c r="R895" s="205"/>
      <c r="S895" s="205"/>
      <c r="T895" s="206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00" t="s">
        <v>157</v>
      </c>
      <c r="AU895" s="200" t="s">
        <v>82</v>
      </c>
      <c r="AV895" s="14" t="s">
        <v>82</v>
      </c>
      <c r="AW895" s="14" t="s">
        <v>30</v>
      </c>
      <c r="AX895" s="14" t="s">
        <v>73</v>
      </c>
      <c r="AY895" s="200" t="s">
        <v>147</v>
      </c>
    </row>
    <row r="896" s="15" customFormat="1">
      <c r="A896" s="15"/>
      <c r="B896" s="207"/>
      <c r="C896" s="15"/>
      <c r="D896" s="192" t="s">
        <v>157</v>
      </c>
      <c r="E896" s="208" t="s">
        <v>1</v>
      </c>
      <c r="F896" s="209" t="s">
        <v>160</v>
      </c>
      <c r="G896" s="15"/>
      <c r="H896" s="210">
        <v>67.799999999999997</v>
      </c>
      <c r="I896" s="211"/>
      <c r="J896" s="15"/>
      <c r="K896" s="15"/>
      <c r="L896" s="207"/>
      <c r="M896" s="212"/>
      <c r="N896" s="213"/>
      <c r="O896" s="213"/>
      <c r="P896" s="213"/>
      <c r="Q896" s="213"/>
      <c r="R896" s="213"/>
      <c r="S896" s="213"/>
      <c r="T896" s="214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08" t="s">
        <v>157</v>
      </c>
      <c r="AU896" s="208" t="s">
        <v>82</v>
      </c>
      <c r="AV896" s="15" t="s">
        <v>154</v>
      </c>
      <c r="AW896" s="15" t="s">
        <v>30</v>
      </c>
      <c r="AX896" s="15" t="s">
        <v>80</v>
      </c>
      <c r="AY896" s="208" t="s">
        <v>147</v>
      </c>
    </row>
    <row r="897" s="2" customFormat="1" ht="55.5" customHeight="1">
      <c r="A897" s="37"/>
      <c r="B897" s="171"/>
      <c r="C897" s="172" t="s">
        <v>439</v>
      </c>
      <c r="D897" s="172" t="s">
        <v>150</v>
      </c>
      <c r="E897" s="173" t="s">
        <v>722</v>
      </c>
      <c r="F897" s="174" t="s">
        <v>723</v>
      </c>
      <c r="G897" s="175" t="s">
        <v>667</v>
      </c>
      <c r="H897" s="226"/>
      <c r="I897" s="177"/>
      <c r="J897" s="178">
        <f>ROUND(I897*H897,2)</f>
        <v>0</v>
      </c>
      <c r="K897" s="179"/>
      <c r="L897" s="38"/>
      <c r="M897" s="180" t="s">
        <v>1</v>
      </c>
      <c r="N897" s="181" t="s">
        <v>38</v>
      </c>
      <c r="O897" s="76"/>
      <c r="P897" s="182">
        <f>O897*H897</f>
        <v>0</v>
      </c>
      <c r="Q897" s="182">
        <v>0</v>
      </c>
      <c r="R897" s="182">
        <f>Q897*H897</f>
        <v>0</v>
      </c>
      <c r="S897" s="182">
        <v>0</v>
      </c>
      <c r="T897" s="183">
        <f>S897*H897</f>
        <v>0</v>
      </c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R897" s="184" t="s">
        <v>216</v>
      </c>
      <c r="AT897" s="184" t="s">
        <v>150</v>
      </c>
      <c r="AU897" s="184" t="s">
        <v>82</v>
      </c>
      <c r="AY897" s="18" t="s">
        <v>147</v>
      </c>
      <c r="BE897" s="185">
        <f>IF(N897="základní",J897,0)</f>
        <v>0</v>
      </c>
      <c r="BF897" s="185">
        <f>IF(N897="snížená",J897,0)</f>
        <v>0</v>
      </c>
      <c r="BG897" s="185">
        <f>IF(N897="zákl. přenesená",J897,0)</f>
        <v>0</v>
      </c>
      <c r="BH897" s="185">
        <f>IF(N897="sníž. přenesená",J897,0)</f>
        <v>0</v>
      </c>
      <c r="BI897" s="185">
        <f>IF(N897="nulová",J897,0)</f>
        <v>0</v>
      </c>
      <c r="BJ897" s="18" t="s">
        <v>80</v>
      </c>
      <c r="BK897" s="185">
        <f>ROUND(I897*H897,2)</f>
        <v>0</v>
      </c>
      <c r="BL897" s="18" t="s">
        <v>216</v>
      </c>
      <c r="BM897" s="184" t="s">
        <v>724</v>
      </c>
    </row>
    <row r="898" s="2" customFormat="1">
      <c r="A898" s="37"/>
      <c r="B898" s="38"/>
      <c r="C898" s="37"/>
      <c r="D898" s="186" t="s">
        <v>155</v>
      </c>
      <c r="E898" s="37"/>
      <c r="F898" s="187" t="s">
        <v>725</v>
      </c>
      <c r="G898" s="37"/>
      <c r="H898" s="37"/>
      <c r="I898" s="188"/>
      <c r="J898" s="37"/>
      <c r="K898" s="37"/>
      <c r="L898" s="38"/>
      <c r="M898" s="189"/>
      <c r="N898" s="190"/>
      <c r="O898" s="76"/>
      <c r="P898" s="76"/>
      <c r="Q898" s="76"/>
      <c r="R898" s="76"/>
      <c r="S898" s="76"/>
      <c r="T898" s="7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T898" s="18" t="s">
        <v>155</v>
      </c>
      <c r="AU898" s="18" t="s">
        <v>82</v>
      </c>
    </row>
    <row r="899" s="12" customFormat="1" ht="22.8" customHeight="1">
      <c r="A899" s="12"/>
      <c r="B899" s="158"/>
      <c r="C899" s="12"/>
      <c r="D899" s="159" t="s">
        <v>72</v>
      </c>
      <c r="E899" s="169" t="s">
        <v>726</v>
      </c>
      <c r="F899" s="169" t="s">
        <v>727</v>
      </c>
      <c r="G899" s="12"/>
      <c r="H899" s="12"/>
      <c r="I899" s="161"/>
      <c r="J899" s="170">
        <f>BK899</f>
        <v>0</v>
      </c>
      <c r="K899" s="12"/>
      <c r="L899" s="158"/>
      <c r="M899" s="163"/>
      <c r="N899" s="164"/>
      <c r="O899" s="164"/>
      <c r="P899" s="165">
        <f>SUM(P900:P942)</f>
        <v>0</v>
      </c>
      <c r="Q899" s="164"/>
      <c r="R899" s="165">
        <f>SUM(R900:R942)</f>
        <v>0</v>
      </c>
      <c r="S899" s="164"/>
      <c r="T899" s="166">
        <f>SUM(T900:T942)</f>
        <v>0</v>
      </c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R899" s="159" t="s">
        <v>82</v>
      </c>
      <c r="AT899" s="167" t="s">
        <v>72</v>
      </c>
      <c r="AU899" s="167" t="s">
        <v>80</v>
      </c>
      <c r="AY899" s="159" t="s">
        <v>147</v>
      </c>
      <c r="BK899" s="168">
        <f>SUM(BK900:BK942)</f>
        <v>0</v>
      </c>
    </row>
    <row r="900" s="2" customFormat="1" ht="37.8" customHeight="1">
      <c r="A900" s="37"/>
      <c r="B900" s="171"/>
      <c r="C900" s="172" t="s">
        <v>728</v>
      </c>
      <c r="D900" s="172" t="s">
        <v>150</v>
      </c>
      <c r="E900" s="173" t="s">
        <v>729</v>
      </c>
      <c r="F900" s="174" t="s">
        <v>730</v>
      </c>
      <c r="G900" s="175" t="s">
        <v>153</v>
      </c>
      <c r="H900" s="176">
        <v>2</v>
      </c>
      <c r="I900" s="177"/>
      <c r="J900" s="178">
        <f>ROUND(I900*H900,2)</f>
        <v>0</v>
      </c>
      <c r="K900" s="179"/>
      <c r="L900" s="38"/>
      <c r="M900" s="180" t="s">
        <v>1</v>
      </c>
      <c r="N900" s="181" t="s">
        <v>38</v>
      </c>
      <c r="O900" s="76"/>
      <c r="P900" s="182">
        <f>O900*H900</f>
        <v>0</v>
      </c>
      <c r="Q900" s="182">
        <v>0</v>
      </c>
      <c r="R900" s="182">
        <f>Q900*H900</f>
        <v>0</v>
      </c>
      <c r="S900" s="182">
        <v>0</v>
      </c>
      <c r="T900" s="183">
        <f>S900*H900</f>
        <v>0</v>
      </c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R900" s="184" t="s">
        <v>216</v>
      </c>
      <c r="AT900" s="184" t="s">
        <v>150</v>
      </c>
      <c r="AU900" s="184" t="s">
        <v>82</v>
      </c>
      <c r="AY900" s="18" t="s">
        <v>147</v>
      </c>
      <c r="BE900" s="185">
        <f>IF(N900="základní",J900,0)</f>
        <v>0</v>
      </c>
      <c r="BF900" s="185">
        <f>IF(N900="snížená",J900,0)</f>
        <v>0</v>
      </c>
      <c r="BG900" s="185">
        <f>IF(N900="zákl. přenesená",J900,0)</f>
        <v>0</v>
      </c>
      <c r="BH900" s="185">
        <f>IF(N900="sníž. přenesená",J900,0)</f>
        <v>0</v>
      </c>
      <c r="BI900" s="185">
        <f>IF(N900="nulová",J900,0)</f>
        <v>0</v>
      </c>
      <c r="BJ900" s="18" t="s">
        <v>80</v>
      </c>
      <c r="BK900" s="185">
        <f>ROUND(I900*H900,2)</f>
        <v>0</v>
      </c>
      <c r="BL900" s="18" t="s">
        <v>216</v>
      </c>
      <c r="BM900" s="184" t="s">
        <v>731</v>
      </c>
    </row>
    <row r="901" s="2" customFormat="1">
      <c r="A901" s="37"/>
      <c r="B901" s="38"/>
      <c r="C901" s="37"/>
      <c r="D901" s="186" t="s">
        <v>155</v>
      </c>
      <c r="E901" s="37"/>
      <c r="F901" s="187" t="s">
        <v>732</v>
      </c>
      <c r="G901" s="37"/>
      <c r="H901" s="37"/>
      <c r="I901" s="188"/>
      <c r="J901" s="37"/>
      <c r="K901" s="37"/>
      <c r="L901" s="38"/>
      <c r="M901" s="189"/>
      <c r="N901" s="190"/>
      <c r="O901" s="76"/>
      <c r="P901" s="76"/>
      <c r="Q901" s="76"/>
      <c r="R901" s="76"/>
      <c r="S901" s="76"/>
      <c r="T901" s="7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T901" s="18" t="s">
        <v>155</v>
      </c>
      <c r="AU901" s="18" t="s">
        <v>82</v>
      </c>
    </row>
    <row r="902" s="13" customFormat="1">
      <c r="A902" s="13"/>
      <c r="B902" s="191"/>
      <c r="C902" s="13"/>
      <c r="D902" s="192" t="s">
        <v>157</v>
      </c>
      <c r="E902" s="193" t="s">
        <v>1</v>
      </c>
      <c r="F902" s="194" t="s">
        <v>733</v>
      </c>
      <c r="G902" s="13"/>
      <c r="H902" s="193" t="s">
        <v>1</v>
      </c>
      <c r="I902" s="195"/>
      <c r="J902" s="13"/>
      <c r="K902" s="13"/>
      <c r="L902" s="191"/>
      <c r="M902" s="196"/>
      <c r="N902" s="197"/>
      <c r="O902" s="197"/>
      <c r="P902" s="197"/>
      <c r="Q902" s="197"/>
      <c r="R902" s="197"/>
      <c r="S902" s="197"/>
      <c r="T902" s="198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193" t="s">
        <v>157</v>
      </c>
      <c r="AU902" s="193" t="s">
        <v>82</v>
      </c>
      <c r="AV902" s="13" t="s">
        <v>80</v>
      </c>
      <c r="AW902" s="13" t="s">
        <v>30</v>
      </c>
      <c r="AX902" s="13" t="s">
        <v>73</v>
      </c>
      <c r="AY902" s="193" t="s">
        <v>147</v>
      </c>
    </row>
    <row r="903" s="14" customFormat="1">
      <c r="A903" s="14"/>
      <c r="B903" s="199"/>
      <c r="C903" s="14"/>
      <c r="D903" s="192" t="s">
        <v>157</v>
      </c>
      <c r="E903" s="200" t="s">
        <v>1</v>
      </c>
      <c r="F903" s="201" t="s">
        <v>82</v>
      </c>
      <c r="G903" s="14"/>
      <c r="H903" s="202">
        <v>2</v>
      </c>
      <c r="I903" s="203"/>
      <c r="J903" s="14"/>
      <c r="K903" s="14"/>
      <c r="L903" s="199"/>
      <c r="M903" s="204"/>
      <c r="N903" s="205"/>
      <c r="O903" s="205"/>
      <c r="P903" s="205"/>
      <c r="Q903" s="205"/>
      <c r="R903" s="205"/>
      <c r="S903" s="205"/>
      <c r="T903" s="206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00" t="s">
        <v>157</v>
      </c>
      <c r="AU903" s="200" t="s">
        <v>82</v>
      </c>
      <c r="AV903" s="14" t="s">
        <v>82</v>
      </c>
      <c r="AW903" s="14" t="s">
        <v>30</v>
      </c>
      <c r="AX903" s="14" t="s">
        <v>73</v>
      </c>
      <c r="AY903" s="200" t="s">
        <v>147</v>
      </c>
    </row>
    <row r="904" s="15" customFormat="1">
      <c r="A904" s="15"/>
      <c r="B904" s="207"/>
      <c r="C904" s="15"/>
      <c r="D904" s="192" t="s">
        <v>157</v>
      </c>
      <c r="E904" s="208" t="s">
        <v>1</v>
      </c>
      <c r="F904" s="209" t="s">
        <v>160</v>
      </c>
      <c r="G904" s="15"/>
      <c r="H904" s="210">
        <v>2</v>
      </c>
      <c r="I904" s="211"/>
      <c r="J904" s="15"/>
      <c r="K904" s="15"/>
      <c r="L904" s="207"/>
      <c r="M904" s="212"/>
      <c r="N904" s="213"/>
      <c r="O904" s="213"/>
      <c r="P904" s="213"/>
      <c r="Q904" s="213"/>
      <c r="R904" s="213"/>
      <c r="S904" s="213"/>
      <c r="T904" s="214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08" t="s">
        <v>157</v>
      </c>
      <c r="AU904" s="208" t="s">
        <v>82</v>
      </c>
      <c r="AV904" s="15" t="s">
        <v>154</v>
      </c>
      <c r="AW904" s="15" t="s">
        <v>30</v>
      </c>
      <c r="AX904" s="15" t="s">
        <v>80</v>
      </c>
      <c r="AY904" s="208" t="s">
        <v>147</v>
      </c>
    </row>
    <row r="905" s="2" customFormat="1" ht="33" customHeight="1">
      <c r="A905" s="37"/>
      <c r="B905" s="171"/>
      <c r="C905" s="215" t="s">
        <v>443</v>
      </c>
      <c r="D905" s="215" t="s">
        <v>223</v>
      </c>
      <c r="E905" s="216" t="s">
        <v>734</v>
      </c>
      <c r="F905" s="217" t="s">
        <v>735</v>
      </c>
      <c r="G905" s="218" t="s">
        <v>153</v>
      </c>
      <c r="H905" s="219">
        <v>2</v>
      </c>
      <c r="I905" s="220"/>
      <c r="J905" s="221">
        <f>ROUND(I905*H905,2)</f>
        <v>0</v>
      </c>
      <c r="K905" s="222"/>
      <c r="L905" s="223"/>
      <c r="M905" s="224" t="s">
        <v>1</v>
      </c>
      <c r="N905" s="225" t="s">
        <v>38</v>
      </c>
      <c r="O905" s="76"/>
      <c r="P905" s="182">
        <f>O905*H905</f>
        <v>0</v>
      </c>
      <c r="Q905" s="182">
        <v>0</v>
      </c>
      <c r="R905" s="182">
        <f>Q905*H905</f>
        <v>0</v>
      </c>
      <c r="S905" s="182">
        <v>0</v>
      </c>
      <c r="T905" s="183">
        <f>S905*H905</f>
        <v>0</v>
      </c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R905" s="184" t="s">
        <v>268</v>
      </c>
      <c r="AT905" s="184" t="s">
        <v>223</v>
      </c>
      <c r="AU905" s="184" t="s">
        <v>82</v>
      </c>
      <c r="AY905" s="18" t="s">
        <v>147</v>
      </c>
      <c r="BE905" s="185">
        <f>IF(N905="základní",J905,0)</f>
        <v>0</v>
      </c>
      <c r="BF905" s="185">
        <f>IF(N905="snížená",J905,0)</f>
        <v>0</v>
      </c>
      <c r="BG905" s="185">
        <f>IF(N905="zákl. přenesená",J905,0)</f>
        <v>0</v>
      </c>
      <c r="BH905" s="185">
        <f>IF(N905="sníž. přenesená",J905,0)</f>
        <v>0</v>
      </c>
      <c r="BI905" s="185">
        <f>IF(N905="nulová",J905,0)</f>
        <v>0</v>
      </c>
      <c r="BJ905" s="18" t="s">
        <v>80</v>
      </c>
      <c r="BK905" s="185">
        <f>ROUND(I905*H905,2)</f>
        <v>0</v>
      </c>
      <c r="BL905" s="18" t="s">
        <v>216</v>
      </c>
      <c r="BM905" s="184" t="s">
        <v>736</v>
      </c>
    </row>
    <row r="906" s="2" customFormat="1" ht="24.15" customHeight="1">
      <c r="A906" s="37"/>
      <c r="B906" s="171"/>
      <c r="C906" s="172" t="s">
        <v>737</v>
      </c>
      <c r="D906" s="172" t="s">
        <v>150</v>
      </c>
      <c r="E906" s="173" t="s">
        <v>738</v>
      </c>
      <c r="F906" s="174" t="s">
        <v>739</v>
      </c>
      <c r="G906" s="175" t="s">
        <v>153</v>
      </c>
      <c r="H906" s="176">
        <v>2</v>
      </c>
      <c r="I906" s="177"/>
      <c r="J906" s="178">
        <f>ROUND(I906*H906,2)</f>
        <v>0</v>
      </c>
      <c r="K906" s="179"/>
      <c r="L906" s="38"/>
      <c r="M906" s="180" t="s">
        <v>1</v>
      </c>
      <c r="N906" s="181" t="s">
        <v>38</v>
      </c>
      <c r="O906" s="76"/>
      <c r="P906" s="182">
        <f>O906*H906</f>
        <v>0</v>
      </c>
      <c r="Q906" s="182">
        <v>0</v>
      </c>
      <c r="R906" s="182">
        <f>Q906*H906</f>
        <v>0</v>
      </c>
      <c r="S906" s="182">
        <v>0</v>
      </c>
      <c r="T906" s="183">
        <f>S906*H906</f>
        <v>0</v>
      </c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R906" s="184" t="s">
        <v>216</v>
      </c>
      <c r="AT906" s="184" t="s">
        <v>150</v>
      </c>
      <c r="AU906" s="184" t="s">
        <v>82</v>
      </c>
      <c r="AY906" s="18" t="s">
        <v>147</v>
      </c>
      <c r="BE906" s="185">
        <f>IF(N906="základní",J906,0)</f>
        <v>0</v>
      </c>
      <c r="BF906" s="185">
        <f>IF(N906="snížená",J906,0)</f>
        <v>0</v>
      </c>
      <c r="BG906" s="185">
        <f>IF(N906="zákl. přenesená",J906,0)</f>
        <v>0</v>
      </c>
      <c r="BH906" s="185">
        <f>IF(N906="sníž. přenesená",J906,0)</f>
        <v>0</v>
      </c>
      <c r="BI906" s="185">
        <f>IF(N906="nulová",J906,0)</f>
        <v>0</v>
      </c>
      <c r="BJ906" s="18" t="s">
        <v>80</v>
      </c>
      <c r="BK906" s="185">
        <f>ROUND(I906*H906,2)</f>
        <v>0</v>
      </c>
      <c r="BL906" s="18" t="s">
        <v>216</v>
      </c>
      <c r="BM906" s="184" t="s">
        <v>740</v>
      </c>
    </row>
    <row r="907" s="2" customFormat="1">
      <c r="A907" s="37"/>
      <c r="B907" s="38"/>
      <c r="C907" s="37"/>
      <c r="D907" s="186" t="s">
        <v>155</v>
      </c>
      <c r="E907" s="37"/>
      <c r="F907" s="187" t="s">
        <v>741</v>
      </c>
      <c r="G907" s="37"/>
      <c r="H907" s="37"/>
      <c r="I907" s="188"/>
      <c r="J907" s="37"/>
      <c r="K907" s="37"/>
      <c r="L907" s="38"/>
      <c r="M907" s="189"/>
      <c r="N907" s="190"/>
      <c r="O907" s="76"/>
      <c r="P907" s="76"/>
      <c r="Q907" s="76"/>
      <c r="R907" s="76"/>
      <c r="S907" s="76"/>
      <c r="T907" s="7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T907" s="18" t="s">
        <v>155</v>
      </c>
      <c r="AU907" s="18" t="s">
        <v>82</v>
      </c>
    </row>
    <row r="908" s="13" customFormat="1">
      <c r="A908" s="13"/>
      <c r="B908" s="191"/>
      <c r="C908" s="13"/>
      <c r="D908" s="192" t="s">
        <v>157</v>
      </c>
      <c r="E908" s="193" t="s">
        <v>1</v>
      </c>
      <c r="F908" s="194" t="s">
        <v>742</v>
      </c>
      <c r="G908" s="13"/>
      <c r="H908" s="193" t="s">
        <v>1</v>
      </c>
      <c r="I908" s="195"/>
      <c r="J908" s="13"/>
      <c r="K908" s="13"/>
      <c r="L908" s="191"/>
      <c r="M908" s="196"/>
      <c r="N908" s="197"/>
      <c r="O908" s="197"/>
      <c r="P908" s="197"/>
      <c r="Q908" s="197"/>
      <c r="R908" s="197"/>
      <c r="S908" s="197"/>
      <c r="T908" s="198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193" t="s">
        <v>157</v>
      </c>
      <c r="AU908" s="193" t="s">
        <v>82</v>
      </c>
      <c r="AV908" s="13" t="s">
        <v>80</v>
      </c>
      <c r="AW908" s="13" t="s">
        <v>30</v>
      </c>
      <c r="AX908" s="13" t="s">
        <v>73</v>
      </c>
      <c r="AY908" s="193" t="s">
        <v>147</v>
      </c>
    </row>
    <row r="909" s="14" customFormat="1">
      <c r="A909" s="14"/>
      <c r="B909" s="199"/>
      <c r="C909" s="14"/>
      <c r="D909" s="192" t="s">
        <v>157</v>
      </c>
      <c r="E909" s="200" t="s">
        <v>1</v>
      </c>
      <c r="F909" s="201" t="s">
        <v>82</v>
      </c>
      <c r="G909" s="14"/>
      <c r="H909" s="202">
        <v>2</v>
      </c>
      <c r="I909" s="203"/>
      <c r="J909" s="14"/>
      <c r="K909" s="14"/>
      <c r="L909" s="199"/>
      <c r="M909" s="204"/>
      <c r="N909" s="205"/>
      <c r="O909" s="205"/>
      <c r="P909" s="205"/>
      <c r="Q909" s="205"/>
      <c r="R909" s="205"/>
      <c r="S909" s="205"/>
      <c r="T909" s="206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00" t="s">
        <v>157</v>
      </c>
      <c r="AU909" s="200" t="s">
        <v>82</v>
      </c>
      <c r="AV909" s="14" t="s">
        <v>82</v>
      </c>
      <c r="AW909" s="14" t="s">
        <v>30</v>
      </c>
      <c r="AX909" s="14" t="s">
        <v>73</v>
      </c>
      <c r="AY909" s="200" t="s">
        <v>147</v>
      </c>
    </row>
    <row r="910" s="15" customFormat="1">
      <c r="A910" s="15"/>
      <c r="B910" s="207"/>
      <c r="C910" s="15"/>
      <c r="D910" s="192" t="s">
        <v>157</v>
      </c>
      <c r="E910" s="208" t="s">
        <v>1</v>
      </c>
      <c r="F910" s="209" t="s">
        <v>160</v>
      </c>
      <c r="G910" s="15"/>
      <c r="H910" s="210">
        <v>2</v>
      </c>
      <c r="I910" s="211"/>
      <c r="J910" s="15"/>
      <c r="K910" s="15"/>
      <c r="L910" s="207"/>
      <c r="M910" s="212"/>
      <c r="N910" s="213"/>
      <c r="O910" s="213"/>
      <c r="P910" s="213"/>
      <c r="Q910" s="213"/>
      <c r="R910" s="213"/>
      <c r="S910" s="213"/>
      <c r="T910" s="214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08" t="s">
        <v>157</v>
      </c>
      <c r="AU910" s="208" t="s">
        <v>82</v>
      </c>
      <c r="AV910" s="15" t="s">
        <v>154</v>
      </c>
      <c r="AW910" s="15" t="s">
        <v>30</v>
      </c>
      <c r="AX910" s="15" t="s">
        <v>80</v>
      </c>
      <c r="AY910" s="208" t="s">
        <v>147</v>
      </c>
    </row>
    <row r="911" s="2" customFormat="1" ht="24.15" customHeight="1">
      <c r="A911" s="37"/>
      <c r="B911" s="171"/>
      <c r="C911" s="215" t="s">
        <v>448</v>
      </c>
      <c r="D911" s="215" t="s">
        <v>223</v>
      </c>
      <c r="E911" s="216" t="s">
        <v>743</v>
      </c>
      <c r="F911" s="217" t="s">
        <v>744</v>
      </c>
      <c r="G911" s="218" t="s">
        <v>164</v>
      </c>
      <c r="H911" s="219">
        <v>1</v>
      </c>
      <c r="I911" s="220"/>
      <c r="J911" s="221">
        <f>ROUND(I911*H911,2)</f>
        <v>0</v>
      </c>
      <c r="K911" s="222"/>
      <c r="L911" s="223"/>
      <c r="M911" s="224" t="s">
        <v>1</v>
      </c>
      <c r="N911" s="225" t="s">
        <v>38</v>
      </c>
      <c r="O911" s="76"/>
      <c r="P911" s="182">
        <f>O911*H911</f>
        <v>0</v>
      </c>
      <c r="Q911" s="182">
        <v>0</v>
      </c>
      <c r="R911" s="182">
        <f>Q911*H911</f>
        <v>0</v>
      </c>
      <c r="S911" s="182">
        <v>0</v>
      </c>
      <c r="T911" s="183">
        <f>S911*H911</f>
        <v>0</v>
      </c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R911" s="184" t="s">
        <v>268</v>
      </c>
      <c r="AT911" s="184" t="s">
        <v>223</v>
      </c>
      <c r="AU911" s="184" t="s">
        <v>82</v>
      </c>
      <c r="AY911" s="18" t="s">
        <v>147</v>
      </c>
      <c r="BE911" s="185">
        <f>IF(N911="základní",J911,0)</f>
        <v>0</v>
      </c>
      <c r="BF911" s="185">
        <f>IF(N911="snížená",J911,0)</f>
        <v>0</v>
      </c>
      <c r="BG911" s="185">
        <f>IF(N911="zákl. přenesená",J911,0)</f>
        <v>0</v>
      </c>
      <c r="BH911" s="185">
        <f>IF(N911="sníž. přenesená",J911,0)</f>
        <v>0</v>
      </c>
      <c r="BI911" s="185">
        <f>IF(N911="nulová",J911,0)</f>
        <v>0</v>
      </c>
      <c r="BJ911" s="18" t="s">
        <v>80</v>
      </c>
      <c r="BK911" s="185">
        <f>ROUND(I911*H911,2)</f>
        <v>0</v>
      </c>
      <c r="BL911" s="18" t="s">
        <v>216</v>
      </c>
      <c r="BM911" s="184" t="s">
        <v>745</v>
      </c>
    </row>
    <row r="912" s="13" customFormat="1">
      <c r="A912" s="13"/>
      <c r="B912" s="191"/>
      <c r="C912" s="13"/>
      <c r="D912" s="192" t="s">
        <v>157</v>
      </c>
      <c r="E912" s="193" t="s">
        <v>1</v>
      </c>
      <c r="F912" s="194" t="s">
        <v>746</v>
      </c>
      <c r="G912" s="13"/>
      <c r="H912" s="193" t="s">
        <v>1</v>
      </c>
      <c r="I912" s="195"/>
      <c r="J912" s="13"/>
      <c r="K912" s="13"/>
      <c r="L912" s="191"/>
      <c r="M912" s="196"/>
      <c r="N912" s="197"/>
      <c r="O912" s="197"/>
      <c r="P912" s="197"/>
      <c r="Q912" s="197"/>
      <c r="R912" s="197"/>
      <c r="S912" s="197"/>
      <c r="T912" s="198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193" t="s">
        <v>157</v>
      </c>
      <c r="AU912" s="193" t="s">
        <v>82</v>
      </c>
      <c r="AV912" s="13" t="s">
        <v>80</v>
      </c>
      <c r="AW912" s="13" t="s">
        <v>30</v>
      </c>
      <c r="AX912" s="13" t="s">
        <v>73</v>
      </c>
      <c r="AY912" s="193" t="s">
        <v>147</v>
      </c>
    </row>
    <row r="913" s="14" customFormat="1">
      <c r="A913" s="14"/>
      <c r="B913" s="199"/>
      <c r="C913" s="14"/>
      <c r="D913" s="192" t="s">
        <v>157</v>
      </c>
      <c r="E913" s="200" t="s">
        <v>1</v>
      </c>
      <c r="F913" s="201" t="s">
        <v>80</v>
      </c>
      <c r="G913" s="14"/>
      <c r="H913" s="202">
        <v>1</v>
      </c>
      <c r="I913" s="203"/>
      <c r="J913" s="14"/>
      <c r="K913" s="14"/>
      <c r="L913" s="199"/>
      <c r="M913" s="204"/>
      <c r="N913" s="205"/>
      <c r="O913" s="205"/>
      <c r="P913" s="205"/>
      <c r="Q913" s="205"/>
      <c r="R913" s="205"/>
      <c r="S913" s="205"/>
      <c r="T913" s="206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00" t="s">
        <v>157</v>
      </c>
      <c r="AU913" s="200" t="s">
        <v>82</v>
      </c>
      <c r="AV913" s="14" t="s">
        <v>82</v>
      </c>
      <c r="AW913" s="14" t="s">
        <v>30</v>
      </c>
      <c r="AX913" s="14" t="s">
        <v>73</v>
      </c>
      <c r="AY913" s="200" t="s">
        <v>147</v>
      </c>
    </row>
    <row r="914" s="15" customFormat="1">
      <c r="A914" s="15"/>
      <c r="B914" s="207"/>
      <c r="C914" s="15"/>
      <c r="D914" s="192" t="s">
        <v>157</v>
      </c>
      <c r="E914" s="208" t="s">
        <v>1</v>
      </c>
      <c r="F914" s="209" t="s">
        <v>160</v>
      </c>
      <c r="G914" s="15"/>
      <c r="H914" s="210">
        <v>1</v>
      </c>
      <c r="I914" s="211"/>
      <c r="J914" s="15"/>
      <c r="K914" s="15"/>
      <c r="L914" s="207"/>
      <c r="M914" s="212"/>
      <c r="N914" s="213"/>
      <c r="O914" s="213"/>
      <c r="P914" s="213"/>
      <c r="Q914" s="213"/>
      <c r="R914" s="213"/>
      <c r="S914" s="213"/>
      <c r="T914" s="214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08" t="s">
        <v>157</v>
      </c>
      <c r="AU914" s="208" t="s">
        <v>82</v>
      </c>
      <c r="AV914" s="15" t="s">
        <v>154</v>
      </c>
      <c r="AW914" s="15" t="s">
        <v>30</v>
      </c>
      <c r="AX914" s="15" t="s">
        <v>80</v>
      </c>
      <c r="AY914" s="208" t="s">
        <v>147</v>
      </c>
    </row>
    <row r="915" s="2" customFormat="1" ht="24.15" customHeight="1">
      <c r="A915" s="37"/>
      <c r="B915" s="171"/>
      <c r="C915" s="215" t="s">
        <v>747</v>
      </c>
      <c r="D915" s="215" t="s">
        <v>223</v>
      </c>
      <c r="E915" s="216" t="s">
        <v>748</v>
      </c>
      <c r="F915" s="217" t="s">
        <v>749</v>
      </c>
      <c r="G915" s="218" t="s">
        <v>164</v>
      </c>
      <c r="H915" s="219">
        <v>1</v>
      </c>
      <c r="I915" s="220"/>
      <c r="J915" s="221">
        <f>ROUND(I915*H915,2)</f>
        <v>0</v>
      </c>
      <c r="K915" s="222"/>
      <c r="L915" s="223"/>
      <c r="M915" s="224" t="s">
        <v>1</v>
      </c>
      <c r="N915" s="225" t="s">
        <v>38</v>
      </c>
      <c r="O915" s="76"/>
      <c r="P915" s="182">
        <f>O915*H915</f>
        <v>0</v>
      </c>
      <c r="Q915" s="182">
        <v>0</v>
      </c>
      <c r="R915" s="182">
        <f>Q915*H915</f>
        <v>0</v>
      </c>
      <c r="S915" s="182">
        <v>0</v>
      </c>
      <c r="T915" s="183">
        <f>S915*H915</f>
        <v>0</v>
      </c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R915" s="184" t="s">
        <v>268</v>
      </c>
      <c r="AT915" s="184" t="s">
        <v>223</v>
      </c>
      <c r="AU915" s="184" t="s">
        <v>82</v>
      </c>
      <c r="AY915" s="18" t="s">
        <v>147</v>
      </c>
      <c r="BE915" s="185">
        <f>IF(N915="základní",J915,0)</f>
        <v>0</v>
      </c>
      <c r="BF915" s="185">
        <f>IF(N915="snížená",J915,0)</f>
        <v>0</v>
      </c>
      <c r="BG915" s="185">
        <f>IF(N915="zákl. přenesená",J915,0)</f>
        <v>0</v>
      </c>
      <c r="BH915" s="185">
        <f>IF(N915="sníž. přenesená",J915,0)</f>
        <v>0</v>
      </c>
      <c r="BI915" s="185">
        <f>IF(N915="nulová",J915,0)</f>
        <v>0</v>
      </c>
      <c r="BJ915" s="18" t="s">
        <v>80</v>
      </c>
      <c r="BK915" s="185">
        <f>ROUND(I915*H915,2)</f>
        <v>0</v>
      </c>
      <c r="BL915" s="18" t="s">
        <v>216</v>
      </c>
      <c r="BM915" s="184" t="s">
        <v>750</v>
      </c>
    </row>
    <row r="916" s="13" customFormat="1">
      <c r="A916" s="13"/>
      <c r="B916" s="191"/>
      <c r="C916" s="13"/>
      <c r="D916" s="192" t="s">
        <v>157</v>
      </c>
      <c r="E916" s="193" t="s">
        <v>1</v>
      </c>
      <c r="F916" s="194" t="s">
        <v>751</v>
      </c>
      <c r="G916" s="13"/>
      <c r="H916" s="193" t="s">
        <v>1</v>
      </c>
      <c r="I916" s="195"/>
      <c r="J916" s="13"/>
      <c r="K916" s="13"/>
      <c r="L916" s="191"/>
      <c r="M916" s="196"/>
      <c r="N916" s="197"/>
      <c r="O916" s="197"/>
      <c r="P916" s="197"/>
      <c r="Q916" s="197"/>
      <c r="R916" s="197"/>
      <c r="S916" s="197"/>
      <c r="T916" s="198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193" t="s">
        <v>157</v>
      </c>
      <c r="AU916" s="193" t="s">
        <v>82</v>
      </c>
      <c r="AV916" s="13" t="s">
        <v>80</v>
      </c>
      <c r="AW916" s="13" t="s">
        <v>30</v>
      </c>
      <c r="AX916" s="13" t="s">
        <v>73</v>
      </c>
      <c r="AY916" s="193" t="s">
        <v>147</v>
      </c>
    </row>
    <row r="917" s="14" customFormat="1">
      <c r="A917" s="14"/>
      <c r="B917" s="199"/>
      <c r="C917" s="14"/>
      <c r="D917" s="192" t="s">
        <v>157</v>
      </c>
      <c r="E917" s="200" t="s">
        <v>1</v>
      </c>
      <c r="F917" s="201" t="s">
        <v>80</v>
      </c>
      <c r="G917" s="14"/>
      <c r="H917" s="202">
        <v>1</v>
      </c>
      <c r="I917" s="203"/>
      <c r="J917" s="14"/>
      <c r="K917" s="14"/>
      <c r="L917" s="199"/>
      <c r="M917" s="204"/>
      <c r="N917" s="205"/>
      <c r="O917" s="205"/>
      <c r="P917" s="205"/>
      <c r="Q917" s="205"/>
      <c r="R917" s="205"/>
      <c r="S917" s="205"/>
      <c r="T917" s="206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00" t="s">
        <v>157</v>
      </c>
      <c r="AU917" s="200" t="s">
        <v>82</v>
      </c>
      <c r="AV917" s="14" t="s">
        <v>82</v>
      </c>
      <c r="AW917" s="14" t="s">
        <v>30</v>
      </c>
      <c r="AX917" s="14" t="s">
        <v>73</v>
      </c>
      <c r="AY917" s="200" t="s">
        <v>147</v>
      </c>
    </row>
    <row r="918" s="15" customFormat="1">
      <c r="A918" s="15"/>
      <c r="B918" s="207"/>
      <c r="C918" s="15"/>
      <c r="D918" s="192" t="s">
        <v>157</v>
      </c>
      <c r="E918" s="208" t="s">
        <v>1</v>
      </c>
      <c r="F918" s="209" t="s">
        <v>160</v>
      </c>
      <c r="G918" s="15"/>
      <c r="H918" s="210">
        <v>1</v>
      </c>
      <c r="I918" s="211"/>
      <c r="J918" s="15"/>
      <c r="K918" s="15"/>
      <c r="L918" s="207"/>
      <c r="M918" s="212"/>
      <c r="N918" s="213"/>
      <c r="O918" s="213"/>
      <c r="P918" s="213"/>
      <c r="Q918" s="213"/>
      <c r="R918" s="213"/>
      <c r="S918" s="213"/>
      <c r="T918" s="214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08" t="s">
        <v>157</v>
      </c>
      <c r="AU918" s="208" t="s">
        <v>82</v>
      </c>
      <c r="AV918" s="15" t="s">
        <v>154</v>
      </c>
      <c r="AW918" s="15" t="s">
        <v>30</v>
      </c>
      <c r="AX918" s="15" t="s">
        <v>80</v>
      </c>
      <c r="AY918" s="208" t="s">
        <v>147</v>
      </c>
    </row>
    <row r="919" s="2" customFormat="1" ht="24.15" customHeight="1">
      <c r="A919" s="37"/>
      <c r="B919" s="171"/>
      <c r="C919" s="172" t="s">
        <v>452</v>
      </c>
      <c r="D919" s="172" t="s">
        <v>150</v>
      </c>
      <c r="E919" s="173" t="s">
        <v>752</v>
      </c>
      <c r="F919" s="174" t="s">
        <v>753</v>
      </c>
      <c r="G919" s="175" t="s">
        <v>153</v>
      </c>
      <c r="H919" s="176">
        <v>4</v>
      </c>
      <c r="I919" s="177"/>
      <c r="J919" s="178">
        <f>ROUND(I919*H919,2)</f>
        <v>0</v>
      </c>
      <c r="K919" s="179"/>
      <c r="L919" s="38"/>
      <c r="M919" s="180" t="s">
        <v>1</v>
      </c>
      <c r="N919" s="181" t="s">
        <v>38</v>
      </c>
      <c r="O919" s="76"/>
      <c r="P919" s="182">
        <f>O919*H919</f>
        <v>0</v>
      </c>
      <c r="Q919" s="182">
        <v>0</v>
      </c>
      <c r="R919" s="182">
        <f>Q919*H919</f>
        <v>0</v>
      </c>
      <c r="S919" s="182">
        <v>0</v>
      </c>
      <c r="T919" s="183">
        <f>S919*H919</f>
        <v>0</v>
      </c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R919" s="184" t="s">
        <v>216</v>
      </c>
      <c r="AT919" s="184" t="s">
        <v>150</v>
      </c>
      <c r="AU919" s="184" t="s">
        <v>82</v>
      </c>
      <c r="AY919" s="18" t="s">
        <v>147</v>
      </c>
      <c r="BE919" s="185">
        <f>IF(N919="základní",J919,0)</f>
        <v>0</v>
      </c>
      <c r="BF919" s="185">
        <f>IF(N919="snížená",J919,0)</f>
        <v>0</v>
      </c>
      <c r="BG919" s="185">
        <f>IF(N919="zákl. přenesená",J919,0)</f>
        <v>0</v>
      </c>
      <c r="BH919" s="185">
        <f>IF(N919="sníž. přenesená",J919,0)</f>
        <v>0</v>
      </c>
      <c r="BI919" s="185">
        <f>IF(N919="nulová",J919,0)</f>
        <v>0</v>
      </c>
      <c r="BJ919" s="18" t="s">
        <v>80</v>
      </c>
      <c r="BK919" s="185">
        <f>ROUND(I919*H919,2)</f>
        <v>0</v>
      </c>
      <c r="BL919" s="18" t="s">
        <v>216</v>
      </c>
      <c r="BM919" s="184" t="s">
        <v>754</v>
      </c>
    </row>
    <row r="920" s="2" customFormat="1">
      <c r="A920" s="37"/>
      <c r="B920" s="38"/>
      <c r="C920" s="37"/>
      <c r="D920" s="186" t="s">
        <v>155</v>
      </c>
      <c r="E920" s="37"/>
      <c r="F920" s="187" t="s">
        <v>755</v>
      </c>
      <c r="G920" s="37"/>
      <c r="H920" s="37"/>
      <c r="I920" s="188"/>
      <c r="J920" s="37"/>
      <c r="K920" s="37"/>
      <c r="L920" s="38"/>
      <c r="M920" s="189"/>
      <c r="N920" s="190"/>
      <c r="O920" s="76"/>
      <c r="P920" s="76"/>
      <c r="Q920" s="76"/>
      <c r="R920" s="76"/>
      <c r="S920" s="76"/>
      <c r="T920" s="7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T920" s="18" t="s">
        <v>155</v>
      </c>
      <c r="AU920" s="18" t="s">
        <v>82</v>
      </c>
    </row>
    <row r="921" s="13" customFormat="1">
      <c r="A921" s="13"/>
      <c r="B921" s="191"/>
      <c r="C921" s="13"/>
      <c r="D921" s="192" t="s">
        <v>157</v>
      </c>
      <c r="E921" s="193" t="s">
        <v>1</v>
      </c>
      <c r="F921" s="194" t="s">
        <v>733</v>
      </c>
      <c r="G921" s="13"/>
      <c r="H921" s="193" t="s">
        <v>1</v>
      </c>
      <c r="I921" s="195"/>
      <c r="J921" s="13"/>
      <c r="K921" s="13"/>
      <c r="L921" s="191"/>
      <c r="M921" s="196"/>
      <c r="N921" s="197"/>
      <c r="O921" s="197"/>
      <c r="P921" s="197"/>
      <c r="Q921" s="197"/>
      <c r="R921" s="197"/>
      <c r="S921" s="197"/>
      <c r="T921" s="198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193" t="s">
        <v>157</v>
      </c>
      <c r="AU921" s="193" t="s">
        <v>82</v>
      </c>
      <c r="AV921" s="13" t="s">
        <v>80</v>
      </c>
      <c r="AW921" s="13" t="s">
        <v>30</v>
      </c>
      <c r="AX921" s="13" t="s">
        <v>73</v>
      </c>
      <c r="AY921" s="193" t="s">
        <v>147</v>
      </c>
    </row>
    <row r="922" s="14" customFormat="1">
      <c r="A922" s="14"/>
      <c r="B922" s="199"/>
      <c r="C922" s="14"/>
      <c r="D922" s="192" t="s">
        <v>157</v>
      </c>
      <c r="E922" s="200" t="s">
        <v>1</v>
      </c>
      <c r="F922" s="201" t="s">
        <v>82</v>
      </c>
      <c r="G922" s="14"/>
      <c r="H922" s="202">
        <v>2</v>
      </c>
      <c r="I922" s="203"/>
      <c r="J922" s="14"/>
      <c r="K922" s="14"/>
      <c r="L922" s="199"/>
      <c r="M922" s="204"/>
      <c r="N922" s="205"/>
      <c r="O922" s="205"/>
      <c r="P922" s="205"/>
      <c r="Q922" s="205"/>
      <c r="R922" s="205"/>
      <c r="S922" s="205"/>
      <c r="T922" s="206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00" t="s">
        <v>157</v>
      </c>
      <c r="AU922" s="200" t="s">
        <v>82</v>
      </c>
      <c r="AV922" s="14" t="s">
        <v>82</v>
      </c>
      <c r="AW922" s="14" t="s">
        <v>30</v>
      </c>
      <c r="AX922" s="14" t="s">
        <v>73</v>
      </c>
      <c r="AY922" s="200" t="s">
        <v>147</v>
      </c>
    </row>
    <row r="923" s="13" customFormat="1">
      <c r="A923" s="13"/>
      <c r="B923" s="191"/>
      <c r="C923" s="13"/>
      <c r="D923" s="192" t="s">
        <v>157</v>
      </c>
      <c r="E923" s="193" t="s">
        <v>1</v>
      </c>
      <c r="F923" s="194" t="s">
        <v>751</v>
      </c>
      <c r="G923" s="13"/>
      <c r="H923" s="193" t="s">
        <v>1</v>
      </c>
      <c r="I923" s="195"/>
      <c r="J923" s="13"/>
      <c r="K923" s="13"/>
      <c r="L923" s="191"/>
      <c r="M923" s="196"/>
      <c r="N923" s="197"/>
      <c r="O923" s="197"/>
      <c r="P923" s="197"/>
      <c r="Q923" s="197"/>
      <c r="R923" s="197"/>
      <c r="S923" s="197"/>
      <c r="T923" s="198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193" t="s">
        <v>157</v>
      </c>
      <c r="AU923" s="193" t="s">
        <v>82</v>
      </c>
      <c r="AV923" s="13" t="s">
        <v>80</v>
      </c>
      <c r="AW923" s="13" t="s">
        <v>30</v>
      </c>
      <c r="AX923" s="13" t="s">
        <v>73</v>
      </c>
      <c r="AY923" s="193" t="s">
        <v>147</v>
      </c>
    </row>
    <row r="924" s="14" customFormat="1">
      <c r="A924" s="14"/>
      <c r="B924" s="199"/>
      <c r="C924" s="14"/>
      <c r="D924" s="192" t="s">
        <v>157</v>
      </c>
      <c r="E924" s="200" t="s">
        <v>1</v>
      </c>
      <c r="F924" s="201" t="s">
        <v>80</v>
      </c>
      <c r="G924" s="14"/>
      <c r="H924" s="202">
        <v>1</v>
      </c>
      <c r="I924" s="203"/>
      <c r="J924" s="14"/>
      <c r="K924" s="14"/>
      <c r="L924" s="199"/>
      <c r="M924" s="204"/>
      <c r="N924" s="205"/>
      <c r="O924" s="205"/>
      <c r="P924" s="205"/>
      <c r="Q924" s="205"/>
      <c r="R924" s="205"/>
      <c r="S924" s="205"/>
      <c r="T924" s="206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00" t="s">
        <v>157</v>
      </c>
      <c r="AU924" s="200" t="s">
        <v>82</v>
      </c>
      <c r="AV924" s="14" t="s">
        <v>82</v>
      </c>
      <c r="AW924" s="14" t="s">
        <v>30</v>
      </c>
      <c r="AX924" s="14" t="s">
        <v>73</v>
      </c>
      <c r="AY924" s="200" t="s">
        <v>147</v>
      </c>
    </row>
    <row r="925" s="13" customFormat="1">
      <c r="A925" s="13"/>
      <c r="B925" s="191"/>
      <c r="C925" s="13"/>
      <c r="D925" s="192" t="s">
        <v>157</v>
      </c>
      <c r="E925" s="193" t="s">
        <v>1</v>
      </c>
      <c r="F925" s="194" t="s">
        <v>746</v>
      </c>
      <c r="G925" s="13"/>
      <c r="H925" s="193" t="s">
        <v>1</v>
      </c>
      <c r="I925" s="195"/>
      <c r="J925" s="13"/>
      <c r="K925" s="13"/>
      <c r="L925" s="191"/>
      <c r="M925" s="196"/>
      <c r="N925" s="197"/>
      <c r="O925" s="197"/>
      <c r="P925" s="197"/>
      <c r="Q925" s="197"/>
      <c r="R925" s="197"/>
      <c r="S925" s="197"/>
      <c r="T925" s="198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193" t="s">
        <v>157</v>
      </c>
      <c r="AU925" s="193" t="s">
        <v>82</v>
      </c>
      <c r="AV925" s="13" t="s">
        <v>80</v>
      </c>
      <c r="AW925" s="13" t="s">
        <v>30</v>
      </c>
      <c r="AX925" s="13" t="s">
        <v>73</v>
      </c>
      <c r="AY925" s="193" t="s">
        <v>147</v>
      </c>
    </row>
    <row r="926" s="14" customFormat="1">
      <c r="A926" s="14"/>
      <c r="B926" s="199"/>
      <c r="C926" s="14"/>
      <c r="D926" s="192" t="s">
        <v>157</v>
      </c>
      <c r="E926" s="200" t="s">
        <v>1</v>
      </c>
      <c r="F926" s="201" t="s">
        <v>80</v>
      </c>
      <c r="G926" s="14"/>
      <c r="H926" s="202">
        <v>1</v>
      </c>
      <c r="I926" s="203"/>
      <c r="J926" s="14"/>
      <c r="K926" s="14"/>
      <c r="L926" s="199"/>
      <c r="M926" s="204"/>
      <c r="N926" s="205"/>
      <c r="O926" s="205"/>
      <c r="P926" s="205"/>
      <c r="Q926" s="205"/>
      <c r="R926" s="205"/>
      <c r="S926" s="205"/>
      <c r="T926" s="206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00" t="s">
        <v>157</v>
      </c>
      <c r="AU926" s="200" t="s">
        <v>82</v>
      </c>
      <c r="AV926" s="14" t="s">
        <v>82</v>
      </c>
      <c r="AW926" s="14" t="s">
        <v>30</v>
      </c>
      <c r="AX926" s="14" t="s">
        <v>73</v>
      </c>
      <c r="AY926" s="200" t="s">
        <v>147</v>
      </c>
    </row>
    <row r="927" s="15" customFormat="1">
      <c r="A927" s="15"/>
      <c r="B927" s="207"/>
      <c r="C927" s="15"/>
      <c r="D927" s="192" t="s">
        <v>157</v>
      </c>
      <c r="E927" s="208" t="s">
        <v>1</v>
      </c>
      <c r="F927" s="209" t="s">
        <v>160</v>
      </c>
      <c r="G927" s="15"/>
      <c r="H927" s="210">
        <v>4</v>
      </c>
      <c r="I927" s="211"/>
      <c r="J927" s="15"/>
      <c r="K927" s="15"/>
      <c r="L927" s="207"/>
      <c r="M927" s="212"/>
      <c r="N927" s="213"/>
      <c r="O927" s="213"/>
      <c r="P927" s="213"/>
      <c r="Q927" s="213"/>
      <c r="R927" s="213"/>
      <c r="S927" s="213"/>
      <c r="T927" s="214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08" t="s">
        <v>157</v>
      </c>
      <c r="AU927" s="208" t="s">
        <v>82</v>
      </c>
      <c r="AV927" s="15" t="s">
        <v>154</v>
      </c>
      <c r="AW927" s="15" t="s">
        <v>30</v>
      </c>
      <c r="AX927" s="15" t="s">
        <v>80</v>
      </c>
      <c r="AY927" s="208" t="s">
        <v>147</v>
      </c>
    </row>
    <row r="928" s="2" customFormat="1" ht="16.5" customHeight="1">
      <c r="A928" s="37"/>
      <c r="B928" s="171"/>
      <c r="C928" s="215" t="s">
        <v>756</v>
      </c>
      <c r="D928" s="215" t="s">
        <v>223</v>
      </c>
      <c r="E928" s="216" t="s">
        <v>757</v>
      </c>
      <c r="F928" s="217" t="s">
        <v>758</v>
      </c>
      <c r="G928" s="218" t="s">
        <v>153</v>
      </c>
      <c r="H928" s="219">
        <v>4</v>
      </c>
      <c r="I928" s="220"/>
      <c r="J928" s="221">
        <f>ROUND(I928*H928,2)</f>
        <v>0</v>
      </c>
      <c r="K928" s="222"/>
      <c r="L928" s="223"/>
      <c r="M928" s="224" t="s">
        <v>1</v>
      </c>
      <c r="N928" s="225" t="s">
        <v>38</v>
      </c>
      <c r="O928" s="76"/>
      <c r="P928" s="182">
        <f>O928*H928</f>
        <v>0</v>
      </c>
      <c r="Q928" s="182">
        <v>0</v>
      </c>
      <c r="R928" s="182">
        <f>Q928*H928</f>
        <v>0</v>
      </c>
      <c r="S928" s="182">
        <v>0</v>
      </c>
      <c r="T928" s="183">
        <f>S928*H928</f>
        <v>0</v>
      </c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R928" s="184" t="s">
        <v>268</v>
      </c>
      <c r="AT928" s="184" t="s">
        <v>223</v>
      </c>
      <c r="AU928" s="184" t="s">
        <v>82</v>
      </c>
      <c r="AY928" s="18" t="s">
        <v>147</v>
      </c>
      <c r="BE928" s="185">
        <f>IF(N928="základní",J928,0)</f>
        <v>0</v>
      </c>
      <c r="BF928" s="185">
        <f>IF(N928="snížená",J928,0)</f>
        <v>0</v>
      </c>
      <c r="BG928" s="185">
        <f>IF(N928="zákl. přenesená",J928,0)</f>
        <v>0</v>
      </c>
      <c r="BH928" s="185">
        <f>IF(N928="sníž. přenesená",J928,0)</f>
        <v>0</v>
      </c>
      <c r="BI928" s="185">
        <f>IF(N928="nulová",J928,0)</f>
        <v>0</v>
      </c>
      <c r="BJ928" s="18" t="s">
        <v>80</v>
      </c>
      <c r="BK928" s="185">
        <f>ROUND(I928*H928,2)</f>
        <v>0</v>
      </c>
      <c r="BL928" s="18" t="s">
        <v>216</v>
      </c>
      <c r="BM928" s="184" t="s">
        <v>759</v>
      </c>
    </row>
    <row r="929" s="2" customFormat="1" ht="24.15" customHeight="1">
      <c r="A929" s="37"/>
      <c r="B929" s="171"/>
      <c r="C929" s="172" t="s">
        <v>469</v>
      </c>
      <c r="D929" s="172" t="s">
        <v>150</v>
      </c>
      <c r="E929" s="173" t="s">
        <v>760</v>
      </c>
      <c r="F929" s="174" t="s">
        <v>761</v>
      </c>
      <c r="G929" s="175" t="s">
        <v>153</v>
      </c>
      <c r="H929" s="176">
        <v>2</v>
      </c>
      <c r="I929" s="177"/>
      <c r="J929" s="178">
        <f>ROUND(I929*H929,2)</f>
        <v>0</v>
      </c>
      <c r="K929" s="179"/>
      <c r="L929" s="38"/>
      <c r="M929" s="180" t="s">
        <v>1</v>
      </c>
      <c r="N929" s="181" t="s">
        <v>38</v>
      </c>
      <c r="O929" s="76"/>
      <c r="P929" s="182">
        <f>O929*H929</f>
        <v>0</v>
      </c>
      <c r="Q929" s="182">
        <v>0</v>
      </c>
      <c r="R929" s="182">
        <f>Q929*H929</f>
        <v>0</v>
      </c>
      <c r="S929" s="182">
        <v>0</v>
      </c>
      <c r="T929" s="183">
        <f>S929*H929</f>
        <v>0</v>
      </c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R929" s="184" t="s">
        <v>216</v>
      </c>
      <c r="AT929" s="184" t="s">
        <v>150</v>
      </c>
      <c r="AU929" s="184" t="s">
        <v>82</v>
      </c>
      <c r="AY929" s="18" t="s">
        <v>147</v>
      </c>
      <c r="BE929" s="185">
        <f>IF(N929="základní",J929,0)</f>
        <v>0</v>
      </c>
      <c r="BF929" s="185">
        <f>IF(N929="snížená",J929,0)</f>
        <v>0</v>
      </c>
      <c r="BG929" s="185">
        <f>IF(N929="zákl. přenesená",J929,0)</f>
        <v>0</v>
      </c>
      <c r="BH929" s="185">
        <f>IF(N929="sníž. přenesená",J929,0)</f>
        <v>0</v>
      </c>
      <c r="BI929" s="185">
        <f>IF(N929="nulová",J929,0)</f>
        <v>0</v>
      </c>
      <c r="BJ929" s="18" t="s">
        <v>80</v>
      </c>
      <c r="BK929" s="185">
        <f>ROUND(I929*H929,2)</f>
        <v>0</v>
      </c>
      <c r="BL929" s="18" t="s">
        <v>216</v>
      </c>
      <c r="BM929" s="184" t="s">
        <v>762</v>
      </c>
    </row>
    <row r="930" s="2" customFormat="1">
      <c r="A930" s="37"/>
      <c r="B930" s="38"/>
      <c r="C930" s="37"/>
      <c r="D930" s="186" t="s">
        <v>155</v>
      </c>
      <c r="E930" s="37"/>
      <c r="F930" s="187" t="s">
        <v>763</v>
      </c>
      <c r="G930" s="37"/>
      <c r="H930" s="37"/>
      <c r="I930" s="188"/>
      <c r="J930" s="37"/>
      <c r="K930" s="37"/>
      <c r="L930" s="38"/>
      <c r="M930" s="189"/>
      <c r="N930" s="190"/>
      <c r="O930" s="76"/>
      <c r="P930" s="76"/>
      <c r="Q930" s="76"/>
      <c r="R930" s="76"/>
      <c r="S930" s="76"/>
      <c r="T930" s="7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T930" s="18" t="s">
        <v>155</v>
      </c>
      <c r="AU930" s="18" t="s">
        <v>82</v>
      </c>
    </row>
    <row r="931" s="13" customFormat="1">
      <c r="A931" s="13"/>
      <c r="B931" s="191"/>
      <c r="C931" s="13"/>
      <c r="D931" s="192" t="s">
        <v>157</v>
      </c>
      <c r="E931" s="193" t="s">
        <v>1</v>
      </c>
      <c r="F931" s="194" t="s">
        <v>733</v>
      </c>
      <c r="G931" s="13"/>
      <c r="H931" s="193" t="s">
        <v>1</v>
      </c>
      <c r="I931" s="195"/>
      <c r="J931" s="13"/>
      <c r="K931" s="13"/>
      <c r="L931" s="191"/>
      <c r="M931" s="196"/>
      <c r="N931" s="197"/>
      <c r="O931" s="197"/>
      <c r="P931" s="197"/>
      <c r="Q931" s="197"/>
      <c r="R931" s="197"/>
      <c r="S931" s="197"/>
      <c r="T931" s="198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193" t="s">
        <v>157</v>
      </c>
      <c r="AU931" s="193" t="s">
        <v>82</v>
      </c>
      <c r="AV931" s="13" t="s">
        <v>80</v>
      </c>
      <c r="AW931" s="13" t="s">
        <v>30</v>
      </c>
      <c r="AX931" s="13" t="s">
        <v>73</v>
      </c>
      <c r="AY931" s="193" t="s">
        <v>147</v>
      </c>
    </row>
    <row r="932" s="14" customFormat="1">
      <c r="A932" s="14"/>
      <c r="B932" s="199"/>
      <c r="C932" s="14"/>
      <c r="D932" s="192" t="s">
        <v>157</v>
      </c>
      <c r="E932" s="200" t="s">
        <v>1</v>
      </c>
      <c r="F932" s="201" t="s">
        <v>82</v>
      </c>
      <c r="G932" s="14"/>
      <c r="H932" s="202">
        <v>2</v>
      </c>
      <c r="I932" s="203"/>
      <c r="J932" s="14"/>
      <c r="K932" s="14"/>
      <c r="L932" s="199"/>
      <c r="M932" s="204"/>
      <c r="N932" s="205"/>
      <c r="O932" s="205"/>
      <c r="P932" s="205"/>
      <c r="Q932" s="205"/>
      <c r="R932" s="205"/>
      <c r="S932" s="205"/>
      <c r="T932" s="206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00" t="s">
        <v>157</v>
      </c>
      <c r="AU932" s="200" t="s">
        <v>82</v>
      </c>
      <c r="AV932" s="14" t="s">
        <v>82</v>
      </c>
      <c r="AW932" s="14" t="s">
        <v>30</v>
      </c>
      <c r="AX932" s="14" t="s">
        <v>73</v>
      </c>
      <c r="AY932" s="200" t="s">
        <v>147</v>
      </c>
    </row>
    <row r="933" s="15" customFormat="1">
      <c r="A933" s="15"/>
      <c r="B933" s="207"/>
      <c r="C933" s="15"/>
      <c r="D933" s="192" t="s">
        <v>157</v>
      </c>
      <c r="E933" s="208" t="s">
        <v>1</v>
      </c>
      <c r="F933" s="209" t="s">
        <v>160</v>
      </c>
      <c r="G933" s="15"/>
      <c r="H933" s="210">
        <v>2</v>
      </c>
      <c r="I933" s="211"/>
      <c r="J933" s="15"/>
      <c r="K933" s="15"/>
      <c r="L933" s="207"/>
      <c r="M933" s="212"/>
      <c r="N933" s="213"/>
      <c r="O933" s="213"/>
      <c r="P933" s="213"/>
      <c r="Q933" s="213"/>
      <c r="R933" s="213"/>
      <c r="S933" s="213"/>
      <c r="T933" s="214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08" t="s">
        <v>157</v>
      </c>
      <c r="AU933" s="208" t="s">
        <v>82</v>
      </c>
      <c r="AV933" s="15" t="s">
        <v>154</v>
      </c>
      <c r="AW933" s="15" t="s">
        <v>30</v>
      </c>
      <c r="AX933" s="15" t="s">
        <v>80</v>
      </c>
      <c r="AY933" s="208" t="s">
        <v>147</v>
      </c>
    </row>
    <row r="934" s="2" customFormat="1" ht="16.5" customHeight="1">
      <c r="A934" s="37"/>
      <c r="B934" s="171"/>
      <c r="C934" s="215" t="s">
        <v>764</v>
      </c>
      <c r="D934" s="215" t="s">
        <v>223</v>
      </c>
      <c r="E934" s="216" t="s">
        <v>765</v>
      </c>
      <c r="F934" s="217" t="s">
        <v>766</v>
      </c>
      <c r="G934" s="218" t="s">
        <v>153</v>
      </c>
      <c r="H934" s="219">
        <v>2</v>
      </c>
      <c r="I934" s="220"/>
      <c r="J934" s="221">
        <f>ROUND(I934*H934,2)</f>
        <v>0</v>
      </c>
      <c r="K934" s="222"/>
      <c r="L934" s="223"/>
      <c r="M934" s="224" t="s">
        <v>1</v>
      </c>
      <c r="N934" s="225" t="s">
        <v>38</v>
      </c>
      <c r="O934" s="76"/>
      <c r="P934" s="182">
        <f>O934*H934</f>
        <v>0</v>
      </c>
      <c r="Q934" s="182">
        <v>0</v>
      </c>
      <c r="R934" s="182">
        <f>Q934*H934</f>
        <v>0</v>
      </c>
      <c r="S934" s="182">
        <v>0</v>
      </c>
      <c r="T934" s="183">
        <f>S934*H934</f>
        <v>0</v>
      </c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R934" s="184" t="s">
        <v>268</v>
      </c>
      <c r="AT934" s="184" t="s">
        <v>223</v>
      </c>
      <c r="AU934" s="184" t="s">
        <v>82</v>
      </c>
      <c r="AY934" s="18" t="s">
        <v>147</v>
      </c>
      <c r="BE934" s="185">
        <f>IF(N934="základní",J934,0)</f>
        <v>0</v>
      </c>
      <c r="BF934" s="185">
        <f>IF(N934="snížená",J934,0)</f>
        <v>0</v>
      </c>
      <c r="BG934" s="185">
        <f>IF(N934="zákl. přenesená",J934,0)</f>
        <v>0</v>
      </c>
      <c r="BH934" s="185">
        <f>IF(N934="sníž. přenesená",J934,0)</f>
        <v>0</v>
      </c>
      <c r="BI934" s="185">
        <f>IF(N934="nulová",J934,0)</f>
        <v>0</v>
      </c>
      <c r="BJ934" s="18" t="s">
        <v>80</v>
      </c>
      <c r="BK934" s="185">
        <f>ROUND(I934*H934,2)</f>
        <v>0</v>
      </c>
      <c r="BL934" s="18" t="s">
        <v>216</v>
      </c>
      <c r="BM934" s="184" t="s">
        <v>767</v>
      </c>
    </row>
    <row r="935" s="2" customFormat="1" ht="24.15" customHeight="1">
      <c r="A935" s="37"/>
      <c r="B935" s="171"/>
      <c r="C935" s="172" t="s">
        <v>476</v>
      </c>
      <c r="D935" s="172" t="s">
        <v>150</v>
      </c>
      <c r="E935" s="173" t="s">
        <v>768</v>
      </c>
      <c r="F935" s="174" t="s">
        <v>769</v>
      </c>
      <c r="G935" s="175" t="s">
        <v>153</v>
      </c>
      <c r="H935" s="176">
        <v>1</v>
      </c>
      <c r="I935" s="177"/>
      <c r="J935" s="178">
        <f>ROUND(I935*H935,2)</f>
        <v>0</v>
      </c>
      <c r="K935" s="179"/>
      <c r="L935" s="38"/>
      <c r="M935" s="180" t="s">
        <v>1</v>
      </c>
      <c r="N935" s="181" t="s">
        <v>38</v>
      </c>
      <c r="O935" s="76"/>
      <c r="P935" s="182">
        <f>O935*H935</f>
        <v>0</v>
      </c>
      <c r="Q935" s="182">
        <v>0</v>
      </c>
      <c r="R935" s="182">
        <f>Q935*H935</f>
        <v>0</v>
      </c>
      <c r="S935" s="182">
        <v>0</v>
      </c>
      <c r="T935" s="183">
        <f>S935*H935</f>
        <v>0</v>
      </c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R935" s="184" t="s">
        <v>216</v>
      </c>
      <c r="AT935" s="184" t="s">
        <v>150</v>
      </c>
      <c r="AU935" s="184" t="s">
        <v>82</v>
      </c>
      <c r="AY935" s="18" t="s">
        <v>147</v>
      </c>
      <c r="BE935" s="185">
        <f>IF(N935="základní",J935,0)</f>
        <v>0</v>
      </c>
      <c r="BF935" s="185">
        <f>IF(N935="snížená",J935,0)</f>
        <v>0</v>
      </c>
      <c r="BG935" s="185">
        <f>IF(N935="zákl. přenesená",J935,0)</f>
        <v>0</v>
      </c>
      <c r="BH935" s="185">
        <f>IF(N935="sníž. přenesená",J935,0)</f>
        <v>0</v>
      </c>
      <c r="BI935" s="185">
        <f>IF(N935="nulová",J935,0)</f>
        <v>0</v>
      </c>
      <c r="BJ935" s="18" t="s">
        <v>80</v>
      </c>
      <c r="BK935" s="185">
        <f>ROUND(I935*H935,2)</f>
        <v>0</v>
      </c>
      <c r="BL935" s="18" t="s">
        <v>216</v>
      </c>
      <c r="BM935" s="184" t="s">
        <v>770</v>
      </c>
    </row>
    <row r="936" s="2" customFormat="1">
      <c r="A936" s="37"/>
      <c r="B936" s="38"/>
      <c r="C936" s="37"/>
      <c r="D936" s="186" t="s">
        <v>155</v>
      </c>
      <c r="E936" s="37"/>
      <c r="F936" s="187" t="s">
        <v>771</v>
      </c>
      <c r="G936" s="37"/>
      <c r="H936" s="37"/>
      <c r="I936" s="188"/>
      <c r="J936" s="37"/>
      <c r="K936" s="37"/>
      <c r="L936" s="38"/>
      <c r="M936" s="189"/>
      <c r="N936" s="190"/>
      <c r="O936" s="76"/>
      <c r="P936" s="76"/>
      <c r="Q936" s="76"/>
      <c r="R936" s="76"/>
      <c r="S936" s="76"/>
      <c r="T936" s="7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T936" s="18" t="s">
        <v>155</v>
      </c>
      <c r="AU936" s="18" t="s">
        <v>82</v>
      </c>
    </row>
    <row r="937" s="13" customFormat="1">
      <c r="A937" s="13"/>
      <c r="B937" s="191"/>
      <c r="C937" s="13"/>
      <c r="D937" s="192" t="s">
        <v>157</v>
      </c>
      <c r="E937" s="193" t="s">
        <v>1</v>
      </c>
      <c r="F937" s="194" t="s">
        <v>751</v>
      </c>
      <c r="G937" s="13"/>
      <c r="H937" s="193" t="s">
        <v>1</v>
      </c>
      <c r="I937" s="195"/>
      <c r="J937" s="13"/>
      <c r="K937" s="13"/>
      <c r="L937" s="191"/>
      <c r="M937" s="196"/>
      <c r="N937" s="197"/>
      <c r="O937" s="197"/>
      <c r="P937" s="197"/>
      <c r="Q937" s="197"/>
      <c r="R937" s="197"/>
      <c r="S937" s="197"/>
      <c r="T937" s="198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193" t="s">
        <v>157</v>
      </c>
      <c r="AU937" s="193" t="s">
        <v>82</v>
      </c>
      <c r="AV937" s="13" t="s">
        <v>80</v>
      </c>
      <c r="AW937" s="13" t="s">
        <v>30</v>
      </c>
      <c r="AX937" s="13" t="s">
        <v>73</v>
      </c>
      <c r="AY937" s="193" t="s">
        <v>147</v>
      </c>
    </row>
    <row r="938" s="14" customFormat="1">
      <c r="A938" s="14"/>
      <c r="B938" s="199"/>
      <c r="C938" s="14"/>
      <c r="D938" s="192" t="s">
        <v>157</v>
      </c>
      <c r="E938" s="200" t="s">
        <v>1</v>
      </c>
      <c r="F938" s="201" t="s">
        <v>80</v>
      </c>
      <c r="G938" s="14"/>
      <c r="H938" s="202">
        <v>1</v>
      </c>
      <c r="I938" s="203"/>
      <c r="J938" s="14"/>
      <c r="K938" s="14"/>
      <c r="L938" s="199"/>
      <c r="M938" s="204"/>
      <c r="N938" s="205"/>
      <c r="O938" s="205"/>
      <c r="P938" s="205"/>
      <c r="Q938" s="205"/>
      <c r="R938" s="205"/>
      <c r="S938" s="205"/>
      <c r="T938" s="206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00" t="s">
        <v>157</v>
      </c>
      <c r="AU938" s="200" t="s">
        <v>82</v>
      </c>
      <c r="AV938" s="14" t="s">
        <v>82</v>
      </c>
      <c r="AW938" s="14" t="s">
        <v>30</v>
      </c>
      <c r="AX938" s="14" t="s">
        <v>73</v>
      </c>
      <c r="AY938" s="200" t="s">
        <v>147</v>
      </c>
    </row>
    <row r="939" s="15" customFormat="1">
      <c r="A939" s="15"/>
      <c r="B939" s="207"/>
      <c r="C939" s="15"/>
      <c r="D939" s="192" t="s">
        <v>157</v>
      </c>
      <c r="E939" s="208" t="s">
        <v>1</v>
      </c>
      <c r="F939" s="209" t="s">
        <v>160</v>
      </c>
      <c r="G939" s="15"/>
      <c r="H939" s="210">
        <v>1</v>
      </c>
      <c r="I939" s="211"/>
      <c r="J939" s="15"/>
      <c r="K939" s="15"/>
      <c r="L939" s="207"/>
      <c r="M939" s="212"/>
      <c r="N939" s="213"/>
      <c r="O939" s="213"/>
      <c r="P939" s="213"/>
      <c r="Q939" s="213"/>
      <c r="R939" s="213"/>
      <c r="S939" s="213"/>
      <c r="T939" s="214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08" t="s">
        <v>157</v>
      </c>
      <c r="AU939" s="208" t="s">
        <v>82</v>
      </c>
      <c r="AV939" s="15" t="s">
        <v>154</v>
      </c>
      <c r="AW939" s="15" t="s">
        <v>30</v>
      </c>
      <c r="AX939" s="15" t="s">
        <v>80</v>
      </c>
      <c r="AY939" s="208" t="s">
        <v>147</v>
      </c>
    </row>
    <row r="940" s="2" customFormat="1" ht="24.15" customHeight="1">
      <c r="A940" s="37"/>
      <c r="B940" s="171"/>
      <c r="C940" s="215" t="s">
        <v>772</v>
      </c>
      <c r="D940" s="215" t="s">
        <v>223</v>
      </c>
      <c r="E940" s="216" t="s">
        <v>773</v>
      </c>
      <c r="F940" s="217" t="s">
        <v>774</v>
      </c>
      <c r="G940" s="218" t="s">
        <v>775</v>
      </c>
      <c r="H940" s="219">
        <v>1</v>
      </c>
      <c r="I940" s="220"/>
      <c r="J940" s="221">
        <f>ROUND(I940*H940,2)</f>
        <v>0</v>
      </c>
      <c r="K940" s="222"/>
      <c r="L940" s="223"/>
      <c r="M940" s="224" t="s">
        <v>1</v>
      </c>
      <c r="N940" s="225" t="s">
        <v>38</v>
      </c>
      <c r="O940" s="76"/>
      <c r="P940" s="182">
        <f>O940*H940</f>
        <v>0</v>
      </c>
      <c r="Q940" s="182">
        <v>0</v>
      </c>
      <c r="R940" s="182">
        <f>Q940*H940</f>
        <v>0</v>
      </c>
      <c r="S940" s="182">
        <v>0</v>
      </c>
      <c r="T940" s="183">
        <f>S940*H940</f>
        <v>0</v>
      </c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R940" s="184" t="s">
        <v>268</v>
      </c>
      <c r="AT940" s="184" t="s">
        <v>223</v>
      </c>
      <c r="AU940" s="184" t="s">
        <v>82</v>
      </c>
      <c r="AY940" s="18" t="s">
        <v>147</v>
      </c>
      <c r="BE940" s="185">
        <f>IF(N940="základní",J940,0)</f>
        <v>0</v>
      </c>
      <c r="BF940" s="185">
        <f>IF(N940="snížená",J940,0)</f>
        <v>0</v>
      </c>
      <c r="BG940" s="185">
        <f>IF(N940="zákl. přenesená",J940,0)</f>
        <v>0</v>
      </c>
      <c r="BH940" s="185">
        <f>IF(N940="sníž. přenesená",J940,0)</f>
        <v>0</v>
      </c>
      <c r="BI940" s="185">
        <f>IF(N940="nulová",J940,0)</f>
        <v>0</v>
      </c>
      <c r="BJ940" s="18" t="s">
        <v>80</v>
      </c>
      <c r="BK940" s="185">
        <f>ROUND(I940*H940,2)</f>
        <v>0</v>
      </c>
      <c r="BL940" s="18" t="s">
        <v>216</v>
      </c>
      <c r="BM940" s="184" t="s">
        <v>776</v>
      </c>
    </row>
    <row r="941" s="2" customFormat="1" ht="49.05" customHeight="1">
      <c r="A941" s="37"/>
      <c r="B941" s="171"/>
      <c r="C941" s="172" t="s">
        <v>485</v>
      </c>
      <c r="D941" s="172" t="s">
        <v>150</v>
      </c>
      <c r="E941" s="173" t="s">
        <v>777</v>
      </c>
      <c r="F941" s="174" t="s">
        <v>778</v>
      </c>
      <c r="G941" s="175" t="s">
        <v>667</v>
      </c>
      <c r="H941" s="226"/>
      <c r="I941" s="177"/>
      <c r="J941" s="178">
        <f>ROUND(I941*H941,2)</f>
        <v>0</v>
      </c>
      <c r="K941" s="179"/>
      <c r="L941" s="38"/>
      <c r="M941" s="180" t="s">
        <v>1</v>
      </c>
      <c r="N941" s="181" t="s">
        <v>38</v>
      </c>
      <c r="O941" s="76"/>
      <c r="P941" s="182">
        <f>O941*H941</f>
        <v>0</v>
      </c>
      <c r="Q941" s="182">
        <v>0</v>
      </c>
      <c r="R941" s="182">
        <f>Q941*H941</f>
        <v>0</v>
      </c>
      <c r="S941" s="182">
        <v>0</v>
      </c>
      <c r="T941" s="183">
        <f>S941*H941</f>
        <v>0</v>
      </c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R941" s="184" t="s">
        <v>216</v>
      </c>
      <c r="AT941" s="184" t="s">
        <v>150</v>
      </c>
      <c r="AU941" s="184" t="s">
        <v>82</v>
      </c>
      <c r="AY941" s="18" t="s">
        <v>147</v>
      </c>
      <c r="BE941" s="185">
        <f>IF(N941="základní",J941,0)</f>
        <v>0</v>
      </c>
      <c r="BF941" s="185">
        <f>IF(N941="snížená",J941,0)</f>
        <v>0</v>
      </c>
      <c r="BG941" s="185">
        <f>IF(N941="zákl. přenesená",J941,0)</f>
        <v>0</v>
      </c>
      <c r="BH941" s="185">
        <f>IF(N941="sníž. přenesená",J941,0)</f>
        <v>0</v>
      </c>
      <c r="BI941" s="185">
        <f>IF(N941="nulová",J941,0)</f>
        <v>0</v>
      </c>
      <c r="BJ941" s="18" t="s">
        <v>80</v>
      </c>
      <c r="BK941" s="185">
        <f>ROUND(I941*H941,2)</f>
        <v>0</v>
      </c>
      <c r="BL941" s="18" t="s">
        <v>216</v>
      </c>
      <c r="BM941" s="184" t="s">
        <v>779</v>
      </c>
    </row>
    <row r="942" s="2" customFormat="1">
      <c r="A942" s="37"/>
      <c r="B942" s="38"/>
      <c r="C942" s="37"/>
      <c r="D942" s="186" t="s">
        <v>155</v>
      </c>
      <c r="E942" s="37"/>
      <c r="F942" s="187" t="s">
        <v>780</v>
      </c>
      <c r="G942" s="37"/>
      <c r="H942" s="37"/>
      <c r="I942" s="188"/>
      <c r="J942" s="37"/>
      <c r="K942" s="37"/>
      <c r="L942" s="38"/>
      <c r="M942" s="189"/>
      <c r="N942" s="190"/>
      <c r="O942" s="76"/>
      <c r="P942" s="76"/>
      <c r="Q942" s="76"/>
      <c r="R942" s="76"/>
      <c r="S942" s="76"/>
      <c r="T942" s="7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T942" s="18" t="s">
        <v>155</v>
      </c>
      <c r="AU942" s="18" t="s">
        <v>82</v>
      </c>
    </row>
    <row r="943" s="12" customFormat="1" ht="22.8" customHeight="1">
      <c r="A943" s="12"/>
      <c r="B943" s="158"/>
      <c r="C943" s="12"/>
      <c r="D943" s="159" t="s">
        <v>72</v>
      </c>
      <c r="E943" s="169" t="s">
        <v>781</v>
      </c>
      <c r="F943" s="169" t="s">
        <v>782</v>
      </c>
      <c r="G943" s="12"/>
      <c r="H943" s="12"/>
      <c r="I943" s="161"/>
      <c r="J943" s="170">
        <f>BK943</f>
        <v>0</v>
      </c>
      <c r="K943" s="12"/>
      <c r="L943" s="158"/>
      <c r="M943" s="163"/>
      <c r="N943" s="164"/>
      <c r="O943" s="164"/>
      <c r="P943" s="165">
        <f>SUM(P944:P958)</f>
        <v>0</v>
      </c>
      <c r="Q943" s="164"/>
      <c r="R943" s="165">
        <f>SUM(R944:R958)</f>
        <v>0</v>
      </c>
      <c r="S943" s="164"/>
      <c r="T943" s="166">
        <f>SUM(T944:T958)</f>
        <v>0</v>
      </c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R943" s="159" t="s">
        <v>82</v>
      </c>
      <c r="AT943" s="167" t="s">
        <v>72</v>
      </c>
      <c r="AU943" s="167" t="s">
        <v>80</v>
      </c>
      <c r="AY943" s="159" t="s">
        <v>147</v>
      </c>
      <c r="BK943" s="168">
        <f>SUM(BK944:BK958)</f>
        <v>0</v>
      </c>
    </row>
    <row r="944" s="2" customFormat="1" ht="24.15" customHeight="1">
      <c r="A944" s="37"/>
      <c r="B944" s="171"/>
      <c r="C944" s="172" t="s">
        <v>783</v>
      </c>
      <c r="D944" s="172" t="s">
        <v>150</v>
      </c>
      <c r="E944" s="173" t="s">
        <v>784</v>
      </c>
      <c r="F944" s="174" t="s">
        <v>785</v>
      </c>
      <c r="G944" s="175" t="s">
        <v>786</v>
      </c>
      <c r="H944" s="176">
        <v>1</v>
      </c>
      <c r="I944" s="177"/>
      <c r="J944" s="178">
        <f>ROUND(I944*H944,2)</f>
        <v>0</v>
      </c>
      <c r="K944" s="179"/>
      <c r="L944" s="38"/>
      <c r="M944" s="180" t="s">
        <v>1</v>
      </c>
      <c r="N944" s="181" t="s">
        <v>38</v>
      </c>
      <c r="O944" s="76"/>
      <c r="P944" s="182">
        <f>O944*H944</f>
        <v>0</v>
      </c>
      <c r="Q944" s="182">
        <v>0</v>
      </c>
      <c r="R944" s="182">
        <f>Q944*H944</f>
        <v>0</v>
      </c>
      <c r="S944" s="182">
        <v>0</v>
      </c>
      <c r="T944" s="183">
        <f>S944*H944</f>
        <v>0</v>
      </c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R944" s="184" t="s">
        <v>216</v>
      </c>
      <c r="AT944" s="184" t="s">
        <v>150</v>
      </c>
      <c r="AU944" s="184" t="s">
        <v>82</v>
      </c>
      <c r="AY944" s="18" t="s">
        <v>147</v>
      </c>
      <c r="BE944" s="185">
        <f>IF(N944="základní",J944,0)</f>
        <v>0</v>
      </c>
      <c r="BF944" s="185">
        <f>IF(N944="snížená",J944,0)</f>
        <v>0</v>
      </c>
      <c r="BG944" s="185">
        <f>IF(N944="zákl. přenesená",J944,0)</f>
        <v>0</v>
      </c>
      <c r="BH944" s="185">
        <f>IF(N944="sníž. přenesená",J944,0)</f>
        <v>0</v>
      </c>
      <c r="BI944" s="185">
        <f>IF(N944="nulová",J944,0)</f>
        <v>0</v>
      </c>
      <c r="BJ944" s="18" t="s">
        <v>80</v>
      </c>
      <c r="BK944" s="185">
        <f>ROUND(I944*H944,2)</f>
        <v>0</v>
      </c>
      <c r="BL944" s="18" t="s">
        <v>216</v>
      </c>
      <c r="BM944" s="184" t="s">
        <v>787</v>
      </c>
    </row>
    <row r="945" s="2" customFormat="1" ht="21.75" customHeight="1">
      <c r="A945" s="37"/>
      <c r="B945" s="171"/>
      <c r="C945" s="172" t="s">
        <v>492</v>
      </c>
      <c r="D945" s="172" t="s">
        <v>150</v>
      </c>
      <c r="E945" s="173" t="s">
        <v>788</v>
      </c>
      <c r="F945" s="174" t="s">
        <v>789</v>
      </c>
      <c r="G945" s="175" t="s">
        <v>153</v>
      </c>
      <c r="H945" s="176">
        <v>4</v>
      </c>
      <c r="I945" s="177"/>
      <c r="J945" s="178">
        <f>ROUND(I945*H945,2)</f>
        <v>0</v>
      </c>
      <c r="K945" s="179"/>
      <c r="L945" s="38"/>
      <c r="M945" s="180" t="s">
        <v>1</v>
      </c>
      <c r="N945" s="181" t="s">
        <v>38</v>
      </c>
      <c r="O945" s="76"/>
      <c r="P945" s="182">
        <f>O945*H945</f>
        <v>0</v>
      </c>
      <c r="Q945" s="182">
        <v>0</v>
      </c>
      <c r="R945" s="182">
        <f>Q945*H945</f>
        <v>0</v>
      </c>
      <c r="S945" s="182">
        <v>0</v>
      </c>
      <c r="T945" s="183">
        <f>S945*H945</f>
        <v>0</v>
      </c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R945" s="184" t="s">
        <v>216</v>
      </c>
      <c r="AT945" s="184" t="s">
        <v>150</v>
      </c>
      <c r="AU945" s="184" t="s">
        <v>82</v>
      </c>
      <c r="AY945" s="18" t="s">
        <v>147</v>
      </c>
      <c r="BE945" s="185">
        <f>IF(N945="základní",J945,0)</f>
        <v>0</v>
      </c>
      <c r="BF945" s="185">
        <f>IF(N945="snížená",J945,0)</f>
        <v>0</v>
      </c>
      <c r="BG945" s="185">
        <f>IF(N945="zákl. přenesená",J945,0)</f>
        <v>0</v>
      </c>
      <c r="BH945" s="185">
        <f>IF(N945="sníž. přenesená",J945,0)</f>
        <v>0</v>
      </c>
      <c r="BI945" s="185">
        <f>IF(N945="nulová",J945,0)</f>
        <v>0</v>
      </c>
      <c r="BJ945" s="18" t="s">
        <v>80</v>
      </c>
      <c r="BK945" s="185">
        <f>ROUND(I945*H945,2)</f>
        <v>0</v>
      </c>
      <c r="BL945" s="18" t="s">
        <v>216</v>
      </c>
      <c r="BM945" s="184" t="s">
        <v>790</v>
      </c>
    </row>
    <row r="946" s="2" customFormat="1">
      <c r="A946" s="37"/>
      <c r="B946" s="38"/>
      <c r="C946" s="37"/>
      <c r="D946" s="186" t="s">
        <v>155</v>
      </c>
      <c r="E946" s="37"/>
      <c r="F946" s="187" t="s">
        <v>791</v>
      </c>
      <c r="G946" s="37"/>
      <c r="H946" s="37"/>
      <c r="I946" s="188"/>
      <c r="J946" s="37"/>
      <c r="K946" s="37"/>
      <c r="L946" s="38"/>
      <c r="M946" s="189"/>
      <c r="N946" s="190"/>
      <c r="O946" s="76"/>
      <c r="P946" s="76"/>
      <c r="Q946" s="76"/>
      <c r="R946" s="76"/>
      <c r="S946" s="76"/>
      <c r="T946" s="7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T946" s="18" t="s">
        <v>155</v>
      </c>
      <c r="AU946" s="18" t="s">
        <v>82</v>
      </c>
    </row>
    <row r="947" s="2" customFormat="1" ht="21.75" customHeight="1">
      <c r="A947" s="37"/>
      <c r="B947" s="171"/>
      <c r="C947" s="215" t="s">
        <v>792</v>
      </c>
      <c r="D947" s="215" t="s">
        <v>223</v>
      </c>
      <c r="E947" s="216" t="s">
        <v>793</v>
      </c>
      <c r="F947" s="217" t="s">
        <v>794</v>
      </c>
      <c r="G947" s="218" t="s">
        <v>153</v>
      </c>
      <c r="H947" s="219">
        <v>4</v>
      </c>
      <c r="I947" s="220"/>
      <c r="J947" s="221">
        <f>ROUND(I947*H947,2)</f>
        <v>0</v>
      </c>
      <c r="K947" s="222"/>
      <c r="L947" s="223"/>
      <c r="M947" s="224" t="s">
        <v>1</v>
      </c>
      <c r="N947" s="225" t="s">
        <v>38</v>
      </c>
      <c r="O947" s="76"/>
      <c r="P947" s="182">
        <f>O947*H947</f>
        <v>0</v>
      </c>
      <c r="Q947" s="182">
        <v>0</v>
      </c>
      <c r="R947" s="182">
        <f>Q947*H947</f>
        <v>0</v>
      </c>
      <c r="S947" s="182">
        <v>0</v>
      </c>
      <c r="T947" s="183">
        <f>S947*H947</f>
        <v>0</v>
      </c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R947" s="184" t="s">
        <v>268</v>
      </c>
      <c r="AT947" s="184" t="s">
        <v>223</v>
      </c>
      <c r="AU947" s="184" t="s">
        <v>82</v>
      </c>
      <c r="AY947" s="18" t="s">
        <v>147</v>
      </c>
      <c r="BE947" s="185">
        <f>IF(N947="základní",J947,0)</f>
        <v>0</v>
      </c>
      <c r="BF947" s="185">
        <f>IF(N947="snížená",J947,0)</f>
        <v>0</v>
      </c>
      <c r="BG947" s="185">
        <f>IF(N947="zákl. přenesená",J947,0)</f>
        <v>0</v>
      </c>
      <c r="BH947" s="185">
        <f>IF(N947="sníž. přenesená",J947,0)</f>
        <v>0</v>
      </c>
      <c r="BI947" s="185">
        <f>IF(N947="nulová",J947,0)</f>
        <v>0</v>
      </c>
      <c r="BJ947" s="18" t="s">
        <v>80</v>
      </c>
      <c r="BK947" s="185">
        <f>ROUND(I947*H947,2)</f>
        <v>0</v>
      </c>
      <c r="BL947" s="18" t="s">
        <v>216</v>
      </c>
      <c r="BM947" s="184" t="s">
        <v>795</v>
      </c>
    </row>
    <row r="948" s="2" customFormat="1" ht="37.8" customHeight="1">
      <c r="A948" s="37"/>
      <c r="B948" s="171"/>
      <c r="C948" s="172" t="s">
        <v>509</v>
      </c>
      <c r="D948" s="172" t="s">
        <v>150</v>
      </c>
      <c r="E948" s="173" t="s">
        <v>796</v>
      </c>
      <c r="F948" s="174" t="s">
        <v>797</v>
      </c>
      <c r="G948" s="175" t="s">
        <v>153</v>
      </c>
      <c r="H948" s="176">
        <v>1</v>
      </c>
      <c r="I948" s="177"/>
      <c r="J948" s="178">
        <f>ROUND(I948*H948,2)</f>
        <v>0</v>
      </c>
      <c r="K948" s="179"/>
      <c r="L948" s="38"/>
      <c r="M948" s="180" t="s">
        <v>1</v>
      </c>
      <c r="N948" s="181" t="s">
        <v>38</v>
      </c>
      <c r="O948" s="76"/>
      <c r="P948" s="182">
        <f>O948*H948</f>
        <v>0</v>
      </c>
      <c r="Q948" s="182">
        <v>0</v>
      </c>
      <c r="R948" s="182">
        <f>Q948*H948</f>
        <v>0</v>
      </c>
      <c r="S948" s="182">
        <v>0</v>
      </c>
      <c r="T948" s="183">
        <f>S948*H948</f>
        <v>0</v>
      </c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R948" s="184" t="s">
        <v>216</v>
      </c>
      <c r="AT948" s="184" t="s">
        <v>150</v>
      </c>
      <c r="AU948" s="184" t="s">
        <v>82</v>
      </c>
      <c r="AY948" s="18" t="s">
        <v>147</v>
      </c>
      <c r="BE948" s="185">
        <f>IF(N948="základní",J948,0)</f>
        <v>0</v>
      </c>
      <c r="BF948" s="185">
        <f>IF(N948="snížená",J948,0)</f>
        <v>0</v>
      </c>
      <c r="BG948" s="185">
        <f>IF(N948="zákl. přenesená",J948,0)</f>
        <v>0</v>
      </c>
      <c r="BH948" s="185">
        <f>IF(N948="sníž. přenesená",J948,0)</f>
        <v>0</v>
      </c>
      <c r="BI948" s="185">
        <f>IF(N948="nulová",J948,0)</f>
        <v>0</v>
      </c>
      <c r="BJ948" s="18" t="s">
        <v>80</v>
      </c>
      <c r="BK948" s="185">
        <f>ROUND(I948*H948,2)</f>
        <v>0</v>
      </c>
      <c r="BL948" s="18" t="s">
        <v>216</v>
      </c>
      <c r="BM948" s="184" t="s">
        <v>798</v>
      </c>
    </row>
    <row r="949" s="2" customFormat="1">
      <c r="A949" s="37"/>
      <c r="B949" s="38"/>
      <c r="C949" s="37"/>
      <c r="D949" s="186" t="s">
        <v>155</v>
      </c>
      <c r="E949" s="37"/>
      <c r="F949" s="187" t="s">
        <v>799</v>
      </c>
      <c r="G949" s="37"/>
      <c r="H949" s="37"/>
      <c r="I949" s="188"/>
      <c r="J949" s="37"/>
      <c r="K949" s="37"/>
      <c r="L949" s="38"/>
      <c r="M949" s="189"/>
      <c r="N949" s="190"/>
      <c r="O949" s="76"/>
      <c r="P949" s="76"/>
      <c r="Q949" s="76"/>
      <c r="R949" s="76"/>
      <c r="S949" s="76"/>
      <c r="T949" s="7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T949" s="18" t="s">
        <v>155</v>
      </c>
      <c r="AU949" s="18" t="s">
        <v>82</v>
      </c>
    </row>
    <row r="950" s="13" customFormat="1">
      <c r="A950" s="13"/>
      <c r="B950" s="191"/>
      <c r="C950" s="13"/>
      <c r="D950" s="192" t="s">
        <v>157</v>
      </c>
      <c r="E950" s="193" t="s">
        <v>1</v>
      </c>
      <c r="F950" s="194" t="s">
        <v>800</v>
      </c>
      <c r="G950" s="13"/>
      <c r="H950" s="193" t="s">
        <v>1</v>
      </c>
      <c r="I950" s="195"/>
      <c r="J950" s="13"/>
      <c r="K950" s="13"/>
      <c r="L950" s="191"/>
      <c r="M950" s="196"/>
      <c r="N950" s="197"/>
      <c r="O950" s="197"/>
      <c r="P950" s="197"/>
      <c r="Q950" s="197"/>
      <c r="R950" s="197"/>
      <c r="S950" s="197"/>
      <c r="T950" s="198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193" t="s">
        <v>157</v>
      </c>
      <c r="AU950" s="193" t="s">
        <v>82</v>
      </c>
      <c r="AV950" s="13" t="s">
        <v>80</v>
      </c>
      <c r="AW950" s="13" t="s">
        <v>30</v>
      </c>
      <c r="AX950" s="13" t="s">
        <v>73</v>
      </c>
      <c r="AY950" s="193" t="s">
        <v>147</v>
      </c>
    </row>
    <row r="951" s="14" customFormat="1">
      <c r="A951" s="14"/>
      <c r="B951" s="199"/>
      <c r="C951" s="14"/>
      <c r="D951" s="192" t="s">
        <v>157</v>
      </c>
      <c r="E951" s="200" t="s">
        <v>1</v>
      </c>
      <c r="F951" s="201" t="s">
        <v>80</v>
      </c>
      <c r="G951" s="14"/>
      <c r="H951" s="202">
        <v>1</v>
      </c>
      <c r="I951" s="203"/>
      <c r="J951" s="14"/>
      <c r="K951" s="14"/>
      <c r="L951" s="199"/>
      <c r="M951" s="204"/>
      <c r="N951" s="205"/>
      <c r="O951" s="205"/>
      <c r="P951" s="205"/>
      <c r="Q951" s="205"/>
      <c r="R951" s="205"/>
      <c r="S951" s="205"/>
      <c r="T951" s="206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00" t="s">
        <v>157</v>
      </c>
      <c r="AU951" s="200" t="s">
        <v>82</v>
      </c>
      <c r="AV951" s="14" t="s">
        <v>82</v>
      </c>
      <c r="AW951" s="14" t="s">
        <v>30</v>
      </c>
      <c r="AX951" s="14" t="s">
        <v>73</v>
      </c>
      <c r="AY951" s="200" t="s">
        <v>147</v>
      </c>
    </row>
    <row r="952" s="15" customFormat="1">
      <c r="A952" s="15"/>
      <c r="B952" s="207"/>
      <c r="C952" s="15"/>
      <c r="D952" s="192" t="s">
        <v>157</v>
      </c>
      <c r="E952" s="208" t="s">
        <v>1</v>
      </c>
      <c r="F952" s="209" t="s">
        <v>160</v>
      </c>
      <c r="G952" s="15"/>
      <c r="H952" s="210">
        <v>1</v>
      </c>
      <c r="I952" s="211"/>
      <c r="J952" s="15"/>
      <c r="K952" s="15"/>
      <c r="L952" s="207"/>
      <c r="M952" s="212"/>
      <c r="N952" s="213"/>
      <c r="O952" s="213"/>
      <c r="P952" s="213"/>
      <c r="Q952" s="213"/>
      <c r="R952" s="213"/>
      <c r="S952" s="213"/>
      <c r="T952" s="214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08" t="s">
        <v>157</v>
      </c>
      <c r="AU952" s="208" t="s">
        <v>82</v>
      </c>
      <c r="AV952" s="15" t="s">
        <v>154</v>
      </c>
      <c r="AW952" s="15" t="s">
        <v>30</v>
      </c>
      <c r="AX952" s="15" t="s">
        <v>80</v>
      </c>
      <c r="AY952" s="208" t="s">
        <v>147</v>
      </c>
    </row>
    <row r="953" s="2" customFormat="1" ht="37.8" customHeight="1">
      <c r="A953" s="37"/>
      <c r="B953" s="171"/>
      <c r="C953" s="215" t="s">
        <v>801</v>
      </c>
      <c r="D953" s="215" t="s">
        <v>223</v>
      </c>
      <c r="E953" s="216" t="s">
        <v>802</v>
      </c>
      <c r="F953" s="217" t="s">
        <v>803</v>
      </c>
      <c r="G953" s="218" t="s">
        <v>153</v>
      </c>
      <c r="H953" s="219">
        <v>1</v>
      </c>
      <c r="I953" s="220"/>
      <c r="J953" s="221">
        <f>ROUND(I953*H953,2)</f>
        <v>0</v>
      </c>
      <c r="K953" s="222"/>
      <c r="L953" s="223"/>
      <c r="M953" s="224" t="s">
        <v>1</v>
      </c>
      <c r="N953" s="225" t="s">
        <v>38</v>
      </c>
      <c r="O953" s="76"/>
      <c r="P953" s="182">
        <f>O953*H953</f>
        <v>0</v>
      </c>
      <c r="Q953" s="182">
        <v>0</v>
      </c>
      <c r="R953" s="182">
        <f>Q953*H953</f>
        <v>0</v>
      </c>
      <c r="S953" s="182">
        <v>0</v>
      </c>
      <c r="T953" s="183">
        <f>S953*H953</f>
        <v>0</v>
      </c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R953" s="184" t="s">
        <v>268</v>
      </c>
      <c r="AT953" s="184" t="s">
        <v>223</v>
      </c>
      <c r="AU953" s="184" t="s">
        <v>82</v>
      </c>
      <c r="AY953" s="18" t="s">
        <v>147</v>
      </c>
      <c r="BE953" s="185">
        <f>IF(N953="základní",J953,0)</f>
        <v>0</v>
      </c>
      <c r="BF953" s="185">
        <f>IF(N953="snížená",J953,0)</f>
        <v>0</v>
      </c>
      <c r="BG953" s="185">
        <f>IF(N953="zákl. přenesená",J953,0)</f>
        <v>0</v>
      </c>
      <c r="BH953" s="185">
        <f>IF(N953="sníž. přenesená",J953,0)</f>
        <v>0</v>
      </c>
      <c r="BI953" s="185">
        <f>IF(N953="nulová",J953,0)</f>
        <v>0</v>
      </c>
      <c r="BJ953" s="18" t="s">
        <v>80</v>
      </c>
      <c r="BK953" s="185">
        <f>ROUND(I953*H953,2)</f>
        <v>0</v>
      </c>
      <c r="BL953" s="18" t="s">
        <v>216</v>
      </c>
      <c r="BM953" s="184" t="s">
        <v>804</v>
      </c>
    </row>
    <row r="954" s="13" customFormat="1">
      <c r="A954" s="13"/>
      <c r="B954" s="191"/>
      <c r="C954" s="13"/>
      <c r="D954" s="192" t="s">
        <v>157</v>
      </c>
      <c r="E954" s="193" t="s">
        <v>1</v>
      </c>
      <c r="F954" s="194" t="s">
        <v>800</v>
      </c>
      <c r="G954" s="13"/>
      <c r="H954" s="193" t="s">
        <v>1</v>
      </c>
      <c r="I954" s="195"/>
      <c r="J954" s="13"/>
      <c r="K954" s="13"/>
      <c r="L954" s="191"/>
      <c r="M954" s="196"/>
      <c r="N954" s="197"/>
      <c r="O954" s="197"/>
      <c r="P954" s="197"/>
      <c r="Q954" s="197"/>
      <c r="R954" s="197"/>
      <c r="S954" s="197"/>
      <c r="T954" s="198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193" t="s">
        <v>157</v>
      </c>
      <c r="AU954" s="193" t="s">
        <v>82</v>
      </c>
      <c r="AV954" s="13" t="s">
        <v>80</v>
      </c>
      <c r="AW954" s="13" t="s">
        <v>30</v>
      </c>
      <c r="AX954" s="13" t="s">
        <v>73</v>
      </c>
      <c r="AY954" s="193" t="s">
        <v>147</v>
      </c>
    </row>
    <row r="955" s="14" customFormat="1">
      <c r="A955" s="14"/>
      <c r="B955" s="199"/>
      <c r="C955" s="14"/>
      <c r="D955" s="192" t="s">
        <v>157</v>
      </c>
      <c r="E955" s="200" t="s">
        <v>1</v>
      </c>
      <c r="F955" s="201" t="s">
        <v>80</v>
      </c>
      <c r="G955" s="14"/>
      <c r="H955" s="202">
        <v>1</v>
      </c>
      <c r="I955" s="203"/>
      <c r="J955" s="14"/>
      <c r="K955" s="14"/>
      <c r="L955" s="199"/>
      <c r="M955" s="204"/>
      <c r="N955" s="205"/>
      <c r="O955" s="205"/>
      <c r="P955" s="205"/>
      <c r="Q955" s="205"/>
      <c r="R955" s="205"/>
      <c r="S955" s="205"/>
      <c r="T955" s="206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00" t="s">
        <v>157</v>
      </c>
      <c r="AU955" s="200" t="s">
        <v>82</v>
      </c>
      <c r="AV955" s="14" t="s">
        <v>82</v>
      </c>
      <c r="AW955" s="14" t="s">
        <v>30</v>
      </c>
      <c r="AX955" s="14" t="s">
        <v>73</v>
      </c>
      <c r="AY955" s="200" t="s">
        <v>147</v>
      </c>
    </row>
    <row r="956" s="15" customFormat="1">
      <c r="A956" s="15"/>
      <c r="B956" s="207"/>
      <c r="C956" s="15"/>
      <c r="D956" s="192" t="s">
        <v>157</v>
      </c>
      <c r="E956" s="208" t="s">
        <v>1</v>
      </c>
      <c r="F956" s="209" t="s">
        <v>160</v>
      </c>
      <c r="G956" s="15"/>
      <c r="H956" s="210">
        <v>1</v>
      </c>
      <c r="I956" s="211"/>
      <c r="J956" s="15"/>
      <c r="K956" s="15"/>
      <c r="L956" s="207"/>
      <c r="M956" s="212"/>
      <c r="N956" s="213"/>
      <c r="O956" s="213"/>
      <c r="P956" s="213"/>
      <c r="Q956" s="213"/>
      <c r="R956" s="213"/>
      <c r="S956" s="213"/>
      <c r="T956" s="214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08" t="s">
        <v>157</v>
      </c>
      <c r="AU956" s="208" t="s">
        <v>82</v>
      </c>
      <c r="AV956" s="15" t="s">
        <v>154</v>
      </c>
      <c r="AW956" s="15" t="s">
        <v>30</v>
      </c>
      <c r="AX956" s="15" t="s">
        <v>80</v>
      </c>
      <c r="AY956" s="208" t="s">
        <v>147</v>
      </c>
    </row>
    <row r="957" s="2" customFormat="1" ht="55.5" customHeight="1">
      <c r="A957" s="37"/>
      <c r="B957" s="171"/>
      <c r="C957" s="172" t="s">
        <v>513</v>
      </c>
      <c r="D957" s="172" t="s">
        <v>150</v>
      </c>
      <c r="E957" s="173" t="s">
        <v>805</v>
      </c>
      <c r="F957" s="174" t="s">
        <v>806</v>
      </c>
      <c r="G957" s="175" t="s">
        <v>667</v>
      </c>
      <c r="H957" s="226"/>
      <c r="I957" s="177"/>
      <c r="J957" s="178">
        <f>ROUND(I957*H957,2)</f>
        <v>0</v>
      </c>
      <c r="K957" s="179"/>
      <c r="L957" s="38"/>
      <c r="M957" s="180" t="s">
        <v>1</v>
      </c>
      <c r="N957" s="181" t="s">
        <v>38</v>
      </c>
      <c r="O957" s="76"/>
      <c r="P957" s="182">
        <f>O957*H957</f>
        <v>0</v>
      </c>
      <c r="Q957" s="182">
        <v>0</v>
      </c>
      <c r="R957" s="182">
        <f>Q957*H957</f>
        <v>0</v>
      </c>
      <c r="S957" s="182">
        <v>0</v>
      </c>
      <c r="T957" s="183">
        <f>S957*H957</f>
        <v>0</v>
      </c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R957" s="184" t="s">
        <v>216</v>
      </c>
      <c r="AT957" s="184" t="s">
        <v>150</v>
      </c>
      <c r="AU957" s="184" t="s">
        <v>82</v>
      </c>
      <c r="AY957" s="18" t="s">
        <v>147</v>
      </c>
      <c r="BE957" s="185">
        <f>IF(N957="základní",J957,0)</f>
        <v>0</v>
      </c>
      <c r="BF957" s="185">
        <f>IF(N957="snížená",J957,0)</f>
        <v>0</v>
      </c>
      <c r="BG957" s="185">
        <f>IF(N957="zákl. přenesená",J957,0)</f>
        <v>0</v>
      </c>
      <c r="BH957" s="185">
        <f>IF(N957="sníž. přenesená",J957,0)</f>
        <v>0</v>
      </c>
      <c r="BI957" s="185">
        <f>IF(N957="nulová",J957,0)</f>
        <v>0</v>
      </c>
      <c r="BJ957" s="18" t="s">
        <v>80</v>
      </c>
      <c r="BK957" s="185">
        <f>ROUND(I957*H957,2)</f>
        <v>0</v>
      </c>
      <c r="BL957" s="18" t="s">
        <v>216</v>
      </c>
      <c r="BM957" s="184" t="s">
        <v>807</v>
      </c>
    </row>
    <row r="958" s="2" customFormat="1">
      <c r="A958" s="37"/>
      <c r="B958" s="38"/>
      <c r="C958" s="37"/>
      <c r="D958" s="186" t="s">
        <v>155</v>
      </c>
      <c r="E958" s="37"/>
      <c r="F958" s="187" t="s">
        <v>808</v>
      </c>
      <c r="G958" s="37"/>
      <c r="H958" s="37"/>
      <c r="I958" s="188"/>
      <c r="J958" s="37"/>
      <c r="K958" s="37"/>
      <c r="L958" s="38"/>
      <c r="M958" s="189"/>
      <c r="N958" s="190"/>
      <c r="O958" s="76"/>
      <c r="P958" s="76"/>
      <c r="Q958" s="76"/>
      <c r="R958" s="76"/>
      <c r="S958" s="76"/>
      <c r="T958" s="7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T958" s="18" t="s">
        <v>155</v>
      </c>
      <c r="AU958" s="18" t="s">
        <v>82</v>
      </c>
    </row>
    <row r="959" s="12" customFormat="1" ht="22.8" customHeight="1">
      <c r="A959" s="12"/>
      <c r="B959" s="158"/>
      <c r="C959" s="12"/>
      <c r="D959" s="159" t="s">
        <v>72</v>
      </c>
      <c r="E959" s="169" t="s">
        <v>809</v>
      </c>
      <c r="F959" s="169" t="s">
        <v>810</v>
      </c>
      <c r="G959" s="12"/>
      <c r="H959" s="12"/>
      <c r="I959" s="161"/>
      <c r="J959" s="170">
        <f>BK959</f>
        <v>0</v>
      </c>
      <c r="K959" s="12"/>
      <c r="L959" s="158"/>
      <c r="M959" s="163"/>
      <c r="N959" s="164"/>
      <c r="O959" s="164"/>
      <c r="P959" s="165">
        <f>SUM(P960:P976)</f>
        <v>0</v>
      </c>
      <c r="Q959" s="164"/>
      <c r="R959" s="165">
        <f>SUM(R960:R976)</f>
        <v>0</v>
      </c>
      <c r="S959" s="164"/>
      <c r="T959" s="166">
        <f>SUM(T960:T976)</f>
        <v>0</v>
      </c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R959" s="159" t="s">
        <v>82</v>
      </c>
      <c r="AT959" s="167" t="s">
        <v>72</v>
      </c>
      <c r="AU959" s="167" t="s">
        <v>80</v>
      </c>
      <c r="AY959" s="159" t="s">
        <v>147</v>
      </c>
      <c r="BK959" s="168">
        <f>SUM(BK960:BK976)</f>
        <v>0</v>
      </c>
    </row>
    <row r="960" s="2" customFormat="1" ht="37.8" customHeight="1">
      <c r="A960" s="37"/>
      <c r="B960" s="171"/>
      <c r="C960" s="172" t="s">
        <v>811</v>
      </c>
      <c r="D960" s="172" t="s">
        <v>150</v>
      </c>
      <c r="E960" s="173" t="s">
        <v>812</v>
      </c>
      <c r="F960" s="174" t="s">
        <v>813</v>
      </c>
      <c r="G960" s="175" t="s">
        <v>164</v>
      </c>
      <c r="H960" s="176">
        <v>1.1659999999999999</v>
      </c>
      <c r="I960" s="177"/>
      <c r="J960" s="178">
        <f>ROUND(I960*H960,2)</f>
        <v>0</v>
      </c>
      <c r="K960" s="179"/>
      <c r="L960" s="38"/>
      <c r="M960" s="180" t="s">
        <v>1</v>
      </c>
      <c r="N960" s="181" t="s">
        <v>38</v>
      </c>
      <c r="O960" s="76"/>
      <c r="P960" s="182">
        <f>O960*H960</f>
        <v>0</v>
      </c>
      <c r="Q960" s="182">
        <v>0</v>
      </c>
      <c r="R960" s="182">
        <f>Q960*H960</f>
        <v>0</v>
      </c>
      <c r="S960" s="182">
        <v>0</v>
      </c>
      <c r="T960" s="183">
        <f>S960*H960</f>
        <v>0</v>
      </c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R960" s="184" t="s">
        <v>216</v>
      </c>
      <c r="AT960" s="184" t="s">
        <v>150</v>
      </c>
      <c r="AU960" s="184" t="s">
        <v>82</v>
      </c>
      <c r="AY960" s="18" t="s">
        <v>147</v>
      </c>
      <c r="BE960" s="185">
        <f>IF(N960="základní",J960,0)</f>
        <v>0</v>
      </c>
      <c r="BF960" s="185">
        <f>IF(N960="snížená",J960,0)</f>
        <v>0</v>
      </c>
      <c r="BG960" s="185">
        <f>IF(N960="zákl. přenesená",J960,0)</f>
        <v>0</v>
      </c>
      <c r="BH960" s="185">
        <f>IF(N960="sníž. přenesená",J960,0)</f>
        <v>0</v>
      </c>
      <c r="BI960" s="185">
        <f>IF(N960="nulová",J960,0)</f>
        <v>0</v>
      </c>
      <c r="BJ960" s="18" t="s">
        <v>80</v>
      </c>
      <c r="BK960" s="185">
        <f>ROUND(I960*H960,2)</f>
        <v>0</v>
      </c>
      <c r="BL960" s="18" t="s">
        <v>216</v>
      </c>
      <c r="BM960" s="184" t="s">
        <v>814</v>
      </c>
    </row>
    <row r="961" s="2" customFormat="1">
      <c r="A961" s="37"/>
      <c r="B961" s="38"/>
      <c r="C961" s="37"/>
      <c r="D961" s="186" t="s">
        <v>155</v>
      </c>
      <c r="E961" s="37"/>
      <c r="F961" s="187" t="s">
        <v>815</v>
      </c>
      <c r="G961" s="37"/>
      <c r="H961" s="37"/>
      <c r="I961" s="188"/>
      <c r="J961" s="37"/>
      <c r="K961" s="37"/>
      <c r="L961" s="38"/>
      <c r="M961" s="189"/>
      <c r="N961" s="190"/>
      <c r="O961" s="76"/>
      <c r="P961" s="76"/>
      <c r="Q961" s="76"/>
      <c r="R961" s="76"/>
      <c r="S961" s="76"/>
      <c r="T961" s="7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T961" s="18" t="s">
        <v>155</v>
      </c>
      <c r="AU961" s="18" t="s">
        <v>82</v>
      </c>
    </row>
    <row r="962" s="13" customFormat="1">
      <c r="A962" s="13"/>
      <c r="B962" s="191"/>
      <c r="C962" s="13"/>
      <c r="D962" s="192" t="s">
        <v>157</v>
      </c>
      <c r="E962" s="193" t="s">
        <v>1</v>
      </c>
      <c r="F962" s="194" t="s">
        <v>816</v>
      </c>
      <c r="G962" s="13"/>
      <c r="H962" s="193" t="s">
        <v>1</v>
      </c>
      <c r="I962" s="195"/>
      <c r="J962" s="13"/>
      <c r="K962" s="13"/>
      <c r="L962" s="191"/>
      <c r="M962" s="196"/>
      <c r="N962" s="197"/>
      <c r="O962" s="197"/>
      <c r="P962" s="197"/>
      <c r="Q962" s="197"/>
      <c r="R962" s="197"/>
      <c r="S962" s="197"/>
      <c r="T962" s="198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193" t="s">
        <v>157</v>
      </c>
      <c r="AU962" s="193" t="s">
        <v>82</v>
      </c>
      <c r="AV962" s="13" t="s">
        <v>80</v>
      </c>
      <c r="AW962" s="13" t="s">
        <v>30</v>
      </c>
      <c r="AX962" s="13" t="s">
        <v>73</v>
      </c>
      <c r="AY962" s="193" t="s">
        <v>147</v>
      </c>
    </row>
    <row r="963" s="14" customFormat="1">
      <c r="A963" s="14"/>
      <c r="B963" s="199"/>
      <c r="C963" s="14"/>
      <c r="D963" s="192" t="s">
        <v>157</v>
      </c>
      <c r="E963" s="200" t="s">
        <v>1</v>
      </c>
      <c r="F963" s="201" t="s">
        <v>817</v>
      </c>
      <c r="G963" s="14"/>
      <c r="H963" s="202">
        <v>0.5</v>
      </c>
      <c r="I963" s="203"/>
      <c r="J963" s="14"/>
      <c r="K963" s="14"/>
      <c r="L963" s="199"/>
      <c r="M963" s="204"/>
      <c r="N963" s="205"/>
      <c r="O963" s="205"/>
      <c r="P963" s="205"/>
      <c r="Q963" s="205"/>
      <c r="R963" s="205"/>
      <c r="S963" s="205"/>
      <c r="T963" s="206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00" t="s">
        <v>157</v>
      </c>
      <c r="AU963" s="200" t="s">
        <v>82</v>
      </c>
      <c r="AV963" s="14" t="s">
        <v>82</v>
      </c>
      <c r="AW963" s="14" t="s">
        <v>30</v>
      </c>
      <c r="AX963" s="14" t="s">
        <v>73</v>
      </c>
      <c r="AY963" s="200" t="s">
        <v>147</v>
      </c>
    </row>
    <row r="964" s="13" customFormat="1">
      <c r="A964" s="13"/>
      <c r="B964" s="191"/>
      <c r="C964" s="13"/>
      <c r="D964" s="192" t="s">
        <v>157</v>
      </c>
      <c r="E964" s="193" t="s">
        <v>1</v>
      </c>
      <c r="F964" s="194" t="s">
        <v>818</v>
      </c>
      <c r="G964" s="13"/>
      <c r="H964" s="193" t="s">
        <v>1</v>
      </c>
      <c r="I964" s="195"/>
      <c r="J964" s="13"/>
      <c r="K964" s="13"/>
      <c r="L964" s="191"/>
      <c r="M964" s="196"/>
      <c r="N964" s="197"/>
      <c r="O964" s="197"/>
      <c r="P964" s="197"/>
      <c r="Q964" s="197"/>
      <c r="R964" s="197"/>
      <c r="S964" s="197"/>
      <c r="T964" s="198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193" t="s">
        <v>157</v>
      </c>
      <c r="AU964" s="193" t="s">
        <v>82</v>
      </c>
      <c r="AV964" s="13" t="s">
        <v>80</v>
      </c>
      <c r="AW964" s="13" t="s">
        <v>30</v>
      </c>
      <c r="AX964" s="13" t="s">
        <v>73</v>
      </c>
      <c r="AY964" s="193" t="s">
        <v>147</v>
      </c>
    </row>
    <row r="965" s="14" customFormat="1">
      <c r="A965" s="14"/>
      <c r="B965" s="199"/>
      <c r="C965" s="14"/>
      <c r="D965" s="192" t="s">
        <v>157</v>
      </c>
      <c r="E965" s="200" t="s">
        <v>1</v>
      </c>
      <c r="F965" s="201" t="s">
        <v>819</v>
      </c>
      <c r="G965" s="14"/>
      <c r="H965" s="202">
        <v>0.56000000000000005</v>
      </c>
      <c r="I965" s="203"/>
      <c r="J965" s="14"/>
      <c r="K965" s="14"/>
      <c r="L965" s="199"/>
      <c r="M965" s="204"/>
      <c r="N965" s="205"/>
      <c r="O965" s="205"/>
      <c r="P965" s="205"/>
      <c r="Q965" s="205"/>
      <c r="R965" s="205"/>
      <c r="S965" s="205"/>
      <c r="T965" s="206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00" t="s">
        <v>157</v>
      </c>
      <c r="AU965" s="200" t="s">
        <v>82</v>
      </c>
      <c r="AV965" s="14" t="s">
        <v>82</v>
      </c>
      <c r="AW965" s="14" t="s">
        <v>30</v>
      </c>
      <c r="AX965" s="14" t="s">
        <v>73</v>
      </c>
      <c r="AY965" s="200" t="s">
        <v>147</v>
      </c>
    </row>
    <row r="966" s="15" customFormat="1">
      <c r="A966" s="15"/>
      <c r="B966" s="207"/>
      <c r="C966" s="15"/>
      <c r="D966" s="192" t="s">
        <v>157</v>
      </c>
      <c r="E966" s="208" t="s">
        <v>1</v>
      </c>
      <c r="F966" s="209" t="s">
        <v>160</v>
      </c>
      <c r="G966" s="15"/>
      <c r="H966" s="210">
        <v>1.0600000000000001</v>
      </c>
      <c r="I966" s="211"/>
      <c r="J966" s="15"/>
      <c r="K966" s="15"/>
      <c r="L966" s="207"/>
      <c r="M966" s="212"/>
      <c r="N966" s="213"/>
      <c r="O966" s="213"/>
      <c r="P966" s="213"/>
      <c r="Q966" s="213"/>
      <c r="R966" s="213"/>
      <c r="S966" s="213"/>
      <c r="T966" s="214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08" t="s">
        <v>157</v>
      </c>
      <c r="AU966" s="208" t="s">
        <v>82</v>
      </c>
      <c r="AV966" s="15" t="s">
        <v>154</v>
      </c>
      <c r="AW966" s="15" t="s">
        <v>30</v>
      </c>
      <c r="AX966" s="15" t="s">
        <v>73</v>
      </c>
      <c r="AY966" s="208" t="s">
        <v>147</v>
      </c>
    </row>
    <row r="967" s="14" customFormat="1">
      <c r="A967" s="14"/>
      <c r="B967" s="199"/>
      <c r="C967" s="14"/>
      <c r="D967" s="192" t="s">
        <v>157</v>
      </c>
      <c r="E967" s="200" t="s">
        <v>1</v>
      </c>
      <c r="F967" s="201" t="s">
        <v>820</v>
      </c>
      <c r="G967" s="14"/>
      <c r="H967" s="202">
        <v>1.1659999999999999</v>
      </c>
      <c r="I967" s="203"/>
      <c r="J967" s="14"/>
      <c r="K967" s="14"/>
      <c r="L967" s="199"/>
      <c r="M967" s="204"/>
      <c r="N967" s="205"/>
      <c r="O967" s="205"/>
      <c r="P967" s="205"/>
      <c r="Q967" s="205"/>
      <c r="R967" s="205"/>
      <c r="S967" s="205"/>
      <c r="T967" s="206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00" t="s">
        <v>157</v>
      </c>
      <c r="AU967" s="200" t="s">
        <v>82</v>
      </c>
      <c r="AV967" s="14" t="s">
        <v>82</v>
      </c>
      <c r="AW967" s="14" t="s">
        <v>30</v>
      </c>
      <c r="AX967" s="14" t="s">
        <v>73</v>
      </c>
      <c r="AY967" s="200" t="s">
        <v>147</v>
      </c>
    </row>
    <row r="968" s="15" customFormat="1">
      <c r="A968" s="15"/>
      <c r="B968" s="207"/>
      <c r="C968" s="15"/>
      <c r="D968" s="192" t="s">
        <v>157</v>
      </c>
      <c r="E968" s="208" t="s">
        <v>1</v>
      </c>
      <c r="F968" s="209" t="s">
        <v>160</v>
      </c>
      <c r="G968" s="15"/>
      <c r="H968" s="210">
        <v>1.1659999999999999</v>
      </c>
      <c r="I968" s="211"/>
      <c r="J968" s="15"/>
      <c r="K968" s="15"/>
      <c r="L968" s="207"/>
      <c r="M968" s="212"/>
      <c r="N968" s="213"/>
      <c r="O968" s="213"/>
      <c r="P968" s="213"/>
      <c r="Q968" s="213"/>
      <c r="R968" s="213"/>
      <c r="S968" s="213"/>
      <c r="T968" s="214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08" t="s">
        <v>157</v>
      </c>
      <c r="AU968" s="208" t="s">
        <v>82</v>
      </c>
      <c r="AV968" s="15" t="s">
        <v>154</v>
      </c>
      <c r="AW968" s="15" t="s">
        <v>30</v>
      </c>
      <c r="AX968" s="15" t="s">
        <v>80</v>
      </c>
      <c r="AY968" s="208" t="s">
        <v>147</v>
      </c>
    </row>
    <row r="969" s="2" customFormat="1" ht="37.8" customHeight="1">
      <c r="A969" s="37"/>
      <c r="B969" s="171"/>
      <c r="C969" s="172" t="s">
        <v>518</v>
      </c>
      <c r="D969" s="172" t="s">
        <v>150</v>
      </c>
      <c r="E969" s="173" t="s">
        <v>821</v>
      </c>
      <c r="F969" s="174" t="s">
        <v>822</v>
      </c>
      <c r="G969" s="175" t="s">
        <v>164</v>
      </c>
      <c r="H969" s="176">
        <v>1.1659999999999999</v>
      </c>
      <c r="I969" s="177"/>
      <c r="J969" s="178">
        <f>ROUND(I969*H969,2)</f>
        <v>0</v>
      </c>
      <c r="K969" s="179"/>
      <c r="L969" s="38"/>
      <c r="M969" s="180" t="s">
        <v>1</v>
      </c>
      <c r="N969" s="181" t="s">
        <v>38</v>
      </c>
      <c r="O969" s="76"/>
      <c r="P969" s="182">
        <f>O969*H969</f>
        <v>0</v>
      </c>
      <c r="Q969" s="182">
        <v>0</v>
      </c>
      <c r="R969" s="182">
        <f>Q969*H969</f>
        <v>0</v>
      </c>
      <c r="S969" s="182">
        <v>0</v>
      </c>
      <c r="T969" s="183">
        <f>S969*H969</f>
        <v>0</v>
      </c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R969" s="184" t="s">
        <v>216</v>
      </c>
      <c r="AT969" s="184" t="s">
        <v>150</v>
      </c>
      <c r="AU969" s="184" t="s">
        <v>82</v>
      </c>
      <c r="AY969" s="18" t="s">
        <v>147</v>
      </c>
      <c r="BE969" s="185">
        <f>IF(N969="základní",J969,0)</f>
        <v>0</v>
      </c>
      <c r="BF969" s="185">
        <f>IF(N969="snížená",J969,0)</f>
        <v>0</v>
      </c>
      <c r="BG969" s="185">
        <f>IF(N969="zákl. přenesená",J969,0)</f>
        <v>0</v>
      </c>
      <c r="BH969" s="185">
        <f>IF(N969="sníž. přenesená",J969,0)</f>
        <v>0</v>
      </c>
      <c r="BI969" s="185">
        <f>IF(N969="nulová",J969,0)</f>
        <v>0</v>
      </c>
      <c r="BJ969" s="18" t="s">
        <v>80</v>
      </c>
      <c r="BK969" s="185">
        <f>ROUND(I969*H969,2)</f>
        <v>0</v>
      </c>
      <c r="BL969" s="18" t="s">
        <v>216</v>
      </c>
      <c r="BM969" s="184" t="s">
        <v>823</v>
      </c>
    </row>
    <row r="970" s="2" customFormat="1">
      <c r="A970" s="37"/>
      <c r="B970" s="38"/>
      <c r="C970" s="37"/>
      <c r="D970" s="186" t="s">
        <v>155</v>
      </c>
      <c r="E970" s="37"/>
      <c r="F970" s="187" t="s">
        <v>824</v>
      </c>
      <c r="G970" s="37"/>
      <c r="H970" s="37"/>
      <c r="I970" s="188"/>
      <c r="J970" s="37"/>
      <c r="K970" s="37"/>
      <c r="L970" s="38"/>
      <c r="M970" s="189"/>
      <c r="N970" s="190"/>
      <c r="O970" s="76"/>
      <c r="P970" s="76"/>
      <c r="Q970" s="76"/>
      <c r="R970" s="76"/>
      <c r="S970" s="76"/>
      <c r="T970" s="7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T970" s="18" t="s">
        <v>155</v>
      </c>
      <c r="AU970" s="18" t="s">
        <v>82</v>
      </c>
    </row>
    <row r="971" s="2" customFormat="1" ht="24.15" customHeight="1">
      <c r="A971" s="37"/>
      <c r="B971" s="171"/>
      <c r="C971" s="172" t="s">
        <v>825</v>
      </c>
      <c r="D971" s="172" t="s">
        <v>150</v>
      </c>
      <c r="E971" s="173" t="s">
        <v>826</v>
      </c>
      <c r="F971" s="174" t="s">
        <v>827</v>
      </c>
      <c r="G971" s="175" t="s">
        <v>164</v>
      </c>
      <c r="H971" s="176">
        <v>1.1659999999999999</v>
      </c>
      <c r="I971" s="177"/>
      <c r="J971" s="178">
        <f>ROUND(I971*H971,2)</f>
        <v>0</v>
      </c>
      <c r="K971" s="179"/>
      <c r="L971" s="38"/>
      <c r="M971" s="180" t="s">
        <v>1</v>
      </c>
      <c r="N971" s="181" t="s">
        <v>38</v>
      </c>
      <c r="O971" s="76"/>
      <c r="P971" s="182">
        <f>O971*H971</f>
        <v>0</v>
      </c>
      <c r="Q971" s="182">
        <v>0</v>
      </c>
      <c r="R971" s="182">
        <f>Q971*H971</f>
        <v>0</v>
      </c>
      <c r="S971" s="182">
        <v>0</v>
      </c>
      <c r="T971" s="183">
        <f>S971*H971</f>
        <v>0</v>
      </c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R971" s="184" t="s">
        <v>216</v>
      </c>
      <c r="AT971" s="184" t="s">
        <v>150</v>
      </c>
      <c r="AU971" s="184" t="s">
        <v>82</v>
      </c>
      <c r="AY971" s="18" t="s">
        <v>147</v>
      </c>
      <c r="BE971" s="185">
        <f>IF(N971="základní",J971,0)</f>
        <v>0</v>
      </c>
      <c r="BF971" s="185">
        <f>IF(N971="snížená",J971,0)</f>
        <v>0</v>
      </c>
      <c r="BG971" s="185">
        <f>IF(N971="zákl. přenesená",J971,0)</f>
        <v>0</v>
      </c>
      <c r="BH971" s="185">
        <f>IF(N971="sníž. přenesená",J971,0)</f>
        <v>0</v>
      </c>
      <c r="BI971" s="185">
        <f>IF(N971="nulová",J971,0)</f>
        <v>0</v>
      </c>
      <c r="BJ971" s="18" t="s">
        <v>80</v>
      </c>
      <c r="BK971" s="185">
        <f>ROUND(I971*H971,2)</f>
        <v>0</v>
      </c>
      <c r="BL971" s="18" t="s">
        <v>216</v>
      </c>
      <c r="BM971" s="184" t="s">
        <v>828</v>
      </c>
    </row>
    <row r="972" s="2" customFormat="1">
      <c r="A972" s="37"/>
      <c r="B972" s="38"/>
      <c r="C972" s="37"/>
      <c r="D972" s="186" t="s">
        <v>155</v>
      </c>
      <c r="E972" s="37"/>
      <c r="F972" s="187" t="s">
        <v>829</v>
      </c>
      <c r="G972" s="37"/>
      <c r="H972" s="37"/>
      <c r="I972" s="188"/>
      <c r="J972" s="37"/>
      <c r="K972" s="37"/>
      <c r="L972" s="38"/>
      <c r="M972" s="189"/>
      <c r="N972" s="190"/>
      <c r="O972" s="76"/>
      <c r="P972" s="76"/>
      <c r="Q972" s="76"/>
      <c r="R972" s="76"/>
      <c r="S972" s="76"/>
      <c r="T972" s="7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T972" s="18" t="s">
        <v>155</v>
      </c>
      <c r="AU972" s="18" t="s">
        <v>82</v>
      </c>
    </row>
    <row r="973" s="2" customFormat="1" ht="37.8" customHeight="1">
      <c r="A973" s="37"/>
      <c r="B973" s="171"/>
      <c r="C973" s="172" t="s">
        <v>523</v>
      </c>
      <c r="D973" s="172" t="s">
        <v>150</v>
      </c>
      <c r="E973" s="173" t="s">
        <v>830</v>
      </c>
      <c r="F973" s="174" t="s">
        <v>831</v>
      </c>
      <c r="G973" s="175" t="s">
        <v>164</v>
      </c>
      <c r="H973" s="176">
        <v>1.1659999999999999</v>
      </c>
      <c r="I973" s="177"/>
      <c r="J973" s="178">
        <f>ROUND(I973*H973,2)</f>
        <v>0</v>
      </c>
      <c r="K973" s="179"/>
      <c r="L973" s="38"/>
      <c r="M973" s="180" t="s">
        <v>1</v>
      </c>
      <c r="N973" s="181" t="s">
        <v>38</v>
      </c>
      <c r="O973" s="76"/>
      <c r="P973" s="182">
        <f>O973*H973</f>
        <v>0</v>
      </c>
      <c r="Q973" s="182">
        <v>0</v>
      </c>
      <c r="R973" s="182">
        <f>Q973*H973</f>
        <v>0</v>
      </c>
      <c r="S973" s="182">
        <v>0</v>
      </c>
      <c r="T973" s="183">
        <f>S973*H973</f>
        <v>0</v>
      </c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R973" s="184" t="s">
        <v>216</v>
      </c>
      <c r="AT973" s="184" t="s">
        <v>150</v>
      </c>
      <c r="AU973" s="184" t="s">
        <v>82</v>
      </c>
      <c r="AY973" s="18" t="s">
        <v>147</v>
      </c>
      <c r="BE973" s="185">
        <f>IF(N973="základní",J973,0)</f>
        <v>0</v>
      </c>
      <c r="BF973" s="185">
        <f>IF(N973="snížená",J973,0)</f>
        <v>0</v>
      </c>
      <c r="BG973" s="185">
        <f>IF(N973="zákl. přenesená",J973,0)</f>
        <v>0</v>
      </c>
      <c r="BH973" s="185">
        <f>IF(N973="sníž. přenesená",J973,0)</f>
        <v>0</v>
      </c>
      <c r="BI973" s="185">
        <f>IF(N973="nulová",J973,0)</f>
        <v>0</v>
      </c>
      <c r="BJ973" s="18" t="s">
        <v>80</v>
      </c>
      <c r="BK973" s="185">
        <f>ROUND(I973*H973,2)</f>
        <v>0</v>
      </c>
      <c r="BL973" s="18" t="s">
        <v>216</v>
      </c>
      <c r="BM973" s="184" t="s">
        <v>832</v>
      </c>
    </row>
    <row r="974" s="2" customFormat="1">
      <c r="A974" s="37"/>
      <c r="B974" s="38"/>
      <c r="C974" s="37"/>
      <c r="D974" s="186" t="s">
        <v>155</v>
      </c>
      <c r="E974" s="37"/>
      <c r="F974" s="187" t="s">
        <v>833</v>
      </c>
      <c r="G974" s="37"/>
      <c r="H974" s="37"/>
      <c r="I974" s="188"/>
      <c r="J974" s="37"/>
      <c r="K974" s="37"/>
      <c r="L974" s="38"/>
      <c r="M974" s="189"/>
      <c r="N974" s="190"/>
      <c r="O974" s="76"/>
      <c r="P974" s="76"/>
      <c r="Q974" s="76"/>
      <c r="R974" s="76"/>
      <c r="S974" s="76"/>
      <c r="T974" s="7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T974" s="18" t="s">
        <v>155</v>
      </c>
      <c r="AU974" s="18" t="s">
        <v>82</v>
      </c>
    </row>
    <row r="975" s="2" customFormat="1" ht="24.15" customHeight="1">
      <c r="A975" s="37"/>
      <c r="B975" s="171"/>
      <c r="C975" s="172" t="s">
        <v>834</v>
      </c>
      <c r="D975" s="172" t="s">
        <v>150</v>
      </c>
      <c r="E975" s="173" t="s">
        <v>835</v>
      </c>
      <c r="F975" s="174" t="s">
        <v>836</v>
      </c>
      <c r="G975" s="175" t="s">
        <v>164</v>
      </c>
      <c r="H975" s="176">
        <v>1.1659999999999999</v>
      </c>
      <c r="I975" s="177"/>
      <c r="J975" s="178">
        <f>ROUND(I975*H975,2)</f>
        <v>0</v>
      </c>
      <c r="K975" s="179"/>
      <c r="L975" s="38"/>
      <c r="M975" s="180" t="s">
        <v>1</v>
      </c>
      <c r="N975" s="181" t="s">
        <v>38</v>
      </c>
      <c r="O975" s="76"/>
      <c r="P975" s="182">
        <f>O975*H975</f>
        <v>0</v>
      </c>
      <c r="Q975" s="182">
        <v>0</v>
      </c>
      <c r="R975" s="182">
        <f>Q975*H975</f>
        <v>0</v>
      </c>
      <c r="S975" s="182">
        <v>0</v>
      </c>
      <c r="T975" s="183">
        <f>S975*H975</f>
        <v>0</v>
      </c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R975" s="184" t="s">
        <v>216</v>
      </c>
      <c r="AT975" s="184" t="s">
        <v>150</v>
      </c>
      <c r="AU975" s="184" t="s">
        <v>82</v>
      </c>
      <c r="AY975" s="18" t="s">
        <v>147</v>
      </c>
      <c r="BE975" s="185">
        <f>IF(N975="základní",J975,0)</f>
        <v>0</v>
      </c>
      <c r="BF975" s="185">
        <f>IF(N975="snížená",J975,0)</f>
        <v>0</v>
      </c>
      <c r="BG975" s="185">
        <f>IF(N975="zákl. přenesená",J975,0)</f>
        <v>0</v>
      </c>
      <c r="BH975" s="185">
        <f>IF(N975="sníž. přenesená",J975,0)</f>
        <v>0</v>
      </c>
      <c r="BI975" s="185">
        <f>IF(N975="nulová",J975,0)</f>
        <v>0</v>
      </c>
      <c r="BJ975" s="18" t="s">
        <v>80</v>
      </c>
      <c r="BK975" s="185">
        <f>ROUND(I975*H975,2)</f>
        <v>0</v>
      </c>
      <c r="BL975" s="18" t="s">
        <v>216</v>
      </c>
      <c r="BM975" s="184" t="s">
        <v>837</v>
      </c>
    </row>
    <row r="976" s="2" customFormat="1">
      <c r="A976" s="37"/>
      <c r="B976" s="38"/>
      <c r="C976" s="37"/>
      <c r="D976" s="186" t="s">
        <v>155</v>
      </c>
      <c r="E976" s="37"/>
      <c r="F976" s="187" t="s">
        <v>838</v>
      </c>
      <c r="G976" s="37"/>
      <c r="H976" s="37"/>
      <c r="I976" s="188"/>
      <c r="J976" s="37"/>
      <c r="K976" s="37"/>
      <c r="L976" s="38"/>
      <c r="M976" s="189"/>
      <c r="N976" s="190"/>
      <c r="O976" s="76"/>
      <c r="P976" s="76"/>
      <c r="Q976" s="76"/>
      <c r="R976" s="76"/>
      <c r="S976" s="76"/>
      <c r="T976" s="7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T976" s="18" t="s">
        <v>155</v>
      </c>
      <c r="AU976" s="18" t="s">
        <v>82</v>
      </c>
    </row>
    <row r="977" s="12" customFormat="1" ht="22.8" customHeight="1">
      <c r="A977" s="12"/>
      <c r="B977" s="158"/>
      <c r="C977" s="12"/>
      <c r="D977" s="159" t="s">
        <v>72</v>
      </c>
      <c r="E977" s="169" t="s">
        <v>839</v>
      </c>
      <c r="F977" s="169" t="s">
        <v>840</v>
      </c>
      <c r="G977" s="12"/>
      <c r="H977" s="12"/>
      <c r="I977" s="161"/>
      <c r="J977" s="170">
        <f>BK977</f>
        <v>0</v>
      </c>
      <c r="K977" s="12"/>
      <c r="L977" s="158"/>
      <c r="M977" s="163"/>
      <c r="N977" s="164"/>
      <c r="O977" s="164"/>
      <c r="P977" s="165">
        <f>SUM(P978:P999)</f>
        <v>0</v>
      </c>
      <c r="Q977" s="164"/>
      <c r="R977" s="165">
        <f>SUM(R978:R999)</f>
        <v>0</v>
      </c>
      <c r="S977" s="164"/>
      <c r="T977" s="166">
        <f>SUM(T978:T999)</f>
        <v>0</v>
      </c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R977" s="159" t="s">
        <v>82</v>
      </c>
      <c r="AT977" s="167" t="s">
        <v>72</v>
      </c>
      <c r="AU977" s="167" t="s">
        <v>80</v>
      </c>
      <c r="AY977" s="159" t="s">
        <v>147</v>
      </c>
      <c r="BK977" s="168">
        <f>SUM(BK978:BK999)</f>
        <v>0</v>
      </c>
    </row>
    <row r="978" s="2" customFormat="1" ht="24.15" customHeight="1">
      <c r="A978" s="37"/>
      <c r="B978" s="171"/>
      <c r="C978" s="172" t="s">
        <v>530</v>
      </c>
      <c r="D978" s="172" t="s">
        <v>150</v>
      </c>
      <c r="E978" s="173" t="s">
        <v>841</v>
      </c>
      <c r="F978" s="174" t="s">
        <v>842</v>
      </c>
      <c r="G978" s="175" t="s">
        <v>164</v>
      </c>
      <c r="H978" s="176">
        <v>240.375</v>
      </c>
      <c r="I978" s="177"/>
      <c r="J978" s="178">
        <f>ROUND(I978*H978,2)</f>
        <v>0</v>
      </c>
      <c r="K978" s="179"/>
      <c r="L978" s="38"/>
      <c r="M978" s="180" t="s">
        <v>1</v>
      </c>
      <c r="N978" s="181" t="s">
        <v>38</v>
      </c>
      <c r="O978" s="76"/>
      <c r="P978" s="182">
        <f>O978*H978</f>
        <v>0</v>
      </c>
      <c r="Q978" s="182">
        <v>0</v>
      </c>
      <c r="R978" s="182">
        <f>Q978*H978</f>
        <v>0</v>
      </c>
      <c r="S978" s="182">
        <v>0</v>
      </c>
      <c r="T978" s="183">
        <f>S978*H978</f>
        <v>0</v>
      </c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R978" s="184" t="s">
        <v>216</v>
      </c>
      <c r="AT978" s="184" t="s">
        <v>150</v>
      </c>
      <c r="AU978" s="184" t="s">
        <v>82</v>
      </c>
      <c r="AY978" s="18" t="s">
        <v>147</v>
      </c>
      <c r="BE978" s="185">
        <f>IF(N978="základní",J978,0)</f>
        <v>0</v>
      </c>
      <c r="BF978" s="185">
        <f>IF(N978="snížená",J978,0)</f>
        <v>0</v>
      </c>
      <c r="BG978" s="185">
        <f>IF(N978="zákl. přenesená",J978,0)</f>
        <v>0</v>
      </c>
      <c r="BH978" s="185">
        <f>IF(N978="sníž. přenesená",J978,0)</f>
        <v>0</v>
      </c>
      <c r="BI978" s="185">
        <f>IF(N978="nulová",J978,0)</f>
        <v>0</v>
      </c>
      <c r="BJ978" s="18" t="s">
        <v>80</v>
      </c>
      <c r="BK978" s="185">
        <f>ROUND(I978*H978,2)</f>
        <v>0</v>
      </c>
      <c r="BL978" s="18" t="s">
        <v>216</v>
      </c>
      <c r="BM978" s="184" t="s">
        <v>843</v>
      </c>
    </row>
    <row r="979" s="2" customFormat="1">
      <c r="A979" s="37"/>
      <c r="B979" s="38"/>
      <c r="C979" s="37"/>
      <c r="D979" s="186" t="s">
        <v>155</v>
      </c>
      <c r="E979" s="37"/>
      <c r="F979" s="187" t="s">
        <v>844</v>
      </c>
      <c r="G979" s="37"/>
      <c r="H979" s="37"/>
      <c r="I979" s="188"/>
      <c r="J979" s="37"/>
      <c r="K979" s="37"/>
      <c r="L979" s="38"/>
      <c r="M979" s="189"/>
      <c r="N979" s="190"/>
      <c r="O979" s="76"/>
      <c r="P979" s="76"/>
      <c r="Q979" s="76"/>
      <c r="R979" s="76"/>
      <c r="S979" s="76"/>
      <c r="T979" s="7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T979" s="18" t="s">
        <v>155</v>
      </c>
      <c r="AU979" s="18" t="s">
        <v>82</v>
      </c>
    </row>
    <row r="980" s="13" customFormat="1">
      <c r="A980" s="13"/>
      <c r="B980" s="191"/>
      <c r="C980" s="13"/>
      <c r="D980" s="192" t="s">
        <v>157</v>
      </c>
      <c r="E980" s="193" t="s">
        <v>1</v>
      </c>
      <c r="F980" s="194" t="s">
        <v>845</v>
      </c>
      <c r="G980" s="13"/>
      <c r="H980" s="193" t="s">
        <v>1</v>
      </c>
      <c r="I980" s="195"/>
      <c r="J980" s="13"/>
      <c r="K980" s="13"/>
      <c r="L980" s="191"/>
      <c r="M980" s="196"/>
      <c r="N980" s="197"/>
      <c r="O980" s="197"/>
      <c r="P980" s="197"/>
      <c r="Q980" s="197"/>
      <c r="R980" s="197"/>
      <c r="S980" s="197"/>
      <c r="T980" s="198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193" t="s">
        <v>157</v>
      </c>
      <c r="AU980" s="193" t="s">
        <v>82</v>
      </c>
      <c r="AV980" s="13" t="s">
        <v>80</v>
      </c>
      <c r="AW980" s="13" t="s">
        <v>30</v>
      </c>
      <c r="AX980" s="13" t="s">
        <v>73</v>
      </c>
      <c r="AY980" s="193" t="s">
        <v>147</v>
      </c>
    </row>
    <row r="981" s="14" customFormat="1">
      <c r="A981" s="14"/>
      <c r="B981" s="199"/>
      <c r="C981" s="14"/>
      <c r="D981" s="192" t="s">
        <v>157</v>
      </c>
      <c r="E981" s="200" t="s">
        <v>1</v>
      </c>
      <c r="F981" s="201" t="s">
        <v>846</v>
      </c>
      <c r="G981" s="14"/>
      <c r="H981" s="202">
        <v>201.59999999999999</v>
      </c>
      <c r="I981" s="203"/>
      <c r="J981" s="14"/>
      <c r="K981" s="14"/>
      <c r="L981" s="199"/>
      <c r="M981" s="204"/>
      <c r="N981" s="205"/>
      <c r="O981" s="205"/>
      <c r="P981" s="205"/>
      <c r="Q981" s="205"/>
      <c r="R981" s="205"/>
      <c r="S981" s="205"/>
      <c r="T981" s="206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00" t="s">
        <v>157</v>
      </c>
      <c r="AU981" s="200" t="s">
        <v>82</v>
      </c>
      <c r="AV981" s="14" t="s">
        <v>82</v>
      </c>
      <c r="AW981" s="14" t="s">
        <v>30</v>
      </c>
      <c r="AX981" s="14" t="s">
        <v>73</v>
      </c>
      <c r="AY981" s="200" t="s">
        <v>147</v>
      </c>
    </row>
    <row r="982" s="14" customFormat="1">
      <c r="A982" s="14"/>
      <c r="B982" s="199"/>
      <c r="C982" s="14"/>
      <c r="D982" s="192" t="s">
        <v>157</v>
      </c>
      <c r="E982" s="200" t="s">
        <v>1</v>
      </c>
      <c r="F982" s="201" t="s">
        <v>847</v>
      </c>
      <c r="G982" s="14"/>
      <c r="H982" s="202">
        <v>38.774999999999999</v>
      </c>
      <c r="I982" s="203"/>
      <c r="J982" s="14"/>
      <c r="K982" s="14"/>
      <c r="L982" s="199"/>
      <c r="M982" s="204"/>
      <c r="N982" s="205"/>
      <c r="O982" s="205"/>
      <c r="P982" s="205"/>
      <c r="Q982" s="205"/>
      <c r="R982" s="205"/>
      <c r="S982" s="205"/>
      <c r="T982" s="206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00" t="s">
        <v>157</v>
      </c>
      <c r="AU982" s="200" t="s">
        <v>82</v>
      </c>
      <c r="AV982" s="14" t="s">
        <v>82</v>
      </c>
      <c r="AW982" s="14" t="s">
        <v>30</v>
      </c>
      <c r="AX982" s="14" t="s">
        <v>73</v>
      </c>
      <c r="AY982" s="200" t="s">
        <v>147</v>
      </c>
    </row>
    <row r="983" s="15" customFormat="1">
      <c r="A983" s="15"/>
      <c r="B983" s="207"/>
      <c r="C983" s="15"/>
      <c r="D983" s="192" t="s">
        <v>157</v>
      </c>
      <c r="E983" s="208" t="s">
        <v>1</v>
      </c>
      <c r="F983" s="209" t="s">
        <v>160</v>
      </c>
      <c r="G983" s="15"/>
      <c r="H983" s="210">
        <v>240.375</v>
      </c>
      <c r="I983" s="211"/>
      <c r="J983" s="15"/>
      <c r="K983" s="15"/>
      <c r="L983" s="207"/>
      <c r="M983" s="212"/>
      <c r="N983" s="213"/>
      <c r="O983" s="213"/>
      <c r="P983" s="213"/>
      <c r="Q983" s="213"/>
      <c r="R983" s="213"/>
      <c r="S983" s="213"/>
      <c r="T983" s="214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08" t="s">
        <v>157</v>
      </c>
      <c r="AU983" s="208" t="s">
        <v>82</v>
      </c>
      <c r="AV983" s="15" t="s">
        <v>154</v>
      </c>
      <c r="AW983" s="15" t="s">
        <v>30</v>
      </c>
      <c r="AX983" s="15" t="s">
        <v>80</v>
      </c>
      <c r="AY983" s="208" t="s">
        <v>147</v>
      </c>
    </row>
    <row r="984" s="2" customFormat="1" ht="33" customHeight="1">
      <c r="A984" s="37"/>
      <c r="B984" s="171"/>
      <c r="C984" s="172" t="s">
        <v>848</v>
      </c>
      <c r="D984" s="172" t="s">
        <v>150</v>
      </c>
      <c r="E984" s="173" t="s">
        <v>849</v>
      </c>
      <c r="F984" s="174" t="s">
        <v>850</v>
      </c>
      <c r="G984" s="175" t="s">
        <v>164</v>
      </c>
      <c r="H984" s="176">
        <v>152.68000000000001</v>
      </c>
      <c r="I984" s="177"/>
      <c r="J984" s="178">
        <f>ROUND(I984*H984,2)</f>
        <v>0</v>
      </c>
      <c r="K984" s="179"/>
      <c r="L984" s="38"/>
      <c r="M984" s="180" t="s">
        <v>1</v>
      </c>
      <c r="N984" s="181" t="s">
        <v>38</v>
      </c>
      <c r="O984" s="76"/>
      <c r="P984" s="182">
        <f>O984*H984</f>
        <v>0</v>
      </c>
      <c r="Q984" s="182">
        <v>0</v>
      </c>
      <c r="R984" s="182">
        <f>Q984*H984</f>
        <v>0</v>
      </c>
      <c r="S984" s="182">
        <v>0</v>
      </c>
      <c r="T984" s="183">
        <f>S984*H984</f>
        <v>0</v>
      </c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R984" s="184" t="s">
        <v>216</v>
      </c>
      <c r="AT984" s="184" t="s">
        <v>150</v>
      </c>
      <c r="AU984" s="184" t="s">
        <v>82</v>
      </c>
      <c r="AY984" s="18" t="s">
        <v>147</v>
      </c>
      <c r="BE984" s="185">
        <f>IF(N984="základní",J984,0)</f>
        <v>0</v>
      </c>
      <c r="BF984" s="185">
        <f>IF(N984="snížená",J984,0)</f>
        <v>0</v>
      </c>
      <c r="BG984" s="185">
        <f>IF(N984="zákl. přenesená",J984,0)</f>
        <v>0</v>
      </c>
      <c r="BH984" s="185">
        <f>IF(N984="sníž. přenesená",J984,0)</f>
        <v>0</v>
      </c>
      <c r="BI984" s="185">
        <f>IF(N984="nulová",J984,0)</f>
        <v>0</v>
      </c>
      <c r="BJ984" s="18" t="s">
        <v>80</v>
      </c>
      <c r="BK984" s="185">
        <f>ROUND(I984*H984,2)</f>
        <v>0</v>
      </c>
      <c r="BL984" s="18" t="s">
        <v>216</v>
      </c>
      <c r="BM984" s="184" t="s">
        <v>851</v>
      </c>
    </row>
    <row r="985" s="2" customFormat="1">
      <c r="A985" s="37"/>
      <c r="B985" s="38"/>
      <c r="C985" s="37"/>
      <c r="D985" s="186" t="s">
        <v>155</v>
      </c>
      <c r="E985" s="37"/>
      <c r="F985" s="187" t="s">
        <v>852</v>
      </c>
      <c r="G985" s="37"/>
      <c r="H985" s="37"/>
      <c r="I985" s="188"/>
      <c r="J985" s="37"/>
      <c r="K985" s="37"/>
      <c r="L985" s="38"/>
      <c r="M985" s="189"/>
      <c r="N985" s="190"/>
      <c r="O985" s="76"/>
      <c r="P985" s="76"/>
      <c r="Q985" s="76"/>
      <c r="R985" s="76"/>
      <c r="S985" s="76"/>
      <c r="T985" s="7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T985" s="18" t="s">
        <v>155</v>
      </c>
      <c r="AU985" s="18" t="s">
        <v>82</v>
      </c>
    </row>
    <row r="986" s="2" customFormat="1" ht="33" customHeight="1">
      <c r="A986" s="37"/>
      <c r="B986" s="171"/>
      <c r="C986" s="172" t="s">
        <v>533</v>
      </c>
      <c r="D986" s="172" t="s">
        <v>150</v>
      </c>
      <c r="E986" s="173" t="s">
        <v>853</v>
      </c>
      <c r="F986" s="174" t="s">
        <v>854</v>
      </c>
      <c r="G986" s="175" t="s">
        <v>164</v>
      </c>
      <c r="H986" s="176">
        <v>240.375</v>
      </c>
      <c r="I986" s="177"/>
      <c r="J986" s="178">
        <f>ROUND(I986*H986,2)</f>
        <v>0</v>
      </c>
      <c r="K986" s="179"/>
      <c r="L986" s="38"/>
      <c r="M986" s="180" t="s">
        <v>1</v>
      </c>
      <c r="N986" s="181" t="s">
        <v>38</v>
      </c>
      <c r="O986" s="76"/>
      <c r="P986" s="182">
        <f>O986*H986</f>
        <v>0</v>
      </c>
      <c r="Q986" s="182">
        <v>0</v>
      </c>
      <c r="R986" s="182">
        <f>Q986*H986</f>
        <v>0</v>
      </c>
      <c r="S986" s="182">
        <v>0</v>
      </c>
      <c r="T986" s="183">
        <f>S986*H986</f>
        <v>0</v>
      </c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R986" s="184" t="s">
        <v>216</v>
      </c>
      <c r="AT986" s="184" t="s">
        <v>150</v>
      </c>
      <c r="AU986" s="184" t="s">
        <v>82</v>
      </c>
      <c r="AY986" s="18" t="s">
        <v>147</v>
      </c>
      <c r="BE986" s="185">
        <f>IF(N986="základní",J986,0)</f>
        <v>0</v>
      </c>
      <c r="BF986" s="185">
        <f>IF(N986="snížená",J986,0)</f>
        <v>0</v>
      </c>
      <c r="BG986" s="185">
        <f>IF(N986="zákl. přenesená",J986,0)</f>
        <v>0</v>
      </c>
      <c r="BH986" s="185">
        <f>IF(N986="sníž. přenesená",J986,0)</f>
        <v>0</v>
      </c>
      <c r="BI986" s="185">
        <f>IF(N986="nulová",J986,0)</f>
        <v>0</v>
      </c>
      <c r="BJ986" s="18" t="s">
        <v>80</v>
      </c>
      <c r="BK986" s="185">
        <f>ROUND(I986*H986,2)</f>
        <v>0</v>
      </c>
      <c r="BL986" s="18" t="s">
        <v>216</v>
      </c>
      <c r="BM986" s="184" t="s">
        <v>855</v>
      </c>
    </row>
    <row r="987" s="2" customFormat="1">
      <c r="A987" s="37"/>
      <c r="B987" s="38"/>
      <c r="C987" s="37"/>
      <c r="D987" s="186" t="s">
        <v>155</v>
      </c>
      <c r="E987" s="37"/>
      <c r="F987" s="187" t="s">
        <v>856</v>
      </c>
      <c r="G987" s="37"/>
      <c r="H987" s="37"/>
      <c r="I987" s="188"/>
      <c r="J987" s="37"/>
      <c r="K987" s="37"/>
      <c r="L987" s="38"/>
      <c r="M987" s="189"/>
      <c r="N987" s="190"/>
      <c r="O987" s="76"/>
      <c r="P987" s="76"/>
      <c r="Q987" s="76"/>
      <c r="R987" s="76"/>
      <c r="S987" s="76"/>
      <c r="T987" s="7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T987" s="18" t="s">
        <v>155</v>
      </c>
      <c r="AU987" s="18" t="s">
        <v>82</v>
      </c>
    </row>
    <row r="988" s="13" customFormat="1">
      <c r="A988" s="13"/>
      <c r="B988" s="191"/>
      <c r="C988" s="13"/>
      <c r="D988" s="192" t="s">
        <v>157</v>
      </c>
      <c r="E988" s="193" t="s">
        <v>1</v>
      </c>
      <c r="F988" s="194" t="s">
        <v>845</v>
      </c>
      <c r="G988" s="13"/>
      <c r="H988" s="193" t="s">
        <v>1</v>
      </c>
      <c r="I988" s="195"/>
      <c r="J988" s="13"/>
      <c r="K988" s="13"/>
      <c r="L988" s="191"/>
      <c r="M988" s="196"/>
      <c r="N988" s="197"/>
      <c r="O988" s="197"/>
      <c r="P988" s="197"/>
      <c r="Q988" s="197"/>
      <c r="R988" s="197"/>
      <c r="S988" s="197"/>
      <c r="T988" s="198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193" t="s">
        <v>157</v>
      </c>
      <c r="AU988" s="193" t="s">
        <v>82</v>
      </c>
      <c r="AV988" s="13" t="s">
        <v>80</v>
      </c>
      <c r="AW988" s="13" t="s">
        <v>30</v>
      </c>
      <c r="AX988" s="13" t="s">
        <v>73</v>
      </c>
      <c r="AY988" s="193" t="s">
        <v>147</v>
      </c>
    </row>
    <row r="989" s="14" customFormat="1">
      <c r="A989" s="14"/>
      <c r="B989" s="199"/>
      <c r="C989" s="14"/>
      <c r="D989" s="192" t="s">
        <v>157</v>
      </c>
      <c r="E989" s="200" t="s">
        <v>1</v>
      </c>
      <c r="F989" s="201" t="s">
        <v>846</v>
      </c>
      <c r="G989" s="14"/>
      <c r="H989" s="202">
        <v>201.59999999999999</v>
      </c>
      <c r="I989" s="203"/>
      <c r="J989" s="14"/>
      <c r="K989" s="14"/>
      <c r="L989" s="199"/>
      <c r="M989" s="204"/>
      <c r="N989" s="205"/>
      <c r="O989" s="205"/>
      <c r="P989" s="205"/>
      <c r="Q989" s="205"/>
      <c r="R989" s="205"/>
      <c r="S989" s="205"/>
      <c r="T989" s="206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00" t="s">
        <v>157</v>
      </c>
      <c r="AU989" s="200" t="s">
        <v>82</v>
      </c>
      <c r="AV989" s="14" t="s">
        <v>82</v>
      </c>
      <c r="AW989" s="14" t="s">
        <v>30</v>
      </c>
      <c r="AX989" s="14" t="s">
        <v>73</v>
      </c>
      <c r="AY989" s="200" t="s">
        <v>147</v>
      </c>
    </row>
    <row r="990" s="14" customFormat="1">
      <c r="A990" s="14"/>
      <c r="B990" s="199"/>
      <c r="C990" s="14"/>
      <c r="D990" s="192" t="s">
        <v>157</v>
      </c>
      <c r="E990" s="200" t="s">
        <v>1</v>
      </c>
      <c r="F990" s="201" t="s">
        <v>847</v>
      </c>
      <c r="G990" s="14"/>
      <c r="H990" s="202">
        <v>38.774999999999999</v>
      </c>
      <c r="I990" s="203"/>
      <c r="J990" s="14"/>
      <c r="K990" s="14"/>
      <c r="L990" s="199"/>
      <c r="M990" s="204"/>
      <c r="N990" s="205"/>
      <c r="O990" s="205"/>
      <c r="P990" s="205"/>
      <c r="Q990" s="205"/>
      <c r="R990" s="205"/>
      <c r="S990" s="205"/>
      <c r="T990" s="206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00" t="s">
        <v>157</v>
      </c>
      <c r="AU990" s="200" t="s">
        <v>82</v>
      </c>
      <c r="AV990" s="14" t="s">
        <v>82</v>
      </c>
      <c r="AW990" s="14" t="s">
        <v>30</v>
      </c>
      <c r="AX990" s="14" t="s">
        <v>73</v>
      </c>
      <c r="AY990" s="200" t="s">
        <v>147</v>
      </c>
    </row>
    <row r="991" s="15" customFormat="1">
      <c r="A991" s="15"/>
      <c r="B991" s="207"/>
      <c r="C991" s="15"/>
      <c r="D991" s="192" t="s">
        <v>157</v>
      </c>
      <c r="E991" s="208" t="s">
        <v>1</v>
      </c>
      <c r="F991" s="209" t="s">
        <v>160</v>
      </c>
      <c r="G991" s="15"/>
      <c r="H991" s="210">
        <v>240.375</v>
      </c>
      <c r="I991" s="211"/>
      <c r="J991" s="15"/>
      <c r="K991" s="15"/>
      <c r="L991" s="207"/>
      <c r="M991" s="212"/>
      <c r="N991" s="213"/>
      <c r="O991" s="213"/>
      <c r="P991" s="213"/>
      <c r="Q991" s="213"/>
      <c r="R991" s="213"/>
      <c r="S991" s="213"/>
      <c r="T991" s="214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08" t="s">
        <v>157</v>
      </c>
      <c r="AU991" s="208" t="s">
        <v>82</v>
      </c>
      <c r="AV991" s="15" t="s">
        <v>154</v>
      </c>
      <c r="AW991" s="15" t="s">
        <v>30</v>
      </c>
      <c r="AX991" s="15" t="s">
        <v>80</v>
      </c>
      <c r="AY991" s="208" t="s">
        <v>147</v>
      </c>
    </row>
    <row r="992" s="2" customFormat="1" ht="37.8" customHeight="1">
      <c r="A992" s="37"/>
      <c r="B992" s="171"/>
      <c r="C992" s="172" t="s">
        <v>857</v>
      </c>
      <c r="D992" s="172" t="s">
        <v>150</v>
      </c>
      <c r="E992" s="173" t="s">
        <v>858</v>
      </c>
      <c r="F992" s="174" t="s">
        <v>859</v>
      </c>
      <c r="G992" s="175" t="s">
        <v>164</v>
      </c>
      <c r="H992" s="176">
        <v>152.68000000000001</v>
      </c>
      <c r="I992" s="177"/>
      <c r="J992" s="178">
        <f>ROUND(I992*H992,2)</f>
        <v>0</v>
      </c>
      <c r="K992" s="179"/>
      <c r="L992" s="38"/>
      <c r="M992" s="180" t="s">
        <v>1</v>
      </c>
      <c r="N992" s="181" t="s">
        <v>38</v>
      </c>
      <c r="O992" s="76"/>
      <c r="P992" s="182">
        <f>O992*H992</f>
        <v>0</v>
      </c>
      <c r="Q992" s="182">
        <v>0</v>
      </c>
      <c r="R992" s="182">
        <f>Q992*H992</f>
        <v>0</v>
      </c>
      <c r="S992" s="182">
        <v>0</v>
      </c>
      <c r="T992" s="183">
        <f>S992*H992</f>
        <v>0</v>
      </c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R992" s="184" t="s">
        <v>216</v>
      </c>
      <c r="AT992" s="184" t="s">
        <v>150</v>
      </c>
      <c r="AU992" s="184" t="s">
        <v>82</v>
      </c>
      <c r="AY992" s="18" t="s">
        <v>147</v>
      </c>
      <c r="BE992" s="185">
        <f>IF(N992="základní",J992,0)</f>
        <v>0</v>
      </c>
      <c r="BF992" s="185">
        <f>IF(N992="snížená",J992,0)</f>
        <v>0</v>
      </c>
      <c r="BG992" s="185">
        <f>IF(N992="zákl. přenesená",J992,0)</f>
        <v>0</v>
      </c>
      <c r="BH992" s="185">
        <f>IF(N992="sníž. přenesená",J992,0)</f>
        <v>0</v>
      </c>
      <c r="BI992" s="185">
        <f>IF(N992="nulová",J992,0)</f>
        <v>0</v>
      </c>
      <c r="BJ992" s="18" t="s">
        <v>80</v>
      </c>
      <c r="BK992" s="185">
        <f>ROUND(I992*H992,2)</f>
        <v>0</v>
      </c>
      <c r="BL992" s="18" t="s">
        <v>216</v>
      </c>
      <c r="BM992" s="184" t="s">
        <v>860</v>
      </c>
    </row>
    <row r="993" s="2" customFormat="1">
      <c r="A993" s="37"/>
      <c r="B993" s="38"/>
      <c r="C993" s="37"/>
      <c r="D993" s="186" t="s">
        <v>155</v>
      </c>
      <c r="E993" s="37"/>
      <c r="F993" s="187" t="s">
        <v>861</v>
      </c>
      <c r="G993" s="37"/>
      <c r="H993" s="37"/>
      <c r="I993" s="188"/>
      <c r="J993" s="37"/>
      <c r="K993" s="37"/>
      <c r="L993" s="38"/>
      <c r="M993" s="189"/>
      <c r="N993" s="190"/>
      <c r="O993" s="76"/>
      <c r="P993" s="76"/>
      <c r="Q993" s="76"/>
      <c r="R993" s="76"/>
      <c r="S993" s="76"/>
      <c r="T993" s="7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T993" s="18" t="s">
        <v>155</v>
      </c>
      <c r="AU993" s="18" t="s">
        <v>82</v>
      </c>
    </row>
    <row r="994" s="2" customFormat="1" ht="37.8" customHeight="1">
      <c r="A994" s="37"/>
      <c r="B994" s="171"/>
      <c r="C994" s="172" t="s">
        <v>535</v>
      </c>
      <c r="D994" s="172" t="s">
        <v>150</v>
      </c>
      <c r="E994" s="173" t="s">
        <v>862</v>
      </c>
      <c r="F994" s="174" t="s">
        <v>863</v>
      </c>
      <c r="G994" s="175" t="s">
        <v>164</v>
      </c>
      <c r="H994" s="176">
        <v>240.375</v>
      </c>
      <c r="I994" s="177"/>
      <c r="J994" s="178">
        <f>ROUND(I994*H994,2)</f>
        <v>0</v>
      </c>
      <c r="K994" s="179"/>
      <c r="L994" s="38"/>
      <c r="M994" s="180" t="s">
        <v>1</v>
      </c>
      <c r="N994" s="181" t="s">
        <v>38</v>
      </c>
      <c r="O994" s="76"/>
      <c r="P994" s="182">
        <f>O994*H994</f>
        <v>0</v>
      </c>
      <c r="Q994" s="182">
        <v>0</v>
      </c>
      <c r="R994" s="182">
        <f>Q994*H994</f>
        <v>0</v>
      </c>
      <c r="S994" s="182">
        <v>0</v>
      </c>
      <c r="T994" s="183">
        <f>S994*H994</f>
        <v>0</v>
      </c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R994" s="184" t="s">
        <v>216</v>
      </c>
      <c r="AT994" s="184" t="s">
        <v>150</v>
      </c>
      <c r="AU994" s="184" t="s">
        <v>82</v>
      </c>
      <c r="AY994" s="18" t="s">
        <v>147</v>
      </c>
      <c r="BE994" s="185">
        <f>IF(N994="základní",J994,0)</f>
        <v>0</v>
      </c>
      <c r="BF994" s="185">
        <f>IF(N994="snížená",J994,0)</f>
        <v>0</v>
      </c>
      <c r="BG994" s="185">
        <f>IF(N994="zákl. přenesená",J994,0)</f>
        <v>0</v>
      </c>
      <c r="BH994" s="185">
        <f>IF(N994="sníž. přenesená",J994,0)</f>
        <v>0</v>
      </c>
      <c r="BI994" s="185">
        <f>IF(N994="nulová",J994,0)</f>
        <v>0</v>
      </c>
      <c r="BJ994" s="18" t="s">
        <v>80</v>
      </c>
      <c r="BK994" s="185">
        <f>ROUND(I994*H994,2)</f>
        <v>0</v>
      </c>
      <c r="BL994" s="18" t="s">
        <v>216</v>
      </c>
      <c r="BM994" s="184" t="s">
        <v>864</v>
      </c>
    </row>
    <row r="995" s="2" customFormat="1">
      <c r="A995" s="37"/>
      <c r="B995" s="38"/>
      <c r="C995" s="37"/>
      <c r="D995" s="186" t="s">
        <v>155</v>
      </c>
      <c r="E995" s="37"/>
      <c r="F995" s="187" t="s">
        <v>865</v>
      </c>
      <c r="G995" s="37"/>
      <c r="H995" s="37"/>
      <c r="I995" s="188"/>
      <c r="J995" s="37"/>
      <c r="K995" s="37"/>
      <c r="L995" s="38"/>
      <c r="M995" s="189"/>
      <c r="N995" s="190"/>
      <c r="O995" s="76"/>
      <c r="P995" s="76"/>
      <c r="Q995" s="76"/>
      <c r="R995" s="76"/>
      <c r="S995" s="76"/>
      <c r="T995" s="7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T995" s="18" t="s">
        <v>155</v>
      </c>
      <c r="AU995" s="18" t="s">
        <v>82</v>
      </c>
    </row>
    <row r="996" s="13" customFormat="1">
      <c r="A996" s="13"/>
      <c r="B996" s="191"/>
      <c r="C996" s="13"/>
      <c r="D996" s="192" t="s">
        <v>157</v>
      </c>
      <c r="E996" s="193" t="s">
        <v>1</v>
      </c>
      <c r="F996" s="194" t="s">
        <v>845</v>
      </c>
      <c r="G996" s="13"/>
      <c r="H996" s="193" t="s">
        <v>1</v>
      </c>
      <c r="I996" s="195"/>
      <c r="J996" s="13"/>
      <c r="K996" s="13"/>
      <c r="L996" s="191"/>
      <c r="M996" s="196"/>
      <c r="N996" s="197"/>
      <c r="O996" s="197"/>
      <c r="P996" s="197"/>
      <c r="Q996" s="197"/>
      <c r="R996" s="197"/>
      <c r="S996" s="197"/>
      <c r="T996" s="198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193" t="s">
        <v>157</v>
      </c>
      <c r="AU996" s="193" t="s">
        <v>82</v>
      </c>
      <c r="AV996" s="13" t="s">
        <v>80</v>
      </c>
      <c r="AW996" s="13" t="s">
        <v>30</v>
      </c>
      <c r="AX996" s="13" t="s">
        <v>73</v>
      </c>
      <c r="AY996" s="193" t="s">
        <v>147</v>
      </c>
    </row>
    <row r="997" s="14" customFormat="1">
      <c r="A997" s="14"/>
      <c r="B997" s="199"/>
      <c r="C997" s="14"/>
      <c r="D997" s="192" t="s">
        <v>157</v>
      </c>
      <c r="E997" s="200" t="s">
        <v>1</v>
      </c>
      <c r="F997" s="201" t="s">
        <v>846</v>
      </c>
      <c r="G997" s="14"/>
      <c r="H997" s="202">
        <v>201.59999999999999</v>
      </c>
      <c r="I997" s="203"/>
      <c r="J997" s="14"/>
      <c r="K997" s="14"/>
      <c r="L997" s="199"/>
      <c r="M997" s="204"/>
      <c r="N997" s="205"/>
      <c r="O997" s="205"/>
      <c r="P997" s="205"/>
      <c r="Q997" s="205"/>
      <c r="R997" s="205"/>
      <c r="S997" s="205"/>
      <c r="T997" s="206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00" t="s">
        <v>157</v>
      </c>
      <c r="AU997" s="200" t="s">
        <v>82</v>
      </c>
      <c r="AV997" s="14" t="s">
        <v>82</v>
      </c>
      <c r="AW997" s="14" t="s">
        <v>30</v>
      </c>
      <c r="AX997" s="14" t="s">
        <v>73</v>
      </c>
      <c r="AY997" s="200" t="s">
        <v>147</v>
      </c>
    </row>
    <row r="998" s="14" customFormat="1">
      <c r="A998" s="14"/>
      <c r="B998" s="199"/>
      <c r="C998" s="14"/>
      <c r="D998" s="192" t="s">
        <v>157</v>
      </c>
      <c r="E998" s="200" t="s">
        <v>1</v>
      </c>
      <c r="F998" s="201" t="s">
        <v>847</v>
      </c>
      <c r="G998" s="14"/>
      <c r="H998" s="202">
        <v>38.774999999999999</v>
      </c>
      <c r="I998" s="203"/>
      <c r="J998" s="14"/>
      <c r="K998" s="14"/>
      <c r="L998" s="199"/>
      <c r="M998" s="204"/>
      <c r="N998" s="205"/>
      <c r="O998" s="205"/>
      <c r="P998" s="205"/>
      <c r="Q998" s="205"/>
      <c r="R998" s="205"/>
      <c r="S998" s="205"/>
      <c r="T998" s="206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00" t="s">
        <v>157</v>
      </c>
      <c r="AU998" s="200" t="s">
        <v>82</v>
      </c>
      <c r="AV998" s="14" t="s">
        <v>82</v>
      </c>
      <c r="AW998" s="14" t="s">
        <v>30</v>
      </c>
      <c r="AX998" s="14" t="s">
        <v>73</v>
      </c>
      <c r="AY998" s="200" t="s">
        <v>147</v>
      </c>
    </row>
    <row r="999" s="15" customFormat="1">
      <c r="A999" s="15"/>
      <c r="B999" s="207"/>
      <c r="C999" s="15"/>
      <c r="D999" s="192" t="s">
        <v>157</v>
      </c>
      <c r="E999" s="208" t="s">
        <v>1</v>
      </c>
      <c r="F999" s="209" t="s">
        <v>160</v>
      </c>
      <c r="G999" s="15"/>
      <c r="H999" s="210">
        <v>240.375</v>
      </c>
      <c r="I999" s="211"/>
      <c r="J999" s="15"/>
      <c r="K999" s="15"/>
      <c r="L999" s="207"/>
      <c r="M999" s="227"/>
      <c r="N999" s="228"/>
      <c r="O999" s="228"/>
      <c r="P999" s="228"/>
      <c r="Q999" s="228"/>
      <c r="R999" s="228"/>
      <c r="S999" s="228"/>
      <c r="T999" s="229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08" t="s">
        <v>157</v>
      </c>
      <c r="AU999" s="208" t="s">
        <v>82</v>
      </c>
      <c r="AV999" s="15" t="s">
        <v>154</v>
      </c>
      <c r="AW999" s="15" t="s">
        <v>30</v>
      </c>
      <c r="AX999" s="15" t="s">
        <v>80</v>
      </c>
      <c r="AY999" s="208" t="s">
        <v>147</v>
      </c>
    </row>
    <row r="1000" s="2" customFormat="1" ht="6.96" customHeight="1">
      <c r="A1000" s="37"/>
      <c r="B1000" s="59"/>
      <c r="C1000" s="60"/>
      <c r="D1000" s="60"/>
      <c r="E1000" s="60"/>
      <c r="F1000" s="60"/>
      <c r="G1000" s="60"/>
      <c r="H1000" s="60"/>
      <c r="I1000" s="60"/>
      <c r="J1000" s="60"/>
      <c r="K1000" s="60"/>
      <c r="L1000" s="38"/>
      <c r="M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</row>
  </sheetData>
  <autoFilter ref="C133:K999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hyperlinks>
    <hyperlink ref="F138" r:id="rId1" display="https://podminky.urs.cz/item/CS_URS_2024_02/310237251"/>
    <hyperlink ref="F160" r:id="rId2" display="https://podminky.urs.cz/item/CS_URS_2024_02/612315222"/>
    <hyperlink ref="F165" r:id="rId3" display="https://podminky.urs.cz/item/CS_URS_2024_02/612315302"/>
    <hyperlink ref="F174" r:id="rId4" display="https://podminky.urs.cz/item/CS_URS_2024_02/619995001"/>
    <hyperlink ref="F183" r:id="rId5" display="https://podminky.urs.cz/item/CS_URS_2024_02/621131121"/>
    <hyperlink ref="F192" r:id="rId6" display="https://podminky.urs.cz/item/CS_URS_2024_02/621142001"/>
    <hyperlink ref="F197" r:id="rId7" display="https://podminky.urs.cz/item/CS_URS_2024_02/621151031"/>
    <hyperlink ref="F206" r:id="rId8" display="https://podminky.urs.cz/item/CS_URS_2024_02/621221011"/>
    <hyperlink ref="F212" r:id="rId9" display="https://podminky.urs.cz/item/CS_URS_2024_02/621221031"/>
    <hyperlink ref="F218" r:id="rId10" display="https://podminky.urs.cz/item/CS_URS_2024_02/621531022"/>
    <hyperlink ref="F227" r:id="rId11" display="https://podminky.urs.cz/item/CS_URS_2024_02/622131121"/>
    <hyperlink ref="F267" r:id="rId12" display="https://podminky.urs.cz/item/CS_URS_2024_02/622135011"/>
    <hyperlink ref="F297" r:id="rId13" display="https://podminky.urs.cz/item/CS_URS_2024_02/622135095"/>
    <hyperlink ref="F329" r:id="rId14" display="https://podminky.urs.cz/item/CS_URS_2024_02/622142001"/>
    <hyperlink ref="F334" r:id="rId15" display="https://podminky.urs.cz/item/CS_URS_2024_02/622143004"/>
    <hyperlink ref="F375" r:id="rId16" display="https://podminky.urs.cz/item/CS_URS_2024_02/622151021"/>
    <hyperlink ref="F389" r:id="rId17" display="https://podminky.urs.cz/item/CS_URS_2024_02/622151031"/>
    <hyperlink ref="F401" r:id="rId18" display="https://podminky.urs.cz/item/CS_URS_2024_02/622211021"/>
    <hyperlink ref="F413" r:id="rId19" display="https://podminky.urs.cz/item/CS_URS_2024_02/713131141"/>
    <hyperlink ref="F424" r:id="rId20" display="https://podminky.urs.cz/item/CS_URS_2024_02/622211031"/>
    <hyperlink ref="F439" r:id="rId21" display="https://podminky.urs.cz/item/CS_URS_2024_02/622211031"/>
    <hyperlink ref="F449" r:id="rId22" display="https://podminky.urs.cz/item/CS_URS_2024_02/622212051"/>
    <hyperlink ref="F475" r:id="rId23" display="https://podminky.urs.cz/item/CS_URS_2024_02/622212051"/>
    <hyperlink ref="F492" r:id="rId24" display="https://podminky.urs.cz/item/CS_URS_2024_02/622221031"/>
    <hyperlink ref="F501" r:id="rId25" display="https://podminky.urs.cz/item/CS_URS_2024_02/622222051"/>
    <hyperlink ref="F507" r:id="rId26" display="https://podminky.urs.cz/item/CS_URS_2024_02/622251101"/>
    <hyperlink ref="F519" r:id="rId27" display="https://podminky.urs.cz/item/CS_URS_2024_02/622251105"/>
    <hyperlink ref="F525" r:id="rId28" display="https://podminky.urs.cz/item/CS_URS_2024_02/622252001"/>
    <hyperlink ref="F535" r:id="rId29" display="https://podminky.urs.cz/item/CS_URS_2024_02/622252002"/>
    <hyperlink ref="F560" r:id="rId30" display="https://podminky.urs.cz/item/CS_URS_2024_02/622311121"/>
    <hyperlink ref="F565" r:id="rId31" display="https://podminky.urs.cz/item/CS_URS_2024_02/622325112"/>
    <hyperlink ref="F577" r:id="rId32" display="https://podminky.urs.cz/item/CS_URS_2024_02/622511112"/>
    <hyperlink ref="F591" r:id="rId33" display="https://podminky.urs.cz/item/CS_URS_2024_02/622531022"/>
    <hyperlink ref="F608" r:id="rId34" display="https://podminky.urs.cz/item/CS_URS_2024_02/629135102"/>
    <hyperlink ref="F616" r:id="rId35" display="https://podminky.urs.cz/item/CS_URS_2024_02/629991011"/>
    <hyperlink ref="F634" r:id="rId36" display="https://podminky.urs.cz/item/CS_URS_2024_02/629995101"/>
    <hyperlink ref="F677" r:id="rId37" display="https://podminky.urs.cz/item/CS_URS_2024_02/952901111"/>
    <hyperlink ref="F684" r:id="rId38" display="https://podminky.urs.cz/item/CS_URS_2024_02/968072455"/>
    <hyperlink ref="F690" r:id="rId39" display="https://podminky.urs.cz/item/CS_URS_2024_02/978015341"/>
    <hyperlink ref="F711" r:id="rId40" display="https://podminky.urs.cz/item/CS_URS_2024_02/997013213"/>
    <hyperlink ref="F713" r:id="rId41" display="https://podminky.urs.cz/item/CS_URS_2024_02/997013501"/>
    <hyperlink ref="F715" r:id="rId42" display="https://podminky.urs.cz/item/CS_URS_2024_02/997013509"/>
    <hyperlink ref="F719" r:id="rId43" display="https://podminky.urs.cz/item/CS_URS_2024_02/997013631"/>
    <hyperlink ref="F722" r:id="rId44" display="https://podminky.urs.cz/item/CS_URS_2024_02/998018002"/>
    <hyperlink ref="F725" r:id="rId45" display="https://podminky.urs.cz/item/CS_URS_2024_02/621131121"/>
    <hyperlink ref="F727" r:id="rId46" display="https://podminky.urs.cz/item/CS_URS_2024_02/621221011"/>
    <hyperlink ref="F735" r:id="rId47" display="https://podminky.urs.cz/item/CS_URS_2024_02/621221021"/>
    <hyperlink ref="F744" r:id="rId48" display="https://podminky.urs.cz/item/CS_URS_2024_02/632450122"/>
    <hyperlink ref="F749" r:id="rId49" display="https://podminky.urs.cz/item/CS_URS_2024_02/632459175"/>
    <hyperlink ref="F752" r:id="rId50" display="https://podminky.urs.cz/item/CS_URS_2024_02/941211111"/>
    <hyperlink ref="F756" r:id="rId51" display="https://podminky.urs.cz/item/CS_URS_2024_02/941211211"/>
    <hyperlink ref="F761" r:id="rId52" display="https://podminky.urs.cz/item/CS_URS_2024_02/941211811"/>
    <hyperlink ref="F765" r:id="rId53" display="https://podminky.urs.cz/item/CS_URS_2024_02/944511111"/>
    <hyperlink ref="F769" r:id="rId54" display="https://podminky.urs.cz/item/CS_URS_2024_02/944511211"/>
    <hyperlink ref="F774" r:id="rId55" display="https://podminky.urs.cz/item/CS_URS_2024_02/944511811"/>
    <hyperlink ref="F778" r:id="rId56" display="https://podminky.urs.cz/item/CS_URS_2024_02/944711113"/>
    <hyperlink ref="F783" r:id="rId57" display="https://podminky.urs.cz/item/CS_URS_2024_02/944711213"/>
    <hyperlink ref="F785" r:id="rId58" display="https://podminky.urs.cz/item/CS_URS_2024_02/944711813"/>
    <hyperlink ref="F791" r:id="rId59" display="https://podminky.urs.cz/item/CS_URS_2024_02/762841812"/>
    <hyperlink ref="F798" r:id="rId60" display="https://podminky.urs.cz/item/CS_URS_2024_02/713121121"/>
    <hyperlink ref="F808" r:id="rId61" display="https://podminky.urs.cz/item/CS_URS_2024_02/713122111"/>
    <hyperlink ref="F815" r:id="rId62" display="https://podminky.urs.cz/item/CS_URS_2024_02/713122123"/>
    <hyperlink ref="F819" r:id="rId63" display="https://podminky.urs.cz/item/CS_URS_2024_02/713122141"/>
    <hyperlink ref="F821" r:id="rId64" display="https://podminky.urs.cz/item/CS_URS_2024_02/713151111"/>
    <hyperlink ref="F827" r:id="rId65" display="https://podminky.urs.cz/item/CS_URS_2024_02/713151111"/>
    <hyperlink ref="F834" r:id="rId66" display="https://podminky.urs.cz/item/CS_URS_2024_02/998713202"/>
    <hyperlink ref="F837" r:id="rId67" display="https://podminky.urs.cz/item/CS_URS_2024_02/763131751"/>
    <hyperlink ref="F845" r:id="rId68" display="https://podminky.urs.cz/item/CS_URS_2024_02/763161710"/>
    <hyperlink ref="F850" r:id="rId69" display="https://podminky.urs.cz/item/CS_URS_2024_02/763182411"/>
    <hyperlink ref="F854" r:id="rId70" display="https://podminky.urs.cz/item/CS_URS_2024_02/998763512"/>
    <hyperlink ref="F857" r:id="rId71" display="https://podminky.urs.cz/item/CS_URS_2024_02/764002851"/>
    <hyperlink ref="F870" r:id="rId72" display="https://podminky.urs.cz/item/CS_URS_2024_02/764216605"/>
    <hyperlink ref="F883" r:id="rId73" display="https://podminky.urs.cz/item/CS_URS_2024_02/764216665"/>
    <hyperlink ref="F898" r:id="rId74" display="https://podminky.urs.cz/item/CS_URS_2024_02/998764202"/>
    <hyperlink ref="F901" r:id="rId75" display="https://podminky.urs.cz/item/CS_URS_2024_02/766660022"/>
    <hyperlink ref="F907" r:id="rId76" display="https://podminky.urs.cz/item/CS_URS_2024_02/766660411"/>
    <hyperlink ref="F920" r:id="rId77" display="https://podminky.urs.cz/item/CS_URS_2024_02/766660717"/>
    <hyperlink ref="F930" r:id="rId78" display="https://podminky.urs.cz/item/CS_URS_2024_02/766660729"/>
    <hyperlink ref="F936" r:id="rId79" display="https://podminky.urs.cz/item/CS_URS_2024_02/766660734"/>
    <hyperlink ref="F942" r:id="rId80" display="https://podminky.urs.cz/item/CS_URS_2024_02/998766202"/>
    <hyperlink ref="F946" r:id="rId81" display="https://podminky.urs.cz/item/CS_URS_2024_02/767821112"/>
    <hyperlink ref="F949" r:id="rId82" display="https://podminky.urs.cz/item/CS_URS_2024_02/767893115"/>
    <hyperlink ref="F958" r:id="rId83" display="https://podminky.urs.cz/item/CS_URS_2024_02/998767312"/>
    <hyperlink ref="F961" r:id="rId84" display="https://podminky.urs.cz/item/CS_URS_2024_02/783301303"/>
    <hyperlink ref="F970" r:id="rId85" display="https://podminky.urs.cz/item/CS_URS_2024_02/783301313"/>
    <hyperlink ref="F972" r:id="rId86" display="https://podminky.urs.cz/item/CS_URS_2024_02/783317101"/>
    <hyperlink ref="F974" r:id="rId87" display="https://podminky.urs.cz/item/CS_URS_2024_02/783322101"/>
    <hyperlink ref="F976" r:id="rId88" display="https://podminky.urs.cz/item/CS_URS_2024_02/783334201"/>
    <hyperlink ref="F979" r:id="rId89" display="https://podminky.urs.cz/item/CS_URS_2024_02/784121007"/>
    <hyperlink ref="F985" r:id="rId90" display="https://podminky.urs.cz/item/CS_URS_2024_02/784181101"/>
    <hyperlink ref="F987" r:id="rId91" display="https://podminky.urs.cz/item/CS_URS_2024_02/784181107"/>
    <hyperlink ref="F993" r:id="rId92" display="https://podminky.urs.cz/item/CS_URS_2024_02/784221111"/>
    <hyperlink ref="F995" r:id="rId93" display="https://podminky.urs.cz/item/CS_URS_2024_02/78422111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05 -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866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ROUND((SUM(BE129:BE323)),  2)</f>
        <v>0</v>
      </c>
      <c r="G33" s="37"/>
      <c r="H33" s="37"/>
      <c r="I33" s="127">
        <v>0.20999999999999999</v>
      </c>
      <c r="J33" s="126">
        <f>ROUND(((SUM(BE129:BE323))*I33),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ROUND((SUM(BF129:BF323)),  2)</f>
        <v>0</v>
      </c>
      <c r="G34" s="37"/>
      <c r="H34" s="37"/>
      <c r="I34" s="127">
        <v>0.12</v>
      </c>
      <c r="J34" s="126">
        <f>ROUND(((SUM(BF129:BF323))*I34),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ROUND((SUM(BG129:BG323)),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ROUND((SUM(BH129:BH323)),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ROUND((SUM(BI129:BI323)),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05 -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sanace suterénu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114</v>
      </c>
      <c r="E97" s="141"/>
      <c r="F97" s="141"/>
      <c r="G97" s="141"/>
      <c r="H97" s="141"/>
      <c r="I97" s="141"/>
      <c r="J97" s="142">
        <f>J130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867</v>
      </c>
      <c r="E98" s="145"/>
      <c r="F98" s="145"/>
      <c r="G98" s="145"/>
      <c r="H98" s="145"/>
      <c r="I98" s="145"/>
      <c r="J98" s="146">
        <f>J131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868</v>
      </c>
      <c r="E99" s="145"/>
      <c r="F99" s="145"/>
      <c r="G99" s="145"/>
      <c r="H99" s="145"/>
      <c r="I99" s="145"/>
      <c r="J99" s="146">
        <f>J171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115</v>
      </c>
      <c r="E100" s="145"/>
      <c r="F100" s="145"/>
      <c r="G100" s="145"/>
      <c r="H100" s="145"/>
      <c r="I100" s="145"/>
      <c r="J100" s="146">
        <f>J175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869</v>
      </c>
      <c r="E101" s="145"/>
      <c r="F101" s="145"/>
      <c r="G101" s="145"/>
      <c r="H101" s="145"/>
      <c r="I101" s="145"/>
      <c r="J101" s="146">
        <f>J180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116</v>
      </c>
      <c r="E102" s="145"/>
      <c r="F102" s="145"/>
      <c r="G102" s="145"/>
      <c r="H102" s="145"/>
      <c r="I102" s="145"/>
      <c r="J102" s="146">
        <f>J187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870</v>
      </c>
      <c r="E103" s="145"/>
      <c r="F103" s="145"/>
      <c r="G103" s="145"/>
      <c r="H103" s="145"/>
      <c r="I103" s="145"/>
      <c r="J103" s="146">
        <f>J212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117</v>
      </c>
      <c r="E104" s="145"/>
      <c r="F104" s="145"/>
      <c r="G104" s="145"/>
      <c r="H104" s="145"/>
      <c r="I104" s="145"/>
      <c r="J104" s="146">
        <f>J244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118</v>
      </c>
      <c r="E105" s="145"/>
      <c r="F105" s="145"/>
      <c r="G105" s="145"/>
      <c r="H105" s="145"/>
      <c r="I105" s="145"/>
      <c r="J105" s="146">
        <f>J254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119</v>
      </c>
      <c r="E106" s="145"/>
      <c r="F106" s="145"/>
      <c r="G106" s="145"/>
      <c r="H106" s="145"/>
      <c r="I106" s="145"/>
      <c r="J106" s="146">
        <f>J265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9"/>
      <c r="C107" s="9"/>
      <c r="D107" s="140" t="s">
        <v>124</v>
      </c>
      <c r="E107" s="141"/>
      <c r="F107" s="141"/>
      <c r="G107" s="141"/>
      <c r="H107" s="141"/>
      <c r="I107" s="141"/>
      <c r="J107" s="142">
        <f>J268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3"/>
      <c r="C108" s="10"/>
      <c r="D108" s="144" t="s">
        <v>871</v>
      </c>
      <c r="E108" s="145"/>
      <c r="F108" s="145"/>
      <c r="G108" s="145"/>
      <c r="H108" s="145"/>
      <c r="I108" s="145"/>
      <c r="J108" s="146">
        <f>J269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131</v>
      </c>
      <c r="E109" s="145"/>
      <c r="F109" s="145"/>
      <c r="G109" s="145"/>
      <c r="H109" s="145"/>
      <c r="I109" s="145"/>
      <c r="J109" s="146">
        <f>J309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132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6.25" customHeight="1">
      <c r="A119" s="37"/>
      <c r="B119" s="38"/>
      <c r="C119" s="37"/>
      <c r="D119" s="37"/>
      <c r="E119" s="120" t="str">
        <f>E7</f>
        <v>05 - Regenerace bytového fondu Mírová Osada – V. etapa, ul. Koněvova 22, 24, 26</v>
      </c>
      <c r="F119" s="31"/>
      <c r="G119" s="31"/>
      <c r="H119" s="31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107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7"/>
      <c r="D121" s="37"/>
      <c r="E121" s="66" t="str">
        <f>E9</f>
        <v>02 - sanace suterénu</v>
      </c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7"/>
      <c r="E123" s="37"/>
      <c r="F123" s="26" t="str">
        <f>F12</f>
        <v xml:space="preserve"> </v>
      </c>
      <c r="G123" s="37"/>
      <c r="H123" s="37"/>
      <c r="I123" s="31" t="s">
        <v>22</v>
      </c>
      <c r="J123" s="68" t="str">
        <f>IF(J12="","",J12)</f>
        <v>28. 1. 2025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7"/>
      <c r="E125" s="37"/>
      <c r="F125" s="26" t="str">
        <f>E15</f>
        <v xml:space="preserve"> </v>
      </c>
      <c r="G125" s="37"/>
      <c r="H125" s="37"/>
      <c r="I125" s="31" t="s">
        <v>29</v>
      </c>
      <c r="J125" s="35" t="str">
        <f>E21</f>
        <v xml:space="preserve"> 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27</v>
      </c>
      <c r="D126" s="37"/>
      <c r="E126" s="37"/>
      <c r="F126" s="26" t="str">
        <f>IF(E18="","",E18)</f>
        <v>Vyplň údaj</v>
      </c>
      <c r="G126" s="37"/>
      <c r="H126" s="37"/>
      <c r="I126" s="31" t="s">
        <v>31</v>
      </c>
      <c r="J126" s="35" t="str">
        <f>E24</f>
        <v xml:space="preserve"> 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47"/>
      <c r="B128" s="148"/>
      <c r="C128" s="149" t="s">
        <v>133</v>
      </c>
      <c r="D128" s="150" t="s">
        <v>58</v>
      </c>
      <c r="E128" s="150" t="s">
        <v>54</v>
      </c>
      <c r="F128" s="150" t="s">
        <v>55</v>
      </c>
      <c r="G128" s="150" t="s">
        <v>134</v>
      </c>
      <c r="H128" s="150" t="s">
        <v>135</v>
      </c>
      <c r="I128" s="150" t="s">
        <v>136</v>
      </c>
      <c r="J128" s="151" t="s">
        <v>111</v>
      </c>
      <c r="K128" s="152" t="s">
        <v>137</v>
      </c>
      <c r="L128" s="153"/>
      <c r="M128" s="85" t="s">
        <v>1</v>
      </c>
      <c r="N128" s="86" t="s">
        <v>37</v>
      </c>
      <c r="O128" s="86" t="s">
        <v>138</v>
      </c>
      <c r="P128" s="86" t="s">
        <v>139</v>
      </c>
      <c r="Q128" s="86" t="s">
        <v>140</v>
      </c>
      <c r="R128" s="86" t="s">
        <v>141</v>
      </c>
      <c r="S128" s="86" t="s">
        <v>142</v>
      </c>
      <c r="T128" s="87" t="s">
        <v>143</v>
      </c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</row>
    <row r="129" s="2" customFormat="1" ht="22.8" customHeight="1">
      <c r="A129" s="37"/>
      <c r="B129" s="38"/>
      <c r="C129" s="92" t="s">
        <v>144</v>
      </c>
      <c r="D129" s="37"/>
      <c r="E129" s="37"/>
      <c r="F129" s="37"/>
      <c r="G129" s="37"/>
      <c r="H129" s="37"/>
      <c r="I129" s="37"/>
      <c r="J129" s="154">
        <f>BK129</f>
        <v>0</v>
      </c>
      <c r="K129" s="37"/>
      <c r="L129" s="38"/>
      <c r="M129" s="88"/>
      <c r="N129" s="72"/>
      <c r="O129" s="89"/>
      <c r="P129" s="155">
        <f>P130+P268</f>
        <v>0</v>
      </c>
      <c r="Q129" s="89"/>
      <c r="R129" s="155">
        <f>R130+R268</f>
        <v>0</v>
      </c>
      <c r="S129" s="89"/>
      <c r="T129" s="156">
        <f>T130+T268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72</v>
      </c>
      <c r="AU129" s="18" t="s">
        <v>113</v>
      </c>
      <c r="BK129" s="157">
        <f>BK130+BK268</f>
        <v>0</v>
      </c>
    </row>
    <row r="130" s="12" customFormat="1" ht="25.92" customHeight="1">
      <c r="A130" s="12"/>
      <c r="B130" s="158"/>
      <c r="C130" s="12"/>
      <c r="D130" s="159" t="s">
        <v>72</v>
      </c>
      <c r="E130" s="160" t="s">
        <v>145</v>
      </c>
      <c r="F130" s="160" t="s">
        <v>146</v>
      </c>
      <c r="G130" s="12"/>
      <c r="H130" s="12"/>
      <c r="I130" s="161"/>
      <c r="J130" s="162">
        <f>BK130</f>
        <v>0</v>
      </c>
      <c r="K130" s="12"/>
      <c r="L130" s="158"/>
      <c r="M130" s="163"/>
      <c r="N130" s="164"/>
      <c r="O130" s="164"/>
      <c r="P130" s="165">
        <f>P131+P171+P175+P180+P187+P212+P244+P254+P265</f>
        <v>0</v>
      </c>
      <c r="Q130" s="164"/>
      <c r="R130" s="165">
        <f>R131+R171+R175+R180+R187+R212+R244+R254+R265</f>
        <v>0</v>
      </c>
      <c r="S130" s="164"/>
      <c r="T130" s="166">
        <f>T131+T171+T175+T180+T187+T212+T244+T254+T265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80</v>
      </c>
      <c r="AT130" s="167" t="s">
        <v>72</v>
      </c>
      <c r="AU130" s="167" t="s">
        <v>73</v>
      </c>
      <c r="AY130" s="159" t="s">
        <v>147</v>
      </c>
      <c r="BK130" s="168">
        <f>BK131+BK171+BK175+BK180+BK187+BK212+BK244+BK254+BK265</f>
        <v>0</v>
      </c>
    </row>
    <row r="131" s="12" customFormat="1" ht="22.8" customHeight="1">
      <c r="A131" s="12"/>
      <c r="B131" s="158"/>
      <c r="C131" s="12"/>
      <c r="D131" s="159" t="s">
        <v>72</v>
      </c>
      <c r="E131" s="169" t="s">
        <v>80</v>
      </c>
      <c r="F131" s="169" t="s">
        <v>872</v>
      </c>
      <c r="G131" s="12"/>
      <c r="H131" s="12"/>
      <c r="I131" s="161"/>
      <c r="J131" s="170">
        <f>BK131</f>
        <v>0</v>
      </c>
      <c r="K131" s="12"/>
      <c r="L131" s="158"/>
      <c r="M131" s="163"/>
      <c r="N131" s="164"/>
      <c r="O131" s="164"/>
      <c r="P131" s="165">
        <f>SUM(P132:P170)</f>
        <v>0</v>
      </c>
      <c r="Q131" s="164"/>
      <c r="R131" s="165">
        <f>SUM(R132:R170)</f>
        <v>0</v>
      </c>
      <c r="S131" s="164"/>
      <c r="T131" s="166">
        <f>SUM(T132:T170)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9" t="s">
        <v>80</v>
      </c>
      <c r="AT131" s="167" t="s">
        <v>72</v>
      </c>
      <c r="AU131" s="167" t="s">
        <v>80</v>
      </c>
      <c r="AY131" s="159" t="s">
        <v>147</v>
      </c>
      <c r="BK131" s="168">
        <f>SUM(BK132:BK170)</f>
        <v>0</v>
      </c>
    </row>
    <row r="132" s="2" customFormat="1" ht="76.35" customHeight="1">
      <c r="A132" s="37"/>
      <c r="B132" s="171"/>
      <c r="C132" s="172" t="s">
        <v>80</v>
      </c>
      <c r="D132" s="172" t="s">
        <v>150</v>
      </c>
      <c r="E132" s="173" t="s">
        <v>873</v>
      </c>
      <c r="F132" s="174" t="s">
        <v>874</v>
      </c>
      <c r="G132" s="175" t="s">
        <v>164</v>
      </c>
      <c r="H132" s="176">
        <v>18.5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154</v>
      </c>
      <c r="AT132" s="184" t="s">
        <v>150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154</v>
      </c>
      <c r="BM132" s="184" t="s">
        <v>82</v>
      </c>
    </row>
    <row r="133" s="2" customFormat="1">
      <c r="A133" s="37"/>
      <c r="B133" s="38"/>
      <c r="C133" s="37"/>
      <c r="D133" s="186" t="s">
        <v>155</v>
      </c>
      <c r="E133" s="37"/>
      <c r="F133" s="187" t="s">
        <v>875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155</v>
      </c>
      <c r="AU133" s="18" t="s">
        <v>82</v>
      </c>
    </row>
    <row r="134" s="14" customFormat="1">
      <c r="A134" s="14"/>
      <c r="B134" s="199"/>
      <c r="C134" s="14"/>
      <c r="D134" s="192" t="s">
        <v>157</v>
      </c>
      <c r="E134" s="200" t="s">
        <v>1</v>
      </c>
      <c r="F134" s="201" t="s">
        <v>876</v>
      </c>
      <c r="G134" s="14"/>
      <c r="H134" s="202">
        <v>18.5</v>
      </c>
      <c r="I134" s="203"/>
      <c r="J134" s="14"/>
      <c r="K134" s="14"/>
      <c r="L134" s="199"/>
      <c r="M134" s="204"/>
      <c r="N134" s="205"/>
      <c r="O134" s="205"/>
      <c r="P134" s="205"/>
      <c r="Q134" s="205"/>
      <c r="R134" s="205"/>
      <c r="S134" s="205"/>
      <c r="T134" s="20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0" t="s">
        <v>157</v>
      </c>
      <c r="AU134" s="200" t="s">
        <v>82</v>
      </c>
      <c r="AV134" s="14" t="s">
        <v>82</v>
      </c>
      <c r="AW134" s="14" t="s">
        <v>30</v>
      </c>
      <c r="AX134" s="14" t="s">
        <v>80</v>
      </c>
      <c r="AY134" s="200" t="s">
        <v>147</v>
      </c>
    </row>
    <row r="135" s="2" customFormat="1" ht="55.5" customHeight="1">
      <c r="A135" s="37"/>
      <c r="B135" s="171"/>
      <c r="C135" s="172" t="s">
        <v>82</v>
      </c>
      <c r="D135" s="172" t="s">
        <v>150</v>
      </c>
      <c r="E135" s="173" t="s">
        <v>877</v>
      </c>
      <c r="F135" s="174" t="s">
        <v>878</v>
      </c>
      <c r="G135" s="175" t="s">
        <v>879</v>
      </c>
      <c r="H135" s="176">
        <v>48.100000000000001</v>
      </c>
      <c r="I135" s="177"/>
      <c r="J135" s="178">
        <f>ROUND(I135*H135,2)</f>
        <v>0</v>
      </c>
      <c r="K135" s="179"/>
      <c r="L135" s="38"/>
      <c r="M135" s="180" t="s">
        <v>1</v>
      </c>
      <c r="N135" s="181" t="s">
        <v>38</v>
      </c>
      <c r="O135" s="76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4" t="s">
        <v>154</v>
      </c>
      <c r="AT135" s="184" t="s">
        <v>150</v>
      </c>
      <c r="AU135" s="184" t="s">
        <v>82</v>
      </c>
      <c r="AY135" s="18" t="s">
        <v>147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8" t="s">
        <v>80</v>
      </c>
      <c r="BK135" s="185">
        <f>ROUND(I135*H135,2)</f>
        <v>0</v>
      </c>
      <c r="BL135" s="18" t="s">
        <v>154</v>
      </c>
      <c r="BM135" s="184" t="s">
        <v>154</v>
      </c>
    </row>
    <row r="136" s="2" customFormat="1">
      <c r="A136" s="37"/>
      <c r="B136" s="38"/>
      <c r="C136" s="37"/>
      <c r="D136" s="186" t="s">
        <v>155</v>
      </c>
      <c r="E136" s="37"/>
      <c r="F136" s="187" t="s">
        <v>880</v>
      </c>
      <c r="G136" s="37"/>
      <c r="H136" s="37"/>
      <c r="I136" s="188"/>
      <c r="J136" s="37"/>
      <c r="K136" s="37"/>
      <c r="L136" s="38"/>
      <c r="M136" s="189"/>
      <c r="N136" s="190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155</v>
      </c>
      <c r="AU136" s="18" t="s">
        <v>82</v>
      </c>
    </row>
    <row r="137" s="14" customFormat="1">
      <c r="A137" s="14"/>
      <c r="B137" s="199"/>
      <c r="C137" s="14"/>
      <c r="D137" s="192" t="s">
        <v>157</v>
      </c>
      <c r="E137" s="200" t="s">
        <v>1</v>
      </c>
      <c r="F137" s="201" t="s">
        <v>881</v>
      </c>
      <c r="G137" s="14"/>
      <c r="H137" s="202">
        <v>48.100000000000001</v>
      </c>
      <c r="I137" s="203"/>
      <c r="J137" s="14"/>
      <c r="K137" s="14"/>
      <c r="L137" s="199"/>
      <c r="M137" s="204"/>
      <c r="N137" s="205"/>
      <c r="O137" s="205"/>
      <c r="P137" s="205"/>
      <c r="Q137" s="205"/>
      <c r="R137" s="205"/>
      <c r="S137" s="205"/>
      <c r="T137" s="20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0" t="s">
        <v>157</v>
      </c>
      <c r="AU137" s="200" t="s">
        <v>82</v>
      </c>
      <c r="AV137" s="14" t="s">
        <v>82</v>
      </c>
      <c r="AW137" s="14" t="s">
        <v>30</v>
      </c>
      <c r="AX137" s="14" t="s">
        <v>73</v>
      </c>
      <c r="AY137" s="200" t="s">
        <v>147</v>
      </c>
    </row>
    <row r="138" s="15" customFormat="1">
      <c r="A138" s="15"/>
      <c r="B138" s="207"/>
      <c r="C138" s="15"/>
      <c r="D138" s="192" t="s">
        <v>157</v>
      </c>
      <c r="E138" s="208" t="s">
        <v>1</v>
      </c>
      <c r="F138" s="209" t="s">
        <v>160</v>
      </c>
      <c r="G138" s="15"/>
      <c r="H138" s="210">
        <v>48.100000000000001</v>
      </c>
      <c r="I138" s="211"/>
      <c r="J138" s="15"/>
      <c r="K138" s="15"/>
      <c r="L138" s="207"/>
      <c r="M138" s="212"/>
      <c r="N138" s="213"/>
      <c r="O138" s="213"/>
      <c r="P138" s="213"/>
      <c r="Q138" s="213"/>
      <c r="R138" s="213"/>
      <c r="S138" s="213"/>
      <c r="T138" s="21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08" t="s">
        <v>157</v>
      </c>
      <c r="AU138" s="208" t="s">
        <v>82</v>
      </c>
      <c r="AV138" s="15" t="s">
        <v>154</v>
      </c>
      <c r="AW138" s="15" t="s">
        <v>30</v>
      </c>
      <c r="AX138" s="15" t="s">
        <v>80</v>
      </c>
      <c r="AY138" s="208" t="s">
        <v>147</v>
      </c>
    </row>
    <row r="139" s="2" customFormat="1" ht="37.8" customHeight="1">
      <c r="A139" s="37"/>
      <c r="B139" s="171"/>
      <c r="C139" s="172" t="s">
        <v>148</v>
      </c>
      <c r="D139" s="172" t="s">
        <v>150</v>
      </c>
      <c r="E139" s="173" t="s">
        <v>882</v>
      </c>
      <c r="F139" s="174" t="s">
        <v>883</v>
      </c>
      <c r="G139" s="175" t="s">
        <v>164</v>
      </c>
      <c r="H139" s="176">
        <v>66.599999999999994</v>
      </c>
      <c r="I139" s="177"/>
      <c r="J139" s="178">
        <f>ROUND(I139*H139,2)</f>
        <v>0</v>
      </c>
      <c r="K139" s="179"/>
      <c r="L139" s="38"/>
      <c r="M139" s="180" t="s">
        <v>1</v>
      </c>
      <c r="N139" s="181" t="s">
        <v>38</v>
      </c>
      <c r="O139" s="76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4" t="s">
        <v>154</v>
      </c>
      <c r="AT139" s="184" t="s">
        <v>150</v>
      </c>
      <c r="AU139" s="184" t="s">
        <v>82</v>
      </c>
      <c r="AY139" s="18" t="s">
        <v>147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8" t="s">
        <v>80</v>
      </c>
      <c r="BK139" s="185">
        <f>ROUND(I139*H139,2)</f>
        <v>0</v>
      </c>
      <c r="BL139" s="18" t="s">
        <v>154</v>
      </c>
      <c r="BM139" s="184" t="s">
        <v>159</v>
      </c>
    </row>
    <row r="140" s="2" customFormat="1">
      <c r="A140" s="37"/>
      <c r="B140" s="38"/>
      <c r="C140" s="37"/>
      <c r="D140" s="186" t="s">
        <v>155</v>
      </c>
      <c r="E140" s="37"/>
      <c r="F140" s="187" t="s">
        <v>884</v>
      </c>
      <c r="G140" s="37"/>
      <c r="H140" s="37"/>
      <c r="I140" s="188"/>
      <c r="J140" s="37"/>
      <c r="K140" s="37"/>
      <c r="L140" s="38"/>
      <c r="M140" s="189"/>
      <c r="N140" s="190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155</v>
      </c>
      <c r="AU140" s="18" t="s">
        <v>82</v>
      </c>
    </row>
    <row r="141" s="14" customFormat="1">
      <c r="A141" s="14"/>
      <c r="B141" s="199"/>
      <c r="C141" s="14"/>
      <c r="D141" s="192" t="s">
        <v>157</v>
      </c>
      <c r="E141" s="200" t="s">
        <v>1</v>
      </c>
      <c r="F141" s="201" t="s">
        <v>885</v>
      </c>
      <c r="G141" s="14"/>
      <c r="H141" s="202">
        <v>66.599999999999994</v>
      </c>
      <c r="I141" s="203"/>
      <c r="J141" s="14"/>
      <c r="K141" s="14"/>
      <c r="L141" s="199"/>
      <c r="M141" s="204"/>
      <c r="N141" s="205"/>
      <c r="O141" s="205"/>
      <c r="P141" s="205"/>
      <c r="Q141" s="205"/>
      <c r="R141" s="205"/>
      <c r="S141" s="205"/>
      <c r="T141" s="20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0" t="s">
        <v>157</v>
      </c>
      <c r="AU141" s="200" t="s">
        <v>82</v>
      </c>
      <c r="AV141" s="14" t="s">
        <v>82</v>
      </c>
      <c r="AW141" s="14" t="s">
        <v>30</v>
      </c>
      <c r="AX141" s="14" t="s">
        <v>73</v>
      </c>
      <c r="AY141" s="200" t="s">
        <v>147</v>
      </c>
    </row>
    <row r="142" s="15" customFormat="1">
      <c r="A142" s="15"/>
      <c r="B142" s="207"/>
      <c r="C142" s="15"/>
      <c r="D142" s="192" t="s">
        <v>157</v>
      </c>
      <c r="E142" s="208" t="s">
        <v>1</v>
      </c>
      <c r="F142" s="209" t="s">
        <v>160</v>
      </c>
      <c r="G142" s="15"/>
      <c r="H142" s="210">
        <v>66.599999999999994</v>
      </c>
      <c r="I142" s="211"/>
      <c r="J142" s="15"/>
      <c r="K142" s="15"/>
      <c r="L142" s="207"/>
      <c r="M142" s="212"/>
      <c r="N142" s="213"/>
      <c r="O142" s="213"/>
      <c r="P142" s="213"/>
      <c r="Q142" s="213"/>
      <c r="R142" s="213"/>
      <c r="S142" s="213"/>
      <c r="T142" s="21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8" t="s">
        <v>157</v>
      </c>
      <c r="AU142" s="208" t="s">
        <v>82</v>
      </c>
      <c r="AV142" s="15" t="s">
        <v>154</v>
      </c>
      <c r="AW142" s="15" t="s">
        <v>30</v>
      </c>
      <c r="AX142" s="15" t="s">
        <v>80</v>
      </c>
      <c r="AY142" s="208" t="s">
        <v>147</v>
      </c>
    </row>
    <row r="143" s="2" customFormat="1" ht="44.25" customHeight="1">
      <c r="A143" s="37"/>
      <c r="B143" s="171"/>
      <c r="C143" s="172" t="s">
        <v>154</v>
      </c>
      <c r="D143" s="172" t="s">
        <v>150</v>
      </c>
      <c r="E143" s="173" t="s">
        <v>886</v>
      </c>
      <c r="F143" s="174" t="s">
        <v>887</v>
      </c>
      <c r="G143" s="175" t="s">
        <v>164</v>
      </c>
      <c r="H143" s="176">
        <v>66.599999999999994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154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154</v>
      </c>
      <c r="BM143" s="184" t="s">
        <v>184</v>
      </c>
    </row>
    <row r="144" s="2" customFormat="1">
      <c r="A144" s="37"/>
      <c r="B144" s="38"/>
      <c r="C144" s="37"/>
      <c r="D144" s="186" t="s">
        <v>155</v>
      </c>
      <c r="E144" s="37"/>
      <c r="F144" s="187" t="s">
        <v>888</v>
      </c>
      <c r="G144" s="37"/>
      <c r="H144" s="37"/>
      <c r="I144" s="188"/>
      <c r="J144" s="37"/>
      <c r="K144" s="37"/>
      <c r="L144" s="38"/>
      <c r="M144" s="189"/>
      <c r="N144" s="190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155</v>
      </c>
      <c r="AU144" s="18" t="s">
        <v>82</v>
      </c>
    </row>
    <row r="145" s="14" customFormat="1">
      <c r="A145" s="14"/>
      <c r="B145" s="199"/>
      <c r="C145" s="14"/>
      <c r="D145" s="192" t="s">
        <v>157</v>
      </c>
      <c r="E145" s="200" t="s">
        <v>1</v>
      </c>
      <c r="F145" s="201" t="s">
        <v>885</v>
      </c>
      <c r="G145" s="14"/>
      <c r="H145" s="202">
        <v>66.599999999999994</v>
      </c>
      <c r="I145" s="203"/>
      <c r="J145" s="14"/>
      <c r="K145" s="14"/>
      <c r="L145" s="199"/>
      <c r="M145" s="204"/>
      <c r="N145" s="205"/>
      <c r="O145" s="205"/>
      <c r="P145" s="205"/>
      <c r="Q145" s="205"/>
      <c r="R145" s="205"/>
      <c r="S145" s="205"/>
      <c r="T145" s="20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0" t="s">
        <v>157</v>
      </c>
      <c r="AU145" s="200" t="s">
        <v>82</v>
      </c>
      <c r="AV145" s="14" t="s">
        <v>82</v>
      </c>
      <c r="AW145" s="14" t="s">
        <v>30</v>
      </c>
      <c r="AX145" s="14" t="s">
        <v>73</v>
      </c>
      <c r="AY145" s="200" t="s">
        <v>147</v>
      </c>
    </row>
    <row r="146" s="15" customFormat="1">
      <c r="A146" s="15"/>
      <c r="B146" s="207"/>
      <c r="C146" s="15"/>
      <c r="D146" s="192" t="s">
        <v>157</v>
      </c>
      <c r="E146" s="208" t="s">
        <v>1</v>
      </c>
      <c r="F146" s="209" t="s">
        <v>160</v>
      </c>
      <c r="G146" s="15"/>
      <c r="H146" s="210">
        <v>66.599999999999994</v>
      </c>
      <c r="I146" s="211"/>
      <c r="J146" s="15"/>
      <c r="K146" s="15"/>
      <c r="L146" s="207"/>
      <c r="M146" s="212"/>
      <c r="N146" s="213"/>
      <c r="O146" s="213"/>
      <c r="P146" s="213"/>
      <c r="Q146" s="213"/>
      <c r="R146" s="213"/>
      <c r="S146" s="213"/>
      <c r="T146" s="21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08" t="s">
        <v>157</v>
      </c>
      <c r="AU146" s="208" t="s">
        <v>82</v>
      </c>
      <c r="AV146" s="15" t="s">
        <v>154</v>
      </c>
      <c r="AW146" s="15" t="s">
        <v>30</v>
      </c>
      <c r="AX146" s="15" t="s">
        <v>80</v>
      </c>
      <c r="AY146" s="208" t="s">
        <v>147</v>
      </c>
    </row>
    <row r="147" s="2" customFormat="1" ht="62.7" customHeight="1">
      <c r="A147" s="37"/>
      <c r="B147" s="171"/>
      <c r="C147" s="172" t="s">
        <v>192</v>
      </c>
      <c r="D147" s="172" t="s">
        <v>150</v>
      </c>
      <c r="E147" s="173" t="s">
        <v>889</v>
      </c>
      <c r="F147" s="174" t="s">
        <v>890</v>
      </c>
      <c r="G147" s="175" t="s">
        <v>879</v>
      </c>
      <c r="H147" s="176">
        <v>18.5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154</v>
      </c>
      <c r="AT147" s="184" t="s">
        <v>150</v>
      </c>
      <c r="AU147" s="184" t="s">
        <v>82</v>
      </c>
      <c r="AY147" s="18" t="s">
        <v>147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80</v>
      </c>
      <c r="BK147" s="185">
        <f>ROUND(I147*H147,2)</f>
        <v>0</v>
      </c>
      <c r="BL147" s="18" t="s">
        <v>154</v>
      </c>
      <c r="BM147" s="184" t="s">
        <v>196</v>
      </c>
    </row>
    <row r="148" s="2" customFormat="1">
      <c r="A148" s="37"/>
      <c r="B148" s="38"/>
      <c r="C148" s="37"/>
      <c r="D148" s="186" t="s">
        <v>155</v>
      </c>
      <c r="E148" s="37"/>
      <c r="F148" s="187" t="s">
        <v>891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155</v>
      </c>
      <c r="AU148" s="18" t="s">
        <v>82</v>
      </c>
    </row>
    <row r="149" s="14" customFormat="1">
      <c r="A149" s="14"/>
      <c r="B149" s="199"/>
      <c r="C149" s="14"/>
      <c r="D149" s="192" t="s">
        <v>157</v>
      </c>
      <c r="E149" s="200" t="s">
        <v>1</v>
      </c>
      <c r="F149" s="201" t="s">
        <v>892</v>
      </c>
      <c r="G149" s="14"/>
      <c r="H149" s="202">
        <v>18.5</v>
      </c>
      <c r="I149" s="203"/>
      <c r="J149" s="14"/>
      <c r="K149" s="14"/>
      <c r="L149" s="199"/>
      <c r="M149" s="204"/>
      <c r="N149" s="205"/>
      <c r="O149" s="205"/>
      <c r="P149" s="205"/>
      <c r="Q149" s="205"/>
      <c r="R149" s="205"/>
      <c r="S149" s="205"/>
      <c r="T149" s="20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0" t="s">
        <v>157</v>
      </c>
      <c r="AU149" s="200" t="s">
        <v>82</v>
      </c>
      <c r="AV149" s="14" t="s">
        <v>82</v>
      </c>
      <c r="AW149" s="14" t="s">
        <v>30</v>
      </c>
      <c r="AX149" s="14" t="s">
        <v>73</v>
      </c>
      <c r="AY149" s="200" t="s">
        <v>147</v>
      </c>
    </row>
    <row r="150" s="15" customFormat="1">
      <c r="A150" s="15"/>
      <c r="B150" s="207"/>
      <c r="C150" s="15"/>
      <c r="D150" s="192" t="s">
        <v>157</v>
      </c>
      <c r="E150" s="208" t="s">
        <v>1</v>
      </c>
      <c r="F150" s="209" t="s">
        <v>160</v>
      </c>
      <c r="G150" s="15"/>
      <c r="H150" s="210">
        <v>18.5</v>
      </c>
      <c r="I150" s="211"/>
      <c r="J150" s="15"/>
      <c r="K150" s="15"/>
      <c r="L150" s="207"/>
      <c r="M150" s="212"/>
      <c r="N150" s="213"/>
      <c r="O150" s="213"/>
      <c r="P150" s="213"/>
      <c r="Q150" s="213"/>
      <c r="R150" s="213"/>
      <c r="S150" s="213"/>
      <c r="T150" s="21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08" t="s">
        <v>157</v>
      </c>
      <c r="AU150" s="208" t="s">
        <v>82</v>
      </c>
      <c r="AV150" s="15" t="s">
        <v>154</v>
      </c>
      <c r="AW150" s="15" t="s">
        <v>30</v>
      </c>
      <c r="AX150" s="15" t="s">
        <v>80</v>
      </c>
      <c r="AY150" s="208" t="s">
        <v>147</v>
      </c>
    </row>
    <row r="151" s="2" customFormat="1" ht="66.75" customHeight="1">
      <c r="A151" s="37"/>
      <c r="B151" s="171"/>
      <c r="C151" s="172" t="s">
        <v>159</v>
      </c>
      <c r="D151" s="172" t="s">
        <v>150</v>
      </c>
      <c r="E151" s="173" t="s">
        <v>893</v>
      </c>
      <c r="F151" s="174" t="s">
        <v>894</v>
      </c>
      <c r="G151" s="175" t="s">
        <v>879</v>
      </c>
      <c r="H151" s="176">
        <v>92.5</v>
      </c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154</v>
      </c>
      <c r="AT151" s="184" t="s">
        <v>150</v>
      </c>
      <c r="AU151" s="184" t="s">
        <v>82</v>
      </c>
      <c r="AY151" s="18" t="s">
        <v>147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80</v>
      </c>
      <c r="BK151" s="185">
        <f>ROUND(I151*H151,2)</f>
        <v>0</v>
      </c>
      <c r="BL151" s="18" t="s">
        <v>154</v>
      </c>
      <c r="BM151" s="184" t="s">
        <v>8</v>
      </c>
    </row>
    <row r="152" s="2" customFormat="1">
      <c r="A152" s="37"/>
      <c r="B152" s="38"/>
      <c r="C152" s="37"/>
      <c r="D152" s="186" t="s">
        <v>155</v>
      </c>
      <c r="E152" s="37"/>
      <c r="F152" s="187" t="s">
        <v>895</v>
      </c>
      <c r="G152" s="37"/>
      <c r="H152" s="37"/>
      <c r="I152" s="188"/>
      <c r="J152" s="37"/>
      <c r="K152" s="37"/>
      <c r="L152" s="38"/>
      <c r="M152" s="189"/>
      <c r="N152" s="190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155</v>
      </c>
      <c r="AU152" s="18" t="s">
        <v>82</v>
      </c>
    </row>
    <row r="153" s="14" customFormat="1">
      <c r="A153" s="14"/>
      <c r="B153" s="199"/>
      <c r="C153" s="14"/>
      <c r="D153" s="192" t="s">
        <v>157</v>
      </c>
      <c r="E153" s="200" t="s">
        <v>1</v>
      </c>
      <c r="F153" s="201" t="s">
        <v>892</v>
      </c>
      <c r="G153" s="14"/>
      <c r="H153" s="202">
        <v>18.5</v>
      </c>
      <c r="I153" s="203"/>
      <c r="J153" s="14"/>
      <c r="K153" s="14"/>
      <c r="L153" s="199"/>
      <c r="M153" s="204"/>
      <c r="N153" s="205"/>
      <c r="O153" s="205"/>
      <c r="P153" s="205"/>
      <c r="Q153" s="205"/>
      <c r="R153" s="205"/>
      <c r="S153" s="205"/>
      <c r="T153" s="20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0" t="s">
        <v>157</v>
      </c>
      <c r="AU153" s="200" t="s">
        <v>82</v>
      </c>
      <c r="AV153" s="14" t="s">
        <v>82</v>
      </c>
      <c r="AW153" s="14" t="s">
        <v>30</v>
      </c>
      <c r="AX153" s="14" t="s">
        <v>80</v>
      </c>
      <c r="AY153" s="200" t="s">
        <v>147</v>
      </c>
    </row>
    <row r="154" s="14" customFormat="1">
      <c r="A154" s="14"/>
      <c r="B154" s="199"/>
      <c r="C154" s="14"/>
      <c r="D154" s="192" t="s">
        <v>157</v>
      </c>
      <c r="E154" s="14"/>
      <c r="F154" s="201" t="s">
        <v>896</v>
      </c>
      <c r="G154" s="14"/>
      <c r="H154" s="202">
        <v>92.5</v>
      </c>
      <c r="I154" s="203"/>
      <c r="J154" s="14"/>
      <c r="K154" s="14"/>
      <c r="L154" s="199"/>
      <c r="M154" s="204"/>
      <c r="N154" s="205"/>
      <c r="O154" s="205"/>
      <c r="P154" s="205"/>
      <c r="Q154" s="205"/>
      <c r="R154" s="205"/>
      <c r="S154" s="205"/>
      <c r="T154" s="20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0" t="s">
        <v>157</v>
      </c>
      <c r="AU154" s="200" t="s">
        <v>82</v>
      </c>
      <c r="AV154" s="14" t="s">
        <v>82</v>
      </c>
      <c r="AW154" s="14" t="s">
        <v>3</v>
      </c>
      <c r="AX154" s="14" t="s">
        <v>80</v>
      </c>
      <c r="AY154" s="200" t="s">
        <v>147</v>
      </c>
    </row>
    <row r="155" s="2" customFormat="1" ht="44.25" customHeight="1">
      <c r="A155" s="37"/>
      <c r="B155" s="171"/>
      <c r="C155" s="172" t="s">
        <v>209</v>
      </c>
      <c r="D155" s="172" t="s">
        <v>150</v>
      </c>
      <c r="E155" s="173" t="s">
        <v>897</v>
      </c>
      <c r="F155" s="174" t="s">
        <v>898</v>
      </c>
      <c r="G155" s="175" t="s">
        <v>508</v>
      </c>
      <c r="H155" s="176">
        <v>18.5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154</v>
      </c>
      <c r="AT155" s="184" t="s">
        <v>150</v>
      </c>
      <c r="AU155" s="184" t="s">
        <v>82</v>
      </c>
      <c r="AY155" s="18" t="s">
        <v>147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154</v>
      </c>
      <c r="BM155" s="184" t="s">
        <v>212</v>
      </c>
    </row>
    <row r="156" s="2" customFormat="1">
      <c r="A156" s="37"/>
      <c r="B156" s="38"/>
      <c r="C156" s="37"/>
      <c r="D156" s="186" t="s">
        <v>155</v>
      </c>
      <c r="E156" s="37"/>
      <c r="F156" s="187" t="s">
        <v>899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155</v>
      </c>
      <c r="AU156" s="18" t="s">
        <v>82</v>
      </c>
    </row>
    <row r="157" s="14" customFormat="1">
      <c r="A157" s="14"/>
      <c r="B157" s="199"/>
      <c r="C157" s="14"/>
      <c r="D157" s="192" t="s">
        <v>157</v>
      </c>
      <c r="E157" s="200" t="s">
        <v>1</v>
      </c>
      <c r="F157" s="201" t="s">
        <v>892</v>
      </c>
      <c r="G157" s="14"/>
      <c r="H157" s="202">
        <v>18.5</v>
      </c>
      <c r="I157" s="203"/>
      <c r="J157" s="14"/>
      <c r="K157" s="14"/>
      <c r="L157" s="199"/>
      <c r="M157" s="204"/>
      <c r="N157" s="205"/>
      <c r="O157" s="205"/>
      <c r="P157" s="205"/>
      <c r="Q157" s="205"/>
      <c r="R157" s="205"/>
      <c r="S157" s="205"/>
      <c r="T157" s="20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0" t="s">
        <v>157</v>
      </c>
      <c r="AU157" s="200" t="s">
        <v>82</v>
      </c>
      <c r="AV157" s="14" t="s">
        <v>82</v>
      </c>
      <c r="AW157" s="14" t="s">
        <v>30</v>
      </c>
      <c r="AX157" s="14" t="s">
        <v>73</v>
      </c>
      <c r="AY157" s="200" t="s">
        <v>147</v>
      </c>
    </row>
    <row r="158" s="15" customFormat="1">
      <c r="A158" s="15"/>
      <c r="B158" s="207"/>
      <c r="C158" s="15"/>
      <c r="D158" s="192" t="s">
        <v>157</v>
      </c>
      <c r="E158" s="208" t="s">
        <v>1</v>
      </c>
      <c r="F158" s="209" t="s">
        <v>160</v>
      </c>
      <c r="G158" s="15"/>
      <c r="H158" s="210">
        <v>18.5</v>
      </c>
      <c r="I158" s="211"/>
      <c r="J158" s="15"/>
      <c r="K158" s="15"/>
      <c r="L158" s="207"/>
      <c r="M158" s="212"/>
      <c r="N158" s="213"/>
      <c r="O158" s="213"/>
      <c r="P158" s="213"/>
      <c r="Q158" s="213"/>
      <c r="R158" s="213"/>
      <c r="S158" s="213"/>
      <c r="T158" s="21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08" t="s">
        <v>157</v>
      </c>
      <c r="AU158" s="208" t="s">
        <v>82</v>
      </c>
      <c r="AV158" s="15" t="s">
        <v>154</v>
      </c>
      <c r="AW158" s="15" t="s">
        <v>30</v>
      </c>
      <c r="AX158" s="15" t="s">
        <v>80</v>
      </c>
      <c r="AY158" s="208" t="s">
        <v>147</v>
      </c>
    </row>
    <row r="159" s="2" customFormat="1" ht="44.25" customHeight="1">
      <c r="A159" s="37"/>
      <c r="B159" s="171"/>
      <c r="C159" s="172" t="s">
        <v>184</v>
      </c>
      <c r="D159" s="172" t="s">
        <v>150</v>
      </c>
      <c r="E159" s="173" t="s">
        <v>900</v>
      </c>
      <c r="F159" s="174" t="s">
        <v>901</v>
      </c>
      <c r="G159" s="175" t="s">
        <v>879</v>
      </c>
      <c r="H159" s="176">
        <v>29.600000000000001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38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154</v>
      </c>
      <c r="AT159" s="184" t="s">
        <v>150</v>
      </c>
      <c r="AU159" s="184" t="s">
        <v>82</v>
      </c>
      <c r="AY159" s="18" t="s">
        <v>147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80</v>
      </c>
      <c r="BK159" s="185">
        <f>ROUND(I159*H159,2)</f>
        <v>0</v>
      </c>
      <c r="BL159" s="18" t="s">
        <v>154</v>
      </c>
      <c r="BM159" s="184" t="s">
        <v>216</v>
      </c>
    </row>
    <row r="160" s="2" customFormat="1">
      <c r="A160" s="37"/>
      <c r="B160" s="38"/>
      <c r="C160" s="37"/>
      <c r="D160" s="186" t="s">
        <v>155</v>
      </c>
      <c r="E160" s="37"/>
      <c r="F160" s="187" t="s">
        <v>902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155</v>
      </c>
      <c r="AU160" s="18" t="s">
        <v>82</v>
      </c>
    </row>
    <row r="161" s="14" customFormat="1">
      <c r="A161" s="14"/>
      <c r="B161" s="199"/>
      <c r="C161" s="14"/>
      <c r="D161" s="192" t="s">
        <v>157</v>
      </c>
      <c r="E161" s="200" t="s">
        <v>1</v>
      </c>
      <c r="F161" s="201" t="s">
        <v>903</v>
      </c>
      <c r="G161" s="14"/>
      <c r="H161" s="202">
        <v>29.600000000000001</v>
      </c>
      <c r="I161" s="203"/>
      <c r="J161" s="14"/>
      <c r="K161" s="14"/>
      <c r="L161" s="199"/>
      <c r="M161" s="204"/>
      <c r="N161" s="205"/>
      <c r="O161" s="205"/>
      <c r="P161" s="205"/>
      <c r="Q161" s="205"/>
      <c r="R161" s="205"/>
      <c r="S161" s="205"/>
      <c r="T161" s="20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0" t="s">
        <v>157</v>
      </c>
      <c r="AU161" s="200" t="s">
        <v>82</v>
      </c>
      <c r="AV161" s="14" t="s">
        <v>82</v>
      </c>
      <c r="AW161" s="14" t="s">
        <v>30</v>
      </c>
      <c r="AX161" s="14" t="s">
        <v>73</v>
      </c>
      <c r="AY161" s="200" t="s">
        <v>147</v>
      </c>
    </row>
    <row r="162" s="15" customFormat="1">
      <c r="A162" s="15"/>
      <c r="B162" s="207"/>
      <c r="C162" s="15"/>
      <c r="D162" s="192" t="s">
        <v>157</v>
      </c>
      <c r="E162" s="208" t="s">
        <v>1</v>
      </c>
      <c r="F162" s="209" t="s">
        <v>160</v>
      </c>
      <c r="G162" s="15"/>
      <c r="H162" s="210">
        <v>29.600000000000001</v>
      </c>
      <c r="I162" s="211"/>
      <c r="J162" s="15"/>
      <c r="K162" s="15"/>
      <c r="L162" s="207"/>
      <c r="M162" s="212"/>
      <c r="N162" s="213"/>
      <c r="O162" s="213"/>
      <c r="P162" s="213"/>
      <c r="Q162" s="213"/>
      <c r="R162" s="213"/>
      <c r="S162" s="213"/>
      <c r="T162" s="21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08" t="s">
        <v>157</v>
      </c>
      <c r="AU162" s="208" t="s">
        <v>82</v>
      </c>
      <c r="AV162" s="15" t="s">
        <v>154</v>
      </c>
      <c r="AW162" s="15" t="s">
        <v>30</v>
      </c>
      <c r="AX162" s="15" t="s">
        <v>80</v>
      </c>
      <c r="AY162" s="208" t="s">
        <v>147</v>
      </c>
    </row>
    <row r="163" s="2" customFormat="1" ht="37.8" customHeight="1">
      <c r="A163" s="37"/>
      <c r="B163" s="171"/>
      <c r="C163" s="172" t="s">
        <v>218</v>
      </c>
      <c r="D163" s="172" t="s">
        <v>150</v>
      </c>
      <c r="E163" s="173" t="s">
        <v>904</v>
      </c>
      <c r="F163" s="174" t="s">
        <v>905</v>
      </c>
      <c r="G163" s="175" t="s">
        <v>164</v>
      </c>
      <c r="H163" s="176">
        <v>200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38</v>
      </c>
      <c r="O163" s="7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154</v>
      </c>
      <c r="AT163" s="184" t="s">
        <v>150</v>
      </c>
      <c r="AU163" s="184" t="s">
        <v>82</v>
      </c>
      <c r="AY163" s="18" t="s">
        <v>147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80</v>
      </c>
      <c r="BK163" s="185">
        <f>ROUND(I163*H163,2)</f>
        <v>0</v>
      </c>
      <c r="BL163" s="18" t="s">
        <v>154</v>
      </c>
      <c r="BM163" s="184" t="s">
        <v>221</v>
      </c>
    </row>
    <row r="164" s="2" customFormat="1">
      <c r="A164" s="37"/>
      <c r="B164" s="38"/>
      <c r="C164" s="37"/>
      <c r="D164" s="186" t="s">
        <v>155</v>
      </c>
      <c r="E164" s="37"/>
      <c r="F164" s="187" t="s">
        <v>906</v>
      </c>
      <c r="G164" s="37"/>
      <c r="H164" s="37"/>
      <c r="I164" s="188"/>
      <c r="J164" s="37"/>
      <c r="K164" s="37"/>
      <c r="L164" s="38"/>
      <c r="M164" s="189"/>
      <c r="N164" s="190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155</v>
      </c>
      <c r="AU164" s="18" t="s">
        <v>82</v>
      </c>
    </row>
    <row r="165" s="14" customFormat="1">
      <c r="A165" s="14"/>
      <c r="B165" s="199"/>
      <c r="C165" s="14"/>
      <c r="D165" s="192" t="s">
        <v>157</v>
      </c>
      <c r="E165" s="200" t="s">
        <v>1</v>
      </c>
      <c r="F165" s="201" t="s">
        <v>736</v>
      </c>
      <c r="G165" s="14"/>
      <c r="H165" s="202">
        <v>200</v>
      </c>
      <c r="I165" s="203"/>
      <c r="J165" s="14"/>
      <c r="K165" s="14"/>
      <c r="L165" s="199"/>
      <c r="M165" s="204"/>
      <c r="N165" s="205"/>
      <c r="O165" s="205"/>
      <c r="P165" s="205"/>
      <c r="Q165" s="205"/>
      <c r="R165" s="205"/>
      <c r="S165" s="205"/>
      <c r="T165" s="20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0" t="s">
        <v>157</v>
      </c>
      <c r="AU165" s="200" t="s">
        <v>82</v>
      </c>
      <c r="AV165" s="14" t="s">
        <v>82</v>
      </c>
      <c r="AW165" s="14" t="s">
        <v>30</v>
      </c>
      <c r="AX165" s="14" t="s">
        <v>80</v>
      </c>
      <c r="AY165" s="200" t="s">
        <v>147</v>
      </c>
    </row>
    <row r="166" s="2" customFormat="1" ht="16.5" customHeight="1">
      <c r="A166" s="37"/>
      <c r="B166" s="171"/>
      <c r="C166" s="215" t="s">
        <v>196</v>
      </c>
      <c r="D166" s="215" t="s">
        <v>223</v>
      </c>
      <c r="E166" s="216" t="s">
        <v>907</v>
      </c>
      <c r="F166" s="217" t="s">
        <v>908</v>
      </c>
      <c r="G166" s="218" t="s">
        <v>909</v>
      </c>
      <c r="H166" s="219">
        <v>10</v>
      </c>
      <c r="I166" s="220"/>
      <c r="J166" s="221">
        <f>ROUND(I166*H166,2)</f>
        <v>0</v>
      </c>
      <c r="K166" s="222"/>
      <c r="L166" s="223"/>
      <c r="M166" s="224" t="s">
        <v>1</v>
      </c>
      <c r="N166" s="225" t="s">
        <v>38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184</v>
      </c>
      <c r="AT166" s="184" t="s">
        <v>223</v>
      </c>
      <c r="AU166" s="184" t="s">
        <v>82</v>
      </c>
      <c r="AY166" s="18" t="s">
        <v>147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80</v>
      </c>
      <c r="BK166" s="185">
        <f>ROUND(I166*H166,2)</f>
        <v>0</v>
      </c>
      <c r="BL166" s="18" t="s">
        <v>154</v>
      </c>
      <c r="BM166" s="184" t="s">
        <v>226</v>
      </c>
    </row>
    <row r="167" s="14" customFormat="1">
      <c r="A167" s="14"/>
      <c r="B167" s="199"/>
      <c r="C167" s="14"/>
      <c r="D167" s="192" t="s">
        <v>157</v>
      </c>
      <c r="E167" s="200" t="s">
        <v>1</v>
      </c>
      <c r="F167" s="201" t="s">
        <v>910</v>
      </c>
      <c r="G167" s="14"/>
      <c r="H167" s="202">
        <v>10</v>
      </c>
      <c r="I167" s="203"/>
      <c r="J167" s="14"/>
      <c r="K167" s="14"/>
      <c r="L167" s="199"/>
      <c r="M167" s="204"/>
      <c r="N167" s="205"/>
      <c r="O167" s="205"/>
      <c r="P167" s="205"/>
      <c r="Q167" s="205"/>
      <c r="R167" s="205"/>
      <c r="S167" s="205"/>
      <c r="T167" s="20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00" t="s">
        <v>157</v>
      </c>
      <c r="AU167" s="200" t="s">
        <v>82</v>
      </c>
      <c r="AV167" s="14" t="s">
        <v>82</v>
      </c>
      <c r="AW167" s="14" t="s">
        <v>30</v>
      </c>
      <c r="AX167" s="14" t="s">
        <v>73</v>
      </c>
      <c r="AY167" s="200" t="s">
        <v>147</v>
      </c>
    </row>
    <row r="168" s="15" customFormat="1">
      <c r="A168" s="15"/>
      <c r="B168" s="207"/>
      <c r="C168" s="15"/>
      <c r="D168" s="192" t="s">
        <v>157</v>
      </c>
      <c r="E168" s="208" t="s">
        <v>1</v>
      </c>
      <c r="F168" s="209" t="s">
        <v>160</v>
      </c>
      <c r="G168" s="15"/>
      <c r="H168" s="210">
        <v>10</v>
      </c>
      <c r="I168" s="211"/>
      <c r="J168" s="15"/>
      <c r="K168" s="15"/>
      <c r="L168" s="207"/>
      <c r="M168" s="212"/>
      <c r="N168" s="213"/>
      <c r="O168" s="213"/>
      <c r="P168" s="213"/>
      <c r="Q168" s="213"/>
      <c r="R168" s="213"/>
      <c r="S168" s="213"/>
      <c r="T168" s="21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8" t="s">
        <v>157</v>
      </c>
      <c r="AU168" s="208" t="s">
        <v>82</v>
      </c>
      <c r="AV168" s="15" t="s">
        <v>154</v>
      </c>
      <c r="AW168" s="15" t="s">
        <v>30</v>
      </c>
      <c r="AX168" s="15" t="s">
        <v>80</v>
      </c>
      <c r="AY168" s="208" t="s">
        <v>147</v>
      </c>
    </row>
    <row r="169" s="2" customFormat="1" ht="33" customHeight="1">
      <c r="A169" s="37"/>
      <c r="B169" s="171"/>
      <c r="C169" s="172" t="s">
        <v>227</v>
      </c>
      <c r="D169" s="172" t="s">
        <v>150</v>
      </c>
      <c r="E169" s="173" t="s">
        <v>911</v>
      </c>
      <c r="F169" s="174" t="s">
        <v>912</v>
      </c>
      <c r="G169" s="175" t="s">
        <v>164</v>
      </c>
      <c r="H169" s="176">
        <v>200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38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154</v>
      </c>
      <c r="AT169" s="184" t="s">
        <v>150</v>
      </c>
      <c r="AU169" s="184" t="s">
        <v>82</v>
      </c>
      <c r="AY169" s="18" t="s">
        <v>147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80</v>
      </c>
      <c r="BK169" s="185">
        <f>ROUND(I169*H169,2)</f>
        <v>0</v>
      </c>
      <c r="BL169" s="18" t="s">
        <v>154</v>
      </c>
      <c r="BM169" s="184" t="s">
        <v>229</v>
      </c>
    </row>
    <row r="170" s="2" customFormat="1">
      <c r="A170" s="37"/>
      <c r="B170" s="38"/>
      <c r="C170" s="37"/>
      <c r="D170" s="186" t="s">
        <v>155</v>
      </c>
      <c r="E170" s="37"/>
      <c r="F170" s="187" t="s">
        <v>913</v>
      </c>
      <c r="G170" s="37"/>
      <c r="H170" s="37"/>
      <c r="I170" s="188"/>
      <c r="J170" s="37"/>
      <c r="K170" s="37"/>
      <c r="L170" s="38"/>
      <c r="M170" s="189"/>
      <c r="N170" s="190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155</v>
      </c>
      <c r="AU170" s="18" t="s">
        <v>82</v>
      </c>
    </row>
    <row r="171" s="12" customFormat="1" ht="22.8" customHeight="1">
      <c r="A171" s="12"/>
      <c r="B171" s="158"/>
      <c r="C171" s="12"/>
      <c r="D171" s="159" t="s">
        <v>72</v>
      </c>
      <c r="E171" s="169" t="s">
        <v>227</v>
      </c>
      <c r="F171" s="169" t="s">
        <v>914</v>
      </c>
      <c r="G171" s="12"/>
      <c r="H171" s="12"/>
      <c r="I171" s="161"/>
      <c r="J171" s="170">
        <f>BK171</f>
        <v>0</v>
      </c>
      <c r="K171" s="12"/>
      <c r="L171" s="158"/>
      <c r="M171" s="163"/>
      <c r="N171" s="164"/>
      <c r="O171" s="164"/>
      <c r="P171" s="165">
        <f>SUM(P172:P174)</f>
        <v>0</v>
      </c>
      <c r="Q171" s="164"/>
      <c r="R171" s="165">
        <f>SUM(R172:R174)</f>
        <v>0</v>
      </c>
      <c r="S171" s="164"/>
      <c r="T171" s="166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9" t="s">
        <v>80</v>
      </c>
      <c r="AT171" s="167" t="s">
        <v>72</v>
      </c>
      <c r="AU171" s="167" t="s">
        <v>80</v>
      </c>
      <c r="AY171" s="159" t="s">
        <v>147</v>
      </c>
      <c r="BK171" s="168">
        <f>SUM(BK172:BK174)</f>
        <v>0</v>
      </c>
    </row>
    <row r="172" s="2" customFormat="1" ht="66.75" customHeight="1">
      <c r="A172" s="37"/>
      <c r="B172" s="171"/>
      <c r="C172" s="172" t="s">
        <v>8</v>
      </c>
      <c r="D172" s="172" t="s">
        <v>150</v>
      </c>
      <c r="E172" s="173" t="s">
        <v>915</v>
      </c>
      <c r="F172" s="174" t="s">
        <v>916</v>
      </c>
      <c r="G172" s="175" t="s">
        <v>164</v>
      </c>
      <c r="H172" s="176">
        <v>18.5</v>
      </c>
      <c r="I172" s="177"/>
      <c r="J172" s="178">
        <f>ROUND(I172*H172,2)</f>
        <v>0</v>
      </c>
      <c r="K172" s="179"/>
      <c r="L172" s="38"/>
      <c r="M172" s="180" t="s">
        <v>1</v>
      </c>
      <c r="N172" s="181" t="s">
        <v>38</v>
      </c>
      <c r="O172" s="76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4" t="s">
        <v>154</v>
      </c>
      <c r="AT172" s="184" t="s">
        <v>150</v>
      </c>
      <c r="AU172" s="184" t="s">
        <v>82</v>
      </c>
      <c r="AY172" s="18" t="s">
        <v>147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8" t="s">
        <v>80</v>
      </c>
      <c r="BK172" s="185">
        <f>ROUND(I172*H172,2)</f>
        <v>0</v>
      </c>
      <c r="BL172" s="18" t="s">
        <v>154</v>
      </c>
      <c r="BM172" s="184" t="s">
        <v>233</v>
      </c>
    </row>
    <row r="173" s="2" customFormat="1">
      <c r="A173" s="37"/>
      <c r="B173" s="38"/>
      <c r="C173" s="37"/>
      <c r="D173" s="186" t="s">
        <v>155</v>
      </c>
      <c r="E173" s="37"/>
      <c r="F173" s="187" t="s">
        <v>917</v>
      </c>
      <c r="G173" s="37"/>
      <c r="H173" s="37"/>
      <c r="I173" s="188"/>
      <c r="J173" s="37"/>
      <c r="K173" s="37"/>
      <c r="L173" s="38"/>
      <c r="M173" s="189"/>
      <c r="N173" s="190"/>
      <c r="O173" s="76"/>
      <c r="P173" s="76"/>
      <c r="Q173" s="76"/>
      <c r="R173" s="76"/>
      <c r="S173" s="76"/>
      <c r="T173" s="7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155</v>
      </c>
      <c r="AU173" s="18" t="s">
        <v>82</v>
      </c>
    </row>
    <row r="174" s="14" customFormat="1">
      <c r="A174" s="14"/>
      <c r="B174" s="199"/>
      <c r="C174" s="14"/>
      <c r="D174" s="192" t="s">
        <v>157</v>
      </c>
      <c r="E174" s="200" t="s">
        <v>1</v>
      </c>
      <c r="F174" s="201" t="s">
        <v>876</v>
      </c>
      <c r="G174" s="14"/>
      <c r="H174" s="202">
        <v>18.5</v>
      </c>
      <c r="I174" s="203"/>
      <c r="J174" s="14"/>
      <c r="K174" s="14"/>
      <c r="L174" s="199"/>
      <c r="M174" s="204"/>
      <c r="N174" s="205"/>
      <c r="O174" s="205"/>
      <c r="P174" s="205"/>
      <c r="Q174" s="205"/>
      <c r="R174" s="205"/>
      <c r="S174" s="205"/>
      <c r="T174" s="20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0" t="s">
        <v>157</v>
      </c>
      <c r="AU174" s="200" t="s">
        <v>82</v>
      </c>
      <c r="AV174" s="14" t="s">
        <v>82</v>
      </c>
      <c r="AW174" s="14" t="s">
        <v>30</v>
      </c>
      <c r="AX174" s="14" t="s">
        <v>80</v>
      </c>
      <c r="AY174" s="200" t="s">
        <v>147</v>
      </c>
    </row>
    <row r="175" s="12" customFormat="1" ht="22.8" customHeight="1">
      <c r="A175" s="12"/>
      <c r="B175" s="158"/>
      <c r="C175" s="12"/>
      <c r="D175" s="159" t="s">
        <v>72</v>
      </c>
      <c r="E175" s="169" t="s">
        <v>148</v>
      </c>
      <c r="F175" s="169" t="s">
        <v>149</v>
      </c>
      <c r="G175" s="12"/>
      <c r="H175" s="12"/>
      <c r="I175" s="161"/>
      <c r="J175" s="170">
        <f>BK175</f>
        <v>0</v>
      </c>
      <c r="K175" s="12"/>
      <c r="L175" s="158"/>
      <c r="M175" s="163"/>
      <c r="N175" s="164"/>
      <c r="O175" s="164"/>
      <c r="P175" s="165">
        <f>SUM(P176:P179)</f>
        <v>0</v>
      </c>
      <c r="Q175" s="164"/>
      <c r="R175" s="165">
        <f>SUM(R176:R179)</f>
        <v>0</v>
      </c>
      <c r="S175" s="164"/>
      <c r="T175" s="166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9" t="s">
        <v>80</v>
      </c>
      <c r="AT175" s="167" t="s">
        <v>72</v>
      </c>
      <c r="AU175" s="167" t="s">
        <v>80</v>
      </c>
      <c r="AY175" s="159" t="s">
        <v>147</v>
      </c>
      <c r="BK175" s="168">
        <f>SUM(BK176:BK179)</f>
        <v>0</v>
      </c>
    </row>
    <row r="176" s="2" customFormat="1" ht="37.8" customHeight="1">
      <c r="A176" s="37"/>
      <c r="B176" s="171"/>
      <c r="C176" s="172" t="s">
        <v>234</v>
      </c>
      <c r="D176" s="172" t="s">
        <v>150</v>
      </c>
      <c r="E176" s="173" t="s">
        <v>918</v>
      </c>
      <c r="F176" s="174" t="s">
        <v>919</v>
      </c>
      <c r="G176" s="175" t="s">
        <v>195</v>
      </c>
      <c r="H176" s="176">
        <v>105</v>
      </c>
      <c r="I176" s="177"/>
      <c r="J176" s="178">
        <f>ROUND(I176*H176,2)</f>
        <v>0</v>
      </c>
      <c r="K176" s="179"/>
      <c r="L176" s="38"/>
      <c r="M176" s="180" t="s">
        <v>1</v>
      </c>
      <c r="N176" s="181" t="s">
        <v>38</v>
      </c>
      <c r="O176" s="76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4" t="s">
        <v>154</v>
      </c>
      <c r="AT176" s="184" t="s">
        <v>150</v>
      </c>
      <c r="AU176" s="184" t="s">
        <v>82</v>
      </c>
      <c r="AY176" s="18" t="s">
        <v>147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8" t="s">
        <v>80</v>
      </c>
      <c r="BK176" s="185">
        <f>ROUND(I176*H176,2)</f>
        <v>0</v>
      </c>
      <c r="BL176" s="18" t="s">
        <v>154</v>
      </c>
      <c r="BM176" s="184" t="s">
        <v>237</v>
      </c>
    </row>
    <row r="177" s="2" customFormat="1">
      <c r="A177" s="37"/>
      <c r="B177" s="38"/>
      <c r="C177" s="37"/>
      <c r="D177" s="186" t="s">
        <v>155</v>
      </c>
      <c r="E177" s="37"/>
      <c r="F177" s="187" t="s">
        <v>920</v>
      </c>
      <c r="G177" s="37"/>
      <c r="H177" s="37"/>
      <c r="I177" s="188"/>
      <c r="J177" s="37"/>
      <c r="K177" s="37"/>
      <c r="L177" s="38"/>
      <c r="M177" s="189"/>
      <c r="N177" s="190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155</v>
      </c>
      <c r="AU177" s="18" t="s">
        <v>82</v>
      </c>
    </row>
    <row r="178" s="14" customFormat="1">
      <c r="A178" s="14"/>
      <c r="B178" s="199"/>
      <c r="C178" s="14"/>
      <c r="D178" s="192" t="s">
        <v>157</v>
      </c>
      <c r="E178" s="200" t="s">
        <v>1</v>
      </c>
      <c r="F178" s="201" t="s">
        <v>921</v>
      </c>
      <c r="G178" s="14"/>
      <c r="H178" s="202">
        <v>105</v>
      </c>
      <c r="I178" s="203"/>
      <c r="J178" s="14"/>
      <c r="K178" s="14"/>
      <c r="L178" s="199"/>
      <c r="M178" s="204"/>
      <c r="N178" s="205"/>
      <c r="O178" s="205"/>
      <c r="P178" s="205"/>
      <c r="Q178" s="205"/>
      <c r="R178" s="205"/>
      <c r="S178" s="205"/>
      <c r="T178" s="20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0" t="s">
        <v>157</v>
      </c>
      <c r="AU178" s="200" t="s">
        <v>82</v>
      </c>
      <c r="AV178" s="14" t="s">
        <v>82</v>
      </c>
      <c r="AW178" s="14" t="s">
        <v>30</v>
      </c>
      <c r="AX178" s="14" t="s">
        <v>73</v>
      </c>
      <c r="AY178" s="200" t="s">
        <v>147</v>
      </c>
    </row>
    <row r="179" s="15" customFormat="1">
      <c r="A179" s="15"/>
      <c r="B179" s="207"/>
      <c r="C179" s="15"/>
      <c r="D179" s="192" t="s">
        <v>157</v>
      </c>
      <c r="E179" s="208" t="s">
        <v>1</v>
      </c>
      <c r="F179" s="209" t="s">
        <v>160</v>
      </c>
      <c r="G179" s="15"/>
      <c r="H179" s="210">
        <v>105</v>
      </c>
      <c r="I179" s="211"/>
      <c r="J179" s="15"/>
      <c r="K179" s="15"/>
      <c r="L179" s="207"/>
      <c r="M179" s="212"/>
      <c r="N179" s="213"/>
      <c r="O179" s="213"/>
      <c r="P179" s="213"/>
      <c r="Q179" s="213"/>
      <c r="R179" s="213"/>
      <c r="S179" s="213"/>
      <c r="T179" s="21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08" t="s">
        <v>157</v>
      </c>
      <c r="AU179" s="208" t="s">
        <v>82</v>
      </c>
      <c r="AV179" s="15" t="s">
        <v>154</v>
      </c>
      <c r="AW179" s="15" t="s">
        <v>30</v>
      </c>
      <c r="AX179" s="15" t="s">
        <v>80</v>
      </c>
      <c r="AY179" s="208" t="s">
        <v>147</v>
      </c>
    </row>
    <row r="180" s="12" customFormat="1" ht="22.8" customHeight="1">
      <c r="A180" s="12"/>
      <c r="B180" s="158"/>
      <c r="C180" s="12"/>
      <c r="D180" s="159" t="s">
        <v>72</v>
      </c>
      <c r="E180" s="169" t="s">
        <v>192</v>
      </c>
      <c r="F180" s="169" t="s">
        <v>922</v>
      </c>
      <c r="G180" s="12"/>
      <c r="H180" s="12"/>
      <c r="I180" s="161"/>
      <c r="J180" s="170">
        <f>BK180</f>
        <v>0</v>
      </c>
      <c r="K180" s="12"/>
      <c r="L180" s="158"/>
      <c r="M180" s="163"/>
      <c r="N180" s="164"/>
      <c r="O180" s="164"/>
      <c r="P180" s="165">
        <f>SUM(P181:P186)</f>
        <v>0</v>
      </c>
      <c r="Q180" s="164"/>
      <c r="R180" s="165">
        <f>SUM(R181:R186)</f>
        <v>0</v>
      </c>
      <c r="S180" s="164"/>
      <c r="T180" s="166">
        <f>SUM(T181:T186)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59" t="s">
        <v>80</v>
      </c>
      <c r="AT180" s="167" t="s">
        <v>72</v>
      </c>
      <c r="AU180" s="167" t="s">
        <v>80</v>
      </c>
      <c r="AY180" s="159" t="s">
        <v>147</v>
      </c>
      <c r="BK180" s="168">
        <f>SUM(BK181:BK186)</f>
        <v>0</v>
      </c>
    </row>
    <row r="181" s="2" customFormat="1" ht="37.8" customHeight="1">
      <c r="A181" s="37"/>
      <c r="B181" s="171"/>
      <c r="C181" s="172" t="s">
        <v>212</v>
      </c>
      <c r="D181" s="172" t="s">
        <v>150</v>
      </c>
      <c r="E181" s="173" t="s">
        <v>923</v>
      </c>
      <c r="F181" s="174" t="s">
        <v>924</v>
      </c>
      <c r="G181" s="175" t="s">
        <v>164</v>
      </c>
      <c r="H181" s="176">
        <v>18.5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38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154</v>
      </c>
      <c r="AT181" s="184" t="s">
        <v>150</v>
      </c>
      <c r="AU181" s="184" t="s">
        <v>82</v>
      </c>
      <c r="AY181" s="18" t="s">
        <v>147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0</v>
      </c>
      <c r="BL181" s="18" t="s">
        <v>154</v>
      </c>
      <c r="BM181" s="184" t="s">
        <v>241</v>
      </c>
    </row>
    <row r="182" s="2" customFormat="1">
      <c r="A182" s="37"/>
      <c r="B182" s="38"/>
      <c r="C182" s="37"/>
      <c r="D182" s="186" t="s">
        <v>155</v>
      </c>
      <c r="E182" s="37"/>
      <c r="F182" s="187" t="s">
        <v>925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155</v>
      </c>
      <c r="AU182" s="18" t="s">
        <v>82</v>
      </c>
    </row>
    <row r="183" s="14" customFormat="1">
      <c r="A183" s="14"/>
      <c r="B183" s="199"/>
      <c r="C183" s="14"/>
      <c r="D183" s="192" t="s">
        <v>157</v>
      </c>
      <c r="E183" s="200" t="s">
        <v>1</v>
      </c>
      <c r="F183" s="201" t="s">
        <v>876</v>
      </c>
      <c r="G183" s="14"/>
      <c r="H183" s="202">
        <v>18.5</v>
      </c>
      <c r="I183" s="203"/>
      <c r="J183" s="14"/>
      <c r="K183" s="14"/>
      <c r="L183" s="199"/>
      <c r="M183" s="204"/>
      <c r="N183" s="205"/>
      <c r="O183" s="205"/>
      <c r="P183" s="205"/>
      <c r="Q183" s="205"/>
      <c r="R183" s="205"/>
      <c r="S183" s="205"/>
      <c r="T183" s="20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00" t="s">
        <v>157</v>
      </c>
      <c r="AU183" s="200" t="s">
        <v>82</v>
      </c>
      <c r="AV183" s="14" t="s">
        <v>82</v>
      </c>
      <c r="AW183" s="14" t="s">
        <v>30</v>
      </c>
      <c r="AX183" s="14" t="s">
        <v>80</v>
      </c>
      <c r="AY183" s="200" t="s">
        <v>147</v>
      </c>
    </row>
    <row r="184" s="2" customFormat="1" ht="33" customHeight="1">
      <c r="A184" s="37"/>
      <c r="B184" s="171"/>
      <c r="C184" s="172" t="s">
        <v>260</v>
      </c>
      <c r="D184" s="172" t="s">
        <v>150</v>
      </c>
      <c r="E184" s="173" t="s">
        <v>926</v>
      </c>
      <c r="F184" s="174" t="s">
        <v>927</v>
      </c>
      <c r="G184" s="175" t="s">
        <v>164</v>
      </c>
      <c r="H184" s="176">
        <v>18.5</v>
      </c>
      <c r="I184" s="177"/>
      <c r="J184" s="178">
        <f>ROUND(I184*H184,2)</f>
        <v>0</v>
      </c>
      <c r="K184" s="179"/>
      <c r="L184" s="38"/>
      <c r="M184" s="180" t="s">
        <v>1</v>
      </c>
      <c r="N184" s="181" t="s">
        <v>38</v>
      </c>
      <c r="O184" s="76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4" t="s">
        <v>154</v>
      </c>
      <c r="AT184" s="184" t="s">
        <v>150</v>
      </c>
      <c r="AU184" s="184" t="s">
        <v>82</v>
      </c>
      <c r="AY184" s="18" t="s">
        <v>147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8" t="s">
        <v>80</v>
      </c>
      <c r="BK184" s="185">
        <f>ROUND(I184*H184,2)</f>
        <v>0</v>
      </c>
      <c r="BL184" s="18" t="s">
        <v>154</v>
      </c>
      <c r="BM184" s="184" t="s">
        <v>103</v>
      </c>
    </row>
    <row r="185" s="2" customFormat="1">
      <c r="A185" s="37"/>
      <c r="B185" s="38"/>
      <c r="C185" s="37"/>
      <c r="D185" s="186" t="s">
        <v>155</v>
      </c>
      <c r="E185" s="37"/>
      <c r="F185" s="187" t="s">
        <v>928</v>
      </c>
      <c r="G185" s="37"/>
      <c r="H185" s="37"/>
      <c r="I185" s="188"/>
      <c r="J185" s="37"/>
      <c r="K185" s="37"/>
      <c r="L185" s="38"/>
      <c r="M185" s="189"/>
      <c r="N185" s="190"/>
      <c r="O185" s="76"/>
      <c r="P185" s="76"/>
      <c r="Q185" s="76"/>
      <c r="R185" s="76"/>
      <c r="S185" s="76"/>
      <c r="T185" s="7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155</v>
      </c>
      <c r="AU185" s="18" t="s">
        <v>82</v>
      </c>
    </row>
    <row r="186" s="14" customFormat="1">
      <c r="A186" s="14"/>
      <c r="B186" s="199"/>
      <c r="C186" s="14"/>
      <c r="D186" s="192" t="s">
        <v>157</v>
      </c>
      <c r="E186" s="200" t="s">
        <v>1</v>
      </c>
      <c r="F186" s="201" t="s">
        <v>876</v>
      </c>
      <c r="G186" s="14"/>
      <c r="H186" s="202">
        <v>18.5</v>
      </c>
      <c r="I186" s="203"/>
      <c r="J186" s="14"/>
      <c r="K186" s="14"/>
      <c r="L186" s="199"/>
      <c r="M186" s="204"/>
      <c r="N186" s="205"/>
      <c r="O186" s="205"/>
      <c r="P186" s="205"/>
      <c r="Q186" s="205"/>
      <c r="R186" s="205"/>
      <c r="S186" s="205"/>
      <c r="T186" s="20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0" t="s">
        <v>157</v>
      </c>
      <c r="AU186" s="200" t="s">
        <v>82</v>
      </c>
      <c r="AV186" s="14" t="s">
        <v>82</v>
      </c>
      <c r="AW186" s="14" t="s">
        <v>30</v>
      </c>
      <c r="AX186" s="14" t="s">
        <v>80</v>
      </c>
      <c r="AY186" s="200" t="s">
        <v>147</v>
      </c>
    </row>
    <row r="187" s="12" customFormat="1" ht="22.8" customHeight="1">
      <c r="A187" s="12"/>
      <c r="B187" s="158"/>
      <c r="C187" s="12"/>
      <c r="D187" s="159" t="s">
        <v>72</v>
      </c>
      <c r="E187" s="169" t="s">
        <v>159</v>
      </c>
      <c r="F187" s="169" t="s">
        <v>161</v>
      </c>
      <c r="G187" s="12"/>
      <c r="H187" s="12"/>
      <c r="I187" s="161"/>
      <c r="J187" s="170">
        <f>BK187</f>
        <v>0</v>
      </c>
      <c r="K187" s="12"/>
      <c r="L187" s="158"/>
      <c r="M187" s="163"/>
      <c r="N187" s="164"/>
      <c r="O187" s="164"/>
      <c r="P187" s="165">
        <f>SUM(P188:P211)</f>
        <v>0</v>
      </c>
      <c r="Q187" s="164"/>
      <c r="R187" s="165">
        <f>SUM(R188:R211)</f>
        <v>0</v>
      </c>
      <c r="S187" s="164"/>
      <c r="T187" s="166">
        <f>SUM(T188:T211)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9" t="s">
        <v>80</v>
      </c>
      <c r="AT187" s="167" t="s">
        <v>72</v>
      </c>
      <c r="AU187" s="167" t="s">
        <v>80</v>
      </c>
      <c r="AY187" s="159" t="s">
        <v>147</v>
      </c>
      <c r="BK187" s="168">
        <f>SUM(BK188:BK211)</f>
        <v>0</v>
      </c>
    </row>
    <row r="188" s="2" customFormat="1" ht="37.8" customHeight="1">
      <c r="A188" s="37"/>
      <c r="B188" s="171"/>
      <c r="C188" s="172" t="s">
        <v>216</v>
      </c>
      <c r="D188" s="172" t="s">
        <v>150</v>
      </c>
      <c r="E188" s="173" t="s">
        <v>929</v>
      </c>
      <c r="F188" s="174" t="s">
        <v>930</v>
      </c>
      <c r="G188" s="175" t="s">
        <v>195</v>
      </c>
      <c r="H188" s="176">
        <v>37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38</v>
      </c>
      <c r="O188" s="7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154</v>
      </c>
      <c r="AT188" s="184" t="s">
        <v>150</v>
      </c>
      <c r="AU188" s="184" t="s">
        <v>82</v>
      </c>
      <c r="AY188" s="18" t="s">
        <v>147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80</v>
      </c>
      <c r="BK188" s="185">
        <f>ROUND(I188*H188,2)</f>
        <v>0</v>
      </c>
      <c r="BL188" s="18" t="s">
        <v>154</v>
      </c>
      <c r="BM188" s="184" t="s">
        <v>268</v>
      </c>
    </row>
    <row r="189" s="2" customFormat="1">
      <c r="A189" s="37"/>
      <c r="B189" s="38"/>
      <c r="C189" s="37"/>
      <c r="D189" s="186" t="s">
        <v>155</v>
      </c>
      <c r="E189" s="37"/>
      <c r="F189" s="187" t="s">
        <v>931</v>
      </c>
      <c r="G189" s="37"/>
      <c r="H189" s="37"/>
      <c r="I189" s="188"/>
      <c r="J189" s="37"/>
      <c r="K189" s="37"/>
      <c r="L189" s="38"/>
      <c r="M189" s="189"/>
      <c r="N189" s="190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155</v>
      </c>
      <c r="AU189" s="18" t="s">
        <v>82</v>
      </c>
    </row>
    <row r="190" s="13" customFormat="1">
      <c r="A190" s="13"/>
      <c r="B190" s="191"/>
      <c r="C190" s="13"/>
      <c r="D190" s="192" t="s">
        <v>157</v>
      </c>
      <c r="E190" s="193" t="s">
        <v>1</v>
      </c>
      <c r="F190" s="194" t="s">
        <v>932</v>
      </c>
      <c r="G190" s="13"/>
      <c r="H190" s="193" t="s">
        <v>1</v>
      </c>
      <c r="I190" s="195"/>
      <c r="J190" s="13"/>
      <c r="K190" s="13"/>
      <c r="L190" s="191"/>
      <c r="M190" s="196"/>
      <c r="N190" s="197"/>
      <c r="O190" s="197"/>
      <c r="P190" s="197"/>
      <c r="Q190" s="197"/>
      <c r="R190" s="197"/>
      <c r="S190" s="197"/>
      <c r="T190" s="19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3" t="s">
        <v>157</v>
      </c>
      <c r="AU190" s="193" t="s">
        <v>82</v>
      </c>
      <c r="AV190" s="13" t="s">
        <v>80</v>
      </c>
      <c r="AW190" s="13" t="s">
        <v>30</v>
      </c>
      <c r="AX190" s="13" t="s">
        <v>73</v>
      </c>
      <c r="AY190" s="193" t="s">
        <v>147</v>
      </c>
    </row>
    <row r="191" s="14" customFormat="1">
      <c r="A191" s="14"/>
      <c r="B191" s="199"/>
      <c r="C191" s="14"/>
      <c r="D191" s="192" t="s">
        <v>157</v>
      </c>
      <c r="E191" s="200" t="s">
        <v>1</v>
      </c>
      <c r="F191" s="201" t="s">
        <v>374</v>
      </c>
      <c r="G191" s="14"/>
      <c r="H191" s="202">
        <v>37</v>
      </c>
      <c r="I191" s="203"/>
      <c r="J191" s="14"/>
      <c r="K191" s="14"/>
      <c r="L191" s="199"/>
      <c r="M191" s="204"/>
      <c r="N191" s="205"/>
      <c r="O191" s="205"/>
      <c r="P191" s="205"/>
      <c r="Q191" s="205"/>
      <c r="R191" s="205"/>
      <c r="S191" s="205"/>
      <c r="T191" s="20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0" t="s">
        <v>157</v>
      </c>
      <c r="AU191" s="200" t="s">
        <v>82</v>
      </c>
      <c r="AV191" s="14" t="s">
        <v>82</v>
      </c>
      <c r="AW191" s="14" t="s">
        <v>30</v>
      </c>
      <c r="AX191" s="14" t="s">
        <v>73</v>
      </c>
      <c r="AY191" s="200" t="s">
        <v>147</v>
      </c>
    </row>
    <row r="192" s="15" customFormat="1">
      <c r="A192" s="15"/>
      <c r="B192" s="207"/>
      <c r="C192" s="15"/>
      <c r="D192" s="192" t="s">
        <v>157</v>
      </c>
      <c r="E192" s="208" t="s">
        <v>1</v>
      </c>
      <c r="F192" s="209" t="s">
        <v>160</v>
      </c>
      <c r="G192" s="15"/>
      <c r="H192" s="210">
        <v>37</v>
      </c>
      <c r="I192" s="211"/>
      <c r="J192" s="15"/>
      <c r="K192" s="15"/>
      <c r="L192" s="207"/>
      <c r="M192" s="212"/>
      <c r="N192" s="213"/>
      <c r="O192" s="213"/>
      <c r="P192" s="213"/>
      <c r="Q192" s="213"/>
      <c r="R192" s="213"/>
      <c r="S192" s="213"/>
      <c r="T192" s="21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08" t="s">
        <v>157</v>
      </c>
      <c r="AU192" s="208" t="s">
        <v>82</v>
      </c>
      <c r="AV192" s="15" t="s">
        <v>154</v>
      </c>
      <c r="AW192" s="15" t="s">
        <v>30</v>
      </c>
      <c r="AX192" s="15" t="s">
        <v>80</v>
      </c>
      <c r="AY192" s="208" t="s">
        <v>147</v>
      </c>
    </row>
    <row r="193" s="2" customFormat="1" ht="24.15" customHeight="1">
      <c r="A193" s="37"/>
      <c r="B193" s="171"/>
      <c r="C193" s="172" t="s">
        <v>271</v>
      </c>
      <c r="D193" s="172" t="s">
        <v>150</v>
      </c>
      <c r="E193" s="173" t="s">
        <v>239</v>
      </c>
      <c r="F193" s="174" t="s">
        <v>240</v>
      </c>
      <c r="G193" s="175" t="s">
        <v>164</v>
      </c>
      <c r="H193" s="176">
        <v>66.599999999999994</v>
      </c>
      <c r="I193" s="177"/>
      <c r="J193" s="178">
        <f>ROUND(I193*H193,2)</f>
        <v>0</v>
      </c>
      <c r="K193" s="179"/>
      <c r="L193" s="38"/>
      <c r="M193" s="180" t="s">
        <v>1</v>
      </c>
      <c r="N193" s="181" t="s">
        <v>38</v>
      </c>
      <c r="O193" s="76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4" t="s">
        <v>154</v>
      </c>
      <c r="AT193" s="184" t="s">
        <v>150</v>
      </c>
      <c r="AU193" s="184" t="s">
        <v>82</v>
      </c>
      <c r="AY193" s="18" t="s">
        <v>147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8" t="s">
        <v>80</v>
      </c>
      <c r="BK193" s="185">
        <f>ROUND(I193*H193,2)</f>
        <v>0</v>
      </c>
      <c r="BL193" s="18" t="s">
        <v>154</v>
      </c>
      <c r="BM193" s="184" t="s">
        <v>274</v>
      </c>
    </row>
    <row r="194" s="2" customFormat="1">
      <c r="A194" s="37"/>
      <c r="B194" s="38"/>
      <c r="C194" s="37"/>
      <c r="D194" s="186" t="s">
        <v>155</v>
      </c>
      <c r="E194" s="37"/>
      <c r="F194" s="187" t="s">
        <v>242</v>
      </c>
      <c r="G194" s="37"/>
      <c r="H194" s="37"/>
      <c r="I194" s="188"/>
      <c r="J194" s="37"/>
      <c r="K194" s="37"/>
      <c r="L194" s="38"/>
      <c r="M194" s="189"/>
      <c r="N194" s="190"/>
      <c r="O194" s="76"/>
      <c r="P194" s="76"/>
      <c r="Q194" s="76"/>
      <c r="R194" s="76"/>
      <c r="S194" s="76"/>
      <c r="T194" s="7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8" t="s">
        <v>155</v>
      </c>
      <c r="AU194" s="18" t="s">
        <v>82</v>
      </c>
    </row>
    <row r="195" s="2" customFormat="1" ht="24.15" customHeight="1">
      <c r="A195" s="37"/>
      <c r="B195" s="171"/>
      <c r="C195" s="172" t="s">
        <v>221</v>
      </c>
      <c r="D195" s="172" t="s">
        <v>150</v>
      </c>
      <c r="E195" s="173" t="s">
        <v>428</v>
      </c>
      <c r="F195" s="174" t="s">
        <v>429</v>
      </c>
      <c r="G195" s="175" t="s">
        <v>164</v>
      </c>
      <c r="H195" s="176">
        <v>66.599999999999994</v>
      </c>
      <c r="I195" s="177"/>
      <c r="J195" s="178">
        <f>ROUND(I195*H195,2)</f>
        <v>0</v>
      </c>
      <c r="K195" s="179"/>
      <c r="L195" s="38"/>
      <c r="M195" s="180" t="s">
        <v>1</v>
      </c>
      <c r="N195" s="181" t="s">
        <v>38</v>
      </c>
      <c r="O195" s="76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4" t="s">
        <v>154</v>
      </c>
      <c r="AT195" s="184" t="s">
        <v>150</v>
      </c>
      <c r="AU195" s="184" t="s">
        <v>82</v>
      </c>
      <c r="AY195" s="18" t="s">
        <v>147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8" t="s">
        <v>80</v>
      </c>
      <c r="BK195" s="185">
        <f>ROUND(I195*H195,2)</f>
        <v>0</v>
      </c>
      <c r="BL195" s="18" t="s">
        <v>154</v>
      </c>
      <c r="BM195" s="184" t="s">
        <v>278</v>
      </c>
    </row>
    <row r="196" s="2" customFormat="1">
      <c r="A196" s="37"/>
      <c r="B196" s="38"/>
      <c r="C196" s="37"/>
      <c r="D196" s="186" t="s">
        <v>155</v>
      </c>
      <c r="E196" s="37"/>
      <c r="F196" s="187" t="s">
        <v>431</v>
      </c>
      <c r="G196" s="37"/>
      <c r="H196" s="37"/>
      <c r="I196" s="188"/>
      <c r="J196" s="37"/>
      <c r="K196" s="37"/>
      <c r="L196" s="38"/>
      <c r="M196" s="189"/>
      <c r="N196" s="190"/>
      <c r="O196" s="76"/>
      <c r="P196" s="76"/>
      <c r="Q196" s="76"/>
      <c r="R196" s="76"/>
      <c r="S196" s="76"/>
      <c r="T196" s="7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8" t="s">
        <v>155</v>
      </c>
      <c r="AU196" s="18" t="s">
        <v>82</v>
      </c>
    </row>
    <row r="197" s="13" customFormat="1">
      <c r="A197" s="13"/>
      <c r="B197" s="191"/>
      <c r="C197" s="13"/>
      <c r="D197" s="192" t="s">
        <v>157</v>
      </c>
      <c r="E197" s="193" t="s">
        <v>1</v>
      </c>
      <c r="F197" s="194" t="s">
        <v>933</v>
      </c>
      <c r="G197" s="13"/>
      <c r="H197" s="193" t="s">
        <v>1</v>
      </c>
      <c r="I197" s="195"/>
      <c r="J197" s="13"/>
      <c r="K197" s="13"/>
      <c r="L197" s="191"/>
      <c r="M197" s="196"/>
      <c r="N197" s="197"/>
      <c r="O197" s="197"/>
      <c r="P197" s="197"/>
      <c r="Q197" s="197"/>
      <c r="R197" s="197"/>
      <c r="S197" s="197"/>
      <c r="T197" s="19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3" t="s">
        <v>157</v>
      </c>
      <c r="AU197" s="193" t="s">
        <v>82</v>
      </c>
      <c r="AV197" s="13" t="s">
        <v>80</v>
      </c>
      <c r="AW197" s="13" t="s">
        <v>30</v>
      </c>
      <c r="AX197" s="13" t="s">
        <v>73</v>
      </c>
      <c r="AY197" s="193" t="s">
        <v>147</v>
      </c>
    </row>
    <row r="198" s="14" customFormat="1">
      <c r="A198" s="14"/>
      <c r="B198" s="199"/>
      <c r="C198" s="14"/>
      <c r="D198" s="192" t="s">
        <v>157</v>
      </c>
      <c r="E198" s="200" t="s">
        <v>1</v>
      </c>
      <c r="F198" s="201" t="s">
        <v>885</v>
      </c>
      <c r="G198" s="14"/>
      <c r="H198" s="202">
        <v>66.599999999999994</v>
      </c>
      <c r="I198" s="203"/>
      <c r="J198" s="14"/>
      <c r="K198" s="14"/>
      <c r="L198" s="199"/>
      <c r="M198" s="204"/>
      <c r="N198" s="205"/>
      <c r="O198" s="205"/>
      <c r="P198" s="205"/>
      <c r="Q198" s="205"/>
      <c r="R198" s="205"/>
      <c r="S198" s="205"/>
      <c r="T198" s="20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0" t="s">
        <v>157</v>
      </c>
      <c r="AU198" s="200" t="s">
        <v>82</v>
      </c>
      <c r="AV198" s="14" t="s">
        <v>82</v>
      </c>
      <c r="AW198" s="14" t="s">
        <v>30</v>
      </c>
      <c r="AX198" s="14" t="s">
        <v>73</v>
      </c>
      <c r="AY198" s="200" t="s">
        <v>147</v>
      </c>
    </row>
    <row r="199" s="15" customFormat="1">
      <c r="A199" s="15"/>
      <c r="B199" s="207"/>
      <c r="C199" s="15"/>
      <c r="D199" s="192" t="s">
        <v>157</v>
      </c>
      <c r="E199" s="208" t="s">
        <v>1</v>
      </c>
      <c r="F199" s="209" t="s">
        <v>160</v>
      </c>
      <c r="G199" s="15"/>
      <c r="H199" s="210">
        <v>66.599999999999994</v>
      </c>
      <c r="I199" s="211"/>
      <c r="J199" s="15"/>
      <c r="K199" s="15"/>
      <c r="L199" s="207"/>
      <c r="M199" s="212"/>
      <c r="N199" s="213"/>
      <c r="O199" s="213"/>
      <c r="P199" s="213"/>
      <c r="Q199" s="213"/>
      <c r="R199" s="213"/>
      <c r="S199" s="213"/>
      <c r="T199" s="21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08" t="s">
        <v>157</v>
      </c>
      <c r="AU199" s="208" t="s">
        <v>82</v>
      </c>
      <c r="AV199" s="15" t="s">
        <v>154</v>
      </c>
      <c r="AW199" s="15" t="s">
        <v>30</v>
      </c>
      <c r="AX199" s="15" t="s">
        <v>80</v>
      </c>
      <c r="AY199" s="208" t="s">
        <v>147</v>
      </c>
    </row>
    <row r="200" s="2" customFormat="1" ht="24.15" customHeight="1">
      <c r="A200" s="37"/>
      <c r="B200" s="171"/>
      <c r="C200" s="172" t="s">
        <v>291</v>
      </c>
      <c r="D200" s="172" t="s">
        <v>150</v>
      </c>
      <c r="E200" s="173" t="s">
        <v>467</v>
      </c>
      <c r="F200" s="174" t="s">
        <v>468</v>
      </c>
      <c r="G200" s="175" t="s">
        <v>164</v>
      </c>
      <c r="H200" s="176">
        <v>66.599999999999994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154</v>
      </c>
      <c r="AT200" s="184" t="s">
        <v>150</v>
      </c>
      <c r="AU200" s="184" t="s">
        <v>82</v>
      </c>
      <c r="AY200" s="18" t="s">
        <v>147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154</v>
      </c>
      <c r="BM200" s="184" t="s">
        <v>294</v>
      </c>
    </row>
    <row r="201" s="2" customFormat="1">
      <c r="A201" s="37"/>
      <c r="B201" s="38"/>
      <c r="C201" s="37"/>
      <c r="D201" s="186" t="s">
        <v>155</v>
      </c>
      <c r="E201" s="37"/>
      <c r="F201" s="187" t="s">
        <v>470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155</v>
      </c>
      <c r="AU201" s="18" t="s">
        <v>82</v>
      </c>
    </row>
    <row r="202" s="14" customFormat="1">
      <c r="A202" s="14"/>
      <c r="B202" s="199"/>
      <c r="C202" s="14"/>
      <c r="D202" s="192" t="s">
        <v>157</v>
      </c>
      <c r="E202" s="200" t="s">
        <v>1</v>
      </c>
      <c r="F202" s="201" t="s">
        <v>885</v>
      </c>
      <c r="G202" s="14"/>
      <c r="H202" s="202">
        <v>66.599999999999994</v>
      </c>
      <c r="I202" s="203"/>
      <c r="J202" s="14"/>
      <c r="K202" s="14"/>
      <c r="L202" s="199"/>
      <c r="M202" s="204"/>
      <c r="N202" s="205"/>
      <c r="O202" s="205"/>
      <c r="P202" s="205"/>
      <c r="Q202" s="205"/>
      <c r="R202" s="205"/>
      <c r="S202" s="205"/>
      <c r="T202" s="20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0" t="s">
        <v>157</v>
      </c>
      <c r="AU202" s="200" t="s">
        <v>82</v>
      </c>
      <c r="AV202" s="14" t="s">
        <v>82</v>
      </c>
      <c r="AW202" s="14" t="s">
        <v>30</v>
      </c>
      <c r="AX202" s="14" t="s">
        <v>73</v>
      </c>
      <c r="AY202" s="200" t="s">
        <v>147</v>
      </c>
    </row>
    <row r="203" s="15" customFormat="1">
      <c r="A203" s="15"/>
      <c r="B203" s="207"/>
      <c r="C203" s="15"/>
      <c r="D203" s="192" t="s">
        <v>157</v>
      </c>
      <c r="E203" s="208" t="s">
        <v>1</v>
      </c>
      <c r="F203" s="209" t="s">
        <v>160</v>
      </c>
      <c r="G203" s="15"/>
      <c r="H203" s="210">
        <v>66.599999999999994</v>
      </c>
      <c r="I203" s="211"/>
      <c r="J203" s="15"/>
      <c r="K203" s="15"/>
      <c r="L203" s="207"/>
      <c r="M203" s="212"/>
      <c r="N203" s="213"/>
      <c r="O203" s="213"/>
      <c r="P203" s="213"/>
      <c r="Q203" s="213"/>
      <c r="R203" s="213"/>
      <c r="S203" s="213"/>
      <c r="T203" s="21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08" t="s">
        <v>157</v>
      </c>
      <c r="AU203" s="208" t="s">
        <v>82</v>
      </c>
      <c r="AV203" s="15" t="s">
        <v>154</v>
      </c>
      <c r="AW203" s="15" t="s">
        <v>30</v>
      </c>
      <c r="AX203" s="15" t="s">
        <v>80</v>
      </c>
      <c r="AY203" s="208" t="s">
        <v>147</v>
      </c>
    </row>
    <row r="204" s="2" customFormat="1" ht="37.8" customHeight="1">
      <c r="A204" s="37"/>
      <c r="B204" s="171"/>
      <c r="C204" s="172" t="s">
        <v>226</v>
      </c>
      <c r="D204" s="172" t="s">
        <v>150</v>
      </c>
      <c r="E204" s="173" t="s">
        <v>934</v>
      </c>
      <c r="F204" s="174" t="s">
        <v>935</v>
      </c>
      <c r="G204" s="175" t="s">
        <v>164</v>
      </c>
      <c r="H204" s="176">
        <v>66.599999999999994</v>
      </c>
      <c r="I204" s="177"/>
      <c r="J204" s="178">
        <f>ROUND(I204*H204,2)</f>
        <v>0</v>
      </c>
      <c r="K204" s="179"/>
      <c r="L204" s="38"/>
      <c r="M204" s="180" t="s">
        <v>1</v>
      </c>
      <c r="N204" s="181" t="s">
        <v>38</v>
      </c>
      <c r="O204" s="76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4" t="s">
        <v>154</v>
      </c>
      <c r="AT204" s="184" t="s">
        <v>150</v>
      </c>
      <c r="AU204" s="184" t="s">
        <v>82</v>
      </c>
      <c r="AY204" s="18" t="s">
        <v>147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8" t="s">
        <v>80</v>
      </c>
      <c r="BK204" s="185">
        <f>ROUND(I204*H204,2)</f>
        <v>0</v>
      </c>
      <c r="BL204" s="18" t="s">
        <v>154</v>
      </c>
      <c r="BM204" s="184" t="s">
        <v>298</v>
      </c>
    </row>
    <row r="205" s="2" customFormat="1">
      <c r="A205" s="37"/>
      <c r="B205" s="38"/>
      <c r="C205" s="37"/>
      <c r="D205" s="186" t="s">
        <v>155</v>
      </c>
      <c r="E205" s="37"/>
      <c r="F205" s="187" t="s">
        <v>936</v>
      </c>
      <c r="G205" s="37"/>
      <c r="H205" s="37"/>
      <c r="I205" s="188"/>
      <c r="J205" s="37"/>
      <c r="K205" s="37"/>
      <c r="L205" s="38"/>
      <c r="M205" s="189"/>
      <c r="N205" s="190"/>
      <c r="O205" s="76"/>
      <c r="P205" s="76"/>
      <c r="Q205" s="76"/>
      <c r="R205" s="76"/>
      <c r="S205" s="76"/>
      <c r="T205" s="7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155</v>
      </c>
      <c r="AU205" s="18" t="s">
        <v>82</v>
      </c>
    </row>
    <row r="206" s="14" customFormat="1">
      <c r="A206" s="14"/>
      <c r="B206" s="199"/>
      <c r="C206" s="14"/>
      <c r="D206" s="192" t="s">
        <v>157</v>
      </c>
      <c r="E206" s="200" t="s">
        <v>1</v>
      </c>
      <c r="F206" s="201" t="s">
        <v>885</v>
      </c>
      <c r="G206" s="14"/>
      <c r="H206" s="202">
        <v>66.599999999999994</v>
      </c>
      <c r="I206" s="203"/>
      <c r="J206" s="14"/>
      <c r="K206" s="14"/>
      <c r="L206" s="199"/>
      <c r="M206" s="204"/>
      <c r="N206" s="205"/>
      <c r="O206" s="205"/>
      <c r="P206" s="205"/>
      <c r="Q206" s="205"/>
      <c r="R206" s="205"/>
      <c r="S206" s="205"/>
      <c r="T206" s="20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0" t="s">
        <v>157</v>
      </c>
      <c r="AU206" s="200" t="s">
        <v>82</v>
      </c>
      <c r="AV206" s="14" t="s">
        <v>82</v>
      </c>
      <c r="AW206" s="14" t="s">
        <v>30</v>
      </c>
      <c r="AX206" s="14" t="s">
        <v>73</v>
      </c>
      <c r="AY206" s="200" t="s">
        <v>147</v>
      </c>
    </row>
    <row r="207" s="15" customFormat="1">
      <c r="A207" s="15"/>
      <c r="B207" s="207"/>
      <c r="C207" s="15"/>
      <c r="D207" s="192" t="s">
        <v>157</v>
      </c>
      <c r="E207" s="208" t="s">
        <v>1</v>
      </c>
      <c r="F207" s="209" t="s">
        <v>160</v>
      </c>
      <c r="G207" s="15"/>
      <c r="H207" s="210">
        <v>66.599999999999994</v>
      </c>
      <c r="I207" s="211"/>
      <c r="J207" s="15"/>
      <c r="K207" s="15"/>
      <c r="L207" s="207"/>
      <c r="M207" s="212"/>
      <c r="N207" s="213"/>
      <c r="O207" s="213"/>
      <c r="P207" s="213"/>
      <c r="Q207" s="213"/>
      <c r="R207" s="213"/>
      <c r="S207" s="213"/>
      <c r="T207" s="21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08" t="s">
        <v>157</v>
      </c>
      <c r="AU207" s="208" t="s">
        <v>82</v>
      </c>
      <c r="AV207" s="15" t="s">
        <v>154</v>
      </c>
      <c r="AW207" s="15" t="s">
        <v>30</v>
      </c>
      <c r="AX207" s="15" t="s">
        <v>80</v>
      </c>
      <c r="AY207" s="208" t="s">
        <v>147</v>
      </c>
    </row>
    <row r="208" s="2" customFormat="1" ht="24.15" customHeight="1">
      <c r="A208" s="37"/>
      <c r="B208" s="171"/>
      <c r="C208" s="172" t="s">
        <v>7</v>
      </c>
      <c r="D208" s="172" t="s">
        <v>150</v>
      </c>
      <c r="E208" s="173" t="s">
        <v>937</v>
      </c>
      <c r="F208" s="174" t="s">
        <v>938</v>
      </c>
      <c r="G208" s="175" t="s">
        <v>164</v>
      </c>
      <c r="H208" s="176">
        <v>66.599999999999994</v>
      </c>
      <c r="I208" s="177"/>
      <c r="J208" s="178">
        <f>ROUND(I208*H208,2)</f>
        <v>0</v>
      </c>
      <c r="K208" s="179"/>
      <c r="L208" s="38"/>
      <c r="M208" s="180" t="s">
        <v>1</v>
      </c>
      <c r="N208" s="181" t="s">
        <v>38</v>
      </c>
      <c r="O208" s="76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4" t="s">
        <v>154</v>
      </c>
      <c r="AT208" s="184" t="s">
        <v>150</v>
      </c>
      <c r="AU208" s="184" t="s">
        <v>82</v>
      </c>
      <c r="AY208" s="18" t="s">
        <v>147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8" t="s">
        <v>80</v>
      </c>
      <c r="BK208" s="185">
        <f>ROUND(I208*H208,2)</f>
        <v>0</v>
      </c>
      <c r="BL208" s="18" t="s">
        <v>154</v>
      </c>
      <c r="BM208" s="184" t="s">
        <v>302</v>
      </c>
    </row>
    <row r="209" s="2" customFormat="1">
      <c r="A209" s="37"/>
      <c r="B209" s="38"/>
      <c r="C209" s="37"/>
      <c r="D209" s="186" t="s">
        <v>155</v>
      </c>
      <c r="E209" s="37"/>
      <c r="F209" s="187" t="s">
        <v>939</v>
      </c>
      <c r="G209" s="37"/>
      <c r="H209" s="37"/>
      <c r="I209" s="188"/>
      <c r="J209" s="37"/>
      <c r="K209" s="37"/>
      <c r="L209" s="38"/>
      <c r="M209" s="189"/>
      <c r="N209" s="190"/>
      <c r="O209" s="76"/>
      <c r="P209" s="76"/>
      <c r="Q209" s="76"/>
      <c r="R209" s="76"/>
      <c r="S209" s="76"/>
      <c r="T209" s="7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8" t="s">
        <v>155</v>
      </c>
      <c r="AU209" s="18" t="s">
        <v>82</v>
      </c>
    </row>
    <row r="210" s="14" customFormat="1">
      <c r="A210" s="14"/>
      <c r="B210" s="199"/>
      <c r="C210" s="14"/>
      <c r="D210" s="192" t="s">
        <v>157</v>
      </c>
      <c r="E210" s="200" t="s">
        <v>1</v>
      </c>
      <c r="F210" s="201" t="s">
        <v>885</v>
      </c>
      <c r="G210" s="14"/>
      <c r="H210" s="202">
        <v>66.599999999999994</v>
      </c>
      <c r="I210" s="203"/>
      <c r="J210" s="14"/>
      <c r="K210" s="14"/>
      <c r="L210" s="199"/>
      <c r="M210" s="204"/>
      <c r="N210" s="205"/>
      <c r="O210" s="205"/>
      <c r="P210" s="205"/>
      <c r="Q210" s="205"/>
      <c r="R210" s="205"/>
      <c r="S210" s="205"/>
      <c r="T210" s="20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0" t="s">
        <v>157</v>
      </c>
      <c r="AU210" s="200" t="s">
        <v>82</v>
      </c>
      <c r="AV210" s="14" t="s">
        <v>82</v>
      </c>
      <c r="AW210" s="14" t="s">
        <v>30</v>
      </c>
      <c r="AX210" s="14" t="s">
        <v>73</v>
      </c>
      <c r="AY210" s="200" t="s">
        <v>147</v>
      </c>
    </row>
    <row r="211" s="15" customFormat="1">
      <c r="A211" s="15"/>
      <c r="B211" s="207"/>
      <c r="C211" s="15"/>
      <c r="D211" s="192" t="s">
        <v>157</v>
      </c>
      <c r="E211" s="208" t="s">
        <v>1</v>
      </c>
      <c r="F211" s="209" t="s">
        <v>160</v>
      </c>
      <c r="G211" s="15"/>
      <c r="H211" s="210">
        <v>66.599999999999994</v>
      </c>
      <c r="I211" s="211"/>
      <c r="J211" s="15"/>
      <c r="K211" s="15"/>
      <c r="L211" s="207"/>
      <c r="M211" s="212"/>
      <c r="N211" s="213"/>
      <c r="O211" s="213"/>
      <c r="P211" s="213"/>
      <c r="Q211" s="213"/>
      <c r="R211" s="213"/>
      <c r="S211" s="213"/>
      <c r="T211" s="21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08" t="s">
        <v>157</v>
      </c>
      <c r="AU211" s="208" t="s">
        <v>82</v>
      </c>
      <c r="AV211" s="15" t="s">
        <v>154</v>
      </c>
      <c r="AW211" s="15" t="s">
        <v>30</v>
      </c>
      <c r="AX211" s="15" t="s">
        <v>80</v>
      </c>
      <c r="AY211" s="208" t="s">
        <v>147</v>
      </c>
    </row>
    <row r="212" s="12" customFormat="1" ht="22.8" customHeight="1">
      <c r="A212" s="12"/>
      <c r="B212" s="158"/>
      <c r="C212" s="12"/>
      <c r="D212" s="159" t="s">
        <v>72</v>
      </c>
      <c r="E212" s="169" t="s">
        <v>184</v>
      </c>
      <c r="F212" s="169" t="s">
        <v>940</v>
      </c>
      <c r="G212" s="12"/>
      <c r="H212" s="12"/>
      <c r="I212" s="161"/>
      <c r="J212" s="170">
        <f>BK212</f>
        <v>0</v>
      </c>
      <c r="K212" s="12"/>
      <c r="L212" s="158"/>
      <c r="M212" s="163"/>
      <c r="N212" s="164"/>
      <c r="O212" s="164"/>
      <c r="P212" s="165">
        <f>SUM(P213:P243)</f>
        <v>0</v>
      </c>
      <c r="Q212" s="164"/>
      <c r="R212" s="165">
        <f>SUM(R213:R243)</f>
        <v>0</v>
      </c>
      <c r="S212" s="164"/>
      <c r="T212" s="166">
        <f>SUM(T213:T243)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59" t="s">
        <v>80</v>
      </c>
      <c r="AT212" s="167" t="s">
        <v>72</v>
      </c>
      <c r="AU212" s="167" t="s">
        <v>80</v>
      </c>
      <c r="AY212" s="159" t="s">
        <v>147</v>
      </c>
      <c r="BK212" s="168">
        <f>SUM(BK213:BK243)</f>
        <v>0</v>
      </c>
    </row>
    <row r="213" s="2" customFormat="1" ht="16.5" customHeight="1">
      <c r="A213" s="37"/>
      <c r="B213" s="171"/>
      <c r="C213" s="172" t="s">
        <v>229</v>
      </c>
      <c r="D213" s="172" t="s">
        <v>150</v>
      </c>
      <c r="E213" s="173" t="s">
        <v>941</v>
      </c>
      <c r="F213" s="174" t="s">
        <v>942</v>
      </c>
      <c r="G213" s="175" t="s">
        <v>879</v>
      </c>
      <c r="H213" s="176">
        <v>3.7000000000000002</v>
      </c>
      <c r="I213" s="177"/>
      <c r="J213" s="178">
        <f>ROUND(I213*H213,2)</f>
        <v>0</v>
      </c>
      <c r="K213" s="179"/>
      <c r="L213" s="38"/>
      <c r="M213" s="180" t="s">
        <v>1</v>
      </c>
      <c r="N213" s="181" t="s">
        <v>38</v>
      </c>
      <c r="O213" s="76"/>
      <c r="P213" s="182">
        <f>O213*H213</f>
        <v>0</v>
      </c>
      <c r="Q213" s="182">
        <v>0</v>
      </c>
      <c r="R213" s="182">
        <f>Q213*H213</f>
        <v>0</v>
      </c>
      <c r="S213" s="182">
        <v>0</v>
      </c>
      <c r="T213" s="183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4" t="s">
        <v>154</v>
      </c>
      <c r="AT213" s="184" t="s">
        <v>150</v>
      </c>
      <c r="AU213" s="184" t="s">
        <v>82</v>
      </c>
      <c r="AY213" s="18" t="s">
        <v>147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8" t="s">
        <v>80</v>
      </c>
      <c r="BK213" s="185">
        <f>ROUND(I213*H213,2)</f>
        <v>0</v>
      </c>
      <c r="BL213" s="18" t="s">
        <v>154</v>
      </c>
      <c r="BM213" s="184" t="s">
        <v>306</v>
      </c>
    </row>
    <row r="214" s="2" customFormat="1">
      <c r="A214" s="37"/>
      <c r="B214" s="38"/>
      <c r="C214" s="37"/>
      <c r="D214" s="186" t="s">
        <v>155</v>
      </c>
      <c r="E214" s="37"/>
      <c r="F214" s="187" t="s">
        <v>943</v>
      </c>
      <c r="G214" s="37"/>
      <c r="H214" s="37"/>
      <c r="I214" s="188"/>
      <c r="J214" s="37"/>
      <c r="K214" s="37"/>
      <c r="L214" s="38"/>
      <c r="M214" s="189"/>
      <c r="N214" s="190"/>
      <c r="O214" s="76"/>
      <c r="P214" s="76"/>
      <c r="Q214" s="76"/>
      <c r="R214" s="76"/>
      <c r="S214" s="76"/>
      <c r="T214" s="7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8" t="s">
        <v>155</v>
      </c>
      <c r="AU214" s="18" t="s">
        <v>82</v>
      </c>
    </row>
    <row r="215" s="14" customFormat="1">
      <c r="A215" s="14"/>
      <c r="B215" s="199"/>
      <c r="C215" s="14"/>
      <c r="D215" s="192" t="s">
        <v>157</v>
      </c>
      <c r="E215" s="200" t="s">
        <v>1</v>
      </c>
      <c r="F215" s="201" t="s">
        <v>944</v>
      </c>
      <c r="G215" s="14"/>
      <c r="H215" s="202">
        <v>3.7000000000000002</v>
      </c>
      <c r="I215" s="203"/>
      <c r="J215" s="14"/>
      <c r="K215" s="14"/>
      <c r="L215" s="199"/>
      <c r="M215" s="204"/>
      <c r="N215" s="205"/>
      <c r="O215" s="205"/>
      <c r="P215" s="205"/>
      <c r="Q215" s="205"/>
      <c r="R215" s="205"/>
      <c r="S215" s="205"/>
      <c r="T215" s="20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0" t="s">
        <v>157</v>
      </c>
      <c r="AU215" s="200" t="s">
        <v>82</v>
      </c>
      <c r="AV215" s="14" t="s">
        <v>82</v>
      </c>
      <c r="AW215" s="14" t="s">
        <v>30</v>
      </c>
      <c r="AX215" s="14" t="s">
        <v>73</v>
      </c>
      <c r="AY215" s="200" t="s">
        <v>147</v>
      </c>
    </row>
    <row r="216" s="15" customFormat="1">
      <c r="A216" s="15"/>
      <c r="B216" s="207"/>
      <c r="C216" s="15"/>
      <c r="D216" s="192" t="s">
        <v>157</v>
      </c>
      <c r="E216" s="208" t="s">
        <v>1</v>
      </c>
      <c r="F216" s="209" t="s">
        <v>160</v>
      </c>
      <c r="G216" s="15"/>
      <c r="H216" s="210">
        <v>3.7000000000000002</v>
      </c>
      <c r="I216" s="211"/>
      <c r="J216" s="15"/>
      <c r="K216" s="15"/>
      <c r="L216" s="207"/>
      <c r="M216" s="212"/>
      <c r="N216" s="213"/>
      <c r="O216" s="213"/>
      <c r="P216" s="213"/>
      <c r="Q216" s="213"/>
      <c r="R216" s="213"/>
      <c r="S216" s="213"/>
      <c r="T216" s="21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08" t="s">
        <v>157</v>
      </c>
      <c r="AU216" s="208" t="s">
        <v>82</v>
      </c>
      <c r="AV216" s="15" t="s">
        <v>154</v>
      </c>
      <c r="AW216" s="15" t="s">
        <v>30</v>
      </c>
      <c r="AX216" s="15" t="s">
        <v>80</v>
      </c>
      <c r="AY216" s="208" t="s">
        <v>147</v>
      </c>
    </row>
    <row r="217" s="2" customFormat="1" ht="62.7" customHeight="1">
      <c r="A217" s="37"/>
      <c r="B217" s="171"/>
      <c r="C217" s="172" t="s">
        <v>308</v>
      </c>
      <c r="D217" s="172" t="s">
        <v>150</v>
      </c>
      <c r="E217" s="173" t="s">
        <v>945</v>
      </c>
      <c r="F217" s="174" t="s">
        <v>946</v>
      </c>
      <c r="G217" s="175" t="s">
        <v>195</v>
      </c>
      <c r="H217" s="176">
        <v>52</v>
      </c>
      <c r="I217" s="177"/>
      <c r="J217" s="178">
        <f>ROUND(I217*H217,2)</f>
        <v>0</v>
      </c>
      <c r="K217" s="179"/>
      <c r="L217" s="38"/>
      <c r="M217" s="180" t="s">
        <v>1</v>
      </c>
      <c r="N217" s="181" t="s">
        <v>38</v>
      </c>
      <c r="O217" s="76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4" t="s">
        <v>154</v>
      </c>
      <c r="AT217" s="184" t="s">
        <v>150</v>
      </c>
      <c r="AU217" s="184" t="s">
        <v>82</v>
      </c>
      <c r="AY217" s="18" t="s">
        <v>147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8" t="s">
        <v>80</v>
      </c>
      <c r="BK217" s="185">
        <f>ROUND(I217*H217,2)</f>
        <v>0</v>
      </c>
      <c r="BL217" s="18" t="s">
        <v>154</v>
      </c>
      <c r="BM217" s="184" t="s">
        <v>311</v>
      </c>
    </row>
    <row r="218" s="2" customFormat="1">
      <c r="A218" s="37"/>
      <c r="B218" s="38"/>
      <c r="C218" s="37"/>
      <c r="D218" s="186" t="s">
        <v>155</v>
      </c>
      <c r="E218" s="37"/>
      <c r="F218" s="187" t="s">
        <v>947</v>
      </c>
      <c r="G218" s="37"/>
      <c r="H218" s="37"/>
      <c r="I218" s="188"/>
      <c r="J218" s="37"/>
      <c r="K218" s="37"/>
      <c r="L218" s="38"/>
      <c r="M218" s="189"/>
      <c r="N218" s="190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155</v>
      </c>
      <c r="AU218" s="18" t="s">
        <v>82</v>
      </c>
    </row>
    <row r="219" s="13" customFormat="1">
      <c r="A219" s="13"/>
      <c r="B219" s="191"/>
      <c r="C219" s="13"/>
      <c r="D219" s="192" t="s">
        <v>157</v>
      </c>
      <c r="E219" s="193" t="s">
        <v>1</v>
      </c>
      <c r="F219" s="194" t="s">
        <v>948</v>
      </c>
      <c r="G219" s="13"/>
      <c r="H219" s="193" t="s">
        <v>1</v>
      </c>
      <c r="I219" s="195"/>
      <c r="J219" s="13"/>
      <c r="K219" s="13"/>
      <c r="L219" s="191"/>
      <c r="M219" s="196"/>
      <c r="N219" s="197"/>
      <c r="O219" s="197"/>
      <c r="P219" s="197"/>
      <c r="Q219" s="197"/>
      <c r="R219" s="197"/>
      <c r="S219" s="197"/>
      <c r="T219" s="19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3" t="s">
        <v>157</v>
      </c>
      <c r="AU219" s="193" t="s">
        <v>82</v>
      </c>
      <c r="AV219" s="13" t="s">
        <v>80</v>
      </c>
      <c r="AW219" s="13" t="s">
        <v>30</v>
      </c>
      <c r="AX219" s="13" t="s">
        <v>73</v>
      </c>
      <c r="AY219" s="193" t="s">
        <v>147</v>
      </c>
    </row>
    <row r="220" s="14" customFormat="1">
      <c r="A220" s="14"/>
      <c r="B220" s="199"/>
      <c r="C220" s="14"/>
      <c r="D220" s="192" t="s">
        <v>157</v>
      </c>
      <c r="E220" s="200" t="s">
        <v>1</v>
      </c>
      <c r="F220" s="201" t="s">
        <v>374</v>
      </c>
      <c r="G220" s="14"/>
      <c r="H220" s="202">
        <v>37</v>
      </c>
      <c r="I220" s="203"/>
      <c r="J220" s="14"/>
      <c r="K220" s="14"/>
      <c r="L220" s="199"/>
      <c r="M220" s="204"/>
      <c r="N220" s="205"/>
      <c r="O220" s="205"/>
      <c r="P220" s="205"/>
      <c r="Q220" s="205"/>
      <c r="R220" s="205"/>
      <c r="S220" s="205"/>
      <c r="T220" s="20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00" t="s">
        <v>157</v>
      </c>
      <c r="AU220" s="200" t="s">
        <v>82</v>
      </c>
      <c r="AV220" s="14" t="s">
        <v>82</v>
      </c>
      <c r="AW220" s="14" t="s">
        <v>30</v>
      </c>
      <c r="AX220" s="14" t="s">
        <v>73</v>
      </c>
      <c r="AY220" s="200" t="s">
        <v>147</v>
      </c>
    </row>
    <row r="221" s="13" customFormat="1">
      <c r="A221" s="13"/>
      <c r="B221" s="191"/>
      <c r="C221" s="13"/>
      <c r="D221" s="192" t="s">
        <v>157</v>
      </c>
      <c r="E221" s="193" t="s">
        <v>1</v>
      </c>
      <c r="F221" s="194" t="s">
        <v>949</v>
      </c>
      <c r="G221" s="13"/>
      <c r="H221" s="193" t="s">
        <v>1</v>
      </c>
      <c r="I221" s="195"/>
      <c r="J221" s="13"/>
      <c r="K221" s="13"/>
      <c r="L221" s="191"/>
      <c r="M221" s="196"/>
      <c r="N221" s="197"/>
      <c r="O221" s="197"/>
      <c r="P221" s="197"/>
      <c r="Q221" s="197"/>
      <c r="R221" s="197"/>
      <c r="S221" s="197"/>
      <c r="T221" s="19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3" t="s">
        <v>157</v>
      </c>
      <c r="AU221" s="193" t="s">
        <v>82</v>
      </c>
      <c r="AV221" s="13" t="s">
        <v>80</v>
      </c>
      <c r="AW221" s="13" t="s">
        <v>30</v>
      </c>
      <c r="AX221" s="13" t="s">
        <v>73</v>
      </c>
      <c r="AY221" s="193" t="s">
        <v>147</v>
      </c>
    </row>
    <row r="222" s="14" customFormat="1">
      <c r="A222" s="14"/>
      <c r="B222" s="199"/>
      <c r="C222" s="14"/>
      <c r="D222" s="192" t="s">
        <v>157</v>
      </c>
      <c r="E222" s="200" t="s">
        <v>1</v>
      </c>
      <c r="F222" s="201" t="s">
        <v>260</v>
      </c>
      <c r="G222" s="14"/>
      <c r="H222" s="202">
        <v>15</v>
      </c>
      <c r="I222" s="203"/>
      <c r="J222" s="14"/>
      <c r="K222" s="14"/>
      <c r="L222" s="199"/>
      <c r="M222" s="204"/>
      <c r="N222" s="205"/>
      <c r="O222" s="205"/>
      <c r="P222" s="205"/>
      <c r="Q222" s="205"/>
      <c r="R222" s="205"/>
      <c r="S222" s="205"/>
      <c r="T222" s="20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0" t="s">
        <v>157</v>
      </c>
      <c r="AU222" s="200" t="s">
        <v>82</v>
      </c>
      <c r="AV222" s="14" t="s">
        <v>82</v>
      </c>
      <c r="AW222" s="14" t="s">
        <v>30</v>
      </c>
      <c r="AX222" s="14" t="s">
        <v>73</v>
      </c>
      <c r="AY222" s="200" t="s">
        <v>147</v>
      </c>
    </row>
    <row r="223" s="15" customFormat="1">
      <c r="A223" s="15"/>
      <c r="B223" s="207"/>
      <c r="C223" s="15"/>
      <c r="D223" s="192" t="s">
        <v>157</v>
      </c>
      <c r="E223" s="208" t="s">
        <v>1</v>
      </c>
      <c r="F223" s="209" t="s">
        <v>160</v>
      </c>
      <c r="G223" s="15"/>
      <c r="H223" s="210">
        <v>52</v>
      </c>
      <c r="I223" s="211"/>
      <c r="J223" s="15"/>
      <c r="K223" s="15"/>
      <c r="L223" s="207"/>
      <c r="M223" s="212"/>
      <c r="N223" s="213"/>
      <c r="O223" s="213"/>
      <c r="P223" s="213"/>
      <c r="Q223" s="213"/>
      <c r="R223" s="213"/>
      <c r="S223" s="213"/>
      <c r="T223" s="21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08" t="s">
        <v>157</v>
      </c>
      <c r="AU223" s="208" t="s">
        <v>82</v>
      </c>
      <c r="AV223" s="15" t="s">
        <v>154</v>
      </c>
      <c r="AW223" s="15" t="s">
        <v>30</v>
      </c>
      <c r="AX223" s="15" t="s">
        <v>80</v>
      </c>
      <c r="AY223" s="208" t="s">
        <v>147</v>
      </c>
    </row>
    <row r="224" s="2" customFormat="1" ht="37.8" customHeight="1">
      <c r="A224" s="37"/>
      <c r="B224" s="171"/>
      <c r="C224" s="172" t="s">
        <v>233</v>
      </c>
      <c r="D224" s="172" t="s">
        <v>150</v>
      </c>
      <c r="E224" s="173" t="s">
        <v>950</v>
      </c>
      <c r="F224" s="174" t="s">
        <v>951</v>
      </c>
      <c r="G224" s="175" t="s">
        <v>153</v>
      </c>
      <c r="H224" s="176">
        <v>2</v>
      </c>
      <c r="I224" s="177"/>
      <c r="J224" s="178">
        <f>ROUND(I224*H224,2)</f>
        <v>0</v>
      </c>
      <c r="K224" s="179"/>
      <c r="L224" s="38"/>
      <c r="M224" s="180" t="s">
        <v>1</v>
      </c>
      <c r="N224" s="181" t="s">
        <v>38</v>
      </c>
      <c r="O224" s="76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4" t="s">
        <v>154</v>
      </c>
      <c r="AT224" s="184" t="s">
        <v>150</v>
      </c>
      <c r="AU224" s="184" t="s">
        <v>82</v>
      </c>
      <c r="AY224" s="18" t="s">
        <v>147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8" t="s">
        <v>80</v>
      </c>
      <c r="BK224" s="185">
        <f>ROUND(I224*H224,2)</f>
        <v>0</v>
      </c>
      <c r="BL224" s="18" t="s">
        <v>154</v>
      </c>
      <c r="BM224" s="184" t="s">
        <v>315</v>
      </c>
    </row>
    <row r="225" s="2" customFormat="1">
      <c r="A225" s="37"/>
      <c r="B225" s="38"/>
      <c r="C225" s="37"/>
      <c r="D225" s="186" t="s">
        <v>155</v>
      </c>
      <c r="E225" s="37"/>
      <c r="F225" s="187" t="s">
        <v>952</v>
      </c>
      <c r="G225" s="37"/>
      <c r="H225" s="37"/>
      <c r="I225" s="188"/>
      <c r="J225" s="37"/>
      <c r="K225" s="37"/>
      <c r="L225" s="38"/>
      <c r="M225" s="189"/>
      <c r="N225" s="190"/>
      <c r="O225" s="76"/>
      <c r="P225" s="76"/>
      <c r="Q225" s="76"/>
      <c r="R225" s="76"/>
      <c r="S225" s="76"/>
      <c r="T225" s="7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8" t="s">
        <v>155</v>
      </c>
      <c r="AU225" s="18" t="s">
        <v>82</v>
      </c>
    </row>
    <row r="226" s="2" customFormat="1" ht="37.8" customHeight="1">
      <c r="A226" s="37"/>
      <c r="B226" s="171"/>
      <c r="C226" s="172" t="s">
        <v>317</v>
      </c>
      <c r="D226" s="172" t="s">
        <v>150</v>
      </c>
      <c r="E226" s="173" t="s">
        <v>953</v>
      </c>
      <c r="F226" s="174" t="s">
        <v>954</v>
      </c>
      <c r="G226" s="175" t="s">
        <v>153</v>
      </c>
      <c r="H226" s="176">
        <v>2</v>
      </c>
      <c r="I226" s="177"/>
      <c r="J226" s="178">
        <f>ROUND(I226*H226,2)</f>
        <v>0</v>
      </c>
      <c r="K226" s="179"/>
      <c r="L226" s="38"/>
      <c r="M226" s="180" t="s">
        <v>1</v>
      </c>
      <c r="N226" s="181" t="s">
        <v>38</v>
      </c>
      <c r="O226" s="76"/>
      <c r="P226" s="182">
        <f>O226*H226</f>
        <v>0</v>
      </c>
      <c r="Q226" s="182">
        <v>0</v>
      </c>
      <c r="R226" s="182">
        <f>Q226*H226</f>
        <v>0</v>
      </c>
      <c r="S226" s="182">
        <v>0</v>
      </c>
      <c r="T226" s="183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4" t="s">
        <v>154</v>
      </c>
      <c r="AT226" s="184" t="s">
        <v>150</v>
      </c>
      <c r="AU226" s="184" t="s">
        <v>82</v>
      </c>
      <c r="AY226" s="18" t="s">
        <v>147</v>
      </c>
      <c r="BE226" s="185">
        <f>IF(N226="základní",J226,0)</f>
        <v>0</v>
      </c>
      <c r="BF226" s="185">
        <f>IF(N226="snížená",J226,0)</f>
        <v>0</v>
      </c>
      <c r="BG226" s="185">
        <f>IF(N226="zákl. přenesená",J226,0)</f>
        <v>0</v>
      </c>
      <c r="BH226" s="185">
        <f>IF(N226="sníž. přenesená",J226,0)</f>
        <v>0</v>
      </c>
      <c r="BI226" s="185">
        <f>IF(N226="nulová",J226,0)</f>
        <v>0</v>
      </c>
      <c r="BJ226" s="18" t="s">
        <v>80</v>
      </c>
      <c r="BK226" s="185">
        <f>ROUND(I226*H226,2)</f>
        <v>0</v>
      </c>
      <c r="BL226" s="18" t="s">
        <v>154</v>
      </c>
      <c r="BM226" s="184" t="s">
        <v>320</v>
      </c>
    </row>
    <row r="227" s="2" customFormat="1">
      <c r="A227" s="37"/>
      <c r="B227" s="38"/>
      <c r="C227" s="37"/>
      <c r="D227" s="186" t="s">
        <v>155</v>
      </c>
      <c r="E227" s="37"/>
      <c r="F227" s="187" t="s">
        <v>955</v>
      </c>
      <c r="G227" s="37"/>
      <c r="H227" s="37"/>
      <c r="I227" s="188"/>
      <c r="J227" s="37"/>
      <c r="K227" s="37"/>
      <c r="L227" s="38"/>
      <c r="M227" s="189"/>
      <c r="N227" s="190"/>
      <c r="O227" s="76"/>
      <c r="P227" s="76"/>
      <c r="Q227" s="76"/>
      <c r="R227" s="76"/>
      <c r="S227" s="76"/>
      <c r="T227" s="7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8" t="s">
        <v>155</v>
      </c>
      <c r="AU227" s="18" t="s">
        <v>82</v>
      </c>
    </row>
    <row r="228" s="2" customFormat="1" ht="37.8" customHeight="1">
      <c r="A228" s="37"/>
      <c r="B228" s="171"/>
      <c r="C228" s="172" t="s">
        <v>237</v>
      </c>
      <c r="D228" s="172" t="s">
        <v>150</v>
      </c>
      <c r="E228" s="173" t="s">
        <v>956</v>
      </c>
      <c r="F228" s="174" t="s">
        <v>957</v>
      </c>
      <c r="G228" s="175" t="s">
        <v>153</v>
      </c>
      <c r="H228" s="176">
        <v>2</v>
      </c>
      <c r="I228" s="177"/>
      <c r="J228" s="178">
        <f>ROUND(I228*H228,2)</f>
        <v>0</v>
      </c>
      <c r="K228" s="179"/>
      <c r="L228" s="38"/>
      <c r="M228" s="180" t="s">
        <v>1</v>
      </c>
      <c r="N228" s="181" t="s">
        <v>38</v>
      </c>
      <c r="O228" s="76"/>
      <c r="P228" s="182">
        <f>O228*H228</f>
        <v>0</v>
      </c>
      <c r="Q228" s="182">
        <v>0</v>
      </c>
      <c r="R228" s="182">
        <f>Q228*H228</f>
        <v>0</v>
      </c>
      <c r="S228" s="182">
        <v>0</v>
      </c>
      <c r="T228" s="183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4" t="s">
        <v>154</v>
      </c>
      <c r="AT228" s="184" t="s">
        <v>150</v>
      </c>
      <c r="AU228" s="184" t="s">
        <v>82</v>
      </c>
      <c r="AY228" s="18" t="s">
        <v>147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8" t="s">
        <v>80</v>
      </c>
      <c r="BK228" s="185">
        <f>ROUND(I228*H228,2)</f>
        <v>0</v>
      </c>
      <c r="BL228" s="18" t="s">
        <v>154</v>
      </c>
      <c r="BM228" s="184" t="s">
        <v>324</v>
      </c>
    </row>
    <row r="229" s="2" customFormat="1">
      <c r="A229" s="37"/>
      <c r="B229" s="38"/>
      <c r="C229" s="37"/>
      <c r="D229" s="186" t="s">
        <v>155</v>
      </c>
      <c r="E229" s="37"/>
      <c r="F229" s="187" t="s">
        <v>958</v>
      </c>
      <c r="G229" s="37"/>
      <c r="H229" s="37"/>
      <c r="I229" s="188"/>
      <c r="J229" s="37"/>
      <c r="K229" s="37"/>
      <c r="L229" s="38"/>
      <c r="M229" s="189"/>
      <c r="N229" s="190"/>
      <c r="O229" s="76"/>
      <c r="P229" s="76"/>
      <c r="Q229" s="76"/>
      <c r="R229" s="76"/>
      <c r="S229" s="76"/>
      <c r="T229" s="7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8" t="s">
        <v>155</v>
      </c>
      <c r="AU229" s="18" t="s">
        <v>82</v>
      </c>
    </row>
    <row r="230" s="2" customFormat="1" ht="49.05" customHeight="1">
      <c r="A230" s="37"/>
      <c r="B230" s="171"/>
      <c r="C230" s="172" t="s">
        <v>326</v>
      </c>
      <c r="D230" s="172" t="s">
        <v>150</v>
      </c>
      <c r="E230" s="173" t="s">
        <v>959</v>
      </c>
      <c r="F230" s="174" t="s">
        <v>960</v>
      </c>
      <c r="G230" s="175" t="s">
        <v>195</v>
      </c>
      <c r="H230" s="176">
        <v>52</v>
      </c>
      <c r="I230" s="177"/>
      <c r="J230" s="178">
        <f>ROUND(I230*H230,2)</f>
        <v>0</v>
      </c>
      <c r="K230" s="179"/>
      <c r="L230" s="38"/>
      <c r="M230" s="180" t="s">
        <v>1</v>
      </c>
      <c r="N230" s="181" t="s">
        <v>38</v>
      </c>
      <c r="O230" s="76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4" t="s">
        <v>154</v>
      </c>
      <c r="AT230" s="184" t="s">
        <v>150</v>
      </c>
      <c r="AU230" s="184" t="s">
        <v>82</v>
      </c>
      <c r="AY230" s="18" t="s">
        <v>147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8" t="s">
        <v>80</v>
      </c>
      <c r="BK230" s="185">
        <f>ROUND(I230*H230,2)</f>
        <v>0</v>
      </c>
      <c r="BL230" s="18" t="s">
        <v>154</v>
      </c>
      <c r="BM230" s="184" t="s">
        <v>329</v>
      </c>
    </row>
    <row r="231" s="2" customFormat="1">
      <c r="A231" s="37"/>
      <c r="B231" s="38"/>
      <c r="C231" s="37"/>
      <c r="D231" s="186" t="s">
        <v>155</v>
      </c>
      <c r="E231" s="37"/>
      <c r="F231" s="187" t="s">
        <v>961</v>
      </c>
      <c r="G231" s="37"/>
      <c r="H231" s="37"/>
      <c r="I231" s="188"/>
      <c r="J231" s="37"/>
      <c r="K231" s="37"/>
      <c r="L231" s="38"/>
      <c r="M231" s="189"/>
      <c r="N231" s="190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155</v>
      </c>
      <c r="AU231" s="18" t="s">
        <v>82</v>
      </c>
    </row>
    <row r="232" s="13" customFormat="1">
      <c r="A232" s="13"/>
      <c r="B232" s="191"/>
      <c r="C232" s="13"/>
      <c r="D232" s="192" t="s">
        <v>157</v>
      </c>
      <c r="E232" s="193" t="s">
        <v>1</v>
      </c>
      <c r="F232" s="194" t="s">
        <v>948</v>
      </c>
      <c r="G232" s="13"/>
      <c r="H232" s="193" t="s">
        <v>1</v>
      </c>
      <c r="I232" s="195"/>
      <c r="J232" s="13"/>
      <c r="K232" s="13"/>
      <c r="L232" s="191"/>
      <c r="M232" s="196"/>
      <c r="N232" s="197"/>
      <c r="O232" s="197"/>
      <c r="P232" s="197"/>
      <c r="Q232" s="197"/>
      <c r="R232" s="197"/>
      <c r="S232" s="197"/>
      <c r="T232" s="19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3" t="s">
        <v>157</v>
      </c>
      <c r="AU232" s="193" t="s">
        <v>82</v>
      </c>
      <c r="AV232" s="13" t="s">
        <v>80</v>
      </c>
      <c r="AW232" s="13" t="s">
        <v>30</v>
      </c>
      <c r="AX232" s="13" t="s">
        <v>73</v>
      </c>
      <c r="AY232" s="193" t="s">
        <v>147</v>
      </c>
    </row>
    <row r="233" s="14" customFormat="1">
      <c r="A233" s="14"/>
      <c r="B233" s="199"/>
      <c r="C233" s="14"/>
      <c r="D233" s="192" t="s">
        <v>157</v>
      </c>
      <c r="E233" s="200" t="s">
        <v>1</v>
      </c>
      <c r="F233" s="201" t="s">
        <v>374</v>
      </c>
      <c r="G233" s="14"/>
      <c r="H233" s="202">
        <v>37</v>
      </c>
      <c r="I233" s="203"/>
      <c r="J233" s="14"/>
      <c r="K233" s="14"/>
      <c r="L233" s="199"/>
      <c r="M233" s="204"/>
      <c r="N233" s="205"/>
      <c r="O233" s="205"/>
      <c r="P233" s="205"/>
      <c r="Q233" s="205"/>
      <c r="R233" s="205"/>
      <c r="S233" s="205"/>
      <c r="T233" s="20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0" t="s">
        <v>157</v>
      </c>
      <c r="AU233" s="200" t="s">
        <v>82</v>
      </c>
      <c r="AV233" s="14" t="s">
        <v>82</v>
      </c>
      <c r="AW233" s="14" t="s">
        <v>30</v>
      </c>
      <c r="AX233" s="14" t="s">
        <v>73</v>
      </c>
      <c r="AY233" s="200" t="s">
        <v>147</v>
      </c>
    </row>
    <row r="234" s="13" customFormat="1">
      <c r="A234" s="13"/>
      <c r="B234" s="191"/>
      <c r="C234" s="13"/>
      <c r="D234" s="192" t="s">
        <v>157</v>
      </c>
      <c r="E234" s="193" t="s">
        <v>1</v>
      </c>
      <c r="F234" s="194" t="s">
        <v>949</v>
      </c>
      <c r="G234" s="13"/>
      <c r="H234" s="193" t="s">
        <v>1</v>
      </c>
      <c r="I234" s="195"/>
      <c r="J234" s="13"/>
      <c r="K234" s="13"/>
      <c r="L234" s="191"/>
      <c r="M234" s="196"/>
      <c r="N234" s="197"/>
      <c r="O234" s="197"/>
      <c r="P234" s="197"/>
      <c r="Q234" s="197"/>
      <c r="R234" s="197"/>
      <c r="S234" s="197"/>
      <c r="T234" s="19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3" t="s">
        <v>157</v>
      </c>
      <c r="AU234" s="193" t="s">
        <v>82</v>
      </c>
      <c r="AV234" s="13" t="s">
        <v>80</v>
      </c>
      <c r="AW234" s="13" t="s">
        <v>30</v>
      </c>
      <c r="AX234" s="13" t="s">
        <v>73</v>
      </c>
      <c r="AY234" s="193" t="s">
        <v>147</v>
      </c>
    </row>
    <row r="235" s="14" customFormat="1">
      <c r="A235" s="14"/>
      <c r="B235" s="199"/>
      <c r="C235" s="14"/>
      <c r="D235" s="192" t="s">
        <v>157</v>
      </c>
      <c r="E235" s="200" t="s">
        <v>1</v>
      </c>
      <c r="F235" s="201" t="s">
        <v>260</v>
      </c>
      <c r="G235" s="14"/>
      <c r="H235" s="202">
        <v>15</v>
      </c>
      <c r="I235" s="203"/>
      <c r="J235" s="14"/>
      <c r="K235" s="14"/>
      <c r="L235" s="199"/>
      <c r="M235" s="204"/>
      <c r="N235" s="205"/>
      <c r="O235" s="205"/>
      <c r="P235" s="205"/>
      <c r="Q235" s="205"/>
      <c r="R235" s="205"/>
      <c r="S235" s="205"/>
      <c r="T235" s="20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00" t="s">
        <v>157</v>
      </c>
      <c r="AU235" s="200" t="s">
        <v>82</v>
      </c>
      <c r="AV235" s="14" t="s">
        <v>82</v>
      </c>
      <c r="AW235" s="14" t="s">
        <v>30</v>
      </c>
      <c r="AX235" s="14" t="s">
        <v>73</v>
      </c>
      <c r="AY235" s="200" t="s">
        <v>147</v>
      </c>
    </row>
    <row r="236" s="15" customFormat="1">
      <c r="A236" s="15"/>
      <c r="B236" s="207"/>
      <c r="C236" s="15"/>
      <c r="D236" s="192" t="s">
        <v>157</v>
      </c>
      <c r="E236" s="208" t="s">
        <v>1</v>
      </c>
      <c r="F236" s="209" t="s">
        <v>160</v>
      </c>
      <c r="G236" s="15"/>
      <c r="H236" s="210">
        <v>52</v>
      </c>
      <c r="I236" s="211"/>
      <c r="J236" s="15"/>
      <c r="K236" s="15"/>
      <c r="L236" s="207"/>
      <c r="M236" s="212"/>
      <c r="N236" s="213"/>
      <c r="O236" s="213"/>
      <c r="P236" s="213"/>
      <c r="Q236" s="213"/>
      <c r="R236" s="213"/>
      <c r="S236" s="213"/>
      <c r="T236" s="21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08" t="s">
        <v>157</v>
      </c>
      <c r="AU236" s="208" t="s">
        <v>82</v>
      </c>
      <c r="AV236" s="15" t="s">
        <v>154</v>
      </c>
      <c r="AW236" s="15" t="s">
        <v>30</v>
      </c>
      <c r="AX236" s="15" t="s">
        <v>80</v>
      </c>
      <c r="AY236" s="208" t="s">
        <v>147</v>
      </c>
    </row>
    <row r="237" s="2" customFormat="1" ht="24.15" customHeight="1">
      <c r="A237" s="37"/>
      <c r="B237" s="171"/>
      <c r="C237" s="215" t="s">
        <v>241</v>
      </c>
      <c r="D237" s="215" t="s">
        <v>223</v>
      </c>
      <c r="E237" s="216" t="s">
        <v>962</v>
      </c>
      <c r="F237" s="217" t="s">
        <v>963</v>
      </c>
      <c r="G237" s="218" t="s">
        <v>164</v>
      </c>
      <c r="H237" s="219">
        <v>112.31999999999999</v>
      </c>
      <c r="I237" s="220"/>
      <c r="J237" s="221">
        <f>ROUND(I237*H237,2)</f>
        <v>0</v>
      </c>
      <c r="K237" s="222"/>
      <c r="L237" s="223"/>
      <c r="M237" s="224" t="s">
        <v>1</v>
      </c>
      <c r="N237" s="225" t="s">
        <v>38</v>
      </c>
      <c r="O237" s="76"/>
      <c r="P237" s="182">
        <f>O237*H237</f>
        <v>0</v>
      </c>
      <c r="Q237" s="182">
        <v>0</v>
      </c>
      <c r="R237" s="182">
        <f>Q237*H237</f>
        <v>0</v>
      </c>
      <c r="S237" s="182">
        <v>0</v>
      </c>
      <c r="T237" s="183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4" t="s">
        <v>184</v>
      </c>
      <c r="AT237" s="184" t="s">
        <v>223</v>
      </c>
      <c r="AU237" s="184" t="s">
        <v>82</v>
      </c>
      <c r="AY237" s="18" t="s">
        <v>147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8" t="s">
        <v>80</v>
      </c>
      <c r="BK237" s="185">
        <f>ROUND(I237*H237,2)</f>
        <v>0</v>
      </c>
      <c r="BL237" s="18" t="s">
        <v>154</v>
      </c>
      <c r="BM237" s="184" t="s">
        <v>333</v>
      </c>
    </row>
    <row r="238" s="13" customFormat="1">
      <c r="A238" s="13"/>
      <c r="B238" s="191"/>
      <c r="C238" s="13"/>
      <c r="D238" s="192" t="s">
        <v>157</v>
      </c>
      <c r="E238" s="193" t="s">
        <v>1</v>
      </c>
      <c r="F238" s="194" t="s">
        <v>948</v>
      </c>
      <c r="G238" s="13"/>
      <c r="H238" s="193" t="s">
        <v>1</v>
      </c>
      <c r="I238" s="195"/>
      <c r="J238" s="13"/>
      <c r="K238" s="13"/>
      <c r="L238" s="191"/>
      <c r="M238" s="196"/>
      <c r="N238" s="197"/>
      <c r="O238" s="197"/>
      <c r="P238" s="197"/>
      <c r="Q238" s="197"/>
      <c r="R238" s="197"/>
      <c r="S238" s="197"/>
      <c r="T238" s="19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3" t="s">
        <v>157</v>
      </c>
      <c r="AU238" s="193" t="s">
        <v>82</v>
      </c>
      <c r="AV238" s="13" t="s">
        <v>80</v>
      </c>
      <c r="AW238" s="13" t="s">
        <v>30</v>
      </c>
      <c r="AX238" s="13" t="s">
        <v>73</v>
      </c>
      <c r="AY238" s="193" t="s">
        <v>147</v>
      </c>
    </row>
    <row r="239" s="14" customFormat="1">
      <c r="A239" s="14"/>
      <c r="B239" s="199"/>
      <c r="C239" s="14"/>
      <c r="D239" s="192" t="s">
        <v>157</v>
      </c>
      <c r="E239" s="200" t="s">
        <v>1</v>
      </c>
      <c r="F239" s="201" t="s">
        <v>885</v>
      </c>
      <c r="G239" s="14"/>
      <c r="H239" s="202">
        <v>66.599999999999994</v>
      </c>
      <c r="I239" s="203"/>
      <c r="J239" s="14"/>
      <c r="K239" s="14"/>
      <c r="L239" s="199"/>
      <c r="M239" s="204"/>
      <c r="N239" s="205"/>
      <c r="O239" s="205"/>
      <c r="P239" s="205"/>
      <c r="Q239" s="205"/>
      <c r="R239" s="205"/>
      <c r="S239" s="205"/>
      <c r="T239" s="20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00" t="s">
        <v>157</v>
      </c>
      <c r="AU239" s="200" t="s">
        <v>82</v>
      </c>
      <c r="AV239" s="14" t="s">
        <v>82</v>
      </c>
      <c r="AW239" s="14" t="s">
        <v>30</v>
      </c>
      <c r="AX239" s="14" t="s">
        <v>73</v>
      </c>
      <c r="AY239" s="200" t="s">
        <v>147</v>
      </c>
    </row>
    <row r="240" s="13" customFormat="1">
      <c r="A240" s="13"/>
      <c r="B240" s="191"/>
      <c r="C240" s="13"/>
      <c r="D240" s="192" t="s">
        <v>157</v>
      </c>
      <c r="E240" s="193" t="s">
        <v>1</v>
      </c>
      <c r="F240" s="194" t="s">
        <v>949</v>
      </c>
      <c r="G240" s="13"/>
      <c r="H240" s="193" t="s">
        <v>1</v>
      </c>
      <c r="I240" s="195"/>
      <c r="J240" s="13"/>
      <c r="K240" s="13"/>
      <c r="L240" s="191"/>
      <c r="M240" s="196"/>
      <c r="N240" s="197"/>
      <c r="O240" s="197"/>
      <c r="P240" s="197"/>
      <c r="Q240" s="197"/>
      <c r="R240" s="197"/>
      <c r="S240" s="197"/>
      <c r="T240" s="19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93" t="s">
        <v>157</v>
      </c>
      <c r="AU240" s="193" t="s">
        <v>82</v>
      </c>
      <c r="AV240" s="13" t="s">
        <v>80</v>
      </c>
      <c r="AW240" s="13" t="s">
        <v>30</v>
      </c>
      <c r="AX240" s="13" t="s">
        <v>73</v>
      </c>
      <c r="AY240" s="193" t="s">
        <v>147</v>
      </c>
    </row>
    <row r="241" s="14" customFormat="1">
      <c r="A241" s="14"/>
      <c r="B241" s="199"/>
      <c r="C241" s="14"/>
      <c r="D241" s="192" t="s">
        <v>157</v>
      </c>
      <c r="E241" s="200" t="s">
        <v>1</v>
      </c>
      <c r="F241" s="201" t="s">
        <v>964</v>
      </c>
      <c r="G241" s="14"/>
      <c r="H241" s="202">
        <v>27</v>
      </c>
      <c r="I241" s="203"/>
      <c r="J241" s="14"/>
      <c r="K241" s="14"/>
      <c r="L241" s="199"/>
      <c r="M241" s="204"/>
      <c r="N241" s="205"/>
      <c r="O241" s="205"/>
      <c r="P241" s="205"/>
      <c r="Q241" s="205"/>
      <c r="R241" s="205"/>
      <c r="S241" s="205"/>
      <c r="T241" s="20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00" t="s">
        <v>157</v>
      </c>
      <c r="AU241" s="200" t="s">
        <v>82</v>
      </c>
      <c r="AV241" s="14" t="s">
        <v>82</v>
      </c>
      <c r="AW241" s="14" t="s">
        <v>30</v>
      </c>
      <c r="AX241" s="14" t="s">
        <v>73</v>
      </c>
      <c r="AY241" s="200" t="s">
        <v>147</v>
      </c>
    </row>
    <row r="242" s="15" customFormat="1">
      <c r="A242" s="15"/>
      <c r="B242" s="207"/>
      <c r="C242" s="15"/>
      <c r="D242" s="192" t="s">
        <v>157</v>
      </c>
      <c r="E242" s="208" t="s">
        <v>1</v>
      </c>
      <c r="F242" s="209" t="s">
        <v>160</v>
      </c>
      <c r="G242" s="15"/>
      <c r="H242" s="210">
        <v>93.599999999999994</v>
      </c>
      <c r="I242" s="211"/>
      <c r="J242" s="15"/>
      <c r="K242" s="15"/>
      <c r="L242" s="207"/>
      <c r="M242" s="212"/>
      <c r="N242" s="213"/>
      <c r="O242" s="213"/>
      <c r="P242" s="213"/>
      <c r="Q242" s="213"/>
      <c r="R242" s="213"/>
      <c r="S242" s="213"/>
      <c r="T242" s="214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08" t="s">
        <v>157</v>
      </c>
      <c r="AU242" s="208" t="s">
        <v>82</v>
      </c>
      <c r="AV242" s="15" t="s">
        <v>154</v>
      </c>
      <c r="AW242" s="15" t="s">
        <v>30</v>
      </c>
      <c r="AX242" s="15" t="s">
        <v>80</v>
      </c>
      <c r="AY242" s="208" t="s">
        <v>147</v>
      </c>
    </row>
    <row r="243" s="14" customFormat="1">
      <c r="A243" s="14"/>
      <c r="B243" s="199"/>
      <c r="C243" s="14"/>
      <c r="D243" s="192" t="s">
        <v>157</v>
      </c>
      <c r="E243" s="14"/>
      <c r="F243" s="201" t="s">
        <v>965</v>
      </c>
      <c r="G243" s="14"/>
      <c r="H243" s="202">
        <v>112.31999999999999</v>
      </c>
      <c r="I243" s="203"/>
      <c r="J243" s="14"/>
      <c r="K243" s="14"/>
      <c r="L243" s="199"/>
      <c r="M243" s="204"/>
      <c r="N243" s="205"/>
      <c r="O243" s="205"/>
      <c r="P243" s="205"/>
      <c r="Q243" s="205"/>
      <c r="R243" s="205"/>
      <c r="S243" s="205"/>
      <c r="T243" s="20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0" t="s">
        <v>157</v>
      </c>
      <c r="AU243" s="200" t="s">
        <v>82</v>
      </c>
      <c r="AV243" s="14" t="s">
        <v>82</v>
      </c>
      <c r="AW243" s="14" t="s">
        <v>3</v>
      </c>
      <c r="AX243" s="14" t="s">
        <v>80</v>
      </c>
      <c r="AY243" s="200" t="s">
        <v>147</v>
      </c>
    </row>
    <row r="244" s="12" customFormat="1" ht="22.8" customHeight="1">
      <c r="A244" s="12"/>
      <c r="B244" s="158"/>
      <c r="C244" s="12"/>
      <c r="D244" s="159" t="s">
        <v>72</v>
      </c>
      <c r="E244" s="169" t="s">
        <v>218</v>
      </c>
      <c r="F244" s="169" t="s">
        <v>473</v>
      </c>
      <c r="G244" s="12"/>
      <c r="H244" s="12"/>
      <c r="I244" s="161"/>
      <c r="J244" s="170">
        <f>BK244</f>
        <v>0</v>
      </c>
      <c r="K244" s="12"/>
      <c r="L244" s="158"/>
      <c r="M244" s="163"/>
      <c r="N244" s="164"/>
      <c r="O244" s="164"/>
      <c r="P244" s="165">
        <f>SUM(P245:P253)</f>
        <v>0</v>
      </c>
      <c r="Q244" s="164"/>
      <c r="R244" s="165">
        <f>SUM(R245:R253)</f>
        <v>0</v>
      </c>
      <c r="S244" s="164"/>
      <c r="T244" s="166">
        <f>SUM(T245:T253)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59" t="s">
        <v>80</v>
      </c>
      <c r="AT244" s="167" t="s">
        <v>72</v>
      </c>
      <c r="AU244" s="167" t="s">
        <v>80</v>
      </c>
      <c r="AY244" s="159" t="s">
        <v>147</v>
      </c>
      <c r="BK244" s="168">
        <f>SUM(BK245:BK253)</f>
        <v>0</v>
      </c>
    </row>
    <row r="245" s="2" customFormat="1" ht="37.8" customHeight="1">
      <c r="A245" s="37"/>
      <c r="B245" s="171"/>
      <c r="C245" s="172" t="s">
        <v>335</v>
      </c>
      <c r="D245" s="172" t="s">
        <v>150</v>
      </c>
      <c r="E245" s="173" t="s">
        <v>474</v>
      </c>
      <c r="F245" s="174" t="s">
        <v>475</v>
      </c>
      <c r="G245" s="175" t="s">
        <v>164</v>
      </c>
      <c r="H245" s="176">
        <v>134.77000000000001</v>
      </c>
      <c r="I245" s="177"/>
      <c r="J245" s="178">
        <f>ROUND(I245*H245,2)</f>
        <v>0</v>
      </c>
      <c r="K245" s="179"/>
      <c r="L245" s="38"/>
      <c r="M245" s="180" t="s">
        <v>1</v>
      </c>
      <c r="N245" s="181" t="s">
        <v>38</v>
      </c>
      <c r="O245" s="76"/>
      <c r="P245" s="182">
        <f>O245*H245</f>
        <v>0</v>
      </c>
      <c r="Q245" s="182">
        <v>0</v>
      </c>
      <c r="R245" s="182">
        <f>Q245*H245</f>
        <v>0</v>
      </c>
      <c r="S245" s="182">
        <v>0</v>
      </c>
      <c r="T245" s="183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4" t="s">
        <v>154</v>
      </c>
      <c r="AT245" s="184" t="s">
        <v>150</v>
      </c>
      <c r="AU245" s="184" t="s">
        <v>82</v>
      </c>
      <c r="AY245" s="18" t="s">
        <v>147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18" t="s">
        <v>80</v>
      </c>
      <c r="BK245" s="185">
        <f>ROUND(I245*H245,2)</f>
        <v>0</v>
      </c>
      <c r="BL245" s="18" t="s">
        <v>154</v>
      </c>
      <c r="BM245" s="184" t="s">
        <v>336</v>
      </c>
    </row>
    <row r="246" s="2" customFormat="1">
      <c r="A246" s="37"/>
      <c r="B246" s="38"/>
      <c r="C246" s="37"/>
      <c r="D246" s="186" t="s">
        <v>155</v>
      </c>
      <c r="E246" s="37"/>
      <c r="F246" s="187" t="s">
        <v>477</v>
      </c>
      <c r="G246" s="37"/>
      <c r="H246" s="37"/>
      <c r="I246" s="188"/>
      <c r="J246" s="37"/>
      <c r="K246" s="37"/>
      <c r="L246" s="38"/>
      <c r="M246" s="189"/>
      <c r="N246" s="190"/>
      <c r="O246" s="76"/>
      <c r="P246" s="76"/>
      <c r="Q246" s="76"/>
      <c r="R246" s="76"/>
      <c r="S246" s="76"/>
      <c r="T246" s="7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8" t="s">
        <v>155</v>
      </c>
      <c r="AU246" s="18" t="s">
        <v>82</v>
      </c>
    </row>
    <row r="247" s="13" customFormat="1">
      <c r="A247" s="13"/>
      <c r="B247" s="191"/>
      <c r="C247" s="13"/>
      <c r="D247" s="192" t="s">
        <v>157</v>
      </c>
      <c r="E247" s="193" t="s">
        <v>1</v>
      </c>
      <c r="F247" s="194" t="s">
        <v>966</v>
      </c>
      <c r="G247" s="13"/>
      <c r="H247" s="193" t="s">
        <v>1</v>
      </c>
      <c r="I247" s="195"/>
      <c r="J247" s="13"/>
      <c r="K247" s="13"/>
      <c r="L247" s="191"/>
      <c r="M247" s="196"/>
      <c r="N247" s="197"/>
      <c r="O247" s="197"/>
      <c r="P247" s="197"/>
      <c r="Q247" s="197"/>
      <c r="R247" s="197"/>
      <c r="S247" s="197"/>
      <c r="T247" s="19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3" t="s">
        <v>157</v>
      </c>
      <c r="AU247" s="193" t="s">
        <v>82</v>
      </c>
      <c r="AV247" s="13" t="s">
        <v>80</v>
      </c>
      <c r="AW247" s="13" t="s">
        <v>30</v>
      </c>
      <c r="AX247" s="13" t="s">
        <v>73</v>
      </c>
      <c r="AY247" s="193" t="s">
        <v>147</v>
      </c>
    </row>
    <row r="248" s="14" customFormat="1">
      <c r="A248" s="14"/>
      <c r="B248" s="199"/>
      <c r="C248" s="14"/>
      <c r="D248" s="192" t="s">
        <v>157</v>
      </c>
      <c r="E248" s="200" t="s">
        <v>1</v>
      </c>
      <c r="F248" s="201" t="s">
        <v>967</v>
      </c>
      <c r="G248" s="14"/>
      <c r="H248" s="202">
        <v>134.77000000000001</v>
      </c>
      <c r="I248" s="203"/>
      <c r="J248" s="14"/>
      <c r="K248" s="14"/>
      <c r="L248" s="199"/>
      <c r="M248" s="204"/>
      <c r="N248" s="205"/>
      <c r="O248" s="205"/>
      <c r="P248" s="205"/>
      <c r="Q248" s="205"/>
      <c r="R248" s="205"/>
      <c r="S248" s="205"/>
      <c r="T248" s="20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0" t="s">
        <v>157</v>
      </c>
      <c r="AU248" s="200" t="s">
        <v>82</v>
      </c>
      <c r="AV248" s="14" t="s">
        <v>82</v>
      </c>
      <c r="AW248" s="14" t="s">
        <v>30</v>
      </c>
      <c r="AX248" s="14" t="s">
        <v>80</v>
      </c>
      <c r="AY248" s="200" t="s">
        <v>147</v>
      </c>
    </row>
    <row r="249" s="2" customFormat="1" ht="44.25" customHeight="1">
      <c r="A249" s="37"/>
      <c r="B249" s="171"/>
      <c r="C249" s="172" t="s">
        <v>103</v>
      </c>
      <c r="D249" s="172" t="s">
        <v>150</v>
      </c>
      <c r="E249" s="173" t="s">
        <v>968</v>
      </c>
      <c r="F249" s="174" t="s">
        <v>969</v>
      </c>
      <c r="G249" s="175" t="s">
        <v>164</v>
      </c>
      <c r="H249" s="176">
        <v>404.80000000000001</v>
      </c>
      <c r="I249" s="177"/>
      <c r="J249" s="178">
        <f>ROUND(I249*H249,2)</f>
        <v>0</v>
      </c>
      <c r="K249" s="179"/>
      <c r="L249" s="38"/>
      <c r="M249" s="180" t="s">
        <v>1</v>
      </c>
      <c r="N249" s="181" t="s">
        <v>38</v>
      </c>
      <c r="O249" s="76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4" t="s">
        <v>154</v>
      </c>
      <c r="AT249" s="184" t="s">
        <v>150</v>
      </c>
      <c r="AU249" s="184" t="s">
        <v>82</v>
      </c>
      <c r="AY249" s="18" t="s">
        <v>147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8" t="s">
        <v>80</v>
      </c>
      <c r="BK249" s="185">
        <f>ROUND(I249*H249,2)</f>
        <v>0</v>
      </c>
      <c r="BL249" s="18" t="s">
        <v>154</v>
      </c>
      <c r="BM249" s="184" t="s">
        <v>343</v>
      </c>
    </row>
    <row r="250" s="2" customFormat="1">
      <c r="A250" s="37"/>
      <c r="B250" s="38"/>
      <c r="C250" s="37"/>
      <c r="D250" s="186" t="s">
        <v>155</v>
      </c>
      <c r="E250" s="37"/>
      <c r="F250" s="187" t="s">
        <v>970</v>
      </c>
      <c r="G250" s="37"/>
      <c r="H250" s="37"/>
      <c r="I250" s="188"/>
      <c r="J250" s="37"/>
      <c r="K250" s="37"/>
      <c r="L250" s="38"/>
      <c r="M250" s="189"/>
      <c r="N250" s="190"/>
      <c r="O250" s="76"/>
      <c r="P250" s="76"/>
      <c r="Q250" s="76"/>
      <c r="R250" s="76"/>
      <c r="S250" s="76"/>
      <c r="T250" s="7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8" t="s">
        <v>155</v>
      </c>
      <c r="AU250" s="18" t="s">
        <v>82</v>
      </c>
    </row>
    <row r="251" s="13" customFormat="1">
      <c r="A251" s="13"/>
      <c r="B251" s="191"/>
      <c r="C251" s="13"/>
      <c r="D251" s="192" t="s">
        <v>157</v>
      </c>
      <c r="E251" s="193" t="s">
        <v>1</v>
      </c>
      <c r="F251" s="194" t="s">
        <v>971</v>
      </c>
      <c r="G251" s="13"/>
      <c r="H251" s="193" t="s">
        <v>1</v>
      </c>
      <c r="I251" s="195"/>
      <c r="J251" s="13"/>
      <c r="K251" s="13"/>
      <c r="L251" s="191"/>
      <c r="M251" s="196"/>
      <c r="N251" s="197"/>
      <c r="O251" s="197"/>
      <c r="P251" s="197"/>
      <c r="Q251" s="197"/>
      <c r="R251" s="197"/>
      <c r="S251" s="197"/>
      <c r="T251" s="19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3" t="s">
        <v>157</v>
      </c>
      <c r="AU251" s="193" t="s">
        <v>82</v>
      </c>
      <c r="AV251" s="13" t="s">
        <v>80</v>
      </c>
      <c r="AW251" s="13" t="s">
        <v>30</v>
      </c>
      <c r="AX251" s="13" t="s">
        <v>73</v>
      </c>
      <c r="AY251" s="193" t="s">
        <v>147</v>
      </c>
    </row>
    <row r="252" s="14" customFormat="1">
      <c r="A252" s="14"/>
      <c r="B252" s="199"/>
      <c r="C252" s="14"/>
      <c r="D252" s="192" t="s">
        <v>157</v>
      </c>
      <c r="E252" s="200" t="s">
        <v>1</v>
      </c>
      <c r="F252" s="201" t="s">
        <v>972</v>
      </c>
      <c r="G252" s="14"/>
      <c r="H252" s="202">
        <v>404.80000000000001</v>
      </c>
      <c r="I252" s="203"/>
      <c r="J252" s="14"/>
      <c r="K252" s="14"/>
      <c r="L252" s="199"/>
      <c r="M252" s="204"/>
      <c r="N252" s="205"/>
      <c r="O252" s="205"/>
      <c r="P252" s="205"/>
      <c r="Q252" s="205"/>
      <c r="R252" s="205"/>
      <c r="S252" s="205"/>
      <c r="T252" s="20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0" t="s">
        <v>157</v>
      </c>
      <c r="AU252" s="200" t="s">
        <v>82</v>
      </c>
      <c r="AV252" s="14" t="s">
        <v>82</v>
      </c>
      <c r="AW252" s="14" t="s">
        <v>30</v>
      </c>
      <c r="AX252" s="14" t="s">
        <v>73</v>
      </c>
      <c r="AY252" s="200" t="s">
        <v>147</v>
      </c>
    </row>
    <row r="253" s="15" customFormat="1">
      <c r="A253" s="15"/>
      <c r="B253" s="207"/>
      <c r="C253" s="15"/>
      <c r="D253" s="192" t="s">
        <v>157</v>
      </c>
      <c r="E253" s="208" t="s">
        <v>1</v>
      </c>
      <c r="F253" s="209" t="s">
        <v>160</v>
      </c>
      <c r="G253" s="15"/>
      <c r="H253" s="210">
        <v>404.80000000000001</v>
      </c>
      <c r="I253" s="211"/>
      <c r="J253" s="15"/>
      <c r="K253" s="15"/>
      <c r="L253" s="207"/>
      <c r="M253" s="212"/>
      <c r="N253" s="213"/>
      <c r="O253" s="213"/>
      <c r="P253" s="213"/>
      <c r="Q253" s="213"/>
      <c r="R253" s="213"/>
      <c r="S253" s="213"/>
      <c r="T253" s="21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08" t="s">
        <v>157</v>
      </c>
      <c r="AU253" s="208" t="s">
        <v>82</v>
      </c>
      <c r="AV253" s="15" t="s">
        <v>154</v>
      </c>
      <c r="AW253" s="15" t="s">
        <v>30</v>
      </c>
      <c r="AX253" s="15" t="s">
        <v>80</v>
      </c>
      <c r="AY253" s="208" t="s">
        <v>147</v>
      </c>
    </row>
    <row r="254" s="12" customFormat="1" ht="22.8" customHeight="1">
      <c r="A254" s="12"/>
      <c r="B254" s="158"/>
      <c r="C254" s="12"/>
      <c r="D254" s="159" t="s">
        <v>72</v>
      </c>
      <c r="E254" s="169" t="s">
        <v>503</v>
      </c>
      <c r="F254" s="169" t="s">
        <v>504</v>
      </c>
      <c r="G254" s="12"/>
      <c r="H254" s="12"/>
      <c r="I254" s="161"/>
      <c r="J254" s="170">
        <f>BK254</f>
        <v>0</v>
      </c>
      <c r="K254" s="12"/>
      <c r="L254" s="158"/>
      <c r="M254" s="163"/>
      <c r="N254" s="164"/>
      <c r="O254" s="164"/>
      <c r="P254" s="165">
        <f>SUM(P255:P264)</f>
        <v>0</v>
      </c>
      <c r="Q254" s="164"/>
      <c r="R254" s="165">
        <f>SUM(R255:R264)</f>
        <v>0</v>
      </c>
      <c r="S254" s="164"/>
      <c r="T254" s="166">
        <f>SUM(T255:T264)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59" t="s">
        <v>80</v>
      </c>
      <c r="AT254" s="167" t="s">
        <v>72</v>
      </c>
      <c r="AU254" s="167" t="s">
        <v>80</v>
      </c>
      <c r="AY254" s="159" t="s">
        <v>147</v>
      </c>
      <c r="BK254" s="168">
        <f>SUM(BK255:BK264)</f>
        <v>0</v>
      </c>
    </row>
    <row r="255" s="2" customFormat="1" ht="37.8" customHeight="1">
      <c r="A255" s="37"/>
      <c r="B255" s="171"/>
      <c r="C255" s="172" t="s">
        <v>345</v>
      </c>
      <c r="D255" s="172" t="s">
        <v>150</v>
      </c>
      <c r="E255" s="173" t="s">
        <v>973</v>
      </c>
      <c r="F255" s="174" t="s">
        <v>974</v>
      </c>
      <c r="G255" s="175" t="s">
        <v>508</v>
      </c>
      <c r="H255" s="176">
        <v>42.933</v>
      </c>
      <c r="I255" s="177"/>
      <c r="J255" s="178">
        <f>ROUND(I255*H255,2)</f>
        <v>0</v>
      </c>
      <c r="K255" s="179"/>
      <c r="L255" s="38"/>
      <c r="M255" s="180" t="s">
        <v>1</v>
      </c>
      <c r="N255" s="181" t="s">
        <v>38</v>
      </c>
      <c r="O255" s="76"/>
      <c r="P255" s="182">
        <f>O255*H255</f>
        <v>0</v>
      </c>
      <c r="Q255" s="182">
        <v>0</v>
      </c>
      <c r="R255" s="182">
        <f>Q255*H255</f>
        <v>0</v>
      </c>
      <c r="S255" s="182">
        <v>0</v>
      </c>
      <c r="T255" s="183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4" t="s">
        <v>154</v>
      </c>
      <c r="AT255" s="184" t="s">
        <v>150</v>
      </c>
      <c r="AU255" s="184" t="s">
        <v>82</v>
      </c>
      <c r="AY255" s="18" t="s">
        <v>147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8" t="s">
        <v>80</v>
      </c>
      <c r="BK255" s="185">
        <f>ROUND(I255*H255,2)</f>
        <v>0</v>
      </c>
      <c r="BL255" s="18" t="s">
        <v>154</v>
      </c>
      <c r="BM255" s="184" t="s">
        <v>348</v>
      </c>
    </row>
    <row r="256" s="2" customFormat="1">
      <c r="A256" s="37"/>
      <c r="B256" s="38"/>
      <c r="C256" s="37"/>
      <c r="D256" s="186" t="s">
        <v>155</v>
      </c>
      <c r="E256" s="37"/>
      <c r="F256" s="187" t="s">
        <v>975</v>
      </c>
      <c r="G256" s="37"/>
      <c r="H256" s="37"/>
      <c r="I256" s="188"/>
      <c r="J256" s="37"/>
      <c r="K256" s="37"/>
      <c r="L256" s="38"/>
      <c r="M256" s="189"/>
      <c r="N256" s="190"/>
      <c r="O256" s="76"/>
      <c r="P256" s="76"/>
      <c r="Q256" s="76"/>
      <c r="R256" s="76"/>
      <c r="S256" s="76"/>
      <c r="T256" s="7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8" t="s">
        <v>155</v>
      </c>
      <c r="AU256" s="18" t="s">
        <v>82</v>
      </c>
    </row>
    <row r="257" s="2" customFormat="1" ht="33" customHeight="1">
      <c r="A257" s="37"/>
      <c r="B257" s="171"/>
      <c r="C257" s="172" t="s">
        <v>268</v>
      </c>
      <c r="D257" s="172" t="s">
        <v>150</v>
      </c>
      <c r="E257" s="173" t="s">
        <v>511</v>
      </c>
      <c r="F257" s="174" t="s">
        <v>512</v>
      </c>
      <c r="G257" s="175" t="s">
        <v>508</v>
      </c>
      <c r="H257" s="176">
        <v>42.933</v>
      </c>
      <c r="I257" s="177"/>
      <c r="J257" s="178">
        <f>ROUND(I257*H257,2)</f>
        <v>0</v>
      </c>
      <c r="K257" s="179"/>
      <c r="L257" s="38"/>
      <c r="M257" s="180" t="s">
        <v>1</v>
      </c>
      <c r="N257" s="181" t="s">
        <v>38</v>
      </c>
      <c r="O257" s="76"/>
      <c r="P257" s="182">
        <f>O257*H257</f>
        <v>0</v>
      </c>
      <c r="Q257" s="182">
        <v>0</v>
      </c>
      <c r="R257" s="182">
        <f>Q257*H257</f>
        <v>0</v>
      </c>
      <c r="S257" s="182">
        <v>0</v>
      </c>
      <c r="T257" s="183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4" t="s">
        <v>154</v>
      </c>
      <c r="AT257" s="184" t="s">
        <v>150</v>
      </c>
      <c r="AU257" s="184" t="s">
        <v>82</v>
      </c>
      <c r="AY257" s="18" t="s">
        <v>147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8" t="s">
        <v>80</v>
      </c>
      <c r="BK257" s="185">
        <f>ROUND(I257*H257,2)</f>
        <v>0</v>
      </c>
      <c r="BL257" s="18" t="s">
        <v>154</v>
      </c>
      <c r="BM257" s="184" t="s">
        <v>356</v>
      </c>
    </row>
    <row r="258" s="2" customFormat="1">
      <c r="A258" s="37"/>
      <c r="B258" s="38"/>
      <c r="C258" s="37"/>
      <c r="D258" s="186" t="s">
        <v>155</v>
      </c>
      <c r="E258" s="37"/>
      <c r="F258" s="187" t="s">
        <v>514</v>
      </c>
      <c r="G258" s="37"/>
      <c r="H258" s="37"/>
      <c r="I258" s="188"/>
      <c r="J258" s="37"/>
      <c r="K258" s="37"/>
      <c r="L258" s="38"/>
      <c r="M258" s="189"/>
      <c r="N258" s="190"/>
      <c r="O258" s="76"/>
      <c r="P258" s="76"/>
      <c r="Q258" s="76"/>
      <c r="R258" s="76"/>
      <c r="S258" s="76"/>
      <c r="T258" s="7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8" t="s">
        <v>155</v>
      </c>
      <c r="AU258" s="18" t="s">
        <v>82</v>
      </c>
    </row>
    <row r="259" s="2" customFormat="1" ht="44.25" customHeight="1">
      <c r="A259" s="37"/>
      <c r="B259" s="171"/>
      <c r="C259" s="172" t="s">
        <v>358</v>
      </c>
      <c r="D259" s="172" t="s">
        <v>150</v>
      </c>
      <c r="E259" s="173" t="s">
        <v>516</v>
      </c>
      <c r="F259" s="174" t="s">
        <v>517</v>
      </c>
      <c r="G259" s="175" t="s">
        <v>508</v>
      </c>
      <c r="H259" s="176">
        <v>601.06200000000001</v>
      </c>
      <c r="I259" s="177"/>
      <c r="J259" s="178">
        <f>ROUND(I259*H259,2)</f>
        <v>0</v>
      </c>
      <c r="K259" s="179"/>
      <c r="L259" s="38"/>
      <c r="M259" s="180" t="s">
        <v>1</v>
      </c>
      <c r="N259" s="181" t="s">
        <v>38</v>
      </c>
      <c r="O259" s="76"/>
      <c r="P259" s="182">
        <f>O259*H259</f>
        <v>0</v>
      </c>
      <c r="Q259" s="182">
        <v>0</v>
      </c>
      <c r="R259" s="182">
        <f>Q259*H259</f>
        <v>0</v>
      </c>
      <c r="S259" s="182">
        <v>0</v>
      </c>
      <c r="T259" s="183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4" t="s">
        <v>154</v>
      </c>
      <c r="AT259" s="184" t="s">
        <v>150</v>
      </c>
      <c r="AU259" s="184" t="s">
        <v>82</v>
      </c>
      <c r="AY259" s="18" t="s">
        <v>147</v>
      </c>
      <c r="BE259" s="185">
        <f>IF(N259="základní",J259,0)</f>
        <v>0</v>
      </c>
      <c r="BF259" s="185">
        <f>IF(N259="snížená",J259,0)</f>
        <v>0</v>
      </c>
      <c r="BG259" s="185">
        <f>IF(N259="zákl. přenesená",J259,0)</f>
        <v>0</v>
      </c>
      <c r="BH259" s="185">
        <f>IF(N259="sníž. přenesená",J259,0)</f>
        <v>0</v>
      </c>
      <c r="BI259" s="185">
        <f>IF(N259="nulová",J259,0)</f>
        <v>0</v>
      </c>
      <c r="BJ259" s="18" t="s">
        <v>80</v>
      </c>
      <c r="BK259" s="185">
        <f>ROUND(I259*H259,2)</f>
        <v>0</v>
      </c>
      <c r="BL259" s="18" t="s">
        <v>154</v>
      </c>
      <c r="BM259" s="184" t="s">
        <v>361</v>
      </c>
    </row>
    <row r="260" s="2" customFormat="1">
      <c r="A260" s="37"/>
      <c r="B260" s="38"/>
      <c r="C260" s="37"/>
      <c r="D260" s="186" t="s">
        <v>155</v>
      </c>
      <c r="E260" s="37"/>
      <c r="F260" s="187" t="s">
        <v>519</v>
      </c>
      <c r="G260" s="37"/>
      <c r="H260" s="37"/>
      <c r="I260" s="188"/>
      <c r="J260" s="37"/>
      <c r="K260" s="37"/>
      <c r="L260" s="38"/>
      <c r="M260" s="189"/>
      <c r="N260" s="190"/>
      <c r="O260" s="76"/>
      <c r="P260" s="76"/>
      <c r="Q260" s="76"/>
      <c r="R260" s="76"/>
      <c r="S260" s="76"/>
      <c r="T260" s="7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8" t="s">
        <v>155</v>
      </c>
      <c r="AU260" s="18" t="s">
        <v>82</v>
      </c>
    </row>
    <row r="261" s="14" customFormat="1">
      <c r="A261" s="14"/>
      <c r="B261" s="199"/>
      <c r="C261" s="14"/>
      <c r="D261" s="192" t="s">
        <v>157</v>
      </c>
      <c r="E261" s="200" t="s">
        <v>1</v>
      </c>
      <c r="F261" s="201" t="s">
        <v>976</v>
      </c>
      <c r="G261" s="14"/>
      <c r="H261" s="202">
        <v>601.06200000000001</v>
      </c>
      <c r="I261" s="203"/>
      <c r="J261" s="14"/>
      <c r="K261" s="14"/>
      <c r="L261" s="199"/>
      <c r="M261" s="204"/>
      <c r="N261" s="205"/>
      <c r="O261" s="205"/>
      <c r="P261" s="205"/>
      <c r="Q261" s="205"/>
      <c r="R261" s="205"/>
      <c r="S261" s="205"/>
      <c r="T261" s="20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0" t="s">
        <v>157</v>
      </c>
      <c r="AU261" s="200" t="s">
        <v>82</v>
      </c>
      <c r="AV261" s="14" t="s">
        <v>82</v>
      </c>
      <c r="AW261" s="14" t="s">
        <v>30</v>
      </c>
      <c r="AX261" s="14" t="s">
        <v>73</v>
      </c>
      <c r="AY261" s="200" t="s">
        <v>147</v>
      </c>
    </row>
    <row r="262" s="15" customFormat="1">
      <c r="A262" s="15"/>
      <c r="B262" s="207"/>
      <c r="C262" s="15"/>
      <c r="D262" s="192" t="s">
        <v>157</v>
      </c>
      <c r="E262" s="208" t="s">
        <v>1</v>
      </c>
      <c r="F262" s="209" t="s">
        <v>160</v>
      </c>
      <c r="G262" s="15"/>
      <c r="H262" s="210">
        <v>601.06200000000001</v>
      </c>
      <c r="I262" s="211"/>
      <c r="J262" s="15"/>
      <c r="K262" s="15"/>
      <c r="L262" s="207"/>
      <c r="M262" s="212"/>
      <c r="N262" s="213"/>
      <c r="O262" s="213"/>
      <c r="P262" s="213"/>
      <c r="Q262" s="213"/>
      <c r="R262" s="213"/>
      <c r="S262" s="213"/>
      <c r="T262" s="21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08" t="s">
        <v>157</v>
      </c>
      <c r="AU262" s="208" t="s">
        <v>82</v>
      </c>
      <c r="AV262" s="15" t="s">
        <v>154</v>
      </c>
      <c r="AW262" s="15" t="s">
        <v>30</v>
      </c>
      <c r="AX262" s="15" t="s">
        <v>80</v>
      </c>
      <c r="AY262" s="208" t="s">
        <v>147</v>
      </c>
    </row>
    <row r="263" s="2" customFormat="1" ht="44.25" customHeight="1">
      <c r="A263" s="37"/>
      <c r="B263" s="171"/>
      <c r="C263" s="172" t="s">
        <v>274</v>
      </c>
      <c r="D263" s="172" t="s">
        <v>150</v>
      </c>
      <c r="E263" s="173" t="s">
        <v>521</v>
      </c>
      <c r="F263" s="174" t="s">
        <v>522</v>
      </c>
      <c r="G263" s="175" t="s">
        <v>508</v>
      </c>
      <c r="H263" s="176">
        <v>42.933</v>
      </c>
      <c r="I263" s="177"/>
      <c r="J263" s="178">
        <f>ROUND(I263*H263,2)</f>
        <v>0</v>
      </c>
      <c r="K263" s="179"/>
      <c r="L263" s="38"/>
      <c r="M263" s="180" t="s">
        <v>1</v>
      </c>
      <c r="N263" s="181" t="s">
        <v>38</v>
      </c>
      <c r="O263" s="76"/>
      <c r="P263" s="182">
        <f>O263*H263</f>
        <v>0</v>
      </c>
      <c r="Q263" s="182">
        <v>0</v>
      </c>
      <c r="R263" s="182">
        <f>Q263*H263</f>
        <v>0</v>
      </c>
      <c r="S263" s="182">
        <v>0</v>
      </c>
      <c r="T263" s="183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4" t="s">
        <v>154</v>
      </c>
      <c r="AT263" s="184" t="s">
        <v>150</v>
      </c>
      <c r="AU263" s="184" t="s">
        <v>82</v>
      </c>
      <c r="AY263" s="18" t="s">
        <v>147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8" t="s">
        <v>80</v>
      </c>
      <c r="BK263" s="185">
        <f>ROUND(I263*H263,2)</f>
        <v>0</v>
      </c>
      <c r="BL263" s="18" t="s">
        <v>154</v>
      </c>
      <c r="BM263" s="184" t="s">
        <v>363</v>
      </c>
    </row>
    <row r="264" s="2" customFormat="1">
      <c r="A264" s="37"/>
      <c r="B264" s="38"/>
      <c r="C264" s="37"/>
      <c r="D264" s="186" t="s">
        <v>155</v>
      </c>
      <c r="E264" s="37"/>
      <c r="F264" s="187" t="s">
        <v>524</v>
      </c>
      <c r="G264" s="37"/>
      <c r="H264" s="37"/>
      <c r="I264" s="188"/>
      <c r="J264" s="37"/>
      <c r="K264" s="37"/>
      <c r="L264" s="38"/>
      <c r="M264" s="189"/>
      <c r="N264" s="190"/>
      <c r="O264" s="76"/>
      <c r="P264" s="76"/>
      <c r="Q264" s="76"/>
      <c r="R264" s="76"/>
      <c r="S264" s="76"/>
      <c r="T264" s="7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8" t="s">
        <v>155</v>
      </c>
      <c r="AU264" s="18" t="s">
        <v>82</v>
      </c>
    </row>
    <row r="265" s="12" customFormat="1" ht="22.8" customHeight="1">
      <c r="A265" s="12"/>
      <c r="B265" s="158"/>
      <c r="C265" s="12"/>
      <c r="D265" s="159" t="s">
        <v>72</v>
      </c>
      <c r="E265" s="169" t="s">
        <v>525</v>
      </c>
      <c r="F265" s="169" t="s">
        <v>526</v>
      </c>
      <c r="G265" s="12"/>
      <c r="H265" s="12"/>
      <c r="I265" s="161"/>
      <c r="J265" s="170">
        <f>BK265</f>
        <v>0</v>
      </c>
      <c r="K265" s="12"/>
      <c r="L265" s="158"/>
      <c r="M265" s="163"/>
      <c r="N265" s="164"/>
      <c r="O265" s="164"/>
      <c r="P265" s="165">
        <f>SUM(P266:P267)</f>
        <v>0</v>
      </c>
      <c r="Q265" s="164"/>
      <c r="R265" s="165">
        <f>SUM(R266:R267)</f>
        <v>0</v>
      </c>
      <c r="S265" s="164"/>
      <c r="T265" s="166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59" t="s">
        <v>80</v>
      </c>
      <c r="AT265" s="167" t="s">
        <v>72</v>
      </c>
      <c r="AU265" s="167" t="s">
        <v>80</v>
      </c>
      <c r="AY265" s="159" t="s">
        <v>147</v>
      </c>
      <c r="BK265" s="168">
        <f>SUM(BK266:BK267)</f>
        <v>0</v>
      </c>
    </row>
    <row r="266" s="2" customFormat="1" ht="55.5" customHeight="1">
      <c r="A266" s="37"/>
      <c r="B266" s="171"/>
      <c r="C266" s="172" t="s">
        <v>364</v>
      </c>
      <c r="D266" s="172" t="s">
        <v>150</v>
      </c>
      <c r="E266" s="173" t="s">
        <v>977</v>
      </c>
      <c r="F266" s="174" t="s">
        <v>978</v>
      </c>
      <c r="G266" s="175" t="s">
        <v>508</v>
      </c>
      <c r="H266" s="176">
        <v>42.933</v>
      </c>
      <c r="I266" s="177"/>
      <c r="J266" s="178">
        <f>ROUND(I266*H266,2)</f>
        <v>0</v>
      </c>
      <c r="K266" s="179"/>
      <c r="L266" s="38"/>
      <c r="M266" s="180" t="s">
        <v>1</v>
      </c>
      <c r="N266" s="181" t="s">
        <v>38</v>
      </c>
      <c r="O266" s="76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4" t="s">
        <v>154</v>
      </c>
      <c r="AT266" s="184" t="s">
        <v>150</v>
      </c>
      <c r="AU266" s="184" t="s">
        <v>82</v>
      </c>
      <c r="AY266" s="18" t="s">
        <v>147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8" t="s">
        <v>80</v>
      </c>
      <c r="BK266" s="185">
        <f>ROUND(I266*H266,2)</f>
        <v>0</v>
      </c>
      <c r="BL266" s="18" t="s">
        <v>154</v>
      </c>
      <c r="BM266" s="184" t="s">
        <v>365</v>
      </c>
    </row>
    <row r="267" s="2" customFormat="1">
      <c r="A267" s="37"/>
      <c r="B267" s="38"/>
      <c r="C267" s="37"/>
      <c r="D267" s="186" t="s">
        <v>155</v>
      </c>
      <c r="E267" s="37"/>
      <c r="F267" s="187" t="s">
        <v>979</v>
      </c>
      <c r="G267" s="37"/>
      <c r="H267" s="37"/>
      <c r="I267" s="188"/>
      <c r="J267" s="37"/>
      <c r="K267" s="37"/>
      <c r="L267" s="38"/>
      <c r="M267" s="189"/>
      <c r="N267" s="190"/>
      <c r="O267" s="76"/>
      <c r="P267" s="76"/>
      <c r="Q267" s="76"/>
      <c r="R267" s="76"/>
      <c r="S267" s="76"/>
      <c r="T267" s="7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8" t="s">
        <v>155</v>
      </c>
      <c r="AU267" s="18" t="s">
        <v>82</v>
      </c>
    </row>
    <row r="268" s="12" customFormat="1" ht="25.92" customHeight="1">
      <c r="A268" s="12"/>
      <c r="B268" s="158"/>
      <c r="C268" s="12"/>
      <c r="D268" s="159" t="s">
        <v>72</v>
      </c>
      <c r="E268" s="160" t="s">
        <v>618</v>
      </c>
      <c r="F268" s="160" t="s">
        <v>619</v>
      </c>
      <c r="G268" s="12"/>
      <c r="H268" s="12"/>
      <c r="I268" s="161"/>
      <c r="J268" s="162">
        <f>BK268</f>
        <v>0</v>
      </c>
      <c r="K268" s="12"/>
      <c r="L268" s="158"/>
      <c r="M268" s="163"/>
      <c r="N268" s="164"/>
      <c r="O268" s="164"/>
      <c r="P268" s="165">
        <f>P269+P309</f>
        <v>0</v>
      </c>
      <c r="Q268" s="164"/>
      <c r="R268" s="165">
        <f>R269+R309</f>
        <v>0</v>
      </c>
      <c r="S268" s="164"/>
      <c r="T268" s="166">
        <f>T269+T309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59" t="s">
        <v>82</v>
      </c>
      <c r="AT268" s="167" t="s">
        <v>72</v>
      </c>
      <c r="AU268" s="167" t="s">
        <v>73</v>
      </c>
      <c r="AY268" s="159" t="s">
        <v>147</v>
      </c>
      <c r="BK268" s="168">
        <f>BK269+BK309</f>
        <v>0</v>
      </c>
    </row>
    <row r="269" s="12" customFormat="1" ht="22.8" customHeight="1">
      <c r="A269" s="12"/>
      <c r="B269" s="158"/>
      <c r="C269" s="12"/>
      <c r="D269" s="159" t="s">
        <v>72</v>
      </c>
      <c r="E269" s="169" t="s">
        <v>980</v>
      </c>
      <c r="F269" s="169" t="s">
        <v>981</v>
      </c>
      <c r="G269" s="12"/>
      <c r="H269" s="12"/>
      <c r="I269" s="161"/>
      <c r="J269" s="170">
        <f>BK269</f>
        <v>0</v>
      </c>
      <c r="K269" s="12"/>
      <c r="L269" s="158"/>
      <c r="M269" s="163"/>
      <c r="N269" s="164"/>
      <c r="O269" s="164"/>
      <c r="P269" s="165">
        <f>SUM(P270:P308)</f>
        <v>0</v>
      </c>
      <c r="Q269" s="164"/>
      <c r="R269" s="165">
        <f>SUM(R270:R308)</f>
        <v>0</v>
      </c>
      <c r="S269" s="164"/>
      <c r="T269" s="166">
        <f>SUM(T270:T308)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59" t="s">
        <v>82</v>
      </c>
      <c r="AT269" s="167" t="s">
        <v>72</v>
      </c>
      <c r="AU269" s="167" t="s">
        <v>80</v>
      </c>
      <c r="AY269" s="159" t="s">
        <v>147</v>
      </c>
      <c r="BK269" s="168">
        <f>SUM(BK270:BK308)</f>
        <v>0</v>
      </c>
    </row>
    <row r="270" s="2" customFormat="1" ht="33" customHeight="1">
      <c r="A270" s="37"/>
      <c r="B270" s="171"/>
      <c r="C270" s="172" t="s">
        <v>278</v>
      </c>
      <c r="D270" s="172" t="s">
        <v>150</v>
      </c>
      <c r="E270" s="173" t="s">
        <v>982</v>
      </c>
      <c r="F270" s="174" t="s">
        <v>983</v>
      </c>
      <c r="G270" s="175" t="s">
        <v>164</v>
      </c>
      <c r="H270" s="176">
        <v>66.599999999999994</v>
      </c>
      <c r="I270" s="177"/>
      <c r="J270" s="178">
        <f>ROUND(I270*H270,2)</f>
        <v>0</v>
      </c>
      <c r="K270" s="179"/>
      <c r="L270" s="38"/>
      <c r="M270" s="180" t="s">
        <v>1</v>
      </c>
      <c r="N270" s="181" t="s">
        <v>38</v>
      </c>
      <c r="O270" s="76"/>
      <c r="P270" s="182">
        <f>O270*H270</f>
        <v>0</v>
      </c>
      <c r="Q270" s="182">
        <v>0</v>
      </c>
      <c r="R270" s="182">
        <f>Q270*H270</f>
        <v>0</v>
      </c>
      <c r="S270" s="182">
        <v>0</v>
      </c>
      <c r="T270" s="183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4" t="s">
        <v>216</v>
      </c>
      <c r="AT270" s="184" t="s">
        <v>150</v>
      </c>
      <c r="AU270" s="184" t="s">
        <v>82</v>
      </c>
      <c r="AY270" s="18" t="s">
        <v>147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8" t="s">
        <v>80</v>
      </c>
      <c r="BK270" s="185">
        <f>ROUND(I270*H270,2)</f>
        <v>0</v>
      </c>
      <c r="BL270" s="18" t="s">
        <v>216</v>
      </c>
      <c r="BM270" s="184" t="s">
        <v>369</v>
      </c>
    </row>
    <row r="271" s="2" customFormat="1">
      <c r="A271" s="37"/>
      <c r="B271" s="38"/>
      <c r="C271" s="37"/>
      <c r="D271" s="186" t="s">
        <v>155</v>
      </c>
      <c r="E271" s="37"/>
      <c r="F271" s="187" t="s">
        <v>984</v>
      </c>
      <c r="G271" s="37"/>
      <c r="H271" s="37"/>
      <c r="I271" s="188"/>
      <c r="J271" s="37"/>
      <c r="K271" s="37"/>
      <c r="L271" s="38"/>
      <c r="M271" s="189"/>
      <c r="N271" s="190"/>
      <c r="O271" s="76"/>
      <c r="P271" s="76"/>
      <c r="Q271" s="76"/>
      <c r="R271" s="76"/>
      <c r="S271" s="76"/>
      <c r="T271" s="7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8" t="s">
        <v>155</v>
      </c>
      <c r="AU271" s="18" t="s">
        <v>82</v>
      </c>
    </row>
    <row r="272" s="14" customFormat="1">
      <c r="A272" s="14"/>
      <c r="B272" s="199"/>
      <c r="C272" s="14"/>
      <c r="D272" s="192" t="s">
        <v>157</v>
      </c>
      <c r="E272" s="200" t="s">
        <v>1</v>
      </c>
      <c r="F272" s="201" t="s">
        <v>885</v>
      </c>
      <c r="G272" s="14"/>
      <c r="H272" s="202">
        <v>66.599999999999994</v>
      </c>
      <c r="I272" s="203"/>
      <c r="J272" s="14"/>
      <c r="K272" s="14"/>
      <c r="L272" s="199"/>
      <c r="M272" s="204"/>
      <c r="N272" s="205"/>
      <c r="O272" s="205"/>
      <c r="P272" s="205"/>
      <c r="Q272" s="205"/>
      <c r="R272" s="205"/>
      <c r="S272" s="205"/>
      <c r="T272" s="20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0" t="s">
        <v>157</v>
      </c>
      <c r="AU272" s="200" t="s">
        <v>82</v>
      </c>
      <c r="AV272" s="14" t="s">
        <v>82</v>
      </c>
      <c r="AW272" s="14" t="s">
        <v>30</v>
      </c>
      <c r="AX272" s="14" t="s">
        <v>73</v>
      </c>
      <c r="AY272" s="200" t="s">
        <v>147</v>
      </c>
    </row>
    <row r="273" s="15" customFormat="1">
      <c r="A273" s="15"/>
      <c r="B273" s="207"/>
      <c r="C273" s="15"/>
      <c r="D273" s="192" t="s">
        <v>157</v>
      </c>
      <c r="E273" s="208" t="s">
        <v>1</v>
      </c>
      <c r="F273" s="209" t="s">
        <v>160</v>
      </c>
      <c r="G273" s="15"/>
      <c r="H273" s="210">
        <v>66.599999999999994</v>
      </c>
      <c r="I273" s="211"/>
      <c r="J273" s="15"/>
      <c r="K273" s="15"/>
      <c r="L273" s="207"/>
      <c r="M273" s="212"/>
      <c r="N273" s="213"/>
      <c r="O273" s="213"/>
      <c r="P273" s="213"/>
      <c r="Q273" s="213"/>
      <c r="R273" s="213"/>
      <c r="S273" s="213"/>
      <c r="T273" s="21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08" t="s">
        <v>157</v>
      </c>
      <c r="AU273" s="208" t="s">
        <v>82</v>
      </c>
      <c r="AV273" s="15" t="s">
        <v>154</v>
      </c>
      <c r="AW273" s="15" t="s">
        <v>30</v>
      </c>
      <c r="AX273" s="15" t="s">
        <v>80</v>
      </c>
      <c r="AY273" s="208" t="s">
        <v>147</v>
      </c>
    </row>
    <row r="274" s="2" customFormat="1" ht="16.5" customHeight="1">
      <c r="A274" s="37"/>
      <c r="B274" s="171"/>
      <c r="C274" s="215" t="s">
        <v>374</v>
      </c>
      <c r="D274" s="215" t="s">
        <v>223</v>
      </c>
      <c r="E274" s="216" t="s">
        <v>985</v>
      </c>
      <c r="F274" s="217" t="s">
        <v>986</v>
      </c>
      <c r="G274" s="218" t="s">
        <v>508</v>
      </c>
      <c r="H274" s="219">
        <v>0.023</v>
      </c>
      <c r="I274" s="220"/>
      <c r="J274" s="221">
        <f>ROUND(I274*H274,2)</f>
        <v>0</v>
      </c>
      <c r="K274" s="222"/>
      <c r="L274" s="223"/>
      <c r="M274" s="224" t="s">
        <v>1</v>
      </c>
      <c r="N274" s="225" t="s">
        <v>38</v>
      </c>
      <c r="O274" s="76"/>
      <c r="P274" s="182">
        <f>O274*H274</f>
        <v>0</v>
      </c>
      <c r="Q274" s="182">
        <v>0</v>
      </c>
      <c r="R274" s="182">
        <f>Q274*H274</f>
        <v>0</v>
      </c>
      <c r="S274" s="182">
        <v>0</v>
      </c>
      <c r="T274" s="18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4" t="s">
        <v>268</v>
      </c>
      <c r="AT274" s="184" t="s">
        <v>223</v>
      </c>
      <c r="AU274" s="184" t="s">
        <v>82</v>
      </c>
      <c r="AY274" s="18" t="s">
        <v>147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8" t="s">
        <v>80</v>
      </c>
      <c r="BK274" s="185">
        <f>ROUND(I274*H274,2)</f>
        <v>0</v>
      </c>
      <c r="BL274" s="18" t="s">
        <v>216</v>
      </c>
      <c r="BM274" s="184" t="s">
        <v>375</v>
      </c>
    </row>
    <row r="275" s="14" customFormat="1">
      <c r="A275" s="14"/>
      <c r="B275" s="199"/>
      <c r="C275" s="14"/>
      <c r="D275" s="192" t="s">
        <v>157</v>
      </c>
      <c r="E275" s="200" t="s">
        <v>1</v>
      </c>
      <c r="F275" s="201" t="s">
        <v>987</v>
      </c>
      <c r="G275" s="14"/>
      <c r="H275" s="202">
        <v>0.023</v>
      </c>
      <c r="I275" s="203"/>
      <c r="J275" s="14"/>
      <c r="K275" s="14"/>
      <c r="L275" s="199"/>
      <c r="M275" s="204"/>
      <c r="N275" s="205"/>
      <c r="O275" s="205"/>
      <c r="P275" s="205"/>
      <c r="Q275" s="205"/>
      <c r="R275" s="205"/>
      <c r="S275" s="205"/>
      <c r="T275" s="20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00" t="s">
        <v>157</v>
      </c>
      <c r="AU275" s="200" t="s">
        <v>82</v>
      </c>
      <c r="AV275" s="14" t="s">
        <v>82</v>
      </c>
      <c r="AW275" s="14" t="s">
        <v>30</v>
      </c>
      <c r="AX275" s="14" t="s">
        <v>73</v>
      </c>
      <c r="AY275" s="200" t="s">
        <v>147</v>
      </c>
    </row>
    <row r="276" s="15" customFormat="1">
      <c r="A276" s="15"/>
      <c r="B276" s="207"/>
      <c r="C276" s="15"/>
      <c r="D276" s="192" t="s">
        <v>157</v>
      </c>
      <c r="E276" s="208" t="s">
        <v>1</v>
      </c>
      <c r="F276" s="209" t="s">
        <v>160</v>
      </c>
      <c r="G276" s="15"/>
      <c r="H276" s="210">
        <v>0.023</v>
      </c>
      <c r="I276" s="211"/>
      <c r="J276" s="15"/>
      <c r="K276" s="15"/>
      <c r="L276" s="207"/>
      <c r="M276" s="212"/>
      <c r="N276" s="213"/>
      <c r="O276" s="213"/>
      <c r="P276" s="213"/>
      <c r="Q276" s="213"/>
      <c r="R276" s="213"/>
      <c r="S276" s="213"/>
      <c r="T276" s="21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08" t="s">
        <v>157</v>
      </c>
      <c r="AU276" s="208" t="s">
        <v>82</v>
      </c>
      <c r="AV276" s="15" t="s">
        <v>154</v>
      </c>
      <c r="AW276" s="15" t="s">
        <v>30</v>
      </c>
      <c r="AX276" s="15" t="s">
        <v>80</v>
      </c>
      <c r="AY276" s="208" t="s">
        <v>147</v>
      </c>
    </row>
    <row r="277" s="2" customFormat="1" ht="24.15" customHeight="1">
      <c r="A277" s="37"/>
      <c r="B277" s="171"/>
      <c r="C277" s="172" t="s">
        <v>294</v>
      </c>
      <c r="D277" s="172" t="s">
        <v>150</v>
      </c>
      <c r="E277" s="173" t="s">
        <v>988</v>
      </c>
      <c r="F277" s="174" t="s">
        <v>989</v>
      </c>
      <c r="G277" s="175" t="s">
        <v>164</v>
      </c>
      <c r="H277" s="176">
        <v>66.599999999999994</v>
      </c>
      <c r="I277" s="177"/>
      <c r="J277" s="178">
        <f>ROUND(I277*H277,2)</f>
        <v>0</v>
      </c>
      <c r="K277" s="179"/>
      <c r="L277" s="38"/>
      <c r="M277" s="180" t="s">
        <v>1</v>
      </c>
      <c r="N277" s="181" t="s">
        <v>38</v>
      </c>
      <c r="O277" s="76"/>
      <c r="P277" s="182">
        <f>O277*H277</f>
        <v>0</v>
      </c>
      <c r="Q277" s="182">
        <v>0</v>
      </c>
      <c r="R277" s="182">
        <f>Q277*H277</f>
        <v>0</v>
      </c>
      <c r="S277" s="182">
        <v>0</v>
      </c>
      <c r="T277" s="183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4" t="s">
        <v>216</v>
      </c>
      <c r="AT277" s="184" t="s">
        <v>150</v>
      </c>
      <c r="AU277" s="184" t="s">
        <v>82</v>
      </c>
      <c r="AY277" s="18" t="s">
        <v>147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8" t="s">
        <v>80</v>
      </c>
      <c r="BK277" s="185">
        <f>ROUND(I277*H277,2)</f>
        <v>0</v>
      </c>
      <c r="BL277" s="18" t="s">
        <v>216</v>
      </c>
      <c r="BM277" s="184" t="s">
        <v>379</v>
      </c>
    </row>
    <row r="278" s="2" customFormat="1">
      <c r="A278" s="37"/>
      <c r="B278" s="38"/>
      <c r="C278" s="37"/>
      <c r="D278" s="186" t="s">
        <v>155</v>
      </c>
      <c r="E278" s="37"/>
      <c r="F278" s="187" t="s">
        <v>990</v>
      </c>
      <c r="G278" s="37"/>
      <c r="H278" s="37"/>
      <c r="I278" s="188"/>
      <c r="J278" s="37"/>
      <c r="K278" s="37"/>
      <c r="L278" s="38"/>
      <c r="M278" s="189"/>
      <c r="N278" s="190"/>
      <c r="O278" s="76"/>
      <c r="P278" s="76"/>
      <c r="Q278" s="76"/>
      <c r="R278" s="76"/>
      <c r="S278" s="76"/>
      <c r="T278" s="7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8" t="s">
        <v>155</v>
      </c>
      <c r="AU278" s="18" t="s">
        <v>82</v>
      </c>
    </row>
    <row r="279" s="14" customFormat="1">
      <c r="A279" s="14"/>
      <c r="B279" s="199"/>
      <c r="C279" s="14"/>
      <c r="D279" s="192" t="s">
        <v>157</v>
      </c>
      <c r="E279" s="200" t="s">
        <v>1</v>
      </c>
      <c r="F279" s="201" t="s">
        <v>885</v>
      </c>
      <c r="G279" s="14"/>
      <c r="H279" s="202">
        <v>66.599999999999994</v>
      </c>
      <c r="I279" s="203"/>
      <c r="J279" s="14"/>
      <c r="K279" s="14"/>
      <c r="L279" s="199"/>
      <c r="M279" s="204"/>
      <c r="N279" s="205"/>
      <c r="O279" s="205"/>
      <c r="P279" s="205"/>
      <c r="Q279" s="205"/>
      <c r="R279" s="205"/>
      <c r="S279" s="205"/>
      <c r="T279" s="20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0" t="s">
        <v>157</v>
      </c>
      <c r="AU279" s="200" t="s">
        <v>82</v>
      </c>
      <c r="AV279" s="14" t="s">
        <v>82</v>
      </c>
      <c r="AW279" s="14" t="s">
        <v>30</v>
      </c>
      <c r="AX279" s="14" t="s">
        <v>73</v>
      </c>
      <c r="AY279" s="200" t="s">
        <v>147</v>
      </c>
    </row>
    <row r="280" s="15" customFormat="1">
      <c r="A280" s="15"/>
      <c r="B280" s="207"/>
      <c r="C280" s="15"/>
      <c r="D280" s="192" t="s">
        <v>157</v>
      </c>
      <c r="E280" s="208" t="s">
        <v>1</v>
      </c>
      <c r="F280" s="209" t="s">
        <v>160</v>
      </c>
      <c r="G280" s="15"/>
      <c r="H280" s="210">
        <v>66.599999999999994</v>
      </c>
      <c r="I280" s="211"/>
      <c r="J280" s="15"/>
      <c r="K280" s="15"/>
      <c r="L280" s="207"/>
      <c r="M280" s="212"/>
      <c r="N280" s="213"/>
      <c r="O280" s="213"/>
      <c r="P280" s="213"/>
      <c r="Q280" s="213"/>
      <c r="R280" s="213"/>
      <c r="S280" s="213"/>
      <c r="T280" s="214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08" t="s">
        <v>157</v>
      </c>
      <c r="AU280" s="208" t="s">
        <v>82</v>
      </c>
      <c r="AV280" s="15" t="s">
        <v>154</v>
      </c>
      <c r="AW280" s="15" t="s">
        <v>30</v>
      </c>
      <c r="AX280" s="15" t="s">
        <v>80</v>
      </c>
      <c r="AY280" s="208" t="s">
        <v>147</v>
      </c>
    </row>
    <row r="281" s="2" customFormat="1" ht="49.05" customHeight="1">
      <c r="A281" s="37"/>
      <c r="B281" s="171"/>
      <c r="C281" s="215" t="s">
        <v>382</v>
      </c>
      <c r="D281" s="215" t="s">
        <v>223</v>
      </c>
      <c r="E281" s="216" t="s">
        <v>991</v>
      </c>
      <c r="F281" s="217" t="s">
        <v>992</v>
      </c>
      <c r="G281" s="218" t="s">
        <v>164</v>
      </c>
      <c r="H281" s="219">
        <v>79.920000000000002</v>
      </c>
      <c r="I281" s="220"/>
      <c r="J281" s="221">
        <f>ROUND(I281*H281,2)</f>
        <v>0</v>
      </c>
      <c r="K281" s="222"/>
      <c r="L281" s="223"/>
      <c r="M281" s="224" t="s">
        <v>1</v>
      </c>
      <c r="N281" s="225" t="s">
        <v>38</v>
      </c>
      <c r="O281" s="76"/>
      <c r="P281" s="182">
        <f>O281*H281</f>
        <v>0</v>
      </c>
      <c r="Q281" s="182">
        <v>0</v>
      </c>
      <c r="R281" s="182">
        <f>Q281*H281</f>
        <v>0</v>
      </c>
      <c r="S281" s="182">
        <v>0</v>
      </c>
      <c r="T281" s="183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4" t="s">
        <v>268</v>
      </c>
      <c r="AT281" s="184" t="s">
        <v>223</v>
      </c>
      <c r="AU281" s="184" t="s">
        <v>82</v>
      </c>
      <c r="AY281" s="18" t="s">
        <v>147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8" t="s">
        <v>80</v>
      </c>
      <c r="BK281" s="185">
        <f>ROUND(I281*H281,2)</f>
        <v>0</v>
      </c>
      <c r="BL281" s="18" t="s">
        <v>216</v>
      </c>
      <c r="BM281" s="184" t="s">
        <v>385</v>
      </c>
    </row>
    <row r="282" s="14" customFormat="1">
      <c r="A282" s="14"/>
      <c r="B282" s="199"/>
      <c r="C282" s="14"/>
      <c r="D282" s="192" t="s">
        <v>157</v>
      </c>
      <c r="E282" s="200" t="s">
        <v>1</v>
      </c>
      <c r="F282" s="201" t="s">
        <v>993</v>
      </c>
      <c r="G282" s="14"/>
      <c r="H282" s="202">
        <v>79.920000000000002</v>
      </c>
      <c r="I282" s="203"/>
      <c r="J282" s="14"/>
      <c r="K282" s="14"/>
      <c r="L282" s="199"/>
      <c r="M282" s="204"/>
      <c r="N282" s="205"/>
      <c r="O282" s="205"/>
      <c r="P282" s="205"/>
      <c r="Q282" s="205"/>
      <c r="R282" s="205"/>
      <c r="S282" s="205"/>
      <c r="T282" s="20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0" t="s">
        <v>157</v>
      </c>
      <c r="AU282" s="200" t="s">
        <v>82</v>
      </c>
      <c r="AV282" s="14" t="s">
        <v>82</v>
      </c>
      <c r="AW282" s="14" t="s">
        <v>30</v>
      </c>
      <c r="AX282" s="14" t="s">
        <v>73</v>
      </c>
      <c r="AY282" s="200" t="s">
        <v>147</v>
      </c>
    </row>
    <row r="283" s="15" customFormat="1">
      <c r="A283" s="15"/>
      <c r="B283" s="207"/>
      <c r="C283" s="15"/>
      <c r="D283" s="192" t="s">
        <v>157</v>
      </c>
      <c r="E283" s="208" t="s">
        <v>1</v>
      </c>
      <c r="F283" s="209" t="s">
        <v>160</v>
      </c>
      <c r="G283" s="15"/>
      <c r="H283" s="210">
        <v>79.920000000000002</v>
      </c>
      <c r="I283" s="211"/>
      <c r="J283" s="15"/>
      <c r="K283" s="15"/>
      <c r="L283" s="207"/>
      <c r="M283" s="212"/>
      <c r="N283" s="213"/>
      <c r="O283" s="213"/>
      <c r="P283" s="213"/>
      <c r="Q283" s="213"/>
      <c r="R283" s="213"/>
      <c r="S283" s="213"/>
      <c r="T283" s="21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08" t="s">
        <v>157</v>
      </c>
      <c r="AU283" s="208" t="s">
        <v>82</v>
      </c>
      <c r="AV283" s="15" t="s">
        <v>154</v>
      </c>
      <c r="AW283" s="15" t="s">
        <v>30</v>
      </c>
      <c r="AX283" s="15" t="s">
        <v>80</v>
      </c>
      <c r="AY283" s="208" t="s">
        <v>147</v>
      </c>
    </row>
    <row r="284" s="2" customFormat="1" ht="24.15" customHeight="1">
      <c r="A284" s="37"/>
      <c r="B284" s="171"/>
      <c r="C284" s="172" t="s">
        <v>298</v>
      </c>
      <c r="D284" s="172" t="s">
        <v>150</v>
      </c>
      <c r="E284" s="173" t="s">
        <v>988</v>
      </c>
      <c r="F284" s="174" t="s">
        <v>989</v>
      </c>
      <c r="G284" s="175" t="s">
        <v>164</v>
      </c>
      <c r="H284" s="176">
        <v>66.599999999999994</v>
      </c>
      <c r="I284" s="177"/>
      <c r="J284" s="178">
        <f>ROUND(I284*H284,2)</f>
        <v>0</v>
      </c>
      <c r="K284" s="179"/>
      <c r="L284" s="38"/>
      <c r="M284" s="180" t="s">
        <v>1</v>
      </c>
      <c r="N284" s="181" t="s">
        <v>38</v>
      </c>
      <c r="O284" s="76"/>
      <c r="P284" s="182">
        <f>O284*H284</f>
        <v>0</v>
      </c>
      <c r="Q284" s="182">
        <v>0</v>
      </c>
      <c r="R284" s="182">
        <f>Q284*H284</f>
        <v>0</v>
      </c>
      <c r="S284" s="182">
        <v>0</v>
      </c>
      <c r="T284" s="18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4" t="s">
        <v>216</v>
      </c>
      <c r="AT284" s="184" t="s">
        <v>150</v>
      </c>
      <c r="AU284" s="184" t="s">
        <v>82</v>
      </c>
      <c r="AY284" s="18" t="s">
        <v>147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8" t="s">
        <v>80</v>
      </c>
      <c r="BK284" s="185">
        <f>ROUND(I284*H284,2)</f>
        <v>0</v>
      </c>
      <c r="BL284" s="18" t="s">
        <v>216</v>
      </c>
      <c r="BM284" s="184" t="s">
        <v>388</v>
      </c>
    </row>
    <row r="285" s="2" customFormat="1">
      <c r="A285" s="37"/>
      <c r="B285" s="38"/>
      <c r="C285" s="37"/>
      <c r="D285" s="186" t="s">
        <v>155</v>
      </c>
      <c r="E285" s="37"/>
      <c r="F285" s="187" t="s">
        <v>990</v>
      </c>
      <c r="G285" s="37"/>
      <c r="H285" s="37"/>
      <c r="I285" s="188"/>
      <c r="J285" s="37"/>
      <c r="K285" s="37"/>
      <c r="L285" s="38"/>
      <c r="M285" s="189"/>
      <c r="N285" s="190"/>
      <c r="O285" s="76"/>
      <c r="P285" s="76"/>
      <c r="Q285" s="76"/>
      <c r="R285" s="76"/>
      <c r="S285" s="76"/>
      <c r="T285" s="7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8" t="s">
        <v>155</v>
      </c>
      <c r="AU285" s="18" t="s">
        <v>82</v>
      </c>
    </row>
    <row r="286" s="14" customFormat="1">
      <c r="A286" s="14"/>
      <c r="B286" s="199"/>
      <c r="C286" s="14"/>
      <c r="D286" s="192" t="s">
        <v>157</v>
      </c>
      <c r="E286" s="200" t="s">
        <v>1</v>
      </c>
      <c r="F286" s="201" t="s">
        <v>885</v>
      </c>
      <c r="G286" s="14"/>
      <c r="H286" s="202">
        <v>66.599999999999994</v>
      </c>
      <c r="I286" s="203"/>
      <c r="J286" s="14"/>
      <c r="K286" s="14"/>
      <c r="L286" s="199"/>
      <c r="M286" s="204"/>
      <c r="N286" s="205"/>
      <c r="O286" s="205"/>
      <c r="P286" s="205"/>
      <c r="Q286" s="205"/>
      <c r="R286" s="205"/>
      <c r="S286" s="205"/>
      <c r="T286" s="20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00" t="s">
        <v>157</v>
      </c>
      <c r="AU286" s="200" t="s">
        <v>82</v>
      </c>
      <c r="AV286" s="14" t="s">
        <v>82</v>
      </c>
      <c r="AW286" s="14" t="s">
        <v>30</v>
      </c>
      <c r="AX286" s="14" t="s">
        <v>73</v>
      </c>
      <c r="AY286" s="200" t="s">
        <v>147</v>
      </c>
    </row>
    <row r="287" s="15" customFormat="1">
      <c r="A287" s="15"/>
      <c r="B287" s="207"/>
      <c r="C287" s="15"/>
      <c r="D287" s="192" t="s">
        <v>157</v>
      </c>
      <c r="E287" s="208" t="s">
        <v>1</v>
      </c>
      <c r="F287" s="209" t="s">
        <v>160</v>
      </c>
      <c r="G287" s="15"/>
      <c r="H287" s="210">
        <v>66.599999999999994</v>
      </c>
      <c r="I287" s="211"/>
      <c r="J287" s="15"/>
      <c r="K287" s="15"/>
      <c r="L287" s="207"/>
      <c r="M287" s="212"/>
      <c r="N287" s="213"/>
      <c r="O287" s="213"/>
      <c r="P287" s="213"/>
      <c r="Q287" s="213"/>
      <c r="R287" s="213"/>
      <c r="S287" s="213"/>
      <c r="T287" s="21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08" t="s">
        <v>157</v>
      </c>
      <c r="AU287" s="208" t="s">
        <v>82</v>
      </c>
      <c r="AV287" s="15" t="s">
        <v>154</v>
      </c>
      <c r="AW287" s="15" t="s">
        <v>30</v>
      </c>
      <c r="AX287" s="15" t="s">
        <v>80</v>
      </c>
      <c r="AY287" s="208" t="s">
        <v>147</v>
      </c>
    </row>
    <row r="288" s="2" customFormat="1" ht="49.05" customHeight="1">
      <c r="A288" s="37"/>
      <c r="B288" s="171"/>
      <c r="C288" s="215" t="s">
        <v>390</v>
      </c>
      <c r="D288" s="215" t="s">
        <v>223</v>
      </c>
      <c r="E288" s="216" t="s">
        <v>994</v>
      </c>
      <c r="F288" s="217" t="s">
        <v>995</v>
      </c>
      <c r="G288" s="218" t="s">
        <v>164</v>
      </c>
      <c r="H288" s="219">
        <v>79.920000000000002</v>
      </c>
      <c r="I288" s="220"/>
      <c r="J288" s="221">
        <f>ROUND(I288*H288,2)</f>
        <v>0</v>
      </c>
      <c r="K288" s="222"/>
      <c r="L288" s="223"/>
      <c r="M288" s="224" t="s">
        <v>1</v>
      </c>
      <c r="N288" s="225" t="s">
        <v>38</v>
      </c>
      <c r="O288" s="76"/>
      <c r="P288" s="182">
        <f>O288*H288</f>
        <v>0</v>
      </c>
      <c r="Q288" s="182">
        <v>0</v>
      </c>
      <c r="R288" s="182">
        <f>Q288*H288</f>
        <v>0</v>
      </c>
      <c r="S288" s="182">
        <v>0</v>
      </c>
      <c r="T288" s="18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4" t="s">
        <v>268</v>
      </c>
      <c r="AT288" s="184" t="s">
        <v>223</v>
      </c>
      <c r="AU288" s="184" t="s">
        <v>82</v>
      </c>
      <c r="AY288" s="18" t="s">
        <v>147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8" t="s">
        <v>80</v>
      </c>
      <c r="BK288" s="185">
        <f>ROUND(I288*H288,2)</f>
        <v>0</v>
      </c>
      <c r="BL288" s="18" t="s">
        <v>216</v>
      </c>
      <c r="BM288" s="184" t="s">
        <v>393</v>
      </c>
    </row>
    <row r="289" s="14" customFormat="1">
      <c r="A289" s="14"/>
      <c r="B289" s="199"/>
      <c r="C289" s="14"/>
      <c r="D289" s="192" t="s">
        <v>157</v>
      </c>
      <c r="E289" s="200" t="s">
        <v>1</v>
      </c>
      <c r="F289" s="201" t="s">
        <v>993</v>
      </c>
      <c r="G289" s="14"/>
      <c r="H289" s="202">
        <v>79.920000000000002</v>
      </c>
      <c r="I289" s="203"/>
      <c r="J289" s="14"/>
      <c r="K289" s="14"/>
      <c r="L289" s="199"/>
      <c r="M289" s="204"/>
      <c r="N289" s="205"/>
      <c r="O289" s="205"/>
      <c r="P289" s="205"/>
      <c r="Q289" s="205"/>
      <c r="R289" s="205"/>
      <c r="S289" s="205"/>
      <c r="T289" s="20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00" t="s">
        <v>157</v>
      </c>
      <c r="AU289" s="200" t="s">
        <v>82</v>
      </c>
      <c r="AV289" s="14" t="s">
        <v>82</v>
      </c>
      <c r="AW289" s="14" t="s">
        <v>30</v>
      </c>
      <c r="AX289" s="14" t="s">
        <v>73</v>
      </c>
      <c r="AY289" s="200" t="s">
        <v>147</v>
      </c>
    </row>
    <row r="290" s="15" customFormat="1">
      <c r="A290" s="15"/>
      <c r="B290" s="207"/>
      <c r="C290" s="15"/>
      <c r="D290" s="192" t="s">
        <v>157</v>
      </c>
      <c r="E290" s="208" t="s">
        <v>1</v>
      </c>
      <c r="F290" s="209" t="s">
        <v>160</v>
      </c>
      <c r="G290" s="15"/>
      <c r="H290" s="210">
        <v>79.920000000000002</v>
      </c>
      <c r="I290" s="211"/>
      <c r="J290" s="15"/>
      <c r="K290" s="15"/>
      <c r="L290" s="207"/>
      <c r="M290" s="212"/>
      <c r="N290" s="213"/>
      <c r="O290" s="213"/>
      <c r="P290" s="213"/>
      <c r="Q290" s="213"/>
      <c r="R290" s="213"/>
      <c r="S290" s="213"/>
      <c r="T290" s="21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08" t="s">
        <v>157</v>
      </c>
      <c r="AU290" s="208" t="s">
        <v>82</v>
      </c>
      <c r="AV290" s="15" t="s">
        <v>154</v>
      </c>
      <c r="AW290" s="15" t="s">
        <v>30</v>
      </c>
      <c r="AX290" s="15" t="s">
        <v>80</v>
      </c>
      <c r="AY290" s="208" t="s">
        <v>147</v>
      </c>
    </row>
    <row r="291" s="2" customFormat="1" ht="33" customHeight="1">
      <c r="A291" s="37"/>
      <c r="B291" s="171"/>
      <c r="C291" s="172" t="s">
        <v>302</v>
      </c>
      <c r="D291" s="172" t="s">
        <v>150</v>
      </c>
      <c r="E291" s="173" t="s">
        <v>996</v>
      </c>
      <c r="F291" s="174" t="s">
        <v>997</v>
      </c>
      <c r="G291" s="175" t="s">
        <v>164</v>
      </c>
      <c r="H291" s="176">
        <v>66.599999999999994</v>
      </c>
      <c r="I291" s="177"/>
      <c r="J291" s="178">
        <f>ROUND(I291*H291,2)</f>
        <v>0</v>
      </c>
      <c r="K291" s="179"/>
      <c r="L291" s="38"/>
      <c r="M291" s="180" t="s">
        <v>1</v>
      </c>
      <c r="N291" s="181" t="s">
        <v>38</v>
      </c>
      <c r="O291" s="76"/>
      <c r="P291" s="182">
        <f>O291*H291</f>
        <v>0</v>
      </c>
      <c r="Q291" s="182">
        <v>0</v>
      </c>
      <c r="R291" s="182">
        <f>Q291*H291</f>
        <v>0</v>
      </c>
      <c r="S291" s="182">
        <v>0</v>
      </c>
      <c r="T291" s="18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4" t="s">
        <v>216</v>
      </c>
      <c r="AT291" s="184" t="s">
        <v>150</v>
      </c>
      <c r="AU291" s="184" t="s">
        <v>82</v>
      </c>
      <c r="AY291" s="18" t="s">
        <v>147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8" t="s">
        <v>80</v>
      </c>
      <c r="BK291" s="185">
        <f>ROUND(I291*H291,2)</f>
        <v>0</v>
      </c>
      <c r="BL291" s="18" t="s">
        <v>216</v>
      </c>
      <c r="BM291" s="184" t="s">
        <v>397</v>
      </c>
    </row>
    <row r="292" s="2" customFormat="1">
      <c r="A292" s="37"/>
      <c r="B292" s="38"/>
      <c r="C292" s="37"/>
      <c r="D292" s="186" t="s">
        <v>155</v>
      </c>
      <c r="E292" s="37"/>
      <c r="F292" s="187" t="s">
        <v>998</v>
      </c>
      <c r="G292" s="37"/>
      <c r="H292" s="37"/>
      <c r="I292" s="188"/>
      <c r="J292" s="37"/>
      <c r="K292" s="37"/>
      <c r="L292" s="38"/>
      <c r="M292" s="189"/>
      <c r="N292" s="190"/>
      <c r="O292" s="76"/>
      <c r="P292" s="76"/>
      <c r="Q292" s="76"/>
      <c r="R292" s="76"/>
      <c r="S292" s="76"/>
      <c r="T292" s="7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8" t="s">
        <v>155</v>
      </c>
      <c r="AU292" s="18" t="s">
        <v>82</v>
      </c>
    </row>
    <row r="293" s="14" customFormat="1">
      <c r="A293" s="14"/>
      <c r="B293" s="199"/>
      <c r="C293" s="14"/>
      <c r="D293" s="192" t="s">
        <v>157</v>
      </c>
      <c r="E293" s="200" t="s">
        <v>1</v>
      </c>
      <c r="F293" s="201" t="s">
        <v>885</v>
      </c>
      <c r="G293" s="14"/>
      <c r="H293" s="202">
        <v>66.599999999999994</v>
      </c>
      <c r="I293" s="203"/>
      <c r="J293" s="14"/>
      <c r="K293" s="14"/>
      <c r="L293" s="199"/>
      <c r="M293" s="204"/>
      <c r="N293" s="205"/>
      <c r="O293" s="205"/>
      <c r="P293" s="205"/>
      <c r="Q293" s="205"/>
      <c r="R293" s="205"/>
      <c r="S293" s="205"/>
      <c r="T293" s="20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00" t="s">
        <v>157</v>
      </c>
      <c r="AU293" s="200" t="s">
        <v>82</v>
      </c>
      <c r="AV293" s="14" t="s">
        <v>82</v>
      </c>
      <c r="AW293" s="14" t="s">
        <v>30</v>
      </c>
      <c r="AX293" s="14" t="s">
        <v>73</v>
      </c>
      <c r="AY293" s="200" t="s">
        <v>147</v>
      </c>
    </row>
    <row r="294" s="15" customFormat="1">
      <c r="A294" s="15"/>
      <c r="B294" s="207"/>
      <c r="C294" s="15"/>
      <c r="D294" s="192" t="s">
        <v>157</v>
      </c>
      <c r="E294" s="208" t="s">
        <v>1</v>
      </c>
      <c r="F294" s="209" t="s">
        <v>160</v>
      </c>
      <c r="G294" s="15"/>
      <c r="H294" s="210">
        <v>66.599999999999994</v>
      </c>
      <c r="I294" s="211"/>
      <c r="J294" s="15"/>
      <c r="K294" s="15"/>
      <c r="L294" s="207"/>
      <c r="M294" s="212"/>
      <c r="N294" s="213"/>
      <c r="O294" s="213"/>
      <c r="P294" s="213"/>
      <c r="Q294" s="213"/>
      <c r="R294" s="213"/>
      <c r="S294" s="213"/>
      <c r="T294" s="214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08" t="s">
        <v>157</v>
      </c>
      <c r="AU294" s="208" t="s">
        <v>82</v>
      </c>
      <c r="AV294" s="15" t="s">
        <v>154</v>
      </c>
      <c r="AW294" s="15" t="s">
        <v>30</v>
      </c>
      <c r="AX294" s="15" t="s">
        <v>80</v>
      </c>
      <c r="AY294" s="208" t="s">
        <v>147</v>
      </c>
    </row>
    <row r="295" s="2" customFormat="1" ht="44.25" customHeight="1">
      <c r="A295" s="37"/>
      <c r="B295" s="171"/>
      <c r="C295" s="172" t="s">
        <v>401</v>
      </c>
      <c r="D295" s="172" t="s">
        <v>150</v>
      </c>
      <c r="E295" s="173" t="s">
        <v>999</v>
      </c>
      <c r="F295" s="174" t="s">
        <v>1000</v>
      </c>
      <c r="G295" s="175" t="s">
        <v>164</v>
      </c>
      <c r="H295" s="176">
        <v>70.299999999999997</v>
      </c>
      <c r="I295" s="177"/>
      <c r="J295" s="178">
        <f>ROUND(I295*H295,2)</f>
        <v>0</v>
      </c>
      <c r="K295" s="179"/>
      <c r="L295" s="38"/>
      <c r="M295" s="180" t="s">
        <v>1</v>
      </c>
      <c r="N295" s="181" t="s">
        <v>38</v>
      </c>
      <c r="O295" s="76"/>
      <c r="P295" s="182">
        <f>O295*H295</f>
        <v>0</v>
      </c>
      <c r="Q295" s="182">
        <v>0</v>
      </c>
      <c r="R295" s="182">
        <f>Q295*H295</f>
        <v>0</v>
      </c>
      <c r="S295" s="182">
        <v>0</v>
      </c>
      <c r="T295" s="183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4" t="s">
        <v>216</v>
      </c>
      <c r="AT295" s="184" t="s">
        <v>150</v>
      </c>
      <c r="AU295" s="184" t="s">
        <v>82</v>
      </c>
      <c r="AY295" s="18" t="s">
        <v>147</v>
      </c>
      <c r="BE295" s="185">
        <f>IF(N295="základní",J295,0)</f>
        <v>0</v>
      </c>
      <c r="BF295" s="185">
        <f>IF(N295="snížená",J295,0)</f>
        <v>0</v>
      </c>
      <c r="BG295" s="185">
        <f>IF(N295="zákl. přenesená",J295,0)</f>
        <v>0</v>
      </c>
      <c r="BH295" s="185">
        <f>IF(N295="sníž. přenesená",J295,0)</f>
        <v>0</v>
      </c>
      <c r="BI295" s="185">
        <f>IF(N295="nulová",J295,0)</f>
        <v>0</v>
      </c>
      <c r="BJ295" s="18" t="s">
        <v>80</v>
      </c>
      <c r="BK295" s="185">
        <f>ROUND(I295*H295,2)</f>
        <v>0</v>
      </c>
      <c r="BL295" s="18" t="s">
        <v>216</v>
      </c>
      <c r="BM295" s="184" t="s">
        <v>404</v>
      </c>
    </row>
    <row r="296" s="2" customFormat="1">
      <c r="A296" s="37"/>
      <c r="B296" s="38"/>
      <c r="C296" s="37"/>
      <c r="D296" s="186" t="s">
        <v>155</v>
      </c>
      <c r="E296" s="37"/>
      <c r="F296" s="187" t="s">
        <v>1001</v>
      </c>
      <c r="G296" s="37"/>
      <c r="H296" s="37"/>
      <c r="I296" s="188"/>
      <c r="J296" s="37"/>
      <c r="K296" s="37"/>
      <c r="L296" s="38"/>
      <c r="M296" s="189"/>
      <c r="N296" s="190"/>
      <c r="O296" s="76"/>
      <c r="P296" s="76"/>
      <c r="Q296" s="76"/>
      <c r="R296" s="76"/>
      <c r="S296" s="76"/>
      <c r="T296" s="7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8" t="s">
        <v>155</v>
      </c>
      <c r="AU296" s="18" t="s">
        <v>82</v>
      </c>
    </row>
    <row r="297" s="14" customFormat="1">
      <c r="A297" s="14"/>
      <c r="B297" s="199"/>
      <c r="C297" s="14"/>
      <c r="D297" s="192" t="s">
        <v>157</v>
      </c>
      <c r="E297" s="200" t="s">
        <v>1</v>
      </c>
      <c r="F297" s="201" t="s">
        <v>1002</v>
      </c>
      <c r="G297" s="14"/>
      <c r="H297" s="202">
        <v>70.299999999999997</v>
      </c>
      <c r="I297" s="203"/>
      <c r="J297" s="14"/>
      <c r="K297" s="14"/>
      <c r="L297" s="199"/>
      <c r="M297" s="204"/>
      <c r="N297" s="205"/>
      <c r="O297" s="205"/>
      <c r="P297" s="205"/>
      <c r="Q297" s="205"/>
      <c r="R297" s="205"/>
      <c r="S297" s="205"/>
      <c r="T297" s="20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00" t="s">
        <v>157</v>
      </c>
      <c r="AU297" s="200" t="s">
        <v>82</v>
      </c>
      <c r="AV297" s="14" t="s">
        <v>82</v>
      </c>
      <c r="AW297" s="14" t="s">
        <v>30</v>
      </c>
      <c r="AX297" s="14" t="s">
        <v>73</v>
      </c>
      <c r="AY297" s="200" t="s">
        <v>147</v>
      </c>
    </row>
    <row r="298" s="15" customFormat="1">
      <c r="A298" s="15"/>
      <c r="B298" s="207"/>
      <c r="C298" s="15"/>
      <c r="D298" s="192" t="s">
        <v>157</v>
      </c>
      <c r="E298" s="208" t="s">
        <v>1</v>
      </c>
      <c r="F298" s="209" t="s">
        <v>160</v>
      </c>
      <c r="G298" s="15"/>
      <c r="H298" s="210">
        <v>70.299999999999997</v>
      </c>
      <c r="I298" s="211"/>
      <c r="J298" s="15"/>
      <c r="K298" s="15"/>
      <c r="L298" s="207"/>
      <c r="M298" s="212"/>
      <c r="N298" s="213"/>
      <c r="O298" s="213"/>
      <c r="P298" s="213"/>
      <c r="Q298" s="213"/>
      <c r="R298" s="213"/>
      <c r="S298" s="213"/>
      <c r="T298" s="21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08" t="s">
        <v>157</v>
      </c>
      <c r="AU298" s="208" t="s">
        <v>82</v>
      </c>
      <c r="AV298" s="15" t="s">
        <v>154</v>
      </c>
      <c r="AW298" s="15" t="s">
        <v>30</v>
      </c>
      <c r="AX298" s="15" t="s">
        <v>80</v>
      </c>
      <c r="AY298" s="208" t="s">
        <v>147</v>
      </c>
    </row>
    <row r="299" s="2" customFormat="1" ht="33" customHeight="1">
      <c r="A299" s="37"/>
      <c r="B299" s="171"/>
      <c r="C299" s="172" t="s">
        <v>306</v>
      </c>
      <c r="D299" s="172" t="s">
        <v>150</v>
      </c>
      <c r="E299" s="173" t="s">
        <v>1003</v>
      </c>
      <c r="F299" s="174" t="s">
        <v>1004</v>
      </c>
      <c r="G299" s="175" t="s">
        <v>195</v>
      </c>
      <c r="H299" s="176">
        <v>37</v>
      </c>
      <c r="I299" s="177"/>
      <c r="J299" s="178">
        <f>ROUND(I299*H299,2)</f>
        <v>0</v>
      </c>
      <c r="K299" s="179"/>
      <c r="L299" s="38"/>
      <c r="M299" s="180" t="s">
        <v>1</v>
      </c>
      <c r="N299" s="181" t="s">
        <v>38</v>
      </c>
      <c r="O299" s="76"/>
      <c r="P299" s="182">
        <f>O299*H299</f>
        <v>0</v>
      </c>
      <c r="Q299" s="182">
        <v>0</v>
      </c>
      <c r="R299" s="182">
        <f>Q299*H299</f>
        <v>0</v>
      </c>
      <c r="S299" s="182">
        <v>0</v>
      </c>
      <c r="T299" s="183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4" t="s">
        <v>216</v>
      </c>
      <c r="AT299" s="184" t="s">
        <v>150</v>
      </c>
      <c r="AU299" s="184" t="s">
        <v>82</v>
      </c>
      <c r="AY299" s="18" t="s">
        <v>147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8" t="s">
        <v>80</v>
      </c>
      <c r="BK299" s="185">
        <f>ROUND(I299*H299,2)</f>
        <v>0</v>
      </c>
      <c r="BL299" s="18" t="s">
        <v>216</v>
      </c>
      <c r="BM299" s="184" t="s">
        <v>408</v>
      </c>
    </row>
    <row r="300" s="2" customFormat="1">
      <c r="A300" s="37"/>
      <c r="B300" s="38"/>
      <c r="C300" s="37"/>
      <c r="D300" s="186" t="s">
        <v>155</v>
      </c>
      <c r="E300" s="37"/>
      <c r="F300" s="187" t="s">
        <v>1005</v>
      </c>
      <c r="G300" s="37"/>
      <c r="H300" s="37"/>
      <c r="I300" s="188"/>
      <c r="J300" s="37"/>
      <c r="K300" s="37"/>
      <c r="L300" s="38"/>
      <c r="M300" s="189"/>
      <c r="N300" s="190"/>
      <c r="O300" s="76"/>
      <c r="P300" s="76"/>
      <c r="Q300" s="76"/>
      <c r="R300" s="76"/>
      <c r="S300" s="76"/>
      <c r="T300" s="7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8" t="s">
        <v>155</v>
      </c>
      <c r="AU300" s="18" t="s">
        <v>82</v>
      </c>
    </row>
    <row r="301" s="14" customFormat="1">
      <c r="A301" s="14"/>
      <c r="B301" s="199"/>
      <c r="C301" s="14"/>
      <c r="D301" s="192" t="s">
        <v>157</v>
      </c>
      <c r="E301" s="200" t="s">
        <v>1</v>
      </c>
      <c r="F301" s="201" t="s">
        <v>374</v>
      </c>
      <c r="G301" s="14"/>
      <c r="H301" s="202">
        <v>37</v>
      </c>
      <c r="I301" s="203"/>
      <c r="J301" s="14"/>
      <c r="K301" s="14"/>
      <c r="L301" s="199"/>
      <c r="M301" s="204"/>
      <c r="N301" s="205"/>
      <c r="O301" s="205"/>
      <c r="P301" s="205"/>
      <c r="Q301" s="205"/>
      <c r="R301" s="205"/>
      <c r="S301" s="205"/>
      <c r="T301" s="20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00" t="s">
        <v>157</v>
      </c>
      <c r="AU301" s="200" t="s">
        <v>82</v>
      </c>
      <c r="AV301" s="14" t="s">
        <v>82</v>
      </c>
      <c r="AW301" s="14" t="s">
        <v>30</v>
      </c>
      <c r="AX301" s="14" t="s">
        <v>73</v>
      </c>
      <c r="AY301" s="200" t="s">
        <v>147</v>
      </c>
    </row>
    <row r="302" s="15" customFormat="1">
      <c r="A302" s="15"/>
      <c r="B302" s="207"/>
      <c r="C302" s="15"/>
      <c r="D302" s="192" t="s">
        <v>157</v>
      </c>
      <c r="E302" s="208" t="s">
        <v>1</v>
      </c>
      <c r="F302" s="209" t="s">
        <v>160</v>
      </c>
      <c r="G302" s="15"/>
      <c r="H302" s="210">
        <v>37</v>
      </c>
      <c r="I302" s="211"/>
      <c r="J302" s="15"/>
      <c r="K302" s="15"/>
      <c r="L302" s="207"/>
      <c r="M302" s="212"/>
      <c r="N302" s="213"/>
      <c r="O302" s="213"/>
      <c r="P302" s="213"/>
      <c r="Q302" s="213"/>
      <c r="R302" s="213"/>
      <c r="S302" s="213"/>
      <c r="T302" s="214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08" t="s">
        <v>157</v>
      </c>
      <c r="AU302" s="208" t="s">
        <v>82</v>
      </c>
      <c r="AV302" s="15" t="s">
        <v>154</v>
      </c>
      <c r="AW302" s="15" t="s">
        <v>30</v>
      </c>
      <c r="AX302" s="15" t="s">
        <v>80</v>
      </c>
      <c r="AY302" s="208" t="s">
        <v>147</v>
      </c>
    </row>
    <row r="303" s="2" customFormat="1" ht="24.15" customHeight="1">
      <c r="A303" s="37"/>
      <c r="B303" s="171"/>
      <c r="C303" s="172" t="s">
        <v>420</v>
      </c>
      <c r="D303" s="172" t="s">
        <v>150</v>
      </c>
      <c r="E303" s="173" t="s">
        <v>1006</v>
      </c>
      <c r="F303" s="174" t="s">
        <v>1007</v>
      </c>
      <c r="G303" s="175" t="s">
        <v>164</v>
      </c>
      <c r="H303" s="176">
        <v>70.299999999999997</v>
      </c>
      <c r="I303" s="177"/>
      <c r="J303" s="178">
        <f>ROUND(I303*H303,2)</f>
        <v>0</v>
      </c>
      <c r="K303" s="179"/>
      <c r="L303" s="38"/>
      <c r="M303" s="180" t="s">
        <v>1</v>
      </c>
      <c r="N303" s="181" t="s">
        <v>38</v>
      </c>
      <c r="O303" s="76"/>
      <c r="P303" s="182">
        <f>O303*H303</f>
        <v>0</v>
      </c>
      <c r="Q303" s="182">
        <v>0</v>
      </c>
      <c r="R303" s="182">
        <f>Q303*H303</f>
        <v>0</v>
      </c>
      <c r="S303" s="182">
        <v>0</v>
      </c>
      <c r="T303" s="183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4" t="s">
        <v>216</v>
      </c>
      <c r="AT303" s="184" t="s">
        <v>150</v>
      </c>
      <c r="AU303" s="184" t="s">
        <v>82</v>
      </c>
      <c r="AY303" s="18" t="s">
        <v>147</v>
      </c>
      <c r="BE303" s="185">
        <f>IF(N303="základní",J303,0)</f>
        <v>0</v>
      </c>
      <c r="BF303" s="185">
        <f>IF(N303="snížená",J303,0)</f>
        <v>0</v>
      </c>
      <c r="BG303" s="185">
        <f>IF(N303="zákl. přenesená",J303,0)</f>
        <v>0</v>
      </c>
      <c r="BH303" s="185">
        <f>IF(N303="sníž. přenesená",J303,0)</f>
        <v>0</v>
      </c>
      <c r="BI303" s="185">
        <f>IF(N303="nulová",J303,0)</f>
        <v>0</v>
      </c>
      <c r="BJ303" s="18" t="s">
        <v>80</v>
      </c>
      <c r="BK303" s="185">
        <f>ROUND(I303*H303,2)</f>
        <v>0</v>
      </c>
      <c r="BL303" s="18" t="s">
        <v>216</v>
      </c>
      <c r="BM303" s="184" t="s">
        <v>423</v>
      </c>
    </row>
    <row r="304" s="2" customFormat="1">
      <c r="A304" s="37"/>
      <c r="B304" s="38"/>
      <c r="C304" s="37"/>
      <c r="D304" s="186" t="s">
        <v>155</v>
      </c>
      <c r="E304" s="37"/>
      <c r="F304" s="187" t="s">
        <v>1008</v>
      </c>
      <c r="G304" s="37"/>
      <c r="H304" s="37"/>
      <c r="I304" s="188"/>
      <c r="J304" s="37"/>
      <c r="K304" s="37"/>
      <c r="L304" s="38"/>
      <c r="M304" s="189"/>
      <c r="N304" s="190"/>
      <c r="O304" s="76"/>
      <c r="P304" s="76"/>
      <c r="Q304" s="76"/>
      <c r="R304" s="76"/>
      <c r="S304" s="76"/>
      <c r="T304" s="7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8" t="s">
        <v>155</v>
      </c>
      <c r="AU304" s="18" t="s">
        <v>82</v>
      </c>
    </row>
    <row r="305" s="14" customFormat="1">
      <c r="A305" s="14"/>
      <c r="B305" s="199"/>
      <c r="C305" s="14"/>
      <c r="D305" s="192" t="s">
        <v>157</v>
      </c>
      <c r="E305" s="200" t="s">
        <v>1</v>
      </c>
      <c r="F305" s="201" t="s">
        <v>1002</v>
      </c>
      <c r="G305" s="14"/>
      <c r="H305" s="202">
        <v>70.299999999999997</v>
      </c>
      <c r="I305" s="203"/>
      <c r="J305" s="14"/>
      <c r="K305" s="14"/>
      <c r="L305" s="199"/>
      <c r="M305" s="204"/>
      <c r="N305" s="205"/>
      <c r="O305" s="205"/>
      <c r="P305" s="205"/>
      <c r="Q305" s="205"/>
      <c r="R305" s="205"/>
      <c r="S305" s="205"/>
      <c r="T305" s="20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00" t="s">
        <v>157</v>
      </c>
      <c r="AU305" s="200" t="s">
        <v>82</v>
      </c>
      <c r="AV305" s="14" t="s">
        <v>82</v>
      </c>
      <c r="AW305" s="14" t="s">
        <v>30</v>
      </c>
      <c r="AX305" s="14" t="s">
        <v>73</v>
      </c>
      <c r="AY305" s="200" t="s">
        <v>147</v>
      </c>
    </row>
    <row r="306" s="15" customFormat="1">
      <c r="A306" s="15"/>
      <c r="B306" s="207"/>
      <c r="C306" s="15"/>
      <c r="D306" s="192" t="s">
        <v>157</v>
      </c>
      <c r="E306" s="208" t="s">
        <v>1</v>
      </c>
      <c r="F306" s="209" t="s">
        <v>160</v>
      </c>
      <c r="G306" s="15"/>
      <c r="H306" s="210">
        <v>70.299999999999997</v>
      </c>
      <c r="I306" s="211"/>
      <c r="J306" s="15"/>
      <c r="K306" s="15"/>
      <c r="L306" s="207"/>
      <c r="M306" s="212"/>
      <c r="N306" s="213"/>
      <c r="O306" s="213"/>
      <c r="P306" s="213"/>
      <c r="Q306" s="213"/>
      <c r="R306" s="213"/>
      <c r="S306" s="213"/>
      <c r="T306" s="21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08" t="s">
        <v>157</v>
      </c>
      <c r="AU306" s="208" t="s">
        <v>82</v>
      </c>
      <c r="AV306" s="15" t="s">
        <v>154</v>
      </c>
      <c r="AW306" s="15" t="s">
        <v>30</v>
      </c>
      <c r="AX306" s="15" t="s">
        <v>80</v>
      </c>
      <c r="AY306" s="208" t="s">
        <v>147</v>
      </c>
    </row>
    <row r="307" s="2" customFormat="1" ht="49.05" customHeight="1">
      <c r="A307" s="37"/>
      <c r="B307" s="171"/>
      <c r="C307" s="172" t="s">
        <v>311</v>
      </c>
      <c r="D307" s="172" t="s">
        <v>150</v>
      </c>
      <c r="E307" s="173" t="s">
        <v>1009</v>
      </c>
      <c r="F307" s="174" t="s">
        <v>1010</v>
      </c>
      <c r="G307" s="175" t="s">
        <v>667</v>
      </c>
      <c r="H307" s="226"/>
      <c r="I307" s="177"/>
      <c r="J307" s="178">
        <f>ROUND(I307*H307,2)</f>
        <v>0</v>
      </c>
      <c r="K307" s="179"/>
      <c r="L307" s="38"/>
      <c r="M307" s="180" t="s">
        <v>1</v>
      </c>
      <c r="N307" s="181" t="s">
        <v>38</v>
      </c>
      <c r="O307" s="76"/>
      <c r="P307" s="182">
        <f>O307*H307</f>
        <v>0</v>
      </c>
      <c r="Q307" s="182">
        <v>0</v>
      </c>
      <c r="R307" s="182">
        <f>Q307*H307</f>
        <v>0</v>
      </c>
      <c r="S307" s="182">
        <v>0</v>
      </c>
      <c r="T307" s="183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4" t="s">
        <v>216</v>
      </c>
      <c r="AT307" s="184" t="s">
        <v>150</v>
      </c>
      <c r="AU307" s="184" t="s">
        <v>82</v>
      </c>
      <c r="AY307" s="18" t="s">
        <v>147</v>
      </c>
      <c r="BE307" s="185">
        <f>IF(N307="základní",J307,0)</f>
        <v>0</v>
      </c>
      <c r="BF307" s="185">
        <f>IF(N307="snížená",J307,0)</f>
        <v>0</v>
      </c>
      <c r="BG307" s="185">
        <f>IF(N307="zákl. přenesená",J307,0)</f>
        <v>0</v>
      </c>
      <c r="BH307" s="185">
        <f>IF(N307="sníž. přenesená",J307,0)</f>
        <v>0</v>
      </c>
      <c r="BI307" s="185">
        <f>IF(N307="nulová",J307,0)</f>
        <v>0</v>
      </c>
      <c r="BJ307" s="18" t="s">
        <v>80</v>
      </c>
      <c r="BK307" s="185">
        <f>ROUND(I307*H307,2)</f>
        <v>0</v>
      </c>
      <c r="BL307" s="18" t="s">
        <v>216</v>
      </c>
      <c r="BM307" s="184" t="s">
        <v>427</v>
      </c>
    </row>
    <row r="308" s="2" customFormat="1">
      <c r="A308" s="37"/>
      <c r="B308" s="38"/>
      <c r="C308" s="37"/>
      <c r="D308" s="186" t="s">
        <v>155</v>
      </c>
      <c r="E308" s="37"/>
      <c r="F308" s="187" t="s">
        <v>1011</v>
      </c>
      <c r="G308" s="37"/>
      <c r="H308" s="37"/>
      <c r="I308" s="188"/>
      <c r="J308" s="37"/>
      <c r="K308" s="37"/>
      <c r="L308" s="38"/>
      <c r="M308" s="189"/>
      <c r="N308" s="190"/>
      <c r="O308" s="76"/>
      <c r="P308" s="76"/>
      <c r="Q308" s="76"/>
      <c r="R308" s="76"/>
      <c r="S308" s="76"/>
      <c r="T308" s="7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8" t="s">
        <v>155</v>
      </c>
      <c r="AU308" s="18" t="s">
        <v>82</v>
      </c>
    </row>
    <row r="309" s="12" customFormat="1" ht="22.8" customHeight="1">
      <c r="A309" s="12"/>
      <c r="B309" s="158"/>
      <c r="C309" s="12"/>
      <c r="D309" s="159" t="s">
        <v>72</v>
      </c>
      <c r="E309" s="169" t="s">
        <v>839</v>
      </c>
      <c r="F309" s="169" t="s">
        <v>840</v>
      </c>
      <c r="G309" s="12"/>
      <c r="H309" s="12"/>
      <c r="I309" s="161"/>
      <c r="J309" s="170">
        <f>BK309</f>
        <v>0</v>
      </c>
      <c r="K309" s="12"/>
      <c r="L309" s="158"/>
      <c r="M309" s="163"/>
      <c r="N309" s="164"/>
      <c r="O309" s="164"/>
      <c r="P309" s="165">
        <f>SUM(P310:P323)</f>
        <v>0</v>
      </c>
      <c r="Q309" s="164"/>
      <c r="R309" s="165">
        <f>SUM(R310:R323)</f>
        <v>0</v>
      </c>
      <c r="S309" s="164"/>
      <c r="T309" s="166">
        <f>SUM(T310:T323)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59" t="s">
        <v>82</v>
      </c>
      <c r="AT309" s="167" t="s">
        <v>72</v>
      </c>
      <c r="AU309" s="167" t="s">
        <v>80</v>
      </c>
      <c r="AY309" s="159" t="s">
        <v>147</v>
      </c>
      <c r="BK309" s="168">
        <f>SUM(BK310:BK323)</f>
        <v>0</v>
      </c>
    </row>
    <row r="310" s="2" customFormat="1" ht="33" customHeight="1">
      <c r="A310" s="37"/>
      <c r="B310" s="171"/>
      <c r="C310" s="172" t="s">
        <v>413</v>
      </c>
      <c r="D310" s="172" t="s">
        <v>150</v>
      </c>
      <c r="E310" s="173" t="s">
        <v>849</v>
      </c>
      <c r="F310" s="174" t="s">
        <v>850</v>
      </c>
      <c r="G310" s="175" t="s">
        <v>164</v>
      </c>
      <c r="H310" s="176">
        <v>161.72399999999999</v>
      </c>
      <c r="I310" s="177"/>
      <c r="J310" s="178">
        <f>ROUND(I310*H310,2)</f>
        <v>0</v>
      </c>
      <c r="K310" s="179"/>
      <c r="L310" s="38"/>
      <c r="M310" s="180" t="s">
        <v>1</v>
      </c>
      <c r="N310" s="181" t="s">
        <v>38</v>
      </c>
      <c r="O310" s="76"/>
      <c r="P310" s="182">
        <f>O310*H310</f>
        <v>0</v>
      </c>
      <c r="Q310" s="182">
        <v>0</v>
      </c>
      <c r="R310" s="182">
        <f>Q310*H310</f>
        <v>0</v>
      </c>
      <c r="S310" s="182">
        <v>0</v>
      </c>
      <c r="T310" s="183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4" t="s">
        <v>216</v>
      </c>
      <c r="AT310" s="184" t="s">
        <v>150</v>
      </c>
      <c r="AU310" s="184" t="s">
        <v>82</v>
      </c>
      <c r="AY310" s="18" t="s">
        <v>147</v>
      </c>
      <c r="BE310" s="185">
        <f>IF(N310="základní",J310,0)</f>
        <v>0</v>
      </c>
      <c r="BF310" s="185">
        <f>IF(N310="snížená",J310,0)</f>
        <v>0</v>
      </c>
      <c r="BG310" s="185">
        <f>IF(N310="zákl. přenesená",J310,0)</f>
        <v>0</v>
      </c>
      <c r="BH310" s="185">
        <f>IF(N310="sníž. přenesená",J310,0)</f>
        <v>0</v>
      </c>
      <c r="BI310" s="185">
        <f>IF(N310="nulová",J310,0)</f>
        <v>0</v>
      </c>
      <c r="BJ310" s="18" t="s">
        <v>80</v>
      </c>
      <c r="BK310" s="185">
        <f>ROUND(I310*H310,2)</f>
        <v>0</v>
      </c>
      <c r="BL310" s="18" t="s">
        <v>216</v>
      </c>
      <c r="BM310" s="184" t="s">
        <v>430</v>
      </c>
    </row>
    <row r="311" s="2" customFormat="1">
      <c r="A311" s="37"/>
      <c r="B311" s="38"/>
      <c r="C311" s="37"/>
      <c r="D311" s="186" t="s">
        <v>155</v>
      </c>
      <c r="E311" s="37"/>
      <c r="F311" s="187" t="s">
        <v>852</v>
      </c>
      <c r="G311" s="37"/>
      <c r="H311" s="37"/>
      <c r="I311" s="188"/>
      <c r="J311" s="37"/>
      <c r="K311" s="37"/>
      <c r="L311" s="38"/>
      <c r="M311" s="189"/>
      <c r="N311" s="190"/>
      <c r="O311" s="76"/>
      <c r="P311" s="76"/>
      <c r="Q311" s="76"/>
      <c r="R311" s="76"/>
      <c r="S311" s="76"/>
      <c r="T311" s="7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8" t="s">
        <v>155</v>
      </c>
      <c r="AU311" s="18" t="s">
        <v>82</v>
      </c>
    </row>
    <row r="312" s="2" customFormat="1" ht="24.15" customHeight="1">
      <c r="A312" s="37"/>
      <c r="B312" s="171"/>
      <c r="C312" s="172" t="s">
        <v>315</v>
      </c>
      <c r="D312" s="172" t="s">
        <v>150</v>
      </c>
      <c r="E312" s="173" t="s">
        <v>1012</v>
      </c>
      <c r="F312" s="174" t="s">
        <v>1013</v>
      </c>
      <c r="G312" s="175" t="s">
        <v>164</v>
      </c>
      <c r="H312" s="176">
        <v>134.77000000000001</v>
      </c>
      <c r="I312" s="177"/>
      <c r="J312" s="178">
        <f>ROUND(I312*H312,2)</f>
        <v>0</v>
      </c>
      <c r="K312" s="179"/>
      <c r="L312" s="38"/>
      <c r="M312" s="180" t="s">
        <v>1</v>
      </c>
      <c r="N312" s="181" t="s">
        <v>38</v>
      </c>
      <c r="O312" s="76"/>
      <c r="P312" s="182">
        <f>O312*H312</f>
        <v>0</v>
      </c>
      <c r="Q312" s="182">
        <v>0</v>
      </c>
      <c r="R312" s="182">
        <f>Q312*H312</f>
        <v>0</v>
      </c>
      <c r="S312" s="182">
        <v>0</v>
      </c>
      <c r="T312" s="18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4" t="s">
        <v>216</v>
      </c>
      <c r="AT312" s="184" t="s">
        <v>150</v>
      </c>
      <c r="AU312" s="184" t="s">
        <v>82</v>
      </c>
      <c r="AY312" s="18" t="s">
        <v>147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8" t="s">
        <v>80</v>
      </c>
      <c r="BK312" s="185">
        <f>ROUND(I312*H312,2)</f>
        <v>0</v>
      </c>
      <c r="BL312" s="18" t="s">
        <v>216</v>
      </c>
      <c r="BM312" s="184" t="s">
        <v>434</v>
      </c>
    </row>
    <row r="313" s="2" customFormat="1">
      <c r="A313" s="37"/>
      <c r="B313" s="38"/>
      <c r="C313" s="37"/>
      <c r="D313" s="186" t="s">
        <v>155</v>
      </c>
      <c r="E313" s="37"/>
      <c r="F313" s="187" t="s">
        <v>1014</v>
      </c>
      <c r="G313" s="37"/>
      <c r="H313" s="37"/>
      <c r="I313" s="188"/>
      <c r="J313" s="37"/>
      <c r="K313" s="37"/>
      <c r="L313" s="38"/>
      <c r="M313" s="189"/>
      <c r="N313" s="190"/>
      <c r="O313" s="76"/>
      <c r="P313" s="76"/>
      <c r="Q313" s="76"/>
      <c r="R313" s="76"/>
      <c r="S313" s="76"/>
      <c r="T313" s="7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8" t="s">
        <v>155</v>
      </c>
      <c r="AU313" s="18" t="s">
        <v>82</v>
      </c>
    </row>
    <row r="314" s="13" customFormat="1">
      <c r="A314" s="13"/>
      <c r="B314" s="191"/>
      <c r="C314" s="13"/>
      <c r="D314" s="192" t="s">
        <v>157</v>
      </c>
      <c r="E314" s="193" t="s">
        <v>1</v>
      </c>
      <c r="F314" s="194" t="s">
        <v>1015</v>
      </c>
      <c r="G314" s="13"/>
      <c r="H314" s="193" t="s">
        <v>1</v>
      </c>
      <c r="I314" s="195"/>
      <c r="J314" s="13"/>
      <c r="K314" s="13"/>
      <c r="L314" s="191"/>
      <c r="M314" s="196"/>
      <c r="N314" s="197"/>
      <c r="O314" s="197"/>
      <c r="P314" s="197"/>
      <c r="Q314" s="197"/>
      <c r="R314" s="197"/>
      <c r="S314" s="197"/>
      <c r="T314" s="19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3" t="s">
        <v>157</v>
      </c>
      <c r="AU314" s="193" t="s">
        <v>82</v>
      </c>
      <c r="AV314" s="13" t="s">
        <v>80</v>
      </c>
      <c r="AW314" s="13" t="s">
        <v>30</v>
      </c>
      <c r="AX314" s="13" t="s">
        <v>73</v>
      </c>
      <c r="AY314" s="193" t="s">
        <v>147</v>
      </c>
    </row>
    <row r="315" s="14" customFormat="1">
      <c r="A315" s="14"/>
      <c r="B315" s="199"/>
      <c r="C315" s="14"/>
      <c r="D315" s="192" t="s">
        <v>157</v>
      </c>
      <c r="E315" s="200" t="s">
        <v>1</v>
      </c>
      <c r="F315" s="201" t="s">
        <v>967</v>
      </c>
      <c r="G315" s="14"/>
      <c r="H315" s="202">
        <v>134.77000000000001</v>
      </c>
      <c r="I315" s="203"/>
      <c r="J315" s="14"/>
      <c r="K315" s="14"/>
      <c r="L315" s="199"/>
      <c r="M315" s="204"/>
      <c r="N315" s="205"/>
      <c r="O315" s="205"/>
      <c r="P315" s="205"/>
      <c r="Q315" s="205"/>
      <c r="R315" s="205"/>
      <c r="S315" s="205"/>
      <c r="T315" s="20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0" t="s">
        <v>157</v>
      </c>
      <c r="AU315" s="200" t="s">
        <v>82</v>
      </c>
      <c r="AV315" s="14" t="s">
        <v>82</v>
      </c>
      <c r="AW315" s="14" t="s">
        <v>30</v>
      </c>
      <c r="AX315" s="14" t="s">
        <v>73</v>
      </c>
      <c r="AY315" s="200" t="s">
        <v>147</v>
      </c>
    </row>
    <row r="316" s="15" customFormat="1">
      <c r="A316" s="15"/>
      <c r="B316" s="207"/>
      <c r="C316" s="15"/>
      <c r="D316" s="192" t="s">
        <v>157</v>
      </c>
      <c r="E316" s="208" t="s">
        <v>1</v>
      </c>
      <c r="F316" s="209" t="s">
        <v>160</v>
      </c>
      <c r="G316" s="15"/>
      <c r="H316" s="210">
        <v>134.77000000000001</v>
      </c>
      <c r="I316" s="211"/>
      <c r="J316" s="15"/>
      <c r="K316" s="15"/>
      <c r="L316" s="207"/>
      <c r="M316" s="212"/>
      <c r="N316" s="213"/>
      <c r="O316" s="213"/>
      <c r="P316" s="213"/>
      <c r="Q316" s="213"/>
      <c r="R316" s="213"/>
      <c r="S316" s="213"/>
      <c r="T316" s="21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08" t="s">
        <v>157</v>
      </c>
      <c r="AU316" s="208" t="s">
        <v>82</v>
      </c>
      <c r="AV316" s="15" t="s">
        <v>154</v>
      </c>
      <c r="AW316" s="15" t="s">
        <v>30</v>
      </c>
      <c r="AX316" s="15" t="s">
        <v>80</v>
      </c>
      <c r="AY316" s="208" t="s">
        <v>147</v>
      </c>
    </row>
    <row r="317" s="2" customFormat="1" ht="37.8" customHeight="1">
      <c r="A317" s="37"/>
      <c r="B317" s="171"/>
      <c r="C317" s="172" t="s">
        <v>436</v>
      </c>
      <c r="D317" s="172" t="s">
        <v>150</v>
      </c>
      <c r="E317" s="173" t="s">
        <v>1016</v>
      </c>
      <c r="F317" s="174" t="s">
        <v>1017</v>
      </c>
      <c r="G317" s="175" t="s">
        <v>164</v>
      </c>
      <c r="H317" s="176">
        <v>161.72399999999999</v>
      </c>
      <c r="I317" s="177"/>
      <c r="J317" s="178">
        <f>ROUND(I317*H317,2)</f>
        <v>0</v>
      </c>
      <c r="K317" s="179"/>
      <c r="L317" s="38"/>
      <c r="M317" s="180" t="s">
        <v>1</v>
      </c>
      <c r="N317" s="181" t="s">
        <v>38</v>
      </c>
      <c r="O317" s="76"/>
      <c r="P317" s="182">
        <f>O317*H317</f>
        <v>0</v>
      </c>
      <c r="Q317" s="182">
        <v>0</v>
      </c>
      <c r="R317" s="182">
        <f>Q317*H317</f>
        <v>0</v>
      </c>
      <c r="S317" s="182">
        <v>0</v>
      </c>
      <c r="T317" s="183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4" t="s">
        <v>216</v>
      </c>
      <c r="AT317" s="184" t="s">
        <v>150</v>
      </c>
      <c r="AU317" s="184" t="s">
        <v>82</v>
      </c>
      <c r="AY317" s="18" t="s">
        <v>147</v>
      </c>
      <c r="BE317" s="185">
        <f>IF(N317="základní",J317,0)</f>
        <v>0</v>
      </c>
      <c r="BF317" s="185">
        <f>IF(N317="snížená",J317,0)</f>
        <v>0</v>
      </c>
      <c r="BG317" s="185">
        <f>IF(N317="zákl. přenesená",J317,0)</f>
        <v>0</v>
      </c>
      <c r="BH317" s="185">
        <f>IF(N317="sníž. přenesená",J317,0)</f>
        <v>0</v>
      </c>
      <c r="BI317" s="185">
        <f>IF(N317="nulová",J317,0)</f>
        <v>0</v>
      </c>
      <c r="BJ317" s="18" t="s">
        <v>80</v>
      </c>
      <c r="BK317" s="185">
        <f>ROUND(I317*H317,2)</f>
        <v>0</v>
      </c>
      <c r="BL317" s="18" t="s">
        <v>216</v>
      </c>
      <c r="BM317" s="184" t="s">
        <v>439</v>
      </c>
    </row>
    <row r="318" s="2" customFormat="1">
      <c r="A318" s="37"/>
      <c r="B318" s="38"/>
      <c r="C318" s="37"/>
      <c r="D318" s="186" t="s">
        <v>155</v>
      </c>
      <c r="E318" s="37"/>
      <c r="F318" s="187" t="s">
        <v>1018</v>
      </c>
      <c r="G318" s="37"/>
      <c r="H318" s="37"/>
      <c r="I318" s="188"/>
      <c r="J318" s="37"/>
      <c r="K318" s="37"/>
      <c r="L318" s="38"/>
      <c r="M318" s="189"/>
      <c r="N318" s="190"/>
      <c r="O318" s="76"/>
      <c r="P318" s="76"/>
      <c r="Q318" s="76"/>
      <c r="R318" s="76"/>
      <c r="S318" s="76"/>
      <c r="T318" s="7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8" t="s">
        <v>155</v>
      </c>
      <c r="AU318" s="18" t="s">
        <v>82</v>
      </c>
    </row>
    <row r="319" s="2" customFormat="1" ht="24.15" customHeight="1">
      <c r="A319" s="37"/>
      <c r="B319" s="171"/>
      <c r="C319" s="172" t="s">
        <v>320</v>
      </c>
      <c r="D319" s="172" t="s">
        <v>150</v>
      </c>
      <c r="E319" s="173" t="s">
        <v>1019</v>
      </c>
      <c r="F319" s="174" t="s">
        <v>1020</v>
      </c>
      <c r="G319" s="175" t="s">
        <v>164</v>
      </c>
      <c r="H319" s="176">
        <v>404.80000000000001</v>
      </c>
      <c r="I319" s="177"/>
      <c r="J319" s="178">
        <f>ROUND(I319*H319,2)</f>
        <v>0</v>
      </c>
      <c r="K319" s="179"/>
      <c r="L319" s="38"/>
      <c r="M319" s="180" t="s">
        <v>1</v>
      </c>
      <c r="N319" s="181" t="s">
        <v>38</v>
      </c>
      <c r="O319" s="76"/>
      <c r="P319" s="182">
        <f>O319*H319</f>
        <v>0</v>
      </c>
      <c r="Q319" s="182">
        <v>0</v>
      </c>
      <c r="R319" s="182">
        <f>Q319*H319</f>
        <v>0</v>
      </c>
      <c r="S319" s="182">
        <v>0</v>
      </c>
      <c r="T319" s="183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84" t="s">
        <v>216</v>
      </c>
      <c r="AT319" s="184" t="s">
        <v>150</v>
      </c>
      <c r="AU319" s="184" t="s">
        <v>82</v>
      </c>
      <c r="AY319" s="18" t="s">
        <v>147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8" t="s">
        <v>80</v>
      </c>
      <c r="BK319" s="185">
        <f>ROUND(I319*H319,2)</f>
        <v>0</v>
      </c>
      <c r="BL319" s="18" t="s">
        <v>216</v>
      </c>
      <c r="BM319" s="184" t="s">
        <v>443</v>
      </c>
    </row>
    <row r="320" s="2" customFormat="1">
      <c r="A320" s="37"/>
      <c r="B320" s="38"/>
      <c r="C320" s="37"/>
      <c r="D320" s="186" t="s">
        <v>155</v>
      </c>
      <c r="E320" s="37"/>
      <c r="F320" s="187" t="s">
        <v>1021</v>
      </c>
      <c r="G320" s="37"/>
      <c r="H320" s="37"/>
      <c r="I320" s="188"/>
      <c r="J320" s="37"/>
      <c r="K320" s="37"/>
      <c r="L320" s="38"/>
      <c r="M320" s="189"/>
      <c r="N320" s="190"/>
      <c r="O320" s="76"/>
      <c r="P320" s="76"/>
      <c r="Q320" s="76"/>
      <c r="R320" s="76"/>
      <c r="S320" s="76"/>
      <c r="T320" s="7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8" t="s">
        <v>155</v>
      </c>
      <c r="AU320" s="18" t="s">
        <v>82</v>
      </c>
    </row>
    <row r="321" s="13" customFormat="1">
      <c r="A321" s="13"/>
      <c r="B321" s="191"/>
      <c r="C321" s="13"/>
      <c r="D321" s="192" t="s">
        <v>157</v>
      </c>
      <c r="E321" s="193" t="s">
        <v>1</v>
      </c>
      <c r="F321" s="194" t="s">
        <v>971</v>
      </c>
      <c r="G321" s="13"/>
      <c r="H321" s="193" t="s">
        <v>1</v>
      </c>
      <c r="I321" s="195"/>
      <c r="J321" s="13"/>
      <c r="K321" s="13"/>
      <c r="L321" s="191"/>
      <c r="M321" s="196"/>
      <c r="N321" s="197"/>
      <c r="O321" s="197"/>
      <c r="P321" s="197"/>
      <c r="Q321" s="197"/>
      <c r="R321" s="197"/>
      <c r="S321" s="197"/>
      <c r="T321" s="19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3" t="s">
        <v>157</v>
      </c>
      <c r="AU321" s="193" t="s">
        <v>82</v>
      </c>
      <c r="AV321" s="13" t="s">
        <v>80</v>
      </c>
      <c r="AW321" s="13" t="s">
        <v>30</v>
      </c>
      <c r="AX321" s="13" t="s">
        <v>73</v>
      </c>
      <c r="AY321" s="193" t="s">
        <v>147</v>
      </c>
    </row>
    <row r="322" s="14" customFormat="1">
      <c r="A322" s="14"/>
      <c r="B322" s="199"/>
      <c r="C322" s="14"/>
      <c r="D322" s="192" t="s">
        <v>157</v>
      </c>
      <c r="E322" s="200" t="s">
        <v>1</v>
      </c>
      <c r="F322" s="201" t="s">
        <v>972</v>
      </c>
      <c r="G322" s="14"/>
      <c r="H322" s="202">
        <v>404.80000000000001</v>
      </c>
      <c r="I322" s="203"/>
      <c r="J322" s="14"/>
      <c r="K322" s="14"/>
      <c r="L322" s="199"/>
      <c r="M322" s="204"/>
      <c r="N322" s="205"/>
      <c r="O322" s="205"/>
      <c r="P322" s="205"/>
      <c r="Q322" s="205"/>
      <c r="R322" s="205"/>
      <c r="S322" s="205"/>
      <c r="T322" s="20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00" t="s">
        <v>157</v>
      </c>
      <c r="AU322" s="200" t="s">
        <v>82</v>
      </c>
      <c r="AV322" s="14" t="s">
        <v>82</v>
      </c>
      <c r="AW322" s="14" t="s">
        <v>30</v>
      </c>
      <c r="AX322" s="14" t="s">
        <v>73</v>
      </c>
      <c r="AY322" s="200" t="s">
        <v>147</v>
      </c>
    </row>
    <row r="323" s="15" customFormat="1">
      <c r="A323" s="15"/>
      <c r="B323" s="207"/>
      <c r="C323" s="15"/>
      <c r="D323" s="192" t="s">
        <v>157</v>
      </c>
      <c r="E323" s="208" t="s">
        <v>1</v>
      </c>
      <c r="F323" s="209" t="s">
        <v>160</v>
      </c>
      <c r="G323" s="15"/>
      <c r="H323" s="210">
        <v>404.80000000000001</v>
      </c>
      <c r="I323" s="211"/>
      <c r="J323" s="15"/>
      <c r="K323" s="15"/>
      <c r="L323" s="207"/>
      <c r="M323" s="227"/>
      <c r="N323" s="228"/>
      <c r="O323" s="228"/>
      <c r="P323" s="228"/>
      <c r="Q323" s="228"/>
      <c r="R323" s="228"/>
      <c r="S323" s="228"/>
      <c r="T323" s="229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08" t="s">
        <v>157</v>
      </c>
      <c r="AU323" s="208" t="s">
        <v>82</v>
      </c>
      <c r="AV323" s="15" t="s">
        <v>154</v>
      </c>
      <c r="AW323" s="15" t="s">
        <v>30</v>
      </c>
      <c r="AX323" s="15" t="s">
        <v>80</v>
      </c>
      <c r="AY323" s="208" t="s">
        <v>147</v>
      </c>
    </row>
    <row r="324" s="2" customFormat="1" ht="6.96" customHeight="1">
      <c r="A324" s="37"/>
      <c r="B324" s="59"/>
      <c r="C324" s="60"/>
      <c r="D324" s="60"/>
      <c r="E324" s="60"/>
      <c r="F324" s="60"/>
      <c r="G324" s="60"/>
      <c r="H324" s="60"/>
      <c r="I324" s="60"/>
      <c r="J324" s="60"/>
      <c r="K324" s="60"/>
      <c r="L324" s="38"/>
      <c r="M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</row>
  </sheetData>
  <autoFilter ref="C128:K32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113106121"/>
    <hyperlink ref="F136" r:id="rId2" display="https://podminky.urs.cz/item/CS_URS_2024_02/132154203"/>
    <hyperlink ref="F140" r:id="rId3" display="https://podminky.urs.cz/item/CS_URS_2024_02/151101101"/>
    <hyperlink ref="F144" r:id="rId4" display="https://podminky.urs.cz/item/CS_URS_2024_02/151101111"/>
    <hyperlink ref="F148" r:id="rId5" display="https://podminky.urs.cz/item/CS_URS_2024_02/162751137"/>
    <hyperlink ref="F152" r:id="rId6" display="https://podminky.urs.cz/item/CS_URS_2024_02/162751119"/>
    <hyperlink ref="F156" r:id="rId7" display="https://podminky.urs.cz/item/CS_URS_2024_02/171201231"/>
    <hyperlink ref="F160" r:id="rId8" display="https://podminky.urs.cz/item/CS_URS_2024_02/174151101"/>
    <hyperlink ref="F164" r:id="rId9" display="https://podminky.urs.cz/item/CS_URS_2024_02/181411132"/>
    <hyperlink ref="F170" r:id="rId10" display="https://podminky.urs.cz/item/CS_URS_2024_02/181912111"/>
    <hyperlink ref="F173" r:id="rId11" display="https://podminky.urs.cz/item/CS_URS_2024_02/113106021"/>
    <hyperlink ref="F177" r:id="rId12" display="https://podminky.urs.cz/item/CS_URS_2024_02/319202213"/>
    <hyperlink ref="F182" r:id="rId13" display="https://podminky.urs.cz/item/CS_URS_2024_02/451577877"/>
    <hyperlink ref="F185" r:id="rId14" display="https://podminky.urs.cz/item/CS_URS_2024_02/637211121"/>
    <hyperlink ref="F189" r:id="rId15" display="https://podminky.urs.cz/item/CS_URS_2024_02/619999031"/>
    <hyperlink ref="F194" r:id="rId16" display="https://podminky.urs.cz/item/CS_URS_2024_02/622131121"/>
    <hyperlink ref="F196" r:id="rId17" display="https://podminky.urs.cz/item/CS_URS_2024_02/622311121"/>
    <hyperlink ref="F201" r:id="rId18" display="https://podminky.urs.cz/item/CS_URS_2024_02/629995101"/>
    <hyperlink ref="F205" r:id="rId19" display="https://podminky.urs.cz/item/CS_URS_2024_02/629995223"/>
    <hyperlink ref="F209" r:id="rId20" display="https://podminky.urs.cz/item/CS_URS_2024_02/985131311"/>
    <hyperlink ref="F214" r:id="rId21" display="https://podminky.urs.cz/item/CS_URS_2024_02/212312111"/>
    <hyperlink ref="F218" r:id="rId22" display="https://podminky.urs.cz/item/CS_URS_2024_02/212750103"/>
    <hyperlink ref="F225" r:id="rId23" display="https://podminky.urs.cz/item/CS_URS_2024_02/894812201"/>
    <hyperlink ref="F227" r:id="rId24" display="https://podminky.urs.cz/item/CS_URS_2024_02/894812232"/>
    <hyperlink ref="F229" r:id="rId25" display="https://podminky.urs.cz/item/CS_URS_2024_02/894812255"/>
    <hyperlink ref="F231" r:id="rId26" display="https://podminky.urs.cz/item/CS_URS_2024_02/899661312"/>
    <hyperlink ref="F246" r:id="rId27" display="https://podminky.urs.cz/item/CS_URS_2024_02/952901111"/>
    <hyperlink ref="F250" r:id="rId28" display="https://podminky.urs.cz/item/CS_URS_2024_02/978013191"/>
    <hyperlink ref="F256" r:id="rId29" display="https://podminky.urs.cz/item/CS_URS_2024_02/997013211"/>
    <hyperlink ref="F258" r:id="rId30" display="https://podminky.urs.cz/item/CS_URS_2024_02/997013501"/>
    <hyperlink ref="F260" r:id="rId31" display="https://podminky.urs.cz/item/CS_URS_2024_02/997013509"/>
    <hyperlink ref="F264" r:id="rId32" display="https://podminky.urs.cz/item/CS_URS_2024_02/997013631"/>
    <hyperlink ref="F267" r:id="rId33" display="https://podminky.urs.cz/item/CS_URS_2024_02/998018001"/>
    <hyperlink ref="F271" r:id="rId34" display="https://podminky.urs.cz/item/CS_URS_2024_02/711112001"/>
    <hyperlink ref="F278" r:id="rId35" display="https://podminky.urs.cz/item/CS_URS_2024_02/711142559"/>
    <hyperlink ref="F285" r:id="rId36" display="https://podminky.urs.cz/item/CS_URS_2024_02/711142559"/>
    <hyperlink ref="F292" r:id="rId37" display="https://podminky.urs.cz/item/CS_URS_2024_02/711142821"/>
    <hyperlink ref="F296" r:id="rId38" display="https://podminky.urs.cz/item/CS_URS_2024_02/711161215"/>
    <hyperlink ref="F300" r:id="rId39" display="https://podminky.urs.cz/item/CS_URS_2024_02/711161384"/>
    <hyperlink ref="F304" r:id="rId40" display="https://podminky.urs.cz/item/CS_URS_2024_02/711162811"/>
    <hyperlink ref="F308" r:id="rId41" display="https://podminky.urs.cz/item/CS_URS_2024_02/998711201"/>
    <hyperlink ref="F311" r:id="rId42" display="https://podminky.urs.cz/item/CS_URS_2024_02/784181101"/>
    <hyperlink ref="F313" r:id="rId43" display="https://podminky.urs.cz/item/CS_URS_2024_02/784191007"/>
    <hyperlink ref="F318" r:id="rId44" display="https://podminky.urs.cz/item/CS_URS_2024_02/784221121"/>
    <hyperlink ref="F320" r:id="rId45" display="https://podminky.urs.cz/item/CS_URS_2024_02/7843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05 -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1022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ROUND((SUM(BE129:BE367)),  2)</f>
        <v>0</v>
      </c>
      <c r="G33" s="37"/>
      <c r="H33" s="37"/>
      <c r="I33" s="127">
        <v>0.20999999999999999</v>
      </c>
      <c r="J33" s="126">
        <f>ROUND(((SUM(BE129:BE367))*I33),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ROUND((SUM(BF129:BF367)),  2)</f>
        <v>0</v>
      </c>
      <c r="G34" s="37"/>
      <c r="H34" s="37"/>
      <c r="I34" s="127">
        <v>0.12</v>
      </c>
      <c r="J34" s="126">
        <f>ROUND(((SUM(BF129:BF367))*I34),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ROUND((SUM(BG129:BG367)),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ROUND((SUM(BH129:BH367)),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ROUND((SUM(BI129:BI367)),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05 -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03 - výměna střešní krytiny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114</v>
      </c>
      <c r="E97" s="141"/>
      <c r="F97" s="141"/>
      <c r="G97" s="141"/>
      <c r="H97" s="141"/>
      <c r="I97" s="141"/>
      <c r="J97" s="142">
        <f>J130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115</v>
      </c>
      <c r="E98" s="145"/>
      <c r="F98" s="145"/>
      <c r="G98" s="145"/>
      <c r="H98" s="145"/>
      <c r="I98" s="145"/>
      <c r="J98" s="146">
        <f>J131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116</v>
      </c>
      <c r="E99" s="145"/>
      <c r="F99" s="145"/>
      <c r="G99" s="145"/>
      <c r="H99" s="145"/>
      <c r="I99" s="145"/>
      <c r="J99" s="146">
        <f>J141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117</v>
      </c>
      <c r="E100" s="145"/>
      <c r="F100" s="145"/>
      <c r="G100" s="145"/>
      <c r="H100" s="145"/>
      <c r="I100" s="145"/>
      <c r="J100" s="146">
        <f>J147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118</v>
      </c>
      <c r="E101" s="145"/>
      <c r="F101" s="145"/>
      <c r="G101" s="145"/>
      <c r="H101" s="145"/>
      <c r="I101" s="145"/>
      <c r="J101" s="146">
        <f>J178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119</v>
      </c>
      <c r="E102" s="145"/>
      <c r="F102" s="145"/>
      <c r="G102" s="145"/>
      <c r="H102" s="145"/>
      <c r="I102" s="145"/>
      <c r="J102" s="146">
        <f>J191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9"/>
      <c r="C103" s="9"/>
      <c r="D103" s="140" t="s">
        <v>124</v>
      </c>
      <c r="E103" s="141"/>
      <c r="F103" s="141"/>
      <c r="G103" s="141"/>
      <c r="H103" s="141"/>
      <c r="I103" s="141"/>
      <c r="J103" s="142">
        <f>J194</f>
        <v>0</v>
      </c>
      <c r="K103" s="9"/>
      <c r="L103" s="13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43"/>
      <c r="C104" s="10"/>
      <c r="D104" s="144" t="s">
        <v>1023</v>
      </c>
      <c r="E104" s="145"/>
      <c r="F104" s="145"/>
      <c r="G104" s="145"/>
      <c r="H104" s="145"/>
      <c r="I104" s="145"/>
      <c r="J104" s="146">
        <f>J195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1024</v>
      </c>
      <c r="E105" s="145"/>
      <c r="F105" s="145"/>
      <c r="G105" s="145"/>
      <c r="H105" s="145"/>
      <c r="I105" s="145"/>
      <c r="J105" s="146">
        <f>J202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1025</v>
      </c>
      <c r="E106" s="145"/>
      <c r="F106" s="145"/>
      <c r="G106" s="145"/>
      <c r="H106" s="145"/>
      <c r="I106" s="145"/>
      <c r="J106" s="146">
        <f>J207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127</v>
      </c>
      <c r="E107" s="145"/>
      <c r="F107" s="145"/>
      <c r="G107" s="145"/>
      <c r="H107" s="145"/>
      <c r="I107" s="145"/>
      <c r="J107" s="146">
        <f>J255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1026</v>
      </c>
      <c r="E108" s="145"/>
      <c r="F108" s="145"/>
      <c r="G108" s="145"/>
      <c r="H108" s="145"/>
      <c r="I108" s="145"/>
      <c r="J108" s="146">
        <f>J334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129</v>
      </c>
      <c r="E109" s="145"/>
      <c r="F109" s="145"/>
      <c r="G109" s="145"/>
      <c r="H109" s="145"/>
      <c r="I109" s="145"/>
      <c r="J109" s="146">
        <f>J352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132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6.25" customHeight="1">
      <c r="A119" s="37"/>
      <c r="B119" s="38"/>
      <c r="C119" s="37"/>
      <c r="D119" s="37"/>
      <c r="E119" s="120" t="str">
        <f>E7</f>
        <v>05 - Regenerace bytového fondu Mírová Osada – V. etapa, ul. Koněvova 22, 24, 26</v>
      </c>
      <c r="F119" s="31"/>
      <c r="G119" s="31"/>
      <c r="H119" s="31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107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7"/>
      <c r="D121" s="37"/>
      <c r="E121" s="66" t="str">
        <f>E9</f>
        <v>03 - výměna střešní krytiny</v>
      </c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7"/>
      <c r="E123" s="37"/>
      <c r="F123" s="26" t="str">
        <f>F12</f>
        <v xml:space="preserve"> </v>
      </c>
      <c r="G123" s="37"/>
      <c r="H123" s="37"/>
      <c r="I123" s="31" t="s">
        <v>22</v>
      </c>
      <c r="J123" s="68" t="str">
        <f>IF(J12="","",J12)</f>
        <v>28. 1. 2025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7"/>
      <c r="E125" s="37"/>
      <c r="F125" s="26" t="str">
        <f>E15</f>
        <v xml:space="preserve"> </v>
      </c>
      <c r="G125" s="37"/>
      <c r="H125" s="37"/>
      <c r="I125" s="31" t="s">
        <v>29</v>
      </c>
      <c r="J125" s="35" t="str">
        <f>E21</f>
        <v xml:space="preserve"> 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27</v>
      </c>
      <c r="D126" s="37"/>
      <c r="E126" s="37"/>
      <c r="F126" s="26" t="str">
        <f>IF(E18="","",E18)</f>
        <v>Vyplň údaj</v>
      </c>
      <c r="G126" s="37"/>
      <c r="H126" s="37"/>
      <c r="I126" s="31" t="s">
        <v>31</v>
      </c>
      <c r="J126" s="35" t="str">
        <f>E24</f>
        <v xml:space="preserve"> 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47"/>
      <c r="B128" s="148"/>
      <c r="C128" s="149" t="s">
        <v>133</v>
      </c>
      <c r="D128" s="150" t="s">
        <v>58</v>
      </c>
      <c r="E128" s="150" t="s">
        <v>54</v>
      </c>
      <c r="F128" s="150" t="s">
        <v>55</v>
      </c>
      <c r="G128" s="150" t="s">
        <v>134</v>
      </c>
      <c r="H128" s="150" t="s">
        <v>135</v>
      </c>
      <c r="I128" s="150" t="s">
        <v>136</v>
      </c>
      <c r="J128" s="151" t="s">
        <v>111</v>
      </c>
      <c r="K128" s="152" t="s">
        <v>137</v>
      </c>
      <c r="L128" s="153"/>
      <c r="M128" s="85" t="s">
        <v>1</v>
      </c>
      <c r="N128" s="86" t="s">
        <v>37</v>
      </c>
      <c r="O128" s="86" t="s">
        <v>138</v>
      </c>
      <c r="P128" s="86" t="s">
        <v>139</v>
      </c>
      <c r="Q128" s="86" t="s">
        <v>140</v>
      </c>
      <c r="R128" s="86" t="s">
        <v>141</v>
      </c>
      <c r="S128" s="86" t="s">
        <v>142</v>
      </c>
      <c r="T128" s="87" t="s">
        <v>143</v>
      </c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</row>
    <row r="129" s="2" customFormat="1" ht="22.8" customHeight="1">
      <c r="A129" s="37"/>
      <c r="B129" s="38"/>
      <c r="C129" s="92" t="s">
        <v>144</v>
      </c>
      <c r="D129" s="37"/>
      <c r="E129" s="37"/>
      <c r="F129" s="37"/>
      <c r="G129" s="37"/>
      <c r="H129" s="37"/>
      <c r="I129" s="37"/>
      <c r="J129" s="154">
        <f>BK129</f>
        <v>0</v>
      </c>
      <c r="K129" s="37"/>
      <c r="L129" s="38"/>
      <c r="M129" s="88"/>
      <c r="N129" s="72"/>
      <c r="O129" s="89"/>
      <c r="P129" s="155">
        <f>P130+P194</f>
        <v>0</v>
      </c>
      <c r="Q129" s="89"/>
      <c r="R129" s="155">
        <f>R130+R194</f>
        <v>0</v>
      </c>
      <c r="S129" s="89"/>
      <c r="T129" s="156">
        <f>T130+T194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72</v>
      </c>
      <c r="AU129" s="18" t="s">
        <v>113</v>
      </c>
      <c r="BK129" s="157">
        <f>BK130+BK194</f>
        <v>0</v>
      </c>
    </row>
    <row r="130" s="12" customFormat="1" ht="25.92" customHeight="1">
      <c r="A130" s="12"/>
      <c r="B130" s="158"/>
      <c r="C130" s="12"/>
      <c r="D130" s="159" t="s">
        <v>72</v>
      </c>
      <c r="E130" s="160" t="s">
        <v>145</v>
      </c>
      <c r="F130" s="160" t="s">
        <v>146</v>
      </c>
      <c r="G130" s="12"/>
      <c r="H130" s="12"/>
      <c r="I130" s="161"/>
      <c r="J130" s="162">
        <f>BK130</f>
        <v>0</v>
      </c>
      <c r="K130" s="12"/>
      <c r="L130" s="158"/>
      <c r="M130" s="163"/>
      <c r="N130" s="164"/>
      <c r="O130" s="164"/>
      <c r="P130" s="165">
        <f>P131+P141+P147+P178+P191</f>
        <v>0</v>
      </c>
      <c r="Q130" s="164"/>
      <c r="R130" s="165">
        <f>R131+R141+R147+R178+R191</f>
        <v>0</v>
      </c>
      <c r="S130" s="164"/>
      <c r="T130" s="166">
        <f>T131+T141+T147+T178+T191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9" t="s">
        <v>80</v>
      </c>
      <c r="AT130" s="167" t="s">
        <v>72</v>
      </c>
      <c r="AU130" s="167" t="s">
        <v>73</v>
      </c>
      <c r="AY130" s="159" t="s">
        <v>147</v>
      </c>
      <c r="BK130" s="168">
        <f>BK131+BK141+BK147+BK178+BK191</f>
        <v>0</v>
      </c>
    </row>
    <row r="131" s="12" customFormat="1" ht="22.8" customHeight="1">
      <c r="A131" s="12"/>
      <c r="B131" s="158"/>
      <c r="C131" s="12"/>
      <c r="D131" s="159" t="s">
        <v>72</v>
      </c>
      <c r="E131" s="169" t="s">
        <v>148</v>
      </c>
      <c r="F131" s="169" t="s">
        <v>149</v>
      </c>
      <c r="G131" s="12"/>
      <c r="H131" s="12"/>
      <c r="I131" s="161"/>
      <c r="J131" s="170">
        <f>BK131</f>
        <v>0</v>
      </c>
      <c r="K131" s="12"/>
      <c r="L131" s="158"/>
      <c r="M131" s="163"/>
      <c r="N131" s="164"/>
      <c r="O131" s="164"/>
      <c r="P131" s="165">
        <f>SUM(P132:P140)</f>
        <v>0</v>
      </c>
      <c r="Q131" s="164"/>
      <c r="R131" s="165">
        <f>SUM(R132:R140)</f>
        <v>0</v>
      </c>
      <c r="S131" s="164"/>
      <c r="T131" s="166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9" t="s">
        <v>80</v>
      </c>
      <c r="AT131" s="167" t="s">
        <v>72</v>
      </c>
      <c r="AU131" s="167" t="s">
        <v>80</v>
      </c>
      <c r="AY131" s="159" t="s">
        <v>147</v>
      </c>
      <c r="BK131" s="168">
        <f>SUM(BK132:BK140)</f>
        <v>0</v>
      </c>
    </row>
    <row r="132" s="2" customFormat="1" ht="49.05" customHeight="1">
      <c r="A132" s="37"/>
      <c r="B132" s="171"/>
      <c r="C132" s="172" t="s">
        <v>80</v>
      </c>
      <c r="D132" s="172" t="s">
        <v>150</v>
      </c>
      <c r="E132" s="173" t="s">
        <v>1027</v>
      </c>
      <c r="F132" s="174" t="s">
        <v>1028</v>
      </c>
      <c r="G132" s="175" t="s">
        <v>879</v>
      </c>
      <c r="H132" s="176">
        <v>5.1500000000000004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154</v>
      </c>
      <c r="AT132" s="184" t="s">
        <v>150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154</v>
      </c>
      <c r="BM132" s="184" t="s">
        <v>82</v>
      </c>
    </row>
    <row r="133" s="2" customFormat="1">
      <c r="A133" s="37"/>
      <c r="B133" s="38"/>
      <c r="C133" s="37"/>
      <c r="D133" s="186" t="s">
        <v>155</v>
      </c>
      <c r="E133" s="37"/>
      <c r="F133" s="187" t="s">
        <v>1029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155</v>
      </c>
      <c r="AU133" s="18" t="s">
        <v>82</v>
      </c>
    </row>
    <row r="134" s="13" customFormat="1">
      <c r="A134" s="13"/>
      <c r="B134" s="191"/>
      <c r="C134" s="13"/>
      <c r="D134" s="192" t="s">
        <v>157</v>
      </c>
      <c r="E134" s="193" t="s">
        <v>1</v>
      </c>
      <c r="F134" s="194" t="s">
        <v>1030</v>
      </c>
      <c r="G134" s="13"/>
      <c r="H134" s="193" t="s">
        <v>1</v>
      </c>
      <c r="I134" s="195"/>
      <c r="J134" s="13"/>
      <c r="K134" s="13"/>
      <c r="L134" s="191"/>
      <c r="M134" s="196"/>
      <c r="N134" s="197"/>
      <c r="O134" s="197"/>
      <c r="P134" s="197"/>
      <c r="Q134" s="197"/>
      <c r="R134" s="197"/>
      <c r="S134" s="197"/>
      <c r="T134" s="19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3" t="s">
        <v>157</v>
      </c>
      <c r="AU134" s="193" t="s">
        <v>82</v>
      </c>
      <c r="AV134" s="13" t="s">
        <v>80</v>
      </c>
      <c r="AW134" s="13" t="s">
        <v>30</v>
      </c>
      <c r="AX134" s="13" t="s">
        <v>73</v>
      </c>
      <c r="AY134" s="193" t="s">
        <v>147</v>
      </c>
    </row>
    <row r="135" s="14" customFormat="1">
      <c r="A135" s="14"/>
      <c r="B135" s="199"/>
      <c r="C135" s="14"/>
      <c r="D135" s="192" t="s">
        <v>157</v>
      </c>
      <c r="E135" s="200" t="s">
        <v>1</v>
      </c>
      <c r="F135" s="201" t="s">
        <v>1031</v>
      </c>
      <c r="G135" s="14"/>
      <c r="H135" s="202">
        <v>5.1500000000000004</v>
      </c>
      <c r="I135" s="203"/>
      <c r="J135" s="14"/>
      <c r="K135" s="14"/>
      <c r="L135" s="199"/>
      <c r="M135" s="204"/>
      <c r="N135" s="205"/>
      <c r="O135" s="205"/>
      <c r="P135" s="205"/>
      <c r="Q135" s="205"/>
      <c r="R135" s="205"/>
      <c r="S135" s="205"/>
      <c r="T135" s="20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0" t="s">
        <v>157</v>
      </c>
      <c r="AU135" s="200" t="s">
        <v>82</v>
      </c>
      <c r="AV135" s="14" t="s">
        <v>82</v>
      </c>
      <c r="AW135" s="14" t="s">
        <v>30</v>
      </c>
      <c r="AX135" s="14" t="s">
        <v>73</v>
      </c>
      <c r="AY135" s="200" t="s">
        <v>147</v>
      </c>
    </row>
    <row r="136" s="15" customFormat="1">
      <c r="A136" s="15"/>
      <c r="B136" s="207"/>
      <c r="C136" s="15"/>
      <c r="D136" s="192" t="s">
        <v>157</v>
      </c>
      <c r="E136" s="208" t="s">
        <v>1</v>
      </c>
      <c r="F136" s="209" t="s">
        <v>160</v>
      </c>
      <c r="G136" s="15"/>
      <c r="H136" s="210">
        <v>5.1500000000000004</v>
      </c>
      <c r="I136" s="211"/>
      <c r="J136" s="15"/>
      <c r="K136" s="15"/>
      <c r="L136" s="207"/>
      <c r="M136" s="212"/>
      <c r="N136" s="213"/>
      <c r="O136" s="213"/>
      <c r="P136" s="213"/>
      <c r="Q136" s="213"/>
      <c r="R136" s="213"/>
      <c r="S136" s="213"/>
      <c r="T136" s="21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08" t="s">
        <v>157</v>
      </c>
      <c r="AU136" s="208" t="s">
        <v>82</v>
      </c>
      <c r="AV136" s="15" t="s">
        <v>154</v>
      </c>
      <c r="AW136" s="15" t="s">
        <v>30</v>
      </c>
      <c r="AX136" s="15" t="s">
        <v>80</v>
      </c>
      <c r="AY136" s="208" t="s">
        <v>147</v>
      </c>
    </row>
    <row r="137" s="2" customFormat="1" ht="66.75" customHeight="1">
      <c r="A137" s="37"/>
      <c r="B137" s="171"/>
      <c r="C137" s="172" t="s">
        <v>82</v>
      </c>
      <c r="D137" s="172" t="s">
        <v>150</v>
      </c>
      <c r="E137" s="173" t="s">
        <v>1032</v>
      </c>
      <c r="F137" s="174" t="s">
        <v>1033</v>
      </c>
      <c r="G137" s="175" t="s">
        <v>164</v>
      </c>
      <c r="H137" s="176">
        <v>2.5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38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154</v>
      </c>
      <c r="AT137" s="184" t="s">
        <v>150</v>
      </c>
      <c r="AU137" s="184" t="s">
        <v>82</v>
      </c>
      <c r="AY137" s="18" t="s">
        <v>147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80</v>
      </c>
      <c r="BK137" s="185">
        <f>ROUND(I137*H137,2)</f>
        <v>0</v>
      </c>
      <c r="BL137" s="18" t="s">
        <v>154</v>
      </c>
      <c r="BM137" s="184" t="s">
        <v>154</v>
      </c>
    </row>
    <row r="138" s="2" customFormat="1">
      <c r="A138" s="37"/>
      <c r="B138" s="38"/>
      <c r="C138" s="37"/>
      <c r="D138" s="186" t="s">
        <v>155</v>
      </c>
      <c r="E138" s="37"/>
      <c r="F138" s="187" t="s">
        <v>1034</v>
      </c>
      <c r="G138" s="37"/>
      <c r="H138" s="37"/>
      <c r="I138" s="188"/>
      <c r="J138" s="37"/>
      <c r="K138" s="37"/>
      <c r="L138" s="38"/>
      <c r="M138" s="189"/>
      <c r="N138" s="190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155</v>
      </c>
      <c r="AU138" s="18" t="s">
        <v>82</v>
      </c>
    </row>
    <row r="139" s="14" customFormat="1">
      <c r="A139" s="14"/>
      <c r="B139" s="199"/>
      <c r="C139" s="14"/>
      <c r="D139" s="192" t="s">
        <v>157</v>
      </c>
      <c r="E139" s="200" t="s">
        <v>1</v>
      </c>
      <c r="F139" s="201" t="s">
        <v>1035</v>
      </c>
      <c r="G139" s="14"/>
      <c r="H139" s="202">
        <v>2.5</v>
      </c>
      <c r="I139" s="203"/>
      <c r="J139" s="14"/>
      <c r="K139" s="14"/>
      <c r="L139" s="199"/>
      <c r="M139" s="204"/>
      <c r="N139" s="205"/>
      <c r="O139" s="205"/>
      <c r="P139" s="205"/>
      <c r="Q139" s="205"/>
      <c r="R139" s="205"/>
      <c r="S139" s="205"/>
      <c r="T139" s="20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0" t="s">
        <v>157</v>
      </c>
      <c r="AU139" s="200" t="s">
        <v>82</v>
      </c>
      <c r="AV139" s="14" t="s">
        <v>82</v>
      </c>
      <c r="AW139" s="14" t="s">
        <v>30</v>
      </c>
      <c r="AX139" s="14" t="s">
        <v>73</v>
      </c>
      <c r="AY139" s="200" t="s">
        <v>147</v>
      </c>
    </row>
    <row r="140" s="15" customFormat="1">
      <c r="A140" s="15"/>
      <c r="B140" s="207"/>
      <c r="C140" s="15"/>
      <c r="D140" s="192" t="s">
        <v>157</v>
      </c>
      <c r="E140" s="208" t="s">
        <v>1</v>
      </c>
      <c r="F140" s="209" t="s">
        <v>160</v>
      </c>
      <c r="G140" s="15"/>
      <c r="H140" s="210">
        <v>2.5</v>
      </c>
      <c r="I140" s="211"/>
      <c r="J140" s="15"/>
      <c r="K140" s="15"/>
      <c r="L140" s="207"/>
      <c r="M140" s="212"/>
      <c r="N140" s="213"/>
      <c r="O140" s="213"/>
      <c r="P140" s="213"/>
      <c r="Q140" s="213"/>
      <c r="R140" s="213"/>
      <c r="S140" s="213"/>
      <c r="T140" s="21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08" t="s">
        <v>157</v>
      </c>
      <c r="AU140" s="208" t="s">
        <v>82</v>
      </c>
      <c r="AV140" s="15" t="s">
        <v>154</v>
      </c>
      <c r="AW140" s="15" t="s">
        <v>30</v>
      </c>
      <c r="AX140" s="15" t="s">
        <v>80</v>
      </c>
      <c r="AY140" s="208" t="s">
        <v>147</v>
      </c>
    </row>
    <row r="141" s="12" customFormat="1" ht="22.8" customHeight="1">
      <c r="A141" s="12"/>
      <c r="B141" s="158"/>
      <c r="C141" s="12"/>
      <c r="D141" s="159" t="s">
        <v>72</v>
      </c>
      <c r="E141" s="169" t="s">
        <v>159</v>
      </c>
      <c r="F141" s="169" t="s">
        <v>161</v>
      </c>
      <c r="G141" s="12"/>
      <c r="H141" s="12"/>
      <c r="I141" s="161"/>
      <c r="J141" s="170">
        <f>BK141</f>
        <v>0</v>
      </c>
      <c r="K141" s="12"/>
      <c r="L141" s="158"/>
      <c r="M141" s="163"/>
      <c r="N141" s="164"/>
      <c r="O141" s="164"/>
      <c r="P141" s="165">
        <f>SUM(P142:P146)</f>
        <v>0</v>
      </c>
      <c r="Q141" s="164"/>
      <c r="R141" s="165">
        <f>SUM(R142:R146)</f>
        <v>0</v>
      </c>
      <c r="S141" s="164"/>
      <c r="T141" s="166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9" t="s">
        <v>80</v>
      </c>
      <c r="AT141" s="167" t="s">
        <v>72</v>
      </c>
      <c r="AU141" s="167" t="s">
        <v>80</v>
      </c>
      <c r="AY141" s="159" t="s">
        <v>147</v>
      </c>
      <c r="BK141" s="168">
        <f>SUM(BK142:BK146)</f>
        <v>0</v>
      </c>
    </row>
    <row r="142" s="2" customFormat="1" ht="37.8" customHeight="1">
      <c r="A142" s="37"/>
      <c r="B142" s="171"/>
      <c r="C142" s="172" t="s">
        <v>148</v>
      </c>
      <c r="D142" s="172" t="s">
        <v>150</v>
      </c>
      <c r="E142" s="173" t="s">
        <v>1036</v>
      </c>
      <c r="F142" s="174" t="s">
        <v>1037</v>
      </c>
      <c r="G142" s="175" t="s">
        <v>164</v>
      </c>
      <c r="H142" s="176">
        <v>117</v>
      </c>
      <c r="I142" s="177"/>
      <c r="J142" s="178">
        <f>ROUND(I142*H142,2)</f>
        <v>0</v>
      </c>
      <c r="K142" s="179"/>
      <c r="L142" s="38"/>
      <c r="M142" s="180" t="s">
        <v>1</v>
      </c>
      <c r="N142" s="181" t="s">
        <v>38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154</v>
      </c>
      <c r="AT142" s="184" t="s">
        <v>150</v>
      </c>
      <c r="AU142" s="184" t="s">
        <v>82</v>
      </c>
      <c r="AY142" s="18" t="s">
        <v>147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80</v>
      </c>
      <c r="BK142" s="185">
        <f>ROUND(I142*H142,2)</f>
        <v>0</v>
      </c>
      <c r="BL142" s="18" t="s">
        <v>154</v>
      </c>
      <c r="BM142" s="184" t="s">
        <v>159</v>
      </c>
    </row>
    <row r="143" s="2" customFormat="1">
      <c r="A143" s="37"/>
      <c r="B143" s="38"/>
      <c r="C143" s="37"/>
      <c r="D143" s="186" t="s">
        <v>155</v>
      </c>
      <c r="E143" s="37"/>
      <c r="F143" s="187" t="s">
        <v>1038</v>
      </c>
      <c r="G143" s="37"/>
      <c r="H143" s="37"/>
      <c r="I143" s="188"/>
      <c r="J143" s="37"/>
      <c r="K143" s="37"/>
      <c r="L143" s="38"/>
      <c r="M143" s="189"/>
      <c r="N143" s="190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155</v>
      </c>
      <c r="AU143" s="18" t="s">
        <v>82</v>
      </c>
    </row>
    <row r="144" s="13" customFormat="1">
      <c r="A144" s="13"/>
      <c r="B144" s="191"/>
      <c r="C144" s="13"/>
      <c r="D144" s="192" t="s">
        <v>157</v>
      </c>
      <c r="E144" s="193" t="s">
        <v>1</v>
      </c>
      <c r="F144" s="194" t="s">
        <v>1039</v>
      </c>
      <c r="G144" s="13"/>
      <c r="H144" s="193" t="s">
        <v>1</v>
      </c>
      <c r="I144" s="195"/>
      <c r="J144" s="13"/>
      <c r="K144" s="13"/>
      <c r="L144" s="191"/>
      <c r="M144" s="196"/>
      <c r="N144" s="197"/>
      <c r="O144" s="197"/>
      <c r="P144" s="197"/>
      <c r="Q144" s="197"/>
      <c r="R144" s="197"/>
      <c r="S144" s="197"/>
      <c r="T144" s="19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3" t="s">
        <v>157</v>
      </c>
      <c r="AU144" s="193" t="s">
        <v>82</v>
      </c>
      <c r="AV144" s="13" t="s">
        <v>80</v>
      </c>
      <c r="AW144" s="13" t="s">
        <v>30</v>
      </c>
      <c r="AX144" s="13" t="s">
        <v>73</v>
      </c>
      <c r="AY144" s="193" t="s">
        <v>147</v>
      </c>
    </row>
    <row r="145" s="14" customFormat="1">
      <c r="A145" s="14"/>
      <c r="B145" s="199"/>
      <c r="C145" s="14"/>
      <c r="D145" s="192" t="s">
        <v>157</v>
      </c>
      <c r="E145" s="200" t="s">
        <v>1</v>
      </c>
      <c r="F145" s="201" t="s">
        <v>1040</v>
      </c>
      <c r="G145" s="14"/>
      <c r="H145" s="202">
        <v>117</v>
      </c>
      <c r="I145" s="203"/>
      <c r="J145" s="14"/>
      <c r="K145" s="14"/>
      <c r="L145" s="199"/>
      <c r="M145" s="204"/>
      <c r="N145" s="205"/>
      <c r="O145" s="205"/>
      <c r="P145" s="205"/>
      <c r="Q145" s="205"/>
      <c r="R145" s="205"/>
      <c r="S145" s="205"/>
      <c r="T145" s="20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0" t="s">
        <v>157</v>
      </c>
      <c r="AU145" s="200" t="s">
        <v>82</v>
      </c>
      <c r="AV145" s="14" t="s">
        <v>82</v>
      </c>
      <c r="AW145" s="14" t="s">
        <v>30</v>
      </c>
      <c r="AX145" s="14" t="s">
        <v>73</v>
      </c>
      <c r="AY145" s="200" t="s">
        <v>147</v>
      </c>
    </row>
    <row r="146" s="15" customFormat="1">
      <c r="A146" s="15"/>
      <c r="B146" s="207"/>
      <c r="C146" s="15"/>
      <c r="D146" s="192" t="s">
        <v>157</v>
      </c>
      <c r="E146" s="208" t="s">
        <v>1</v>
      </c>
      <c r="F146" s="209" t="s">
        <v>160</v>
      </c>
      <c r="G146" s="15"/>
      <c r="H146" s="210">
        <v>117</v>
      </c>
      <c r="I146" s="211"/>
      <c r="J146" s="15"/>
      <c r="K146" s="15"/>
      <c r="L146" s="207"/>
      <c r="M146" s="212"/>
      <c r="N146" s="213"/>
      <c r="O146" s="213"/>
      <c r="P146" s="213"/>
      <c r="Q146" s="213"/>
      <c r="R146" s="213"/>
      <c r="S146" s="213"/>
      <c r="T146" s="21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08" t="s">
        <v>157</v>
      </c>
      <c r="AU146" s="208" t="s">
        <v>82</v>
      </c>
      <c r="AV146" s="15" t="s">
        <v>154</v>
      </c>
      <c r="AW146" s="15" t="s">
        <v>30</v>
      </c>
      <c r="AX146" s="15" t="s">
        <v>80</v>
      </c>
      <c r="AY146" s="208" t="s">
        <v>147</v>
      </c>
    </row>
    <row r="147" s="12" customFormat="1" ht="22.8" customHeight="1">
      <c r="A147" s="12"/>
      <c r="B147" s="158"/>
      <c r="C147" s="12"/>
      <c r="D147" s="159" t="s">
        <v>72</v>
      </c>
      <c r="E147" s="169" t="s">
        <v>218</v>
      </c>
      <c r="F147" s="169" t="s">
        <v>473</v>
      </c>
      <c r="G147" s="12"/>
      <c r="H147" s="12"/>
      <c r="I147" s="161"/>
      <c r="J147" s="170">
        <f>BK147</f>
        <v>0</v>
      </c>
      <c r="K147" s="12"/>
      <c r="L147" s="158"/>
      <c r="M147" s="163"/>
      <c r="N147" s="164"/>
      <c r="O147" s="164"/>
      <c r="P147" s="165">
        <f>SUM(P148:P177)</f>
        <v>0</v>
      </c>
      <c r="Q147" s="164"/>
      <c r="R147" s="165">
        <f>SUM(R148:R177)</f>
        <v>0</v>
      </c>
      <c r="S147" s="164"/>
      <c r="T147" s="166">
        <f>SUM(T148:T177)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9" t="s">
        <v>80</v>
      </c>
      <c r="AT147" s="167" t="s">
        <v>72</v>
      </c>
      <c r="AU147" s="167" t="s">
        <v>80</v>
      </c>
      <c r="AY147" s="159" t="s">
        <v>147</v>
      </c>
      <c r="BK147" s="168">
        <f>SUM(BK148:BK177)</f>
        <v>0</v>
      </c>
    </row>
    <row r="148" s="2" customFormat="1" ht="37.8" customHeight="1">
      <c r="A148" s="37"/>
      <c r="B148" s="171"/>
      <c r="C148" s="172" t="s">
        <v>154</v>
      </c>
      <c r="D148" s="172" t="s">
        <v>150</v>
      </c>
      <c r="E148" s="173" t="s">
        <v>1041</v>
      </c>
      <c r="F148" s="174" t="s">
        <v>1042</v>
      </c>
      <c r="G148" s="175" t="s">
        <v>164</v>
      </c>
      <c r="H148" s="176">
        <v>160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38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154</v>
      </c>
      <c r="AT148" s="184" t="s">
        <v>150</v>
      </c>
      <c r="AU148" s="184" t="s">
        <v>82</v>
      </c>
      <c r="AY148" s="18" t="s">
        <v>147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80</v>
      </c>
      <c r="BK148" s="185">
        <f>ROUND(I148*H148,2)</f>
        <v>0</v>
      </c>
      <c r="BL148" s="18" t="s">
        <v>154</v>
      </c>
      <c r="BM148" s="184" t="s">
        <v>184</v>
      </c>
    </row>
    <row r="149" s="2" customFormat="1">
      <c r="A149" s="37"/>
      <c r="B149" s="38"/>
      <c r="C149" s="37"/>
      <c r="D149" s="186" t="s">
        <v>155</v>
      </c>
      <c r="E149" s="37"/>
      <c r="F149" s="187" t="s">
        <v>1043</v>
      </c>
      <c r="G149" s="37"/>
      <c r="H149" s="37"/>
      <c r="I149" s="188"/>
      <c r="J149" s="37"/>
      <c r="K149" s="37"/>
      <c r="L149" s="38"/>
      <c r="M149" s="189"/>
      <c r="N149" s="190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155</v>
      </c>
      <c r="AU149" s="18" t="s">
        <v>82</v>
      </c>
    </row>
    <row r="150" s="13" customFormat="1">
      <c r="A150" s="13"/>
      <c r="B150" s="191"/>
      <c r="C150" s="13"/>
      <c r="D150" s="192" t="s">
        <v>157</v>
      </c>
      <c r="E150" s="193" t="s">
        <v>1</v>
      </c>
      <c r="F150" s="194" t="s">
        <v>1044</v>
      </c>
      <c r="G150" s="13"/>
      <c r="H150" s="193" t="s">
        <v>1</v>
      </c>
      <c r="I150" s="195"/>
      <c r="J150" s="13"/>
      <c r="K150" s="13"/>
      <c r="L150" s="191"/>
      <c r="M150" s="196"/>
      <c r="N150" s="197"/>
      <c r="O150" s="197"/>
      <c r="P150" s="197"/>
      <c r="Q150" s="197"/>
      <c r="R150" s="197"/>
      <c r="S150" s="197"/>
      <c r="T150" s="19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3" t="s">
        <v>157</v>
      </c>
      <c r="AU150" s="193" t="s">
        <v>82</v>
      </c>
      <c r="AV150" s="13" t="s">
        <v>80</v>
      </c>
      <c r="AW150" s="13" t="s">
        <v>30</v>
      </c>
      <c r="AX150" s="13" t="s">
        <v>73</v>
      </c>
      <c r="AY150" s="193" t="s">
        <v>147</v>
      </c>
    </row>
    <row r="151" s="14" customFormat="1">
      <c r="A151" s="14"/>
      <c r="B151" s="199"/>
      <c r="C151" s="14"/>
      <c r="D151" s="192" t="s">
        <v>157</v>
      </c>
      <c r="E151" s="200" t="s">
        <v>1</v>
      </c>
      <c r="F151" s="201" t="s">
        <v>630</v>
      </c>
      <c r="G151" s="14"/>
      <c r="H151" s="202">
        <v>160</v>
      </c>
      <c r="I151" s="203"/>
      <c r="J151" s="14"/>
      <c r="K151" s="14"/>
      <c r="L151" s="199"/>
      <c r="M151" s="204"/>
      <c r="N151" s="205"/>
      <c r="O151" s="205"/>
      <c r="P151" s="205"/>
      <c r="Q151" s="205"/>
      <c r="R151" s="205"/>
      <c r="S151" s="205"/>
      <c r="T151" s="20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0" t="s">
        <v>157</v>
      </c>
      <c r="AU151" s="200" t="s">
        <v>82</v>
      </c>
      <c r="AV151" s="14" t="s">
        <v>82</v>
      </c>
      <c r="AW151" s="14" t="s">
        <v>30</v>
      </c>
      <c r="AX151" s="14" t="s">
        <v>73</v>
      </c>
      <c r="AY151" s="200" t="s">
        <v>147</v>
      </c>
    </row>
    <row r="152" s="15" customFormat="1">
      <c r="A152" s="15"/>
      <c r="B152" s="207"/>
      <c r="C152" s="15"/>
      <c r="D152" s="192" t="s">
        <v>157</v>
      </c>
      <c r="E152" s="208" t="s">
        <v>1</v>
      </c>
      <c r="F152" s="209" t="s">
        <v>160</v>
      </c>
      <c r="G152" s="15"/>
      <c r="H152" s="210">
        <v>160</v>
      </c>
      <c r="I152" s="211"/>
      <c r="J152" s="15"/>
      <c r="K152" s="15"/>
      <c r="L152" s="207"/>
      <c r="M152" s="212"/>
      <c r="N152" s="213"/>
      <c r="O152" s="213"/>
      <c r="P152" s="213"/>
      <c r="Q152" s="213"/>
      <c r="R152" s="213"/>
      <c r="S152" s="213"/>
      <c r="T152" s="21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08" t="s">
        <v>157</v>
      </c>
      <c r="AU152" s="208" t="s">
        <v>82</v>
      </c>
      <c r="AV152" s="15" t="s">
        <v>154</v>
      </c>
      <c r="AW152" s="15" t="s">
        <v>30</v>
      </c>
      <c r="AX152" s="15" t="s">
        <v>80</v>
      </c>
      <c r="AY152" s="208" t="s">
        <v>147</v>
      </c>
    </row>
    <row r="153" s="2" customFormat="1" ht="49.05" customHeight="1">
      <c r="A153" s="37"/>
      <c r="B153" s="171"/>
      <c r="C153" s="172" t="s">
        <v>192</v>
      </c>
      <c r="D153" s="172" t="s">
        <v>150</v>
      </c>
      <c r="E153" s="173" t="s">
        <v>1045</v>
      </c>
      <c r="F153" s="174" t="s">
        <v>1046</v>
      </c>
      <c r="G153" s="175" t="s">
        <v>1047</v>
      </c>
      <c r="H153" s="176">
        <v>4</v>
      </c>
      <c r="I153" s="177"/>
      <c r="J153" s="178">
        <f>ROUND(I153*H153,2)</f>
        <v>0</v>
      </c>
      <c r="K153" s="179"/>
      <c r="L153" s="38"/>
      <c r="M153" s="180" t="s">
        <v>1</v>
      </c>
      <c r="N153" s="181" t="s">
        <v>38</v>
      </c>
      <c r="O153" s="76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4" t="s">
        <v>154</v>
      </c>
      <c r="AT153" s="184" t="s">
        <v>150</v>
      </c>
      <c r="AU153" s="184" t="s">
        <v>82</v>
      </c>
      <c r="AY153" s="18" t="s">
        <v>147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8" t="s">
        <v>80</v>
      </c>
      <c r="BK153" s="185">
        <f>ROUND(I153*H153,2)</f>
        <v>0</v>
      </c>
      <c r="BL153" s="18" t="s">
        <v>154</v>
      </c>
      <c r="BM153" s="184" t="s">
        <v>196</v>
      </c>
    </row>
    <row r="154" s="2" customFormat="1">
      <c r="A154" s="37"/>
      <c r="B154" s="38"/>
      <c r="C154" s="37"/>
      <c r="D154" s="186" t="s">
        <v>155</v>
      </c>
      <c r="E154" s="37"/>
      <c r="F154" s="187" t="s">
        <v>1048</v>
      </c>
      <c r="G154" s="37"/>
      <c r="H154" s="37"/>
      <c r="I154" s="188"/>
      <c r="J154" s="37"/>
      <c r="K154" s="37"/>
      <c r="L154" s="38"/>
      <c r="M154" s="189"/>
      <c r="N154" s="190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155</v>
      </c>
      <c r="AU154" s="18" t="s">
        <v>82</v>
      </c>
    </row>
    <row r="155" s="2" customFormat="1" ht="66.75" customHeight="1">
      <c r="A155" s="37"/>
      <c r="B155" s="171"/>
      <c r="C155" s="172" t="s">
        <v>159</v>
      </c>
      <c r="D155" s="172" t="s">
        <v>150</v>
      </c>
      <c r="E155" s="173" t="s">
        <v>1049</v>
      </c>
      <c r="F155" s="174" t="s">
        <v>1050</v>
      </c>
      <c r="G155" s="175" t="s">
        <v>195</v>
      </c>
      <c r="H155" s="176">
        <v>30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154</v>
      </c>
      <c r="AT155" s="184" t="s">
        <v>150</v>
      </c>
      <c r="AU155" s="184" t="s">
        <v>82</v>
      </c>
      <c r="AY155" s="18" t="s">
        <v>147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154</v>
      </c>
      <c r="BM155" s="184" t="s">
        <v>8</v>
      </c>
    </row>
    <row r="156" s="2" customFormat="1">
      <c r="A156" s="37"/>
      <c r="B156" s="38"/>
      <c r="C156" s="37"/>
      <c r="D156" s="186" t="s">
        <v>155</v>
      </c>
      <c r="E156" s="37"/>
      <c r="F156" s="187" t="s">
        <v>1051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155</v>
      </c>
      <c r="AU156" s="18" t="s">
        <v>82</v>
      </c>
    </row>
    <row r="157" s="13" customFormat="1">
      <c r="A157" s="13"/>
      <c r="B157" s="191"/>
      <c r="C157" s="13"/>
      <c r="D157" s="192" t="s">
        <v>157</v>
      </c>
      <c r="E157" s="193" t="s">
        <v>1</v>
      </c>
      <c r="F157" s="194" t="s">
        <v>1052</v>
      </c>
      <c r="G157" s="13"/>
      <c r="H157" s="193" t="s">
        <v>1</v>
      </c>
      <c r="I157" s="195"/>
      <c r="J157" s="13"/>
      <c r="K157" s="13"/>
      <c r="L157" s="191"/>
      <c r="M157" s="196"/>
      <c r="N157" s="197"/>
      <c r="O157" s="197"/>
      <c r="P157" s="197"/>
      <c r="Q157" s="197"/>
      <c r="R157" s="197"/>
      <c r="S157" s="197"/>
      <c r="T157" s="19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3" t="s">
        <v>157</v>
      </c>
      <c r="AU157" s="193" t="s">
        <v>82</v>
      </c>
      <c r="AV157" s="13" t="s">
        <v>80</v>
      </c>
      <c r="AW157" s="13" t="s">
        <v>30</v>
      </c>
      <c r="AX157" s="13" t="s">
        <v>73</v>
      </c>
      <c r="AY157" s="193" t="s">
        <v>147</v>
      </c>
    </row>
    <row r="158" s="14" customFormat="1">
      <c r="A158" s="14"/>
      <c r="B158" s="199"/>
      <c r="C158" s="14"/>
      <c r="D158" s="192" t="s">
        <v>157</v>
      </c>
      <c r="E158" s="200" t="s">
        <v>1</v>
      </c>
      <c r="F158" s="201" t="s">
        <v>1053</v>
      </c>
      <c r="G158" s="14"/>
      <c r="H158" s="202">
        <v>18</v>
      </c>
      <c r="I158" s="203"/>
      <c r="J158" s="14"/>
      <c r="K158" s="14"/>
      <c r="L158" s="199"/>
      <c r="M158" s="204"/>
      <c r="N158" s="205"/>
      <c r="O158" s="205"/>
      <c r="P158" s="205"/>
      <c r="Q158" s="205"/>
      <c r="R158" s="205"/>
      <c r="S158" s="205"/>
      <c r="T158" s="20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0" t="s">
        <v>157</v>
      </c>
      <c r="AU158" s="200" t="s">
        <v>82</v>
      </c>
      <c r="AV158" s="14" t="s">
        <v>82</v>
      </c>
      <c r="AW158" s="14" t="s">
        <v>30</v>
      </c>
      <c r="AX158" s="14" t="s">
        <v>73</v>
      </c>
      <c r="AY158" s="200" t="s">
        <v>147</v>
      </c>
    </row>
    <row r="159" s="13" customFormat="1">
      <c r="A159" s="13"/>
      <c r="B159" s="191"/>
      <c r="C159" s="13"/>
      <c r="D159" s="192" t="s">
        <v>157</v>
      </c>
      <c r="E159" s="193" t="s">
        <v>1</v>
      </c>
      <c r="F159" s="194" t="s">
        <v>1054</v>
      </c>
      <c r="G159" s="13"/>
      <c r="H159" s="193" t="s">
        <v>1</v>
      </c>
      <c r="I159" s="195"/>
      <c r="J159" s="13"/>
      <c r="K159" s="13"/>
      <c r="L159" s="191"/>
      <c r="M159" s="196"/>
      <c r="N159" s="197"/>
      <c r="O159" s="197"/>
      <c r="P159" s="197"/>
      <c r="Q159" s="197"/>
      <c r="R159" s="197"/>
      <c r="S159" s="197"/>
      <c r="T159" s="19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3" t="s">
        <v>157</v>
      </c>
      <c r="AU159" s="193" t="s">
        <v>82</v>
      </c>
      <c r="AV159" s="13" t="s">
        <v>80</v>
      </c>
      <c r="AW159" s="13" t="s">
        <v>30</v>
      </c>
      <c r="AX159" s="13" t="s">
        <v>73</v>
      </c>
      <c r="AY159" s="193" t="s">
        <v>147</v>
      </c>
    </row>
    <row r="160" s="14" customFormat="1">
      <c r="A160" s="14"/>
      <c r="B160" s="199"/>
      <c r="C160" s="14"/>
      <c r="D160" s="192" t="s">
        <v>157</v>
      </c>
      <c r="E160" s="200" t="s">
        <v>1</v>
      </c>
      <c r="F160" s="201" t="s">
        <v>1055</v>
      </c>
      <c r="G160" s="14"/>
      <c r="H160" s="202">
        <v>12</v>
      </c>
      <c r="I160" s="203"/>
      <c r="J160" s="14"/>
      <c r="K160" s="14"/>
      <c r="L160" s="199"/>
      <c r="M160" s="204"/>
      <c r="N160" s="205"/>
      <c r="O160" s="205"/>
      <c r="P160" s="205"/>
      <c r="Q160" s="205"/>
      <c r="R160" s="205"/>
      <c r="S160" s="205"/>
      <c r="T160" s="20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0" t="s">
        <v>157</v>
      </c>
      <c r="AU160" s="200" t="s">
        <v>82</v>
      </c>
      <c r="AV160" s="14" t="s">
        <v>82</v>
      </c>
      <c r="AW160" s="14" t="s">
        <v>30</v>
      </c>
      <c r="AX160" s="14" t="s">
        <v>73</v>
      </c>
      <c r="AY160" s="200" t="s">
        <v>147</v>
      </c>
    </row>
    <row r="161" s="15" customFormat="1">
      <c r="A161" s="15"/>
      <c r="B161" s="207"/>
      <c r="C161" s="15"/>
      <c r="D161" s="192" t="s">
        <v>157</v>
      </c>
      <c r="E161" s="208" t="s">
        <v>1</v>
      </c>
      <c r="F161" s="209" t="s">
        <v>160</v>
      </c>
      <c r="G161" s="15"/>
      <c r="H161" s="210">
        <v>30</v>
      </c>
      <c r="I161" s="211"/>
      <c r="J161" s="15"/>
      <c r="K161" s="15"/>
      <c r="L161" s="207"/>
      <c r="M161" s="212"/>
      <c r="N161" s="213"/>
      <c r="O161" s="213"/>
      <c r="P161" s="213"/>
      <c r="Q161" s="213"/>
      <c r="R161" s="213"/>
      <c r="S161" s="213"/>
      <c r="T161" s="21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08" t="s">
        <v>157</v>
      </c>
      <c r="AU161" s="208" t="s">
        <v>82</v>
      </c>
      <c r="AV161" s="15" t="s">
        <v>154</v>
      </c>
      <c r="AW161" s="15" t="s">
        <v>30</v>
      </c>
      <c r="AX161" s="15" t="s">
        <v>80</v>
      </c>
      <c r="AY161" s="208" t="s">
        <v>147</v>
      </c>
    </row>
    <row r="162" s="2" customFormat="1" ht="44.25" customHeight="1">
      <c r="A162" s="37"/>
      <c r="B162" s="171"/>
      <c r="C162" s="172" t="s">
        <v>209</v>
      </c>
      <c r="D162" s="172" t="s">
        <v>150</v>
      </c>
      <c r="E162" s="173" t="s">
        <v>1056</v>
      </c>
      <c r="F162" s="174" t="s">
        <v>1057</v>
      </c>
      <c r="G162" s="175" t="s">
        <v>879</v>
      </c>
      <c r="H162" s="176">
        <v>5.1500000000000004</v>
      </c>
      <c r="I162" s="177"/>
      <c r="J162" s="178">
        <f>ROUND(I162*H162,2)</f>
        <v>0</v>
      </c>
      <c r="K162" s="179"/>
      <c r="L162" s="38"/>
      <c r="M162" s="180" t="s">
        <v>1</v>
      </c>
      <c r="N162" s="181" t="s">
        <v>38</v>
      </c>
      <c r="O162" s="76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4" t="s">
        <v>154</v>
      </c>
      <c r="AT162" s="184" t="s">
        <v>150</v>
      </c>
      <c r="AU162" s="184" t="s">
        <v>82</v>
      </c>
      <c r="AY162" s="18" t="s">
        <v>147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8" t="s">
        <v>80</v>
      </c>
      <c r="BK162" s="185">
        <f>ROUND(I162*H162,2)</f>
        <v>0</v>
      </c>
      <c r="BL162" s="18" t="s">
        <v>154</v>
      </c>
      <c r="BM162" s="184" t="s">
        <v>212</v>
      </c>
    </row>
    <row r="163" s="2" customFormat="1">
      <c r="A163" s="37"/>
      <c r="B163" s="38"/>
      <c r="C163" s="37"/>
      <c r="D163" s="186" t="s">
        <v>155</v>
      </c>
      <c r="E163" s="37"/>
      <c r="F163" s="187" t="s">
        <v>1058</v>
      </c>
      <c r="G163" s="37"/>
      <c r="H163" s="37"/>
      <c r="I163" s="188"/>
      <c r="J163" s="37"/>
      <c r="K163" s="37"/>
      <c r="L163" s="38"/>
      <c r="M163" s="189"/>
      <c r="N163" s="190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155</v>
      </c>
      <c r="AU163" s="18" t="s">
        <v>82</v>
      </c>
    </row>
    <row r="164" s="14" customFormat="1">
      <c r="A164" s="14"/>
      <c r="B164" s="199"/>
      <c r="C164" s="14"/>
      <c r="D164" s="192" t="s">
        <v>157</v>
      </c>
      <c r="E164" s="200" t="s">
        <v>1</v>
      </c>
      <c r="F164" s="201" t="s">
        <v>1031</v>
      </c>
      <c r="G164" s="14"/>
      <c r="H164" s="202">
        <v>5.1500000000000004</v>
      </c>
      <c r="I164" s="203"/>
      <c r="J164" s="14"/>
      <c r="K164" s="14"/>
      <c r="L164" s="199"/>
      <c r="M164" s="204"/>
      <c r="N164" s="205"/>
      <c r="O164" s="205"/>
      <c r="P164" s="205"/>
      <c r="Q164" s="205"/>
      <c r="R164" s="205"/>
      <c r="S164" s="205"/>
      <c r="T164" s="20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00" t="s">
        <v>157</v>
      </c>
      <c r="AU164" s="200" t="s">
        <v>82</v>
      </c>
      <c r="AV164" s="14" t="s">
        <v>82</v>
      </c>
      <c r="AW164" s="14" t="s">
        <v>30</v>
      </c>
      <c r="AX164" s="14" t="s">
        <v>73</v>
      </c>
      <c r="AY164" s="200" t="s">
        <v>147</v>
      </c>
    </row>
    <row r="165" s="15" customFormat="1">
      <c r="A165" s="15"/>
      <c r="B165" s="207"/>
      <c r="C165" s="15"/>
      <c r="D165" s="192" t="s">
        <v>157</v>
      </c>
      <c r="E165" s="208" t="s">
        <v>1</v>
      </c>
      <c r="F165" s="209" t="s">
        <v>160</v>
      </c>
      <c r="G165" s="15"/>
      <c r="H165" s="210">
        <v>5.1500000000000004</v>
      </c>
      <c r="I165" s="211"/>
      <c r="J165" s="15"/>
      <c r="K165" s="15"/>
      <c r="L165" s="207"/>
      <c r="M165" s="212"/>
      <c r="N165" s="213"/>
      <c r="O165" s="213"/>
      <c r="P165" s="213"/>
      <c r="Q165" s="213"/>
      <c r="R165" s="213"/>
      <c r="S165" s="213"/>
      <c r="T165" s="21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08" t="s">
        <v>157</v>
      </c>
      <c r="AU165" s="208" t="s">
        <v>82</v>
      </c>
      <c r="AV165" s="15" t="s">
        <v>154</v>
      </c>
      <c r="AW165" s="15" t="s">
        <v>30</v>
      </c>
      <c r="AX165" s="15" t="s">
        <v>80</v>
      </c>
      <c r="AY165" s="208" t="s">
        <v>147</v>
      </c>
    </row>
    <row r="166" s="2" customFormat="1" ht="37.8" customHeight="1">
      <c r="A166" s="37"/>
      <c r="B166" s="171"/>
      <c r="C166" s="172" t="s">
        <v>184</v>
      </c>
      <c r="D166" s="172" t="s">
        <v>150</v>
      </c>
      <c r="E166" s="173" t="s">
        <v>1059</v>
      </c>
      <c r="F166" s="174" t="s">
        <v>1060</v>
      </c>
      <c r="G166" s="175" t="s">
        <v>195</v>
      </c>
      <c r="H166" s="176">
        <v>42</v>
      </c>
      <c r="I166" s="177"/>
      <c r="J166" s="178">
        <f>ROUND(I166*H166,2)</f>
        <v>0</v>
      </c>
      <c r="K166" s="179"/>
      <c r="L166" s="38"/>
      <c r="M166" s="180" t="s">
        <v>1</v>
      </c>
      <c r="N166" s="181" t="s">
        <v>38</v>
      </c>
      <c r="O166" s="76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4" t="s">
        <v>154</v>
      </c>
      <c r="AT166" s="184" t="s">
        <v>150</v>
      </c>
      <c r="AU166" s="184" t="s">
        <v>82</v>
      </c>
      <c r="AY166" s="18" t="s">
        <v>147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8" t="s">
        <v>80</v>
      </c>
      <c r="BK166" s="185">
        <f>ROUND(I166*H166,2)</f>
        <v>0</v>
      </c>
      <c r="BL166" s="18" t="s">
        <v>154</v>
      </c>
      <c r="BM166" s="184" t="s">
        <v>216</v>
      </c>
    </row>
    <row r="167" s="2" customFormat="1">
      <c r="A167" s="37"/>
      <c r="B167" s="38"/>
      <c r="C167" s="37"/>
      <c r="D167" s="186" t="s">
        <v>155</v>
      </c>
      <c r="E167" s="37"/>
      <c r="F167" s="187" t="s">
        <v>1061</v>
      </c>
      <c r="G167" s="37"/>
      <c r="H167" s="37"/>
      <c r="I167" s="188"/>
      <c r="J167" s="37"/>
      <c r="K167" s="37"/>
      <c r="L167" s="38"/>
      <c r="M167" s="189"/>
      <c r="N167" s="190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155</v>
      </c>
      <c r="AU167" s="18" t="s">
        <v>82</v>
      </c>
    </row>
    <row r="168" s="13" customFormat="1">
      <c r="A168" s="13"/>
      <c r="B168" s="191"/>
      <c r="C168" s="13"/>
      <c r="D168" s="192" t="s">
        <v>157</v>
      </c>
      <c r="E168" s="193" t="s">
        <v>1</v>
      </c>
      <c r="F168" s="194" t="s">
        <v>1062</v>
      </c>
      <c r="G168" s="13"/>
      <c r="H168" s="193" t="s">
        <v>1</v>
      </c>
      <c r="I168" s="195"/>
      <c r="J168" s="13"/>
      <c r="K168" s="13"/>
      <c r="L168" s="191"/>
      <c r="M168" s="196"/>
      <c r="N168" s="197"/>
      <c r="O168" s="197"/>
      <c r="P168" s="197"/>
      <c r="Q168" s="197"/>
      <c r="R168" s="197"/>
      <c r="S168" s="197"/>
      <c r="T168" s="19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3" t="s">
        <v>157</v>
      </c>
      <c r="AU168" s="193" t="s">
        <v>82</v>
      </c>
      <c r="AV168" s="13" t="s">
        <v>80</v>
      </c>
      <c r="AW168" s="13" t="s">
        <v>30</v>
      </c>
      <c r="AX168" s="13" t="s">
        <v>73</v>
      </c>
      <c r="AY168" s="193" t="s">
        <v>147</v>
      </c>
    </row>
    <row r="169" s="14" customFormat="1">
      <c r="A169" s="14"/>
      <c r="B169" s="199"/>
      <c r="C169" s="14"/>
      <c r="D169" s="192" t="s">
        <v>157</v>
      </c>
      <c r="E169" s="200" t="s">
        <v>1</v>
      </c>
      <c r="F169" s="201" t="s">
        <v>1063</v>
      </c>
      <c r="G169" s="14"/>
      <c r="H169" s="202">
        <v>24</v>
      </c>
      <c r="I169" s="203"/>
      <c r="J169" s="14"/>
      <c r="K169" s="14"/>
      <c r="L169" s="199"/>
      <c r="M169" s="204"/>
      <c r="N169" s="205"/>
      <c r="O169" s="205"/>
      <c r="P169" s="205"/>
      <c r="Q169" s="205"/>
      <c r="R169" s="205"/>
      <c r="S169" s="205"/>
      <c r="T169" s="20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0" t="s">
        <v>157</v>
      </c>
      <c r="AU169" s="200" t="s">
        <v>82</v>
      </c>
      <c r="AV169" s="14" t="s">
        <v>82</v>
      </c>
      <c r="AW169" s="14" t="s">
        <v>30</v>
      </c>
      <c r="AX169" s="14" t="s">
        <v>73</v>
      </c>
      <c r="AY169" s="200" t="s">
        <v>147</v>
      </c>
    </row>
    <row r="170" s="13" customFormat="1">
      <c r="A170" s="13"/>
      <c r="B170" s="191"/>
      <c r="C170" s="13"/>
      <c r="D170" s="192" t="s">
        <v>157</v>
      </c>
      <c r="E170" s="193" t="s">
        <v>1</v>
      </c>
      <c r="F170" s="194" t="s">
        <v>1064</v>
      </c>
      <c r="G170" s="13"/>
      <c r="H170" s="193" t="s">
        <v>1</v>
      </c>
      <c r="I170" s="195"/>
      <c r="J170" s="13"/>
      <c r="K170" s="13"/>
      <c r="L170" s="191"/>
      <c r="M170" s="196"/>
      <c r="N170" s="197"/>
      <c r="O170" s="197"/>
      <c r="P170" s="197"/>
      <c r="Q170" s="197"/>
      <c r="R170" s="197"/>
      <c r="S170" s="197"/>
      <c r="T170" s="19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3" t="s">
        <v>157</v>
      </c>
      <c r="AU170" s="193" t="s">
        <v>82</v>
      </c>
      <c r="AV170" s="13" t="s">
        <v>80</v>
      </c>
      <c r="AW170" s="13" t="s">
        <v>30</v>
      </c>
      <c r="AX170" s="13" t="s">
        <v>73</v>
      </c>
      <c r="AY170" s="193" t="s">
        <v>147</v>
      </c>
    </row>
    <row r="171" s="14" customFormat="1">
      <c r="A171" s="14"/>
      <c r="B171" s="199"/>
      <c r="C171" s="14"/>
      <c r="D171" s="192" t="s">
        <v>157</v>
      </c>
      <c r="E171" s="200" t="s">
        <v>1</v>
      </c>
      <c r="F171" s="201" t="s">
        <v>1053</v>
      </c>
      <c r="G171" s="14"/>
      <c r="H171" s="202">
        <v>18</v>
      </c>
      <c r="I171" s="203"/>
      <c r="J171" s="14"/>
      <c r="K171" s="14"/>
      <c r="L171" s="199"/>
      <c r="M171" s="204"/>
      <c r="N171" s="205"/>
      <c r="O171" s="205"/>
      <c r="P171" s="205"/>
      <c r="Q171" s="205"/>
      <c r="R171" s="205"/>
      <c r="S171" s="205"/>
      <c r="T171" s="20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0" t="s">
        <v>157</v>
      </c>
      <c r="AU171" s="200" t="s">
        <v>82</v>
      </c>
      <c r="AV171" s="14" t="s">
        <v>82</v>
      </c>
      <c r="AW171" s="14" t="s">
        <v>30</v>
      </c>
      <c r="AX171" s="14" t="s">
        <v>73</v>
      </c>
      <c r="AY171" s="200" t="s">
        <v>147</v>
      </c>
    </row>
    <row r="172" s="15" customFormat="1">
      <c r="A172" s="15"/>
      <c r="B172" s="207"/>
      <c r="C172" s="15"/>
      <c r="D172" s="192" t="s">
        <v>157</v>
      </c>
      <c r="E172" s="208" t="s">
        <v>1</v>
      </c>
      <c r="F172" s="209" t="s">
        <v>160</v>
      </c>
      <c r="G172" s="15"/>
      <c r="H172" s="210">
        <v>42</v>
      </c>
      <c r="I172" s="211"/>
      <c r="J172" s="15"/>
      <c r="K172" s="15"/>
      <c r="L172" s="207"/>
      <c r="M172" s="212"/>
      <c r="N172" s="213"/>
      <c r="O172" s="213"/>
      <c r="P172" s="213"/>
      <c r="Q172" s="213"/>
      <c r="R172" s="213"/>
      <c r="S172" s="213"/>
      <c r="T172" s="21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08" t="s">
        <v>157</v>
      </c>
      <c r="AU172" s="208" t="s">
        <v>82</v>
      </c>
      <c r="AV172" s="15" t="s">
        <v>154</v>
      </c>
      <c r="AW172" s="15" t="s">
        <v>30</v>
      </c>
      <c r="AX172" s="15" t="s">
        <v>80</v>
      </c>
      <c r="AY172" s="208" t="s">
        <v>147</v>
      </c>
    </row>
    <row r="173" s="2" customFormat="1" ht="44.25" customHeight="1">
      <c r="A173" s="37"/>
      <c r="B173" s="171"/>
      <c r="C173" s="172" t="s">
        <v>218</v>
      </c>
      <c r="D173" s="172" t="s">
        <v>150</v>
      </c>
      <c r="E173" s="173" t="s">
        <v>1065</v>
      </c>
      <c r="F173" s="174" t="s">
        <v>1066</v>
      </c>
      <c r="G173" s="175" t="s">
        <v>164</v>
      </c>
      <c r="H173" s="176">
        <v>117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154</v>
      </c>
      <c r="AT173" s="184" t="s">
        <v>150</v>
      </c>
      <c r="AU173" s="184" t="s">
        <v>82</v>
      </c>
      <c r="AY173" s="18" t="s">
        <v>147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80</v>
      </c>
      <c r="BK173" s="185">
        <f>ROUND(I173*H173,2)</f>
        <v>0</v>
      </c>
      <c r="BL173" s="18" t="s">
        <v>154</v>
      </c>
      <c r="BM173" s="184" t="s">
        <v>221</v>
      </c>
    </row>
    <row r="174" s="2" customFormat="1">
      <c r="A174" s="37"/>
      <c r="B174" s="38"/>
      <c r="C174" s="37"/>
      <c r="D174" s="186" t="s">
        <v>155</v>
      </c>
      <c r="E174" s="37"/>
      <c r="F174" s="187" t="s">
        <v>1067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155</v>
      </c>
      <c r="AU174" s="18" t="s">
        <v>82</v>
      </c>
    </row>
    <row r="175" s="13" customFormat="1">
      <c r="A175" s="13"/>
      <c r="B175" s="191"/>
      <c r="C175" s="13"/>
      <c r="D175" s="192" t="s">
        <v>157</v>
      </c>
      <c r="E175" s="193" t="s">
        <v>1</v>
      </c>
      <c r="F175" s="194" t="s">
        <v>1039</v>
      </c>
      <c r="G175" s="13"/>
      <c r="H175" s="193" t="s">
        <v>1</v>
      </c>
      <c r="I175" s="195"/>
      <c r="J175" s="13"/>
      <c r="K175" s="13"/>
      <c r="L175" s="191"/>
      <c r="M175" s="196"/>
      <c r="N175" s="197"/>
      <c r="O175" s="197"/>
      <c r="P175" s="197"/>
      <c r="Q175" s="197"/>
      <c r="R175" s="197"/>
      <c r="S175" s="197"/>
      <c r="T175" s="19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3" t="s">
        <v>157</v>
      </c>
      <c r="AU175" s="193" t="s">
        <v>82</v>
      </c>
      <c r="AV175" s="13" t="s">
        <v>80</v>
      </c>
      <c r="AW175" s="13" t="s">
        <v>30</v>
      </c>
      <c r="AX175" s="13" t="s">
        <v>73</v>
      </c>
      <c r="AY175" s="193" t="s">
        <v>147</v>
      </c>
    </row>
    <row r="176" s="14" customFormat="1">
      <c r="A176" s="14"/>
      <c r="B176" s="199"/>
      <c r="C176" s="14"/>
      <c r="D176" s="192" t="s">
        <v>157</v>
      </c>
      <c r="E176" s="200" t="s">
        <v>1</v>
      </c>
      <c r="F176" s="201" t="s">
        <v>1040</v>
      </c>
      <c r="G176" s="14"/>
      <c r="H176" s="202">
        <v>117</v>
      </c>
      <c r="I176" s="203"/>
      <c r="J176" s="14"/>
      <c r="K176" s="14"/>
      <c r="L176" s="199"/>
      <c r="M176" s="204"/>
      <c r="N176" s="205"/>
      <c r="O176" s="205"/>
      <c r="P176" s="205"/>
      <c r="Q176" s="205"/>
      <c r="R176" s="205"/>
      <c r="S176" s="205"/>
      <c r="T176" s="20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0" t="s">
        <v>157</v>
      </c>
      <c r="AU176" s="200" t="s">
        <v>82</v>
      </c>
      <c r="AV176" s="14" t="s">
        <v>82</v>
      </c>
      <c r="AW176" s="14" t="s">
        <v>30</v>
      </c>
      <c r="AX176" s="14" t="s">
        <v>73</v>
      </c>
      <c r="AY176" s="200" t="s">
        <v>147</v>
      </c>
    </row>
    <row r="177" s="15" customFormat="1">
      <c r="A177" s="15"/>
      <c r="B177" s="207"/>
      <c r="C177" s="15"/>
      <c r="D177" s="192" t="s">
        <v>157</v>
      </c>
      <c r="E177" s="208" t="s">
        <v>1</v>
      </c>
      <c r="F177" s="209" t="s">
        <v>160</v>
      </c>
      <c r="G177" s="15"/>
      <c r="H177" s="210">
        <v>117</v>
      </c>
      <c r="I177" s="211"/>
      <c r="J177" s="15"/>
      <c r="K177" s="15"/>
      <c r="L177" s="207"/>
      <c r="M177" s="212"/>
      <c r="N177" s="213"/>
      <c r="O177" s="213"/>
      <c r="P177" s="213"/>
      <c r="Q177" s="213"/>
      <c r="R177" s="213"/>
      <c r="S177" s="213"/>
      <c r="T177" s="21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8" t="s">
        <v>157</v>
      </c>
      <c r="AU177" s="208" t="s">
        <v>82</v>
      </c>
      <c r="AV177" s="15" t="s">
        <v>154</v>
      </c>
      <c r="AW177" s="15" t="s">
        <v>30</v>
      </c>
      <c r="AX177" s="15" t="s">
        <v>80</v>
      </c>
      <c r="AY177" s="208" t="s">
        <v>147</v>
      </c>
    </row>
    <row r="178" s="12" customFormat="1" ht="22.8" customHeight="1">
      <c r="A178" s="12"/>
      <c r="B178" s="158"/>
      <c r="C178" s="12"/>
      <c r="D178" s="159" t="s">
        <v>72</v>
      </c>
      <c r="E178" s="169" t="s">
        <v>503</v>
      </c>
      <c r="F178" s="169" t="s">
        <v>504</v>
      </c>
      <c r="G178" s="12"/>
      <c r="H178" s="12"/>
      <c r="I178" s="161"/>
      <c r="J178" s="170">
        <f>BK178</f>
        <v>0</v>
      </c>
      <c r="K178" s="12"/>
      <c r="L178" s="158"/>
      <c r="M178" s="163"/>
      <c r="N178" s="164"/>
      <c r="O178" s="164"/>
      <c r="P178" s="165">
        <f>SUM(P179:P190)</f>
        <v>0</v>
      </c>
      <c r="Q178" s="164"/>
      <c r="R178" s="165">
        <f>SUM(R179:R190)</f>
        <v>0</v>
      </c>
      <c r="S178" s="164"/>
      <c r="T178" s="166">
        <f>SUM(T179:T190)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9" t="s">
        <v>80</v>
      </c>
      <c r="AT178" s="167" t="s">
        <v>72</v>
      </c>
      <c r="AU178" s="167" t="s">
        <v>80</v>
      </c>
      <c r="AY178" s="159" t="s">
        <v>147</v>
      </c>
      <c r="BK178" s="168">
        <f>SUM(BK179:BK190)</f>
        <v>0</v>
      </c>
    </row>
    <row r="179" s="2" customFormat="1" ht="37.8" customHeight="1">
      <c r="A179" s="37"/>
      <c r="B179" s="171"/>
      <c r="C179" s="172" t="s">
        <v>196</v>
      </c>
      <c r="D179" s="172" t="s">
        <v>150</v>
      </c>
      <c r="E179" s="173" t="s">
        <v>506</v>
      </c>
      <c r="F179" s="174" t="s">
        <v>507</v>
      </c>
      <c r="G179" s="175" t="s">
        <v>508</v>
      </c>
      <c r="H179" s="176">
        <v>27.753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38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154</v>
      </c>
      <c r="AT179" s="184" t="s">
        <v>150</v>
      </c>
      <c r="AU179" s="184" t="s">
        <v>82</v>
      </c>
      <c r="AY179" s="18" t="s">
        <v>147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80</v>
      </c>
      <c r="BK179" s="185">
        <f>ROUND(I179*H179,2)</f>
        <v>0</v>
      </c>
      <c r="BL179" s="18" t="s">
        <v>154</v>
      </c>
      <c r="BM179" s="184" t="s">
        <v>226</v>
      </c>
    </row>
    <row r="180" s="2" customFormat="1">
      <c r="A180" s="37"/>
      <c r="B180" s="38"/>
      <c r="C180" s="37"/>
      <c r="D180" s="186" t="s">
        <v>155</v>
      </c>
      <c r="E180" s="37"/>
      <c r="F180" s="187" t="s">
        <v>510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155</v>
      </c>
      <c r="AU180" s="18" t="s">
        <v>82</v>
      </c>
    </row>
    <row r="181" s="2" customFormat="1" ht="62.7" customHeight="1">
      <c r="A181" s="37"/>
      <c r="B181" s="171"/>
      <c r="C181" s="172" t="s">
        <v>227</v>
      </c>
      <c r="D181" s="172" t="s">
        <v>150</v>
      </c>
      <c r="E181" s="173" t="s">
        <v>1068</v>
      </c>
      <c r="F181" s="174" t="s">
        <v>1069</v>
      </c>
      <c r="G181" s="175" t="s">
        <v>508</v>
      </c>
      <c r="H181" s="176">
        <v>27.753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38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154</v>
      </c>
      <c r="AT181" s="184" t="s">
        <v>150</v>
      </c>
      <c r="AU181" s="184" t="s">
        <v>82</v>
      </c>
      <c r="AY181" s="18" t="s">
        <v>147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0</v>
      </c>
      <c r="BL181" s="18" t="s">
        <v>154</v>
      </c>
      <c r="BM181" s="184" t="s">
        <v>229</v>
      </c>
    </row>
    <row r="182" s="2" customFormat="1">
      <c r="A182" s="37"/>
      <c r="B182" s="38"/>
      <c r="C182" s="37"/>
      <c r="D182" s="186" t="s">
        <v>155</v>
      </c>
      <c r="E182" s="37"/>
      <c r="F182" s="187" t="s">
        <v>1070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155</v>
      </c>
      <c r="AU182" s="18" t="s">
        <v>82</v>
      </c>
    </row>
    <row r="183" s="2" customFormat="1" ht="33" customHeight="1">
      <c r="A183" s="37"/>
      <c r="B183" s="171"/>
      <c r="C183" s="172" t="s">
        <v>8</v>
      </c>
      <c r="D183" s="172" t="s">
        <v>150</v>
      </c>
      <c r="E183" s="173" t="s">
        <v>511</v>
      </c>
      <c r="F183" s="174" t="s">
        <v>512</v>
      </c>
      <c r="G183" s="175" t="s">
        <v>508</v>
      </c>
      <c r="H183" s="176">
        <v>27.753</v>
      </c>
      <c r="I183" s="177"/>
      <c r="J183" s="178">
        <f>ROUND(I183*H183,2)</f>
        <v>0</v>
      </c>
      <c r="K183" s="179"/>
      <c r="L183" s="38"/>
      <c r="M183" s="180" t="s">
        <v>1</v>
      </c>
      <c r="N183" s="181" t="s">
        <v>38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154</v>
      </c>
      <c r="AT183" s="184" t="s">
        <v>150</v>
      </c>
      <c r="AU183" s="184" t="s">
        <v>82</v>
      </c>
      <c r="AY183" s="18" t="s">
        <v>147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80</v>
      </c>
      <c r="BK183" s="185">
        <f>ROUND(I183*H183,2)</f>
        <v>0</v>
      </c>
      <c r="BL183" s="18" t="s">
        <v>154</v>
      </c>
      <c r="BM183" s="184" t="s">
        <v>233</v>
      </c>
    </row>
    <row r="184" s="2" customFormat="1">
      <c r="A184" s="37"/>
      <c r="B184" s="38"/>
      <c r="C184" s="37"/>
      <c r="D184" s="186" t="s">
        <v>155</v>
      </c>
      <c r="E184" s="37"/>
      <c r="F184" s="187" t="s">
        <v>514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155</v>
      </c>
      <c r="AU184" s="18" t="s">
        <v>82</v>
      </c>
    </row>
    <row r="185" s="2" customFormat="1" ht="44.25" customHeight="1">
      <c r="A185" s="37"/>
      <c r="B185" s="171"/>
      <c r="C185" s="172" t="s">
        <v>234</v>
      </c>
      <c r="D185" s="172" t="s">
        <v>150</v>
      </c>
      <c r="E185" s="173" t="s">
        <v>516</v>
      </c>
      <c r="F185" s="174" t="s">
        <v>517</v>
      </c>
      <c r="G185" s="175" t="s">
        <v>508</v>
      </c>
      <c r="H185" s="176">
        <v>388.54199999999997</v>
      </c>
      <c r="I185" s="177"/>
      <c r="J185" s="178">
        <f>ROUND(I185*H185,2)</f>
        <v>0</v>
      </c>
      <c r="K185" s="179"/>
      <c r="L185" s="38"/>
      <c r="M185" s="180" t="s">
        <v>1</v>
      </c>
      <c r="N185" s="181" t="s">
        <v>38</v>
      </c>
      <c r="O185" s="76"/>
      <c r="P185" s="182">
        <f>O185*H185</f>
        <v>0</v>
      </c>
      <c r="Q185" s="182">
        <v>0</v>
      </c>
      <c r="R185" s="182">
        <f>Q185*H185</f>
        <v>0</v>
      </c>
      <c r="S185" s="182">
        <v>0</v>
      </c>
      <c r="T185" s="183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4" t="s">
        <v>154</v>
      </c>
      <c r="AT185" s="184" t="s">
        <v>150</v>
      </c>
      <c r="AU185" s="184" t="s">
        <v>82</v>
      </c>
      <c r="AY185" s="18" t="s">
        <v>147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8" t="s">
        <v>80</v>
      </c>
      <c r="BK185" s="185">
        <f>ROUND(I185*H185,2)</f>
        <v>0</v>
      </c>
      <c r="BL185" s="18" t="s">
        <v>154</v>
      </c>
      <c r="BM185" s="184" t="s">
        <v>237</v>
      </c>
    </row>
    <row r="186" s="2" customFormat="1">
      <c r="A186" s="37"/>
      <c r="B186" s="38"/>
      <c r="C186" s="37"/>
      <c r="D186" s="186" t="s">
        <v>155</v>
      </c>
      <c r="E186" s="37"/>
      <c r="F186" s="187" t="s">
        <v>519</v>
      </c>
      <c r="G186" s="37"/>
      <c r="H186" s="37"/>
      <c r="I186" s="188"/>
      <c r="J186" s="37"/>
      <c r="K186" s="37"/>
      <c r="L186" s="38"/>
      <c r="M186" s="189"/>
      <c r="N186" s="190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155</v>
      </c>
      <c r="AU186" s="18" t="s">
        <v>82</v>
      </c>
    </row>
    <row r="187" s="14" customFormat="1">
      <c r="A187" s="14"/>
      <c r="B187" s="199"/>
      <c r="C187" s="14"/>
      <c r="D187" s="192" t="s">
        <v>157</v>
      </c>
      <c r="E187" s="200" t="s">
        <v>1</v>
      </c>
      <c r="F187" s="201" t="s">
        <v>1071</v>
      </c>
      <c r="G187" s="14"/>
      <c r="H187" s="202">
        <v>388.54199999999997</v>
      </c>
      <c r="I187" s="203"/>
      <c r="J187" s="14"/>
      <c r="K187" s="14"/>
      <c r="L187" s="199"/>
      <c r="M187" s="204"/>
      <c r="N187" s="205"/>
      <c r="O187" s="205"/>
      <c r="P187" s="205"/>
      <c r="Q187" s="205"/>
      <c r="R187" s="205"/>
      <c r="S187" s="205"/>
      <c r="T187" s="20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00" t="s">
        <v>157</v>
      </c>
      <c r="AU187" s="200" t="s">
        <v>82</v>
      </c>
      <c r="AV187" s="14" t="s">
        <v>82</v>
      </c>
      <c r="AW187" s="14" t="s">
        <v>30</v>
      </c>
      <c r="AX187" s="14" t="s">
        <v>73</v>
      </c>
      <c r="AY187" s="200" t="s">
        <v>147</v>
      </c>
    </row>
    <row r="188" s="15" customFormat="1">
      <c r="A188" s="15"/>
      <c r="B188" s="207"/>
      <c r="C188" s="15"/>
      <c r="D188" s="192" t="s">
        <v>157</v>
      </c>
      <c r="E188" s="208" t="s">
        <v>1</v>
      </c>
      <c r="F188" s="209" t="s">
        <v>160</v>
      </c>
      <c r="G188" s="15"/>
      <c r="H188" s="210">
        <v>388.54199999999997</v>
      </c>
      <c r="I188" s="211"/>
      <c r="J188" s="15"/>
      <c r="K188" s="15"/>
      <c r="L188" s="207"/>
      <c r="M188" s="212"/>
      <c r="N188" s="213"/>
      <c r="O188" s="213"/>
      <c r="P188" s="213"/>
      <c r="Q188" s="213"/>
      <c r="R188" s="213"/>
      <c r="S188" s="213"/>
      <c r="T188" s="21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08" t="s">
        <v>157</v>
      </c>
      <c r="AU188" s="208" t="s">
        <v>82</v>
      </c>
      <c r="AV188" s="15" t="s">
        <v>154</v>
      </c>
      <c r="AW188" s="15" t="s">
        <v>30</v>
      </c>
      <c r="AX188" s="15" t="s">
        <v>80</v>
      </c>
      <c r="AY188" s="208" t="s">
        <v>147</v>
      </c>
    </row>
    <row r="189" s="2" customFormat="1" ht="44.25" customHeight="1">
      <c r="A189" s="37"/>
      <c r="B189" s="171"/>
      <c r="C189" s="172" t="s">
        <v>212</v>
      </c>
      <c r="D189" s="172" t="s">
        <v>150</v>
      </c>
      <c r="E189" s="173" t="s">
        <v>521</v>
      </c>
      <c r="F189" s="174" t="s">
        <v>522</v>
      </c>
      <c r="G189" s="175" t="s">
        <v>508</v>
      </c>
      <c r="H189" s="176">
        <v>27.753</v>
      </c>
      <c r="I189" s="177"/>
      <c r="J189" s="178">
        <f>ROUND(I189*H189,2)</f>
        <v>0</v>
      </c>
      <c r="K189" s="179"/>
      <c r="L189" s="38"/>
      <c r="M189" s="180" t="s">
        <v>1</v>
      </c>
      <c r="N189" s="181" t="s">
        <v>38</v>
      </c>
      <c r="O189" s="76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4" t="s">
        <v>154</v>
      </c>
      <c r="AT189" s="184" t="s">
        <v>150</v>
      </c>
      <c r="AU189" s="184" t="s">
        <v>82</v>
      </c>
      <c r="AY189" s="18" t="s">
        <v>147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8" t="s">
        <v>80</v>
      </c>
      <c r="BK189" s="185">
        <f>ROUND(I189*H189,2)</f>
        <v>0</v>
      </c>
      <c r="BL189" s="18" t="s">
        <v>154</v>
      </c>
      <c r="BM189" s="184" t="s">
        <v>241</v>
      </c>
    </row>
    <row r="190" s="2" customFormat="1">
      <c r="A190" s="37"/>
      <c r="B190" s="38"/>
      <c r="C190" s="37"/>
      <c r="D190" s="186" t="s">
        <v>155</v>
      </c>
      <c r="E190" s="37"/>
      <c r="F190" s="187" t="s">
        <v>524</v>
      </c>
      <c r="G190" s="37"/>
      <c r="H190" s="37"/>
      <c r="I190" s="188"/>
      <c r="J190" s="37"/>
      <c r="K190" s="37"/>
      <c r="L190" s="38"/>
      <c r="M190" s="189"/>
      <c r="N190" s="190"/>
      <c r="O190" s="76"/>
      <c r="P190" s="76"/>
      <c r="Q190" s="76"/>
      <c r="R190" s="76"/>
      <c r="S190" s="76"/>
      <c r="T190" s="7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155</v>
      </c>
      <c r="AU190" s="18" t="s">
        <v>82</v>
      </c>
    </row>
    <row r="191" s="12" customFormat="1" ht="22.8" customHeight="1">
      <c r="A191" s="12"/>
      <c r="B191" s="158"/>
      <c r="C191" s="12"/>
      <c r="D191" s="159" t="s">
        <v>72</v>
      </c>
      <c r="E191" s="169" t="s">
        <v>525</v>
      </c>
      <c r="F191" s="169" t="s">
        <v>526</v>
      </c>
      <c r="G191" s="12"/>
      <c r="H191" s="12"/>
      <c r="I191" s="161"/>
      <c r="J191" s="170">
        <f>BK191</f>
        <v>0</v>
      </c>
      <c r="K191" s="12"/>
      <c r="L191" s="158"/>
      <c r="M191" s="163"/>
      <c r="N191" s="164"/>
      <c r="O191" s="164"/>
      <c r="P191" s="165">
        <f>SUM(P192:P193)</f>
        <v>0</v>
      </c>
      <c r="Q191" s="164"/>
      <c r="R191" s="165">
        <f>SUM(R192:R193)</f>
        <v>0</v>
      </c>
      <c r="S191" s="164"/>
      <c r="T191" s="166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59" t="s">
        <v>80</v>
      </c>
      <c r="AT191" s="167" t="s">
        <v>72</v>
      </c>
      <c r="AU191" s="167" t="s">
        <v>80</v>
      </c>
      <c r="AY191" s="159" t="s">
        <v>147</v>
      </c>
      <c r="BK191" s="168">
        <f>SUM(BK192:BK193)</f>
        <v>0</v>
      </c>
    </row>
    <row r="192" s="2" customFormat="1" ht="55.5" customHeight="1">
      <c r="A192" s="37"/>
      <c r="B192" s="171"/>
      <c r="C192" s="172" t="s">
        <v>260</v>
      </c>
      <c r="D192" s="172" t="s">
        <v>150</v>
      </c>
      <c r="E192" s="173" t="s">
        <v>528</v>
      </c>
      <c r="F192" s="174" t="s">
        <v>529</v>
      </c>
      <c r="G192" s="175" t="s">
        <v>508</v>
      </c>
      <c r="H192" s="176">
        <v>15.343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38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154</v>
      </c>
      <c r="AT192" s="184" t="s">
        <v>150</v>
      </c>
      <c r="AU192" s="184" t="s">
        <v>82</v>
      </c>
      <c r="AY192" s="18" t="s">
        <v>147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80</v>
      </c>
      <c r="BK192" s="185">
        <f>ROUND(I192*H192,2)</f>
        <v>0</v>
      </c>
      <c r="BL192" s="18" t="s">
        <v>154</v>
      </c>
      <c r="BM192" s="184" t="s">
        <v>103</v>
      </c>
    </row>
    <row r="193" s="2" customFormat="1">
      <c r="A193" s="37"/>
      <c r="B193" s="38"/>
      <c r="C193" s="37"/>
      <c r="D193" s="186" t="s">
        <v>155</v>
      </c>
      <c r="E193" s="37"/>
      <c r="F193" s="187" t="s">
        <v>531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155</v>
      </c>
      <c r="AU193" s="18" t="s">
        <v>82</v>
      </c>
    </row>
    <row r="194" s="12" customFormat="1" ht="25.92" customHeight="1">
      <c r="A194" s="12"/>
      <c r="B194" s="158"/>
      <c r="C194" s="12"/>
      <c r="D194" s="159" t="s">
        <v>72</v>
      </c>
      <c r="E194" s="160" t="s">
        <v>618</v>
      </c>
      <c r="F194" s="160" t="s">
        <v>619</v>
      </c>
      <c r="G194" s="12"/>
      <c r="H194" s="12"/>
      <c r="I194" s="161"/>
      <c r="J194" s="162">
        <f>BK194</f>
        <v>0</v>
      </c>
      <c r="K194" s="12"/>
      <c r="L194" s="158"/>
      <c r="M194" s="163"/>
      <c r="N194" s="164"/>
      <c r="O194" s="164"/>
      <c r="P194" s="165">
        <f>P195+P202+P207+P255+P334+P352</f>
        <v>0</v>
      </c>
      <c r="Q194" s="164"/>
      <c r="R194" s="165">
        <f>R195+R202+R207+R255+R334+R352</f>
        <v>0</v>
      </c>
      <c r="S194" s="164"/>
      <c r="T194" s="166">
        <f>T195+T202+T207+T255+T334+T352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59" t="s">
        <v>82</v>
      </c>
      <c r="AT194" s="167" t="s">
        <v>72</v>
      </c>
      <c r="AU194" s="167" t="s">
        <v>73</v>
      </c>
      <c r="AY194" s="159" t="s">
        <v>147</v>
      </c>
      <c r="BK194" s="168">
        <f>BK195+BK202+BK207+BK255+BK334+BK352</f>
        <v>0</v>
      </c>
    </row>
    <row r="195" s="12" customFormat="1" ht="22.8" customHeight="1">
      <c r="A195" s="12"/>
      <c r="B195" s="158"/>
      <c r="C195" s="12"/>
      <c r="D195" s="159" t="s">
        <v>72</v>
      </c>
      <c r="E195" s="169" t="s">
        <v>1072</v>
      </c>
      <c r="F195" s="169" t="s">
        <v>1073</v>
      </c>
      <c r="G195" s="12"/>
      <c r="H195" s="12"/>
      <c r="I195" s="161"/>
      <c r="J195" s="170">
        <f>BK195</f>
        <v>0</v>
      </c>
      <c r="K195" s="12"/>
      <c r="L195" s="158"/>
      <c r="M195" s="163"/>
      <c r="N195" s="164"/>
      <c r="O195" s="164"/>
      <c r="P195" s="165">
        <f>SUM(P196:P201)</f>
        <v>0</v>
      </c>
      <c r="Q195" s="164"/>
      <c r="R195" s="165">
        <f>SUM(R196:R201)</f>
        <v>0</v>
      </c>
      <c r="S195" s="164"/>
      <c r="T195" s="166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9" t="s">
        <v>82</v>
      </c>
      <c r="AT195" s="167" t="s">
        <v>72</v>
      </c>
      <c r="AU195" s="167" t="s">
        <v>80</v>
      </c>
      <c r="AY195" s="159" t="s">
        <v>147</v>
      </c>
      <c r="BK195" s="168">
        <f>SUM(BK196:BK201)</f>
        <v>0</v>
      </c>
    </row>
    <row r="196" s="2" customFormat="1" ht="37.8" customHeight="1">
      <c r="A196" s="37"/>
      <c r="B196" s="171"/>
      <c r="C196" s="172" t="s">
        <v>216</v>
      </c>
      <c r="D196" s="172" t="s">
        <v>150</v>
      </c>
      <c r="E196" s="173" t="s">
        <v>1074</v>
      </c>
      <c r="F196" s="174" t="s">
        <v>1075</v>
      </c>
      <c r="G196" s="175" t="s">
        <v>164</v>
      </c>
      <c r="H196" s="176">
        <v>299.69999999999999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38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216</v>
      </c>
      <c r="AT196" s="184" t="s">
        <v>150</v>
      </c>
      <c r="AU196" s="184" t="s">
        <v>82</v>
      </c>
      <c r="AY196" s="18" t="s">
        <v>147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80</v>
      </c>
      <c r="BK196" s="185">
        <f>ROUND(I196*H196,2)</f>
        <v>0</v>
      </c>
      <c r="BL196" s="18" t="s">
        <v>216</v>
      </c>
      <c r="BM196" s="184" t="s">
        <v>268</v>
      </c>
    </row>
    <row r="197" s="2" customFormat="1">
      <c r="A197" s="37"/>
      <c r="B197" s="38"/>
      <c r="C197" s="37"/>
      <c r="D197" s="186" t="s">
        <v>155</v>
      </c>
      <c r="E197" s="37"/>
      <c r="F197" s="187" t="s">
        <v>1076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155</v>
      </c>
      <c r="AU197" s="18" t="s">
        <v>82</v>
      </c>
    </row>
    <row r="198" s="14" customFormat="1">
      <c r="A198" s="14"/>
      <c r="B198" s="199"/>
      <c r="C198" s="14"/>
      <c r="D198" s="192" t="s">
        <v>157</v>
      </c>
      <c r="E198" s="200" t="s">
        <v>1</v>
      </c>
      <c r="F198" s="201" t="s">
        <v>1077</v>
      </c>
      <c r="G198" s="14"/>
      <c r="H198" s="202">
        <v>299.69999999999999</v>
      </c>
      <c r="I198" s="203"/>
      <c r="J198" s="14"/>
      <c r="K198" s="14"/>
      <c r="L198" s="199"/>
      <c r="M198" s="204"/>
      <c r="N198" s="205"/>
      <c r="O198" s="205"/>
      <c r="P198" s="205"/>
      <c r="Q198" s="205"/>
      <c r="R198" s="205"/>
      <c r="S198" s="205"/>
      <c r="T198" s="20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0" t="s">
        <v>157</v>
      </c>
      <c r="AU198" s="200" t="s">
        <v>82</v>
      </c>
      <c r="AV198" s="14" t="s">
        <v>82</v>
      </c>
      <c r="AW198" s="14" t="s">
        <v>30</v>
      </c>
      <c r="AX198" s="14" t="s">
        <v>73</v>
      </c>
      <c r="AY198" s="200" t="s">
        <v>147</v>
      </c>
    </row>
    <row r="199" s="15" customFormat="1">
      <c r="A199" s="15"/>
      <c r="B199" s="207"/>
      <c r="C199" s="15"/>
      <c r="D199" s="192" t="s">
        <v>157</v>
      </c>
      <c r="E199" s="208" t="s">
        <v>1</v>
      </c>
      <c r="F199" s="209" t="s">
        <v>160</v>
      </c>
      <c r="G199" s="15"/>
      <c r="H199" s="210">
        <v>299.69999999999999</v>
      </c>
      <c r="I199" s="211"/>
      <c r="J199" s="15"/>
      <c r="K199" s="15"/>
      <c r="L199" s="207"/>
      <c r="M199" s="212"/>
      <c r="N199" s="213"/>
      <c r="O199" s="213"/>
      <c r="P199" s="213"/>
      <c r="Q199" s="213"/>
      <c r="R199" s="213"/>
      <c r="S199" s="213"/>
      <c r="T199" s="214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08" t="s">
        <v>157</v>
      </c>
      <c r="AU199" s="208" t="s">
        <v>82</v>
      </c>
      <c r="AV199" s="15" t="s">
        <v>154</v>
      </c>
      <c r="AW199" s="15" t="s">
        <v>30</v>
      </c>
      <c r="AX199" s="15" t="s">
        <v>80</v>
      </c>
      <c r="AY199" s="208" t="s">
        <v>147</v>
      </c>
    </row>
    <row r="200" s="2" customFormat="1" ht="33" customHeight="1">
      <c r="A200" s="37"/>
      <c r="B200" s="171"/>
      <c r="C200" s="172" t="s">
        <v>271</v>
      </c>
      <c r="D200" s="172" t="s">
        <v>150</v>
      </c>
      <c r="E200" s="173" t="s">
        <v>1078</v>
      </c>
      <c r="F200" s="174" t="s">
        <v>1079</v>
      </c>
      <c r="G200" s="175" t="s">
        <v>153</v>
      </c>
      <c r="H200" s="176">
        <v>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216</v>
      </c>
      <c r="AT200" s="184" t="s">
        <v>150</v>
      </c>
      <c r="AU200" s="184" t="s">
        <v>82</v>
      </c>
      <c r="AY200" s="18" t="s">
        <v>147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216</v>
      </c>
      <c r="BM200" s="184" t="s">
        <v>274</v>
      </c>
    </row>
    <row r="201" s="2" customFormat="1">
      <c r="A201" s="37"/>
      <c r="B201" s="38"/>
      <c r="C201" s="37"/>
      <c r="D201" s="186" t="s">
        <v>155</v>
      </c>
      <c r="E201" s="37"/>
      <c r="F201" s="187" t="s">
        <v>1080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155</v>
      </c>
      <c r="AU201" s="18" t="s">
        <v>82</v>
      </c>
    </row>
    <row r="202" s="12" customFormat="1" ht="22.8" customHeight="1">
      <c r="A202" s="12"/>
      <c r="B202" s="158"/>
      <c r="C202" s="12"/>
      <c r="D202" s="159" t="s">
        <v>72</v>
      </c>
      <c r="E202" s="169" t="s">
        <v>1081</v>
      </c>
      <c r="F202" s="169" t="s">
        <v>1082</v>
      </c>
      <c r="G202" s="12"/>
      <c r="H202" s="12"/>
      <c r="I202" s="161"/>
      <c r="J202" s="170">
        <f>BK202</f>
        <v>0</v>
      </c>
      <c r="K202" s="12"/>
      <c r="L202" s="158"/>
      <c r="M202" s="163"/>
      <c r="N202" s="164"/>
      <c r="O202" s="164"/>
      <c r="P202" s="165">
        <f>SUM(P203:P206)</f>
        <v>0</v>
      </c>
      <c r="Q202" s="164"/>
      <c r="R202" s="165">
        <f>SUM(R203:R206)</f>
        <v>0</v>
      </c>
      <c r="S202" s="164"/>
      <c r="T202" s="166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9" t="s">
        <v>82</v>
      </c>
      <c r="AT202" s="167" t="s">
        <v>72</v>
      </c>
      <c r="AU202" s="167" t="s">
        <v>80</v>
      </c>
      <c r="AY202" s="159" t="s">
        <v>147</v>
      </c>
      <c r="BK202" s="168">
        <f>SUM(BK203:BK206)</f>
        <v>0</v>
      </c>
    </row>
    <row r="203" s="2" customFormat="1" ht="24.15" customHeight="1">
      <c r="A203" s="37"/>
      <c r="B203" s="171"/>
      <c r="C203" s="172" t="s">
        <v>221</v>
      </c>
      <c r="D203" s="172" t="s">
        <v>150</v>
      </c>
      <c r="E203" s="173" t="s">
        <v>1083</v>
      </c>
      <c r="F203" s="174" t="s">
        <v>1084</v>
      </c>
      <c r="G203" s="175" t="s">
        <v>153</v>
      </c>
      <c r="H203" s="176">
        <v>2</v>
      </c>
      <c r="I203" s="177"/>
      <c r="J203" s="178">
        <f>ROUND(I203*H203,2)</f>
        <v>0</v>
      </c>
      <c r="K203" s="179"/>
      <c r="L203" s="38"/>
      <c r="M203" s="180" t="s">
        <v>1</v>
      </c>
      <c r="N203" s="181" t="s">
        <v>38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216</v>
      </c>
      <c r="AT203" s="184" t="s">
        <v>150</v>
      </c>
      <c r="AU203" s="184" t="s">
        <v>82</v>
      </c>
      <c r="AY203" s="18" t="s">
        <v>147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80</v>
      </c>
      <c r="BK203" s="185">
        <f>ROUND(I203*H203,2)</f>
        <v>0</v>
      </c>
      <c r="BL203" s="18" t="s">
        <v>216</v>
      </c>
      <c r="BM203" s="184" t="s">
        <v>278</v>
      </c>
    </row>
    <row r="204" s="2" customFormat="1">
      <c r="A204" s="37"/>
      <c r="B204" s="38"/>
      <c r="C204" s="37"/>
      <c r="D204" s="186" t="s">
        <v>155</v>
      </c>
      <c r="E204" s="37"/>
      <c r="F204" s="187" t="s">
        <v>1085</v>
      </c>
      <c r="G204" s="37"/>
      <c r="H204" s="37"/>
      <c r="I204" s="188"/>
      <c r="J204" s="37"/>
      <c r="K204" s="37"/>
      <c r="L204" s="38"/>
      <c r="M204" s="189"/>
      <c r="N204" s="190"/>
      <c r="O204" s="76"/>
      <c r="P204" s="76"/>
      <c r="Q204" s="76"/>
      <c r="R204" s="76"/>
      <c r="S204" s="76"/>
      <c r="T204" s="7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155</v>
      </c>
      <c r="AU204" s="18" t="s">
        <v>82</v>
      </c>
    </row>
    <row r="205" s="2" customFormat="1" ht="16.5" customHeight="1">
      <c r="A205" s="37"/>
      <c r="B205" s="171"/>
      <c r="C205" s="172" t="s">
        <v>291</v>
      </c>
      <c r="D205" s="172" t="s">
        <v>150</v>
      </c>
      <c r="E205" s="173" t="s">
        <v>1086</v>
      </c>
      <c r="F205" s="174" t="s">
        <v>1087</v>
      </c>
      <c r="G205" s="175" t="s">
        <v>153</v>
      </c>
      <c r="H205" s="176">
        <v>1</v>
      </c>
      <c r="I205" s="177"/>
      <c r="J205" s="178">
        <f>ROUND(I205*H205,2)</f>
        <v>0</v>
      </c>
      <c r="K205" s="179"/>
      <c r="L205" s="38"/>
      <c r="M205" s="180" t="s">
        <v>1</v>
      </c>
      <c r="N205" s="181" t="s">
        <v>38</v>
      </c>
      <c r="O205" s="76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4" t="s">
        <v>216</v>
      </c>
      <c r="AT205" s="184" t="s">
        <v>150</v>
      </c>
      <c r="AU205" s="184" t="s">
        <v>82</v>
      </c>
      <c r="AY205" s="18" t="s">
        <v>147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8" t="s">
        <v>80</v>
      </c>
      <c r="BK205" s="185">
        <f>ROUND(I205*H205,2)</f>
        <v>0</v>
      </c>
      <c r="BL205" s="18" t="s">
        <v>216</v>
      </c>
      <c r="BM205" s="184" t="s">
        <v>294</v>
      </c>
    </row>
    <row r="206" s="2" customFormat="1">
      <c r="A206" s="37"/>
      <c r="B206" s="38"/>
      <c r="C206" s="37"/>
      <c r="D206" s="186" t="s">
        <v>155</v>
      </c>
      <c r="E206" s="37"/>
      <c r="F206" s="187" t="s">
        <v>1088</v>
      </c>
      <c r="G206" s="37"/>
      <c r="H206" s="37"/>
      <c r="I206" s="188"/>
      <c r="J206" s="37"/>
      <c r="K206" s="37"/>
      <c r="L206" s="38"/>
      <c r="M206" s="189"/>
      <c r="N206" s="190"/>
      <c r="O206" s="76"/>
      <c r="P206" s="76"/>
      <c r="Q206" s="76"/>
      <c r="R206" s="76"/>
      <c r="S206" s="76"/>
      <c r="T206" s="7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8" t="s">
        <v>155</v>
      </c>
      <c r="AU206" s="18" t="s">
        <v>82</v>
      </c>
    </row>
    <row r="207" s="12" customFormat="1" ht="22.8" customHeight="1">
      <c r="A207" s="12"/>
      <c r="B207" s="158"/>
      <c r="C207" s="12"/>
      <c r="D207" s="159" t="s">
        <v>72</v>
      </c>
      <c r="E207" s="169" t="s">
        <v>610</v>
      </c>
      <c r="F207" s="169" t="s">
        <v>611</v>
      </c>
      <c r="G207" s="12"/>
      <c r="H207" s="12"/>
      <c r="I207" s="161"/>
      <c r="J207" s="170">
        <f>BK207</f>
        <v>0</v>
      </c>
      <c r="K207" s="12"/>
      <c r="L207" s="158"/>
      <c r="M207" s="163"/>
      <c r="N207" s="164"/>
      <c r="O207" s="164"/>
      <c r="P207" s="165">
        <f>SUM(P208:P254)</f>
        <v>0</v>
      </c>
      <c r="Q207" s="164"/>
      <c r="R207" s="165">
        <f>SUM(R208:R254)</f>
        <v>0</v>
      </c>
      <c r="S207" s="164"/>
      <c r="T207" s="166">
        <f>SUM(T208:T254)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9" t="s">
        <v>82</v>
      </c>
      <c r="AT207" s="167" t="s">
        <v>72</v>
      </c>
      <c r="AU207" s="167" t="s">
        <v>80</v>
      </c>
      <c r="AY207" s="159" t="s">
        <v>147</v>
      </c>
      <c r="BK207" s="168">
        <f>SUM(BK208:BK254)</f>
        <v>0</v>
      </c>
    </row>
    <row r="208" s="2" customFormat="1" ht="37.8" customHeight="1">
      <c r="A208" s="37"/>
      <c r="B208" s="171"/>
      <c r="C208" s="172" t="s">
        <v>226</v>
      </c>
      <c r="D208" s="172" t="s">
        <v>150</v>
      </c>
      <c r="E208" s="173" t="s">
        <v>1089</v>
      </c>
      <c r="F208" s="174" t="s">
        <v>1090</v>
      </c>
      <c r="G208" s="175" t="s">
        <v>879</v>
      </c>
      <c r="H208" s="176">
        <v>27.690000000000001</v>
      </c>
      <c r="I208" s="177"/>
      <c r="J208" s="178">
        <f>ROUND(I208*H208,2)</f>
        <v>0</v>
      </c>
      <c r="K208" s="179"/>
      <c r="L208" s="38"/>
      <c r="M208" s="180" t="s">
        <v>1</v>
      </c>
      <c r="N208" s="181" t="s">
        <v>38</v>
      </c>
      <c r="O208" s="76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4" t="s">
        <v>216</v>
      </c>
      <c r="AT208" s="184" t="s">
        <v>150</v>
      </c>
      <c r="AU208" s="184" t="s">
        <v>82</v>
      </c>
      <c r="AY208" s="18" t="s">
        <v>147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8" t="s">
        <v>80</v>
      </c>
      <c r="BK208" s="185">
        <f>ROUND(I208*H208,2)</f>
        <v>0</v>
      </c>
      <c r="BL208" s="18" t="s">
        <v>216</v>
      </c>
      <c r="BM208" s="184" t="s">
        <v>298</v>
      </c>
    </row>
    <row r="209" s="2" customFormat="1">
      <c r="A209" s="37"/>
      <c r="B209" s="38"/>
      <c r="C209" s="37"/>
      <c r="D209" s="186" t="s">
        <v>155</v>
      </c>
      <c r="E209" s="37"/>
      <c r="F209" s="187" t="s">
        <v>1091</v>
      </c>
      <c r="G209" s="37"/>
      <c r="H209" s="37"/>
      <c r="I209" s="188"/>
      <c r="J209" s="37"/>
      <c r="K209" s="37"/>
      <c r="L209" s="38"/>
      <c r="M209" s="189"/>
      <c r="N209" s="190"/>
      <c r="O209" s="76"/>
      <c r="P209" s="76"/>
      <c r="Q209" s="76"/>
      <c r="R209" s="76"/>
      <c r="S209" s="76"/>
      <c r="T209" s="7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8" t="s">
        <v>155</v>
      </c>
      <c r="AU209" s="18" t="s">
        <v>82</v>
      </c>
    </row>
    <row r="210" s="13" customFormat="1">
      <c r="A210" s="13"/>
      <c r="B210" s="191"/>
      <c r="C210" s="13"/>
      <c r="D210" s="192" t="s">
        <v>157</v>
      </c>
      <c r="E210" s="193" t="s">
        <v>1</v>
      </c>
      <c r="F210" s="194" t="s">
        <v>1092</v>
      </c>
      <c r="G210" s="13"/>
      <c r="H210" s="193" t="s">
        <v>1</v>
      </c>
      <c r="I210" s="195"/>
      <c r="J210" s="13"/>
      <c r="K210" s="13"/>
      <c r="L210" s="191"/>
      <c r="M210" s="196"/>
      <c r="N210" s="197"/>
      <c r="O210" s="197"/>
      <c r="P210" s="197"/>
      <c r="Q210" s="197"/>
      <c r="R210" s="197"/>
      <c r="S210" s="197"/>
      <c r="T210" s="19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3" t="s">
        <v>157</v>
      </c>
      <c r="AU210" s="193" t="s">
        <v>82</v>
      </c>
      <c r="AV210" s="13" t="s">
        <v>80</v>
      </c>
      <c r="AW210" s="13" t="s">
        <v>30</v>
      </c>
      <c r="AX210" s="13" t="s">
        <v>73</v>
      </c>
      <c r="AY210" s="193" t="s">
        <v>147</v>
      </c>
    </row>
    <row r="211" s="14" customFormat="1">
      <c r="A211" s="14"/>
      <c r="B211" s="199"/>
      <c r="C211" s="14"/>
      <c r="D211" s="192" t="s">
        <v>157</v>
      </c>
      <c r="E211" s="200" t="s">
        <v>1</v>
      </c>
      <c r="F211" s="201" t="s">
        <v>1093</v>
      </c>
      <c r="G211" s="14"/>
      <c r="H211" s="202">
        <v>19.23</v>
      </c>
      <c r="I211" s="203"/>
      <c r="J211" s="14"/>
      <c r="K211" s="14"/>
      <c r="L211" s="199"/>
      <c r="M211" s="204"/>
      <c r="N211" s="205"/>
      <c r="O211" s="205"/>
      <c r="P211" s="205"/>
      <c r="Q211" s="205"/>
      <c r="R211" s="205"/>
      <c r="S211" s="205"/>
      <c r="T211" s="20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0" t="s">
        <v>157</v>
      </c>
      <c r="AU211" s="200" t="s">
        <v>82</v>
      </c>
      <c r="AV211" s="14" t="s">
        <v>82</v>
      </c>
      <c r="AW211" s="14" t="s">
        <v>30</v>
      </c>
      <c r="AX211" s="14" t="s">
        <v>73</v>
      </c>
      <c r="AY211" s="200" t="s">
        <v>147</v>
      </c>
    </row>
    <row r="212" s="13" customFormat="1">
      <c r="A212" s="13"/>
      <c r="B212" s="191"/>
      <c r="C212" s="13"/>
      <c r="D212" s="192" t="s">
        <v>157</v>
      </c>
      <c r="E212" s="193" t="s">
        <v>1</v>
      </c>
      <c r="F212" s="194" t="s">
        <v>1094</v>
      </c>
      <c r="G212" s="13"/>
      <c r="H212" s="193" t="s">
        <v>1</v>
      </c>
      <c r="I212" s="195"/>
      <c r="J212" s="13"/>
      <c r="K212" s="13"/>
      <c r="L212" s="191"/>
      <c r="M212" s="196"/>
      <c r="N212" s="197"/>
      <c r="O212" s="197"/>
      <c r="P212" s="197"/>
      <c r="Q212" s="197"/>
      <c r="R212" s="197"/>
      <c r="S212" s="197"/>
      <c r="T212" s="19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3" t="s">
        <v>157</v>
      </c>
      <c r="AU212" s="193" t="s">
        <v>82</v>
      </c>
      <c r="AV212" s="13" t="s">
        <v>80</v>
      </c>
      <c r="AW212" s="13" t="s">
        <v>30</v>
      </c>
      <c r="AX212" s="13" t="s">
        <v>73</v>
      </c>
      <c r="AY212" s="193" t="s">
        <v>147</v>
      </c>
    </row>
    <row r="213" s="14" customFormat="1">
      <c r="A213" s="14"/>
      <c r="B213" s="199"/>
      <c r="C213" s="14"/>
      <c r="D213" s="192" t="s">
        <v>157</v>
      </c>
      <c r="E213" s="200" t="s">
        <v>1</v>
      </c>
      <c r="F213" s="201" t="s">
        <v>1095</v>
      </c>
      <c r="G213" s="14"/>
      <c r="H213" s="202">
        <v>8.4600000000000009</v>
      </c>
      <c r="I213" s="203"/>
      <c r="J213" s="14"/>
      <c r="K213" s="14"/>
      <c r="L213" s="199"/>
      <c r="M213" s="204"/>
      <c r="N213" s="205"/>
      <c r="O213" s="205"/>
      <c r="P213" s="205"/>
      <c r="Q213" s="205"/>
      <c r="R213" s="205"/>
      <c r="S213" s="205"/>
      <c r="T213" s="20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00" t="s">
        <v>157</v>
      </c>
      <c r="AU213" s="200" t="s">
        <v>82</v>
      </c>
      <c r="AV213" s="14" t="s">
        <v>82</v>
      </c>
      <c r="AW213" s="14" t="s">
        <v>30</v>
      </c>
      <c r="AX213" s="14" t="s">
        <v>73</v>
      </c>
      <c r="AY213" s="200" t="s">
        <v>147</v>
      </c>
    </row>
    <row r="214" s="15" customFormat="1">
      <c r="A214" s="15"/>
      <c r="B214" s="207"/>
      <c r="C214" s="15"/>
      <c r="D214" s="192" t="s">
        <v>157</v>
      </c>
      <c r="E214" s="208" t="s">
        <v>1</v>
      </c>
      <c r="F214" s="209" t="s">
        <v>160</v>
      </c>
      <c r="G214" s="15"/>
      <c r="H214" s="210">
        <v>27.690000000000001</v>
      </c>
      <c r="I214" s="211"/>
      <c r="J214" s="15"/>
      <c r="K214" s="15"/>
      <c r="L214" s="207"/>
      <c r="M214" s="212"/>
      <c r="N214" s="213"/>
      <c r="O214" s="213"/>
      <c r="P214" s="213"/>
      <c r="Q214" s="213"/>
      <c r="R214" s="213"/>
      <c r="S214" s="213"/>
      <c r="T214" s="21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08" t="s">
        <v>157</v>
      </c>
      <c r="AU214" s="208" t="s">
        <v>82</v>
      </c>
      <c r="AV214" s="15" t="s">
        <v>154</v>
      </c>
      <c r="AW214" s="15" t="s">
        <v>30</v>
      </c>
      <c r="AX214" s="15" t="s">
        <v>80</v>
      </c>
      <c r="AY214" s="208" t="s">
        <v>147</v>
      </c>
    </row>
    <row r="215" s="2" customFormat="1" ht="44.25" customHeight="1">
      <c r="A215" s="37"/>
      <c r="B215" s="171"/>
      <c r="C215" s="172" t="s">
        <v>7</v>
      </c>
      <c r="D215" s="172" t="s">
        <v>150</v>
      </c>
      <c r="E215" s="173" t="s">
        <v>1096</v>
      </c>
      <c r="F215" s="174" t="s">
        <v>1097</v>
      </c>
      <c r="G215" s="175" t="s">
        <v>195</v>
      </c>
      <c r="H215" s="176">
        <v>45</v>
      </c>
      <c r="I215" s="177"/>
      <c r="J215" s="178">
        <f>ROUND(I215*H215,2)</f>
        <v>0</v>
      </c>
      <c r="K215" s="179"/>
      <c r="L215" s="38"/>
      <c r="M215" s="180" t="s">
        <v>1</v>
      </c>
      <c r="N215" s="181" t="s">
        <v>38</v>
      </c>
      <c r="O215" s="76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4" t="s">
        <v>216</v>
      </c>
      <c r="AT215" s="184" t="s">
        <v>150</v>
      </c>
      <c r="AU215" s="184" t="s">
        <v>82</v>
      </c>
      <c r="AY215" s="18" t="s">
        <v>147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8" t="s">
        <v>80</v>
      </c>
      <c r="BK215" s="185">
        <f>ROUND(I215*H215,2)</f>
        <v>0</v>
      </c>
      <c r="BL215" s="18" t="s">
        <v>216</v>
      </c>
      <c r="BM215" s="184" t="s">
        <v>302</v>
      </c>
    </row>
    <row r="216" s="2" customFormat="1">
      <c r="A216" s="37"/>
      <c r="B216" s="38"/>
      <c r="C216" s="37"/>
      <c r="D216" s="186" t="s">
        <v>155</v>
      </c>
      <c r="E216" s="37"/>
      <c r="F216" s="187" t="s">
        <v>1098</v>
      </c>
      <c r="G216" s="37"/>
      <c r="H216" s="37"/>
      <c r="I216" s="188"/>
      <c r="J216" s="37"/>
      <c r="K216" s="37"/>
      <c r="L216" s="38"/>
      <c r="M216" s="189"/>
      <c r="N216" s="190"/>
      <c r="O216" s="76"/>
      <c r="P216" s="76"/>
      <c r="Q216" s="76"/>
      <c r="R216" s="76"/>
      <c r="S216" s="76"/>
      <c r="T216" s="7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155</v>
      </c>
      <c r="AU216" s="18" t="s">
        <v>82</v>
      </c>
    </row>
    <row r="217" s="2" customFormat="1" ht="24.15" customHeight="1">
      <c r="A217" s="37"/>
      <c r="B217" s="171"/>
      <c r="C217" s="172" t="s">
        <v>229</v>
      </c>
      <c r="D217" s="172" t="s">
        <v>150</v>
      </c>
      <c r="E217" s="173" t="s">
        <v>1099</v>
      </c>
      <c r="F217" s="174" t="s">
        <v>1100</v>
      </c>
      <c r="G217" s="175" t="s">
        <v>195</v>
      </c>
      <c r="H217" s="176">
        <v>45</v>
      </c>
      <c r="I217" s="177"/>
      <c r="J217" s="178">
        <f>ROUND(I217*H217,2)</f>
        <v>0</v>
      </c>
      <c r="K217" s="179"/>
      <c r="L217" s="38"/>
      <c r="M217" s="180" t="s">
        <v>1</v>
      </c>
      <c r="N217" s="181" t="s">
        <v>38</v>
      </c>
      <c r="O217" s="76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4" t="s">
        <v>216</v>
      </c>
      <c r="AT217" s="184" t="s">
        <v>150</v>
      </c>
      <c r="AU217" s="184" t="s">
        <v>82</v>
      </c>
      <c r="AY217" s="18" t="s">
        <v>147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8" t="s">
        <v>80</v>
      </c>
      <c r="BK217" s="185">
        <f>ROUND(I217*H217,2)</f>
        <v>0</v>
      </c>
      <c r="BL217" s="18" t="s">
        <v>216</v>
      </c>
      <c r="BM217" s="184" t="s">
        <v>306</v>
      </c>
    </row>
    <row r="218" s="2" customFormat="1">
      <c r="A218" s="37"/>
      <c r="B218" s="38"/>
      <c r="C218" s="37"/>
      <c r="D218" s="186" t="s">
        <v>155</v>
      </c>
      <c r="E218" s="37"/>
      <c r="F218" s="187" t="s">
        <v>1101</v>
      </c>
      <c r="G218" s="37"/>
      <c r="H218" s="37"/>
      <c r="I218" s="188"/>
      <c r="J218" s="37"/>
      <c r="K218" s="37"/>
      <c r="L218" s="38"/>
      <c r="M218" s="189"/>
      <c r="N218" s="190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155</v>
      </c>
      <c r="AU218" s="18" t="s">
        <v>82</v>
      </c>
    </row>
    <row r="219" s="2" customFormat="1" ht="37.8" customHeight="1">
      <c r="A219" s="37"/>
      <c r="B219" s="171"/>
      <c r="C219" s="172" t="s">
        <v>308</v>
      </c>
      <c r="D219" s="172" t="s">
        <v>150</v>
      </c>
      <c r="E219" s="173" t="s">
        <v>1102</v>
      </c>
      <c r="F219" s="174" t="s">
        <v>1103</v>
      </c>
      <c r="G219" s="175" t="s">
        <v>164</v>
      </c>
      <c r="H219" s="176">
        <v>300</v>
      </c>
      <c r="I219" s="177"/>
      <c r="J219" s="178">
        <f>ROUND(I219*H219,2)</f>
        <v>0</v>
      </c>
      <c r="K219" s="179"/>
      <c r="L219" s="38"/>
      <c r="M219" s="180" t="s">
        <v>1</v>
      </c>
      <c r="N219" s="181" t="s">
        <v>38</v>
      </c>
      <c r="O219" s="76"/>
      <c r="P219" s="182">
        <f>O219*H219</f>
        <v>0</v>
      </c>
      <c r="Q219" s="182">
        <v>0</v>
      </c>
      <c r="R219" s="182">
        <f>Q219*H219</f>
        <v>0</v>
      </c>
      <c r="S219" s="182">
        <v>0</v>
      </c>
      <c r="T219" s="183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4" t="s">
        <v>216</v>
      </c>
      <c r="AT219" s="184" t="s">
        <v>150</v>
      </c>
      <c r="AU219" s="184" t="s">
        <v>82</v>
      </c>
      <c r="AY219" s="18" t="s">
        <v>147</v>
      </c>
      <c r="BE219" s="185">
        <f>IF(N219="základní",J219,0)</f>
        <v>0</v>
      </c>
      <c r="BF219" s="185">
        <f>IF(N219="snížená",J219,0)</f>
        <v>0</v>
      </c>
      <c r="BG219" s="185">
        <f>IF(N219="zákl. přenesená",J219,0)</f>
        <v>0</v>
      </c>
      <c r="BH219" s="185">
        <f>IF(N219="sníž. přenesená",J219,0)</f>
        <v>0</v>
      </c>
      <c r="BI219" s="185">
        <f>IF(N219="nulová",J219,0)</f>
        <v>0</v>
      </c>
      <c r="BJ219" s="18" t="s">
        <v>80</v>
      </c>
      <c r="BK219" s="185">
        <f>ROUND(I219*H219,2)</f>
        <v>0</v>
      </c>
      <c r="BL219" s="18" t="s">
        <v>216</v>
      </c>
      <c r="BM219" s="184" t="s">
        <v>311</v>
      </c>
    </row>
    <row r="220" s="2" customFormat="1">
      <c r="A220" s="37"/>
      <c r="B220" s="38"/>
      <c r="C220" s="37"/>
      <c r="D220" s="186" t="s">
        <v>155</v>
      </c>
      <c r="E220" s="37"/>
      <c r="F220" s="187" t="s">
        <v>1104</v>
      </c>
      <c r="G220" s="37"/>
      <c r="H220" s="37"/>
      <c r="I220" s="188"/>
      <c r="J220" s="37"/>
      <c r="K220" s="37"/>
      <c r="L220" s="38"/>
      <c r="M220" s="189"/>
      <c r="N220" s="190"/>
      <c r="O220" s="76"/>
      <c r="P220" s="76"/>
      <c r="Q220" s="76"/>
      <c r="R220" s="76"/>
      <c r="S220" s="76"/>
      <c r="T220" s="7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155</v>
      </c>
      <c r="AU220" s="18" t="s">
        <v>82</v>
      </c>
    </row>
    <row r="221" s="13" customFormat="1">
      <c r="A221" s="13"/>
      <c r="B221" s="191"/>
      <c r="C221" s="13"/>
      <c r="D221" s="192" t="s">
        <v>157</v>
      </c>
      <c r="E221" s="193" t="s">
        <v>1</v>
      </c>
      <c r="F221" s="194" t="s">
        <v>1105</v>
      </c>
      <c r="G221" s="13"/>
      <c r="H221" s="193" t="s">
        <v>1</v>
      </c>
      <c r="I221" s="195"/>
      <c r="J221" s="13"/>
      <c r="K221" s="13"/>
      <c r="L221" s="191"/>
      <c r="M221" s="196"/>
      <c r="N221" s="197"/>
      <c r="O221" s="197"/>
      <c r="P221" s="197"/>
      <c r="Q221" s="197"/>
      <c r="R221" s="197"/>
      <c r="S221" s="197"/>
      <c r="T221" s="19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3" t="s">
        <v>157</v>
      </c>
      <c r="AU221" s="193" t="s">
        <v>82</v>
      </c>
      <c r="AV221" s="13" t="s">
        <v>80</v>
      </c>
      <c r="AW221" s="13" t="s">
        <v>30</v>
      </c>
      <c r="AX221" s="13" t="s">
        <v>73</v>
      </c>
      <c r="AY221" s="193" t="s">
        <v>147</v>
      </c>
    </row>
    <row r="222" s="14" customFormat="1">
      <c r="A222" s="14"/>
      <c r="B222" s="199"/>
      <c r="C222" s="14"/>
      <c r="D222" s="192" t="s">
        <v>157</v>
      </c>
      <c r="E222" s="200" t="s">
        <v>1</v>
      </c>
      <c r="F222" s="201" t="s">
        <v>1106</v>
      </c>
      <c r="G222" s="14"/>
      <c r="H222" s="202">
        <v>300</v>
      </c>
      <c r="I222" s="203"/>
      <c r="J222" s="14"/>
      <c r="K222" s="14"/>
      <c r="L222" s="199"/>
      <c r="M222" s="204"/>
      <c r="N222" s="205"/>
      <c r="O222" s="205"/>
      <c r="P222" s="205"/>
      <c r="Q222" s="205"/>
      <c r="R222" s="205"/>
      <c r="S222" s="205"/>
      <c r="T222" s="20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0" t="s">
        <v>157</v>
      </c>
      <c r="AU222" s="200" t="s">
        <v>82</v>
      </c>
      <c r="AV222" s="14" t="s">
        <v>82</v>
      </c>
      <c r="AW222" s="14" t="s">
        <v>30</v>
      </c>
      <c r="AX222" s="14" t="s">
        <v>73</v>
      </c>
      <c r="AY222" s="200" t="s">
        <v>147</v>
      </c>
    </row>
    <row r="223" s="15" customFormat="1">
      <c r="A223" s="15"/>
      <c r="B223" s="207"/>
      <c r="C223" s="15"/>
      <c r="D223" s="192" t="s">
        <v>157</v>
      </c>
      <c r="E223" s="208" t="s">
        <v>1</v>
      </c>
      <c r="F223" s="209" t="s">
        <v>160</v>
      </c>
      <c r="G223" s="15"/>
      <c r="H223" s="210">
        <v>300</v>
      </c>
      <c r="I223" s="211"/>
      <c r="J223" s="15"/>
      <c r="K223" s="15"/>
      <c r="L223" s="207"/>
      <c r="M223" s="212"/>
      <c r="N223" s="213"/>
      <c r="O223" s="213"/>
      <c r="P223" s="213"/>
      <c r="Q223" s="213"/>
      <c r="R223" s="213"/>
      <c r="S223" s="213"/>
      <c r="T223" s="21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08" t="s">
        <v>157</v>
      </c>
      <c r="AU223" s="208" t="s">
        <v>82</v>
      </c>
      <c r="AV223" s="15" t="s">
        <v>154</v>
      </c>
      <c r="AW223" s="15" t="s">
        <v>30</v>
      </c>
      <c r="AX223" s="15" t="s">
        <v>80</v>
      </c>
      <c r="AY223" s="208" t="s">
        <v>147</v>
      </c>
    </row>
    <row r="224" s="2" customFormat="1" ht="16.5" customHeight="1">
      <c r="A224" s="37"/>
      <c r="B224" s="171"/>
      <c r="C224" s="215" t="s">
        <v>233</v>
      </c>
      <c r="D224" s="215" t="s">
        <v>223</v>
      </c>
      <c r="E224" s="216" t="s">
        <v>1107</v>
      </c>
      <c r="F224" s="217" t="s">
        <v>1108</v>
      </c>
      <c r="G224" s="218" t="s">
        <v>879</v>
      </c>
      <c r="H224" s="219">
        <v>10.560000000000001</v>
      </c>
      <c r="I224" s="220"/>
      <c r="J224" s="221">
        <f>ROUND(I224*H224,2)</f>
        <v>0</v>
      </c>
      <c r="K224" s="222"/>
      <c r="L224" s="223"/>
      <c r="M224" s="224" t="s">
        <v>1</v>
      </c>
      <c r="N224" s="225" t="s">
        <v>38</v>
      </c>
      <c r="O224" s="76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4" t="s">
        <v>268</v>
      </c>
      <c r="AT224" s="184" t="s">
        <v>223</v>
      </c>
      <c r="AU224" s="184" t="s">
        <v>82</v>
      </c>
      <c r="AY224" s="18" t="s">
        <v>147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8" t="s">
        <v>80</v>
      </c>
      <c r="BK224" s="185">
        <f>ROUND(I224*H224,2)</f>
        <v>0</v>
      </c>
      <c r="BL224" s="18" t="s">
        <v>216</v>
      </c>
      <c r="BM224" s="184" t="s">
        <v>315</v>
      </c>
    </row>
    <row r="225" s="2" customFormat="1" ht="49.05" customHeight="1">
      <c r="A225" s="37"/>
      <c r="B225" s="171"/>
      <c r="C225" s="172" t="s">
        <v>317</v>
      </c>
      <c r="D225" s="172" t="s">
        <v>150</v>
      </c>
      <c r="E225" s="173" t="s">
        <v>1109</v>
      </c>
      <c r="F225" s="174" t="s">
        <v>1110</v>
      </c>
      <c r="G225" s="175" t="s">
        <v>164</v>
      </c>
      <c r="H225" s="176">
        <v>300</v>
      </c>
      <c r="I225" s="177"/>
      <c r="J225" s="178">
        <f>ROUND(I225*H225,2)</f>
        <v>0</v>
      </c>
      <c r="K225" s="179"/>
      <c r="L225" s="38"/>
      <c r="M225" s="180" t="s">
        <v>1</v>
      </c>
      <c r="N225" s="181" t="s">
        <v>38</v>
      </c>
      <c r="O225" s="76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4" t="s">
        <v>216</v>
      </c>
      <c r="AT225" s="184" t="s">
        <v>150</v>
      </c>
      <c r="AU225" s="184" t="s">
        <v>82</v>
      </c>
      <c r="AY225" s="18" t="s">
        <v>147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8" t="s">
        <v>80</v>
      </c>
      <c r="BK225" s="185">
        <f>ROUND(I225*H225,2)</f>
        <v>0</v>
      </c>
      <c r="BL225" s="18" t="s">
        <v>216</v>
      </c>
      <c r="BM225" s="184" t="s">
        <v>320</v>
      </c>
    </row>
    <row r="226" s="2" customFormat="1">
      <c r="A226" s="37"/>
      <c r="B226" s="38"/>
      <c r="C226" s="37"/>
      <c r="D226" s="186" t="s">
        <v>155</v>
      </c>
      <c r="E226" s="37"/>
      <c r="F226" s="187" t="s">
        <v>1111</v>
      </c>
      <c r="G226" s="37"/>
      <c r="H226" s="37"/>
      <c r="I226" s="188"/>
      <c r="J226" s="37"/>
      <c r="K226" s="37"/>
      <c r="L226" s="38"/>
      <c r="M226" s="189"/>
      <c r="N226" s="190"/>
      <c r="O226" s="76"/>
      <c r="P226" s="76"/>
      <c r="Q226" s="76"/>
      <c r="R226" s="76"/>
      <c r="S226" s="76"/>
      <c r="T226" s="7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8" t="s">
        <v>155</v>
      </c>
      <c r="AU226" s="18" t="s">
        <v>82</v>
      </c>
    </row>
    <row r="227" s="13" customFormat="1">
      <c r="A227" s="13"/>
      <c r="B227" s="191"/>
      <c r="C227" s="13"/>
      <c r="D227" s="192" t="s">
        <v>157</v>
      </c>
      <c r="E227" s="193" t="s">
        <v>1</v>
      </c>
      <c r="F227" s="194" t="s">
        <v>1112</v>
      </c>
      <c r="G227" s="13"/>
      <c r="H227" s="193" t="s">
        <v>1</v>
      </c>
      <c r="I227" s="195"/>
      <c r="J227" s="13"/>
      <c r="K227" s="13"/>
      <c r="L227" s="191"/>
      <c r="M227" s="196"/>
      <c r="N227" s="197"/>
      <c r="O227" s="197"/>
      <c r="P227" s="197"/>
      <c r="Q227" s="197"/>
      <c r="R227" s="197"/>
      <c r="S227" s="197"/>
      <c r="T227" s="19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3" t="s">
        <v>157</v>
      </c>
      <c r="AU227" s="193" t="s">
        <v>82</v>
      </c>
      <c r="AV227" s="13" t="s">
        <v>80</v>
      </c>
      <c r="AW227" s="13" t="s">
        <v>30</v>
      </c>
      <c r="AX227" s="13" t="s">
        <v>73</v>
      </c>
      <c r="AY227" s="193" t="s">
        <v>147</v>
      </c>
    </row>
    <row r="228" s="14" customFormat="1">
      <c r="A228" s="14"/>
      <c r="B228" s="199"/>
      <c r="C228" s="14"/>
      <c r="D228" s="192" t="s">
        <v>157</v>
      </c>
      <c r="E228" s="200" t="s">
        <v>1</v>
      </c>
      <c r="F228" s="201" t="s">
        <v>1106</v>
      </c>
      <c r="G228" s="14"/>
      <c r="H228" s="202">
        <v>300</v>
      </c>
      <c r="I228" s="203"/>
      <c r="J228" s="14"/>
      <c r="K228" s="14"/>
      <c r="L228" s="199"/>
      <c r="M228" s="204"/>
      <c r="N228" s="205"/>
      <c r="O228" s="205"/>
      <c r="P228" s="205"/>
      <c r="Q228" s="205"/>
      <c r="R228" s="205"/>
      <c r="S228" s="205"/>
      <c r="T228" s="20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00" t="s">
        <v>157</v>
      </c>
      <c r="AU228" s="200" t="s">
        <v>82</v>
      </c>
      <c r="AV228" s="14" t="s">
        <v>82</v>
      </c>
      <c r="AW228" s="14" t="s">
        <v>30</v>
      </c>
      <c r="AX228" s="14" t="s">
        <v>73</v>
      </c>
      <c r="AY228" s="200" t="s">
        <v>147</v>
      </c>
    </row>
    <row r="229" s="15" customFormat="1">
      <c r="A229" s="15"/>
      <c r="B229" s="207"/>
      <c r="C229" s="15"/>
      <c r="D229" s="192" t="s">
        <v>157</v>
      </c>
      <c r="E229" s="208" t="s">
        <v>1</v>
      </c>
      <c r="F229" s="209" t="s">
        <v>160</v>
      </c>
      <c r="G229" s="15"/>
      <c r="H229" s="210">
        <v>300</v>
      </c>
      <c r="I229" s="211"/>
      <c r="J229" s="15"/>
      <c r="K229" s="15"/>
      <c r="L229" s="207"/>
      <c r="M229" s="212"/>
      <c r="N229" s="213"/>
      <c r="O229" s="213"/>
      <c r="P229" s="213"/>
      <c r="Q229" s="213"/>
      <c r="R229" s="213"/>
      <c r="S229" s="213"/>
      <c r="T229" s="21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08" t="s">
        <v>157</v>
      </c>
      <c r="AU229" s="208" t="s">
        <v>82</v>
      </c>
      <c r="AV229" s="15" t="s">
        <v>154</v>
      </c>
      <c r="AW229" s="15" t="s">
        <v>30</v>
      </c>
      <c r="AX229" s="15" t="s">
        <v>80</v>
      </c>
      <c r="AY229" s="208" t="s">
        <v>147</v>
      </c>
    </row>
    <row r="230" s="2" customFormat="1" ht="24.15" customHeight="1">
      <c r="A230" s="37"/>
      <c r="B230" s="171"/>
      <c r="C230" s="172" t="s">
        <v>237</v>
      </c>
      <c r="D230" s="172" t="s">
        <v>150</v>
      </c>
      <c r="E230" s="173" t="s">
        <v>1113</v>
      </c>
      <c r="F230" s="174" t="s">
        <v>1114</v>
      </c>
      <c r="G230" s="175" t="s">
        <v>164</v>
      </c>
      <c r="H230" s="176">
        <v>300</v>
      </c>
      <c r="I230" s="177"/>
      <c r="J230" s="178">
        <f>ROUND(I230*H230,2)</f>
        <v>0</v>
      </c>
      <c r="K230" s="179"/>
      <c r="L230" s="38"/>
      <c r="M230" s="180" t="s">
        <v>1</v>
      </c>
      <c r="N230" s="181" t="s">
        <v>38</v>
      </c>
      <c r="O230" s="76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4" t="s">
        <v>216</v>
      </c>
      <c r="AT230" s="184" t="s">
        <v>150</v>
      </c>
      <c r="AU230" s="184" t="s">
        <v>82</v>
      </c>
      <c r="AY230" s="18" t="s">
        <v>147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8" t="s">
        <v>80</v>
      </c>
      <c r="BK230" s="185">
        <f>ROUND(I230*H230,2)</f>
        <v>0</v>
      </c>
      <c r="BL230" s="18" t="s">
        <v>216</v>
      </c>
      <c r="BM230" s="184" t="s">
        <v>324</v>
      </c>
    </row>
    <row r="231" s="2" customFormat="1">
      <c r="A231" s="37"/>
      <c r="B231" s="38"/>
      <c r="C231" s="37"/>
      <c r="D231" s="186" t="s">
        <v>155</v>
      </c>
      <c r="E231" s="37"/>
      <c r="F231" s="187" t="s">
        <v>1115</v>
      </c>
      <c r="G231" s="37"/>
      <c r="H231" s="37"/>
      <c r="I231" s="188"/>
      <c r="J231" s="37"/>
      <c r="K231" s="37"/>
      <c r="L231" s="38"/>
      <c r="M231" s="189"/>
      <c r="N231" s="190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155</v>
      </c>
      <c r="AU231" s="18" t="s">
        <v>82</v>
      </c>
    </row>
    <row r="232" s="2" customFormat="1" ht="24.15" customHeight="1">
      <c r="A232" s="37"/>
      <c r="B232" s="171"/>
      <c r="C232" s="215" t="s">
        <v>326</v>
      </c>
      <c r="D232" s="215" t="s">
        <v>223</v>
      </c>
      <c r="E232" s="216" t="s">
        <v>1116</v>
      </c>
      <c r="F232" s="217" t="s">
        <v>1117</v>
      </c>
      <c r="G232" s="218" t="s">
        <v>879</v>
      </c>
      <c r="H232" s="219">
        <v>1.8899999999999999</v>
      </c>
      <c r="I232" s="220"/>
      <c r="J232" s="221">
        <f>ROUND(I232*H232,2)</f>
        <v>0</v>
      </c>
      <c r="K232" s="222"/>
      <c r="L232" s="223"/>
      <c r="M232" s="224" t="s">
        <v>1</v>
      </c>
      <c r="N232" s="225" t="s">
        <v>38</v>
      </c>
      <c r="O232" s="76"/>
      <c r="P232" s="182">
        <f>O232*H232</f>
        <v>0</v>
      </c>
      <c r="Q232" s="182">
        <v>0</v>
      </c>
      <c r="R232" s="182">
        <f>Q232*H232</f>
        <v>0</v>
      </c>
      <c r="S232" s="182">
        <v>0</v>
      </c>
      <c r="T232" s="183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4" t="s">
        <v>268</v>
      </c>
      <c r="AT232" s="184" t="s">
        <v>223</v>
      </c>
      <c r="AU232" s="184" t="s">
        <v>82</v>
      </c>
      <c r="AY232" s="18" t="s">
        <v>147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8" t="s">
        <v>80</v>
      </c>
      <c r="BK232" s="185">
        <f>ROUND(I232*H232,2)</f>
        <v>0</v>
      </c>
      <c r="BL232" s="18" t="s">
        <v>216</v>
      </c>
      <c r="BM232" s="184" t="s">
        <v>329</v>
      </c>
    </row>
    <row r="233" s="14" customFormat="1">
      <c r="A233" s="14"/>
      <c r="B233" s="199"/>
      <c r="C233" s="14"/>
      <c r="D233" s="192" t="s">
        <v>157</v>
      </c>
      <c r="E233" s="200" t="s">
        <v>1</v>
      </c>
      <c r="F233" s="201" t="s">
        <v>1118</v>
      </c>
      <c r="G233" s="14"/>
      <c r="H233" s="202">
        <v>1.8899999999999999</v>
      </c>
      <c r="I233" s="203"/>
      <c r="J233" s="14"/>
      <c r="K233" s="14"/>
      <c r="L233" s="199"/>
      <c r="M233" s="204"/>
      <c r="N233" s="205"/>
      <c r="O233" s="205"/>
      <c r="P233" s="205"/>
      <c r="Q233" s="205"/>
      <c r="R233" s="205"/>
      <c r="S233" s="205"/>
      <c r="T233" s="20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0" t="s">
        <v>157</v>
      </c>
      <c r="AU233" s="200" t="s">
        <v>82</v>
      </c>
      <c r="AV233" s="14" t="s">
        <v>82</v>
      </c>
      <c r="AW233" s="14" t="s">
        <v>30</v>
      </c>
      <c r="AX233" s="14" t="s">
        <v>73</v>
      </c>
      <c r="AY233" s="200" t="s">
        <v>147</v>
      </c>
    </row>
    <row r="234" s="15" customFormat="1">
      <c r="A234" s="15"/>
      <c r="B234" s="207"/>
      <c r="C234" s="15"/>
      <c r="D234" s="192" t="s">
        <v>157</v>
      </c>
      <c r="E234" s="208" t="s">
        <v>1</v>
      </c>
      <c r="F234" s="209" t="s">
        <v>160</v>
      </c>
      <c r="G234" s="15"/>
      <c r="H234" s="210">
        <v>1.8899999999999999</v>
      </c>
      <c r="I234" s="211"/>
      <c r="J234" s="15"/>
      <c r="K234" s="15"/>
      <c r="L234" s="207"/>
      <c r="M234" s="212"/>
      <c r="N234" s="213"/>
      <c r="O234" s="213"/>
      <c r="P234" s="213"/>
      <c r="Q234" s="213"/>
      <c r="R234" s="213"/>
      <c r="S234" s="213"/>
      <c r="T234" s="214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08" t="s">
        <v>157</v>
      </c>
      <c r="AU234" s="208" t="s">
        <v>82</v>
      </c>
      <c r="AV234" s="15" t="s">
        <v>154</v>
      </c>
      <c r="AW234" s="15" t="s">
        <v>30</v>
      </c>
      <c r="AX234" s="15" t="s">
        <v>80</v>
      </c>
      <c r="AY234" s="208" t="s">
        <v>147</v>
      </c>
    </row>
    <row r="235" s="2" customFormat="1" ht="16.5" customHeight="1">
      <c r="A235" s="37"/>
      <c r="B235" s="171"/>
      <c r="C235" s="172" t="s">
        <v>241</v>
      </c>
      <c r="D235" s="172" t="s">
        <v>150</v>
      </c>
      <c r="E235" s="173" t="s">
        <v>1119</v>
      </c>
      <c r="F235" s="174" t="s">
        <v>1120</v>
      </c>
      <c r="G235" s="175" t="s">
        <v>195</v>
      </c>
      <c r="H235" s="176">
        <v>705</v>
      </c>
      <c r="I235" s="177"/>
      <c r="J235" s="178">
        <f>ROUND(I235*H235,2)</f>
        <v>0</v>
      </c>
      <c r="K235" s="179"/>
      <c r="L235" s="38"/>
      <c r="M235" s="180" t="s">
        <v>1</v>
      </c>
      <c r="N235" s="181" t="s">
        <v>38</v>
      </c>
      <c r="O235" s="76"/>
      <c r="P235" s="182">
        <f>O235*H235</f>
        <v>0</v>
      </c>
      <c r="Q235" s="182">
        <v>0</v>
      </c>
      <c r="R235" s="182">
        <f>Q235*H235</f>
        <v>0</v>
      </c>
      <c r="S235" s="182">
        <v>0</v>
      </c>
      <c r="T235" s="183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4" t="s">
        <v>216</v>
      </c>
      <c r="AT235" s="184" t="s">
        <v>150</v>
      </c>
      <c r="AU235" s="184" t="s">
        <v>82</v>
      </c>
      <c r="AY235" s="18" t="s">
        <v>147</v>
      </c>
      <c r="BE235" s="185">
        <f>IF(N235="základní",J235,0)</f>
        <v>0</v>
      </c>
      <c r="BF235" s="185">
        <f>IF(N235="snížená",J235,0)</f>
        <v>0</v>
      </c>
      <c r="BG235" s="185">
        <f>IF(N235="zákl. přenesená",J235,0)</f>
        <v>0</v>
      </c>
      <c r="BH235" s="185">
        <f>IF(N235="sníž. přenesená",J235,0)</f>
        <v>0</v>
      </c>
      <c r="BI235" s="185">
        <f>IF(N235="nulová",J235,0)</f>
        <v>0</v>
      </c>
      <c r="BJ235" s="18" t="s">
        <v>80</v>
      </c>
      <c r="BK235" s="185">
        <f>ROUND(I235*H235,2)</f>
        <v>0</v>
      </c>
      <c r="BL235" s="18" t="s">
        <v>216</v>
      </c>
      <c r="BM235" s="184" t="s">
        <v>333</v>
      </c>
    </row>
    <row r="236" s="2" customFormat="1">
      <c r="A236" s="37"/>
      <c r="B236" s="38"/>
      <c r="C236" s="37"/>
      <c r="D236" s="186" t="s">
        <v>155</v>
      </c>
      <c r="E236" s="37"/>
      <c r="F236" s="187" t="s">
        <v>1121</v>
      </c>
      <c r="G236" s="37"/>
      <c r="H236" s="37"/>
      <c r="I236" s="188"/>
      <c r="J236" s="37"/>
      <c r="K236" s="37"/>
      <c r="L236" s="38"/>
      <c r="M236" s="189"/>
      <c r="N236" s="190"/>
      <c r="O236" s="76"/>
      <c r="P236" s="76"/>
      <c r="Q236" s="76"/>
      <c r="R236" s="76"/>
      <c r="S236" s="76"/>
      <c r="T236" s="7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8" t="s">
        <v>155</v>
      </c>
      <c r="AU236" s="18" t="s">
        <v>82</v>
      </c>
    </row>
    <row r="237" s="14" customFormat="1">
      <c r="A237" s="14"/>
      <c r="B237" s="199"/>
      <c r="C237" s="14"/>
      <c r="D237" s="192" t="s">
        <v>157</v>
      </c>
      <c r="E237" s="200" t="s">
        <v>1</v>
      </c>
      <c r="F237" s="201" t="s">
        <v>1122</v>
      </c>
      <c r="G237" s="14"/>
      <c r="H237" s="202">
        <v>705</v>
      </c>
      <c r="I237" s="203"/>
      <c r="J237" s="14"/>
      <c r="K237" s="14"/>
      <c r="L237" s="199"/>
      <c r="M237" s="204"/>
      <c r="N237" s="205"/>
      <c r="O237" s="205"/>
      <c r="P237" s="205"/>
      <c r="Q237" s="205"/>
      <c r="R237" s="205"/>
      <c r="S237" s="205"/>
      <c r="T237" s="20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00" t="s">
        <v>157</v>
      </c>
      <c r="AU237" s="200" t="s">
        <v>82</v>
      </c>
      <c r="AV237" s="14" t="s">
        <v>82</v>
      </c>
      <c r="AW237" s="14" t="s">
        <v>30</v>
      </c>
      <c r="AX237" s="14" t="s">
        <v>73</v>
      </c>
      <c r="AY237" s="200" t="s">
        <v>147</v>
      </c>
    </row>
    <row r="238" s="15" customFormat="1">
      <c r="A238" s="15"/>
      <c r="B238" s="207"/>
      <c r="C238" s="15"/>
      <c r="D238" s="192" t="s">
        <v>157</v>
      </c>
      <c r="E238" s="208" t="s">
        <v>1</v>
      </c>
      <c r="F238" s="209" t="s">
        <v>160</v>
      </c>
      <c r="G238" s="15"/>
      <c r="H238" s="210">
        <v>705</v>
      </c>
      <c r="I238" s="211"/>
      <c r="J238" s="15"/>
      <c r="K238" s="15"/>
      <c r="L238" s="207"/>
      <c r="M238" s="212"/>
      <c r="N238" s="213"/>
      <c r="O238" s="213"/>
      <c r="P238" s="213"/>
      <c r="Q238" s="213"/>
      <c r="R238" s="213"/>
      <c r="S238" s="213"/>
      <c r="T238" s="214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08" t="s">
        <v>157</v>
      </c>
      <c r="AU238" s="208" t="s">
        <v>82</v>
      </c>
      <c r="AV238" s="15" t="s">
        <v>154</v>
      </c>
      <c r="AW238" s="15" t="s">
        <v>30</v>
      </c>
      <c r="AX238" s="15" t="s">
        <v>80</v>
      </c>
      <c r="AY238" s="208" t="s">
        <v>147</v>
      </c>
    </row>
    <row r="239" s="2" customFormat="1" ht="24.15" customHeight="1">
      <c r="A239" s="37"/>
      <c r="B239" s="171"/>
      <c r="C239" s="215" t="s">
        <v>335</v>
      </c>
      <c r="D239" s="215" t="s">
        <v>223</v>
      </c>
      <c r="E239" s="216" t="s">
        <v>1123</v>
      </c>
      <c r="F239" s="217" t="s">
        <v>1124</v>
      </c>
      <c r="G239" s="218" t="s">
        <v>879</v>
      </c>
      <c r="H239" s="219">
        <v>2.0299999999999998</v>
      </c>
      <c r="I239" s="220"/>
      <c r="J239" s="221">
        <f>ROUND(I239*H239,2)</f>
        <v>0</v>
      </c>
      <c r="K239" s="222"/>
      <c r="L239" s="223"/>
      <c r="M239" s="224" t="s">
        <v>1</v>
      </c>
      <c r="N239" s="225" t="s">
        <v>38</v>
      </c>
      <c r="O239" s="76"/>
      <c r="P239" s="182">
        <f>O239*H239</f>
        <v>0</v>
      </c>
      <c r="Q239" s="182">
        <v>0</v>
      </c>
      <c r="R239" s="182">
        <f>Q239*H239</f>
        <v>0</v>
      </c>
      <c r="S239" s="182">
        <v>0</v>
      </c>
      <c r="T239" s="183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4" t="s">
        <v>268</v>
      </c>
      <c r="AT239" s="184" t="s">
        <v>223</v>
      </c>
      <c r="AU239" s="184" t="s">
        <v>82</v>
      </c>
      <c r="AY239" s="18" t="s">
        <v>147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8" t="s">
        <v>80</v>
      </c>
      <c r="BK239" s="185">
        <f>ROUND(I239*H239,2)</f>
        <v>0</v>
      </c>
      <c r="BL239" s="18" t="s">
        <v>216</v>
      </c>
      <c r="BM239" s="184" t="s">
        <v>336</v>
      </c>
    </row>
    <row r="240" s="14" customFormat="1">
      <c r="A240" s="14"/>
      <c r="B240" s="199"/>
      <c r="C240" s="14"/>
      <c r="D240" s="192" t="s">
        <v>157</v>
      </c>
      <c r="E240" s="200" t="s">
        <v>1</v>
      </c>
      <c r="F240" s="201" t="s">
        <v>1125</v>
      </c>
      <c r="G240" s="14"/>
      <c r="H240" s="202">
        <v>2.0299999999999998</v>
      </c>
      <c r="I240" s="203"/>
      <c r="J240" s="14"/>
      <c r="K240" s="14"/>
      <c r="L240" s="199"/>
      <c r="M240" s="204"/>
      <c r="N240" s="205"/>
      <c r="O240" s="205"/>
      <c r="P240" s="205"/>
      <c r="Q240" s="205"/>
      <c r="R240" s="205"/>
      <c r="S240" s="205"/>
      <c r="T240" s="20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0" t="s">
        <v>157</v>
      </c>
      <c r="AU240" s="200" t="s">
        <v>82</v>
      </c>
      <c r="AV240" s="14" t="s">
        <v>82</v>
      </c>
      <c r="AW240" s="14" t="s">
        <v>30</v>
      </c>
      <c r="AX240" s="14" t="s">
        <v>73</v>
      </c>
      <c r="AY240" s="200" t="s">
        <v>147</v>
      </c>
    </row>
    <row r="241" s="15" customFormat="1">
      <c r="A241" s="15"/>
      <c r="B241" s="207"/>
      <c r="C241" s="15"/>
      <c r="D241" s="192" t="s">
        <v>157</v>
      </c>
      <c r="E241" s="208" t="s">
        <v>1</v>
      </c>
      <c r="F241" s="209" t="s">
        <v>160</v>
      </c>
      <c r="G241" s="15"/>
      <c r="H241" s="210">
        <v>2.0299999999999998</v>
      </c>
      <c r="I241" s="211"/>
      <c r="J241" s="15"/>
      <c r="K241" s="15"/>
      <c r="L241" s="207"/>
      <c r="M241" s="212"/>
      <c r="N241" s="213"/>
      <c r="O241" s="213"/>
      <c r="P241" s="213"/>
      <c r="Q241" s="213"/>
      <c r="R241" s="213"/>
      <c r="S241" s="213"/>
      <c r="T241" s="214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08" t="s">
        <v>157</v>
      </c>
      <c r="AU241" s="208" t="s">
        <v>82</v>
      </c>
      <c r="AV241" s="15" t="s">
        <v>154</v>
      </c>
      <c r="AW241" s="15" t="s">
        <v>30</v>
      </c>
      <c r="AX241" s="15" t="s">
        <v>80</v>
      </c>
      <c r="AY241" s="208" t="s">
        <v>147</v>
      </c>
    </row>
    <row r="242" s="2" customFormat="1" ht="49.05" customHeight="1">
      <c r="A242" s="37"/>
      <c r="B242" s="171"/>
      <c r="C242" s="172" t="s">
        <v>103</v>
      </c>
      <c r="D242" s="172" t="s">
        <v>150</v>
      </c>
      <c r="E242" s="173" t="s">
        <v>1126</v>
      </c>
      <c r="F242" s="174" t="s">
        <v>1127</v>
      </c>
      <c r="G242" s="175" t="s">
        <v>164</v>
      </c>
      <c r="H242" s="176">
        <v>300</v>
      </c>
      <c r="I242" s="177"/>
      <c r="J242" s="178">
        <f>ROUND(I242*H242,2)</f>
        <v>0</v>
      </c>
      <c r="K242" s="179"/>
      <c r="L242" s="38"/>
      <c r="M242" s="180" t="s">
        <v>1</v>
      </c>
      <c r="N242" s="181" t="s">
        <v>38</v>
      </c>
      <c r="O242" s="76"/>
      <c r="P242" s="182">
        <f>O242*H242</f>
        <v>0</v>
      </c>
      <c r="Q242" s="182">
        <v>0</v>
      </c>
      <c r="R242" s="182">
        <f>Q242*H242</f>
        <v>0</v>
      </c>
      <c r="S242" s="182">
        <v>0</v>
      </c>
      <c r="T242" s="183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4" t="s">
        <v>216</v>
      </c>
      <c r="AT242" s="184" t="s">
        <v>150</v>
      </c>
      <c r="AU242" s="184" t="s">
        <v>82</v>
      </c>
      <c r="AY242" s="18" t="s">
        <v>147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8" t="s">
        <v>80</v>
      </c>
      <c r="BK242" s="185">
        <f>ROUND(I242*H242,2)</f>
        <v>0</v>
      </c>
      <c r="BL242" s="18" t="s">
        <v>216</v>
      </c>
      <c r="BM242" s="184" t="s">
        <v>343</v>
      </c>
    </row>
    <row r="243" s="2" customFormat="1">
      <c r="A243" s="37"/>
      <c r="B243" s="38"/>
      <c r="C243" s="37"/>
      <c r="D243" s="186" t="s">
        <v>155</v>
      </c>
      <c r="E243" s="37"/>
      <c r="F243" s="187" t="s">
        <v>1128</v>
      </c>
      <c r="G243" s="37"/>
      <c r="H243" s="37"/>
      <c r="I243" s="188"/>
      <c r="J243" s="37"/>
      <c r="K243" s="37"/>
      <c r="L243" s="38"/>
      <c r="M243" s="189"/>
      <c r="N243" s="190"/>
      <c r="O243" s="76"/>
      <c r="P243" s="76"/>
      <c r="Q243" s="76"/>
      <c r="R243" s="76"/>
      <c r="S243" s="76"/>
      <c r="T243" s="7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8" t="s">
        <v>155</v>
      </c>
      <c r="AU243" s="18" t="s">
        <v>82</v>
      </c>
    </row>
    <row r="244" s="2" customFormat="1" ht="37.8" customHeight="1">
      <c r="A244" s="37"/>
      <c r="B244" s="171"/>
      <c r="C244" s="172" t="s">
        <v>345</v>
      </c>
      <c r="D244" s="172" t="s">
        <v>150</v>
      </c>
      <c r="E244" s="173" t="s">
        <v>1129</v>
      </c>
      <c r="F244" s="174" t="s">
        <v>1130</v>
      </c>
      <c r="G244" s="175" t="s">
        <v>879</v>
      </c>
      <c r="H244" s="176">
        <v>3.9199999999999999</v>
      </c>
      <c r="I244" s="177"/>
      <c r="J244" s="178">
        <f>ROUND(I244*H244,2)</f>
        <v>0</v>
      </c>
      <c r="K244" s="179"/>
      <c r="L244" s="38"/>
      <c r="M244" s="180" t="s">
        <v>1</v>
      </c>
      <c r="N244" s="181" t="s">
        <v>38</v>
      </c>
      <c r="O244" s="76"/>
      <c r="P244" s="182">
        <f>O244*H244</f>
        <v>0</v>
      </c>
      <c r="Q244" s="182">
        <v>0</v>
      </c>
      <c r="R244" s="182">
        <f>Q244*H244</f>
        <v>0</v>
      </c>
      <c r="S244" s="182">
        <v>0</v>
      </c>
      <c r="T244" s="183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4" t="s">
        <v>216</v>
      </c>
      <c r="AT244" s="184" t="s">
        <v>150</v>
      </c>
      <c r="AU244" s="184" t="s">
        <v>82</v>
      </c>
      <c r="AY244" s="18" t="s">
        <v>147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8" t="s">
        <v>80</v>
      </c>
      <c r="BK244" s="185">
        <f>ROUND(I244*H244,2)</f>
        <v>0</v>
      </c>
      <c r="BL244" s="18" t="s">
        <v>216</v>
      </c>
      <c r="BM244" s="184" t="s">
        <v>348</v>
      </c>
    </row>
    <row r="245" s="2" customFormat="1">
      <c r="A245" s="37"/>
      <c r="B245" s="38"/>
      <c r="C245" s="37"/>
      <c r="D245" s="186" t="s">
        <v>155</v>
      </c>
      <c r="E245" s="37"/>
      <c r="F245" s="187" t="s">
        <v>1131</v>
      </c>
      <c r="G245" s="37"/>
      <c r="H245" s="37"/>
      <c r="I245" s="188"/>
      <c r="J245" s="37"/>
      <c r="K245" s="37"/>
      <c r="L245" s="38"/>
      <c r="M245" s="189"/>
      <c r="N245" s="190"/>
      <c r="O245" s="76"/>
      <c r="P245" s="76"/>
      <c r="Q245" s="76"/>
      <c r="R245" s="76"/>
      <c r="S245" s="76"/>
      <c r="T245" s="7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8" t="s">
        <v>155</v>
      </c>
      <c r="AU245" s="18" t="s">
        <v>82</v>
      </c>
    </row>
    <row r="246" s="14" customFormat="1">
      <c r="A246" s="14"/>
      <c r="B246" s="199"/>
      <c r="C246" s="14"/>
      <c r="D246" s="192" t="s">
        <v>157</v>
      </c>
      <c r="E246" s="200" t="s">
        <v>1</v>
      </c>
      <c r="F246" s="201" t="s">
        <v>1118</v>
      </c>
      <c r="G246" s="14"/>
      <c r="H246" s="202">
        <v>1.8899999999999999</v>
      </c>
      <c r="I246" s="203"/>
      <c r="J246" s="14"/>
      <c r="K246" s="14"/>
      <c r="L246" s="199"/>
      <c r="M246" s="204"/>
      <c r="N246" s="205"/>
      <c r="O246" s="205"/>
      <c r="P246" s="205"/>
      <c r="Q246" s="205"/>
      <c r="R246" s="205"/>
      <c r="S246" s="205"/>
      <c r="T246" s="20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00" t="s">
        <v>157</v>
      </c>
      <c r="AU246" s="200" t="s">
        <v>82</v>
      </c>
      <c r="AV246" s="14" t="s">
        <v>82</v>
      </c>
      <c r="AW246" s="14" t="s">
        <v>30</v>
      </c>
      <c r="AX246" s="14" t="s">
        <v>73</v>
      </c>
      <c r="AY246" s="200" t="s">
        <v>147</v>
      </c>
    </row>
    <row r="247" s="14" customFormat="1">
      <c r="A247" s="14"/>
      <c r="B247" s="199"/>
      <c r="C247" s="14"/>
      <c r="D247" s="192" t="s">
        <v>157</v>
      </c>
      <c r="E247" s="200" t="s">
        <v>1</v>
      </c>
      <c r="F247" s="201" t="s">
        <v>1125</v>
      </c>
      <c r="G247" s="14"/>
      <c r="H247" s="202">
        <v>2.0299999999999998</v>
      </c>
      <c r="I247" s="203"/>
      <c r="J247" s="14"/>
      <c r="K247" s="14"/>
      <c r="L247" s="199"/>
      <c r="M247" s="204"/>
      <c r="N247" s="205"/>
      <c r="O247" s="205"/>
      <c r="P247" s="205"/>
      <c r="Q247" s="205"/>
      <c r="R247" s="205"/>
      <c r="S247" s="205"/>
      <c r="T247" s="20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0" t="s">
        <v>157</v>
      </c>
      <c r="AU247" s="200" t="s">
        <v>82</v>
      </c>
      <c r="AV247" s="14" t="s">
        <v>82</v>
      </c>
      <c r="AW247" s="14" t="s">
        <v>30</v>
      </c>
      <c r="AX247" s="14" t="s">
        <v>73</v>
      </c>
      <c r="AY247" s="200" t="s">
        <v>147</v>
      </c>
    </row>
    <row r="248" s="15" customFormat="1">
      <c r="A248" s="15"/>
      <c r="B248" s="207"/>
      <c r="C248" s="15"/>
      <c r="D248" s="192" t="s">
        <v>157</v>
      </c>
      <c r="E248" s="208" t="s">
        <v>1</v>
      </c>
      <c r="F248" s="209" t="s">
        <v>160</v>
      </c>
      <c r="G248" s="15"/>
      <c r="H248" s="210">
        <v>3.9199999999999999</v>
      </c>
      <c r="I248" s="211"/>
      <c r="J248" s="15"/>
      <c r="K248" s="15"/>
      <c r="L248" s="207"/>
      <c r="M248" s="212"/>
      <c r="N248" s="213"/>
      <c r="O248" s="213"/>
      <c r="P248" s="213"/>
      <c r="Q248" s="213"/>
      <c r="R248" s="213"/>
      <c r="S248" s="213"/>
      <c r="T248" s="21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08" t="s">
        <v>157</v>
      </c>
      <c r="AU248" s="208" t="s">
        <v>82</v>
      </c>
      <c r="AV248" s="15" t="s">
        <v>154</v>
      </c>
      <c r="AW248" s="15" t="s">
        <v>30</v>
      </c>
      <c r="AX248" s="15" t="s">
        <v>80</v>
      </c>
      <c r="AY248" s="208" t="s">
        <v>147</v>
      </c>
    </row>
    <row r="249" s="2" customFormat="1" ht="24.15" customHeight="1">
      <c r="A249" s="37"/>
      <c r="B249" s="171"/>
      <c r="C249" s="172" t="s">
        <v>268</v>
      </c>
      <c r="D249" s="172" t="s">
        <v>150</v>
      </c>
      <c r="E249" s="173" t="s">
        <v>1132</v>
      </c>
      <c r="F249" s="174" t="s">
        <v>1133</v>
      </c>
      <c r="G249" s="175" t="s">
        <v>879</v>
      </c>
      <c r="H249" s="176">
        <v>2.8849999999999998</v>
      </c>
      <c r="I249" s="177"/>
      <c r="J249" s="178">
        <f>ROUND(I249*H249,2)</f>
        <v>0</v>
      </c>
      <c r="K249" s="179"/>
      <c r="L249" s="38"/>
      <c r="M249" s="180" t="s">
        <v>1</v>
      </c>
      <c r="N249" s="181" t="s">
        <v>38</v>
      </c>
      <c r="O249" s="76"/>
      <c r="P249" s="182">
        <f>O249*H249</f>
        <v>0</v>
      </c>
      <c r="Q249" s="182">
        <v>0</v>
      </c>
      <c r="R249" s="182">
        <f>Q249*H249</f>
        <v>0</v>
      </c>
      <c r="S249" s="182">
        <v>0</v>
      </c>
      <c r="T249" s="183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4" t="s">
        <v>216</v>
      </c>
      <c r="AT249" s="184" t="s">
        <v>150</v>
      </c>
      <c r="AU249" s="184" t="s">
        <v>82</v>
      </c>
      <c r="AY249" s="18" t="s">
        <v>147</v>
      </c>
      <c r="BE249" s="185">
        <f>IF(N249="základní",J249,0)</f>
        <v>0</v>
      </c>
      <c r="BF249" s="185">
        <f>IF(N249="snížená",J249,0)</f>
        <v>0</v>
      </c>
      <c r="BG249" s="185">
        <f>IF(N249="zákl. přenesená",J249,0)</f>
        <v>0</v>
      </c>
      <c r="BH249" s="185">
        <f>IF(N249="sníž. přenesená",J249,0)</f>
        <v>0</v>
      </c>
      <c r="BI249" s="185">
        <f>IF(N249="nulová",J249,0)</f>
        <v>0</v>
      </c>
      <c r="BJ249" s="18" t="s">
        <v>80</v>
      </c>
      <c r="BK249" s="185">
        <f>ROUND(I249*H249,2)</f>
        <v>0</v>
      </c>
      <c r="BL249" s="18" t="s">
        <v>216</v>
      </c>
      <c r="BM249" s="184" t="s">
        <v>356</v>
      </c>
    </row>
    <row r="250" s="2" customFormat="1">
      <c r="A250" s="37"/>
      <c r="B250" s="38"/>
      <c r="C250" s="37"/>
      <c r="D250" s="186" t="s">
        <v>155</v>
      </c>
      <c r="E250" s="37"/>
      <c r="F250" s="187" t="s">
        <v>1134</v>
      </c>
      <c r="G250" s="37"/>
      <c r="H250" s="37"/>
      <c r="I250" s="188"/>
      <c r="J250" s="37"/>
      <c r="K250" s="37"/>
      <c r="L250" s="38"/>
      <c r="M250" s="189"/>
      <c r="N250" s="190"/>
      <c r="O250" s="76"/>
      <c r="P250" s="76"/>
      <c r="Q250" s="76"/>
      <c r="R250" s="76"/>
      <c r="S250" s="76"/>
      <c r="T250" s="7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8" t="s">
        <v>155</v>
      </c>
      <c r="AU250" s="18" t="s">
        <v>82</v>
      </c>
    </row>
    <row r="251" s="14" customFormat="1">
      <c r="A251" s="14"/>
      <c r="B251" s="199"/>
      <c r="C251" s="14"/>
      <c r="D251" s="192" t="s">
        <v>157</v>
      </c>
      <c r="E251" s="200" t="s">
        <v>1</v>
      </c>
      <c r="F251" s="201" t="s">
        <v>1135</v>
      </c>
      <c r="G251" s="14"/>
      <c r="H251" s="202">
        <v>2.8849999999999998</v>
      </c>
      <c r="I251" s="203"/>
      <c r="J251" s="14"/>
      <c r="K251" s="14"/>
      <c r="L251" s="199"/>
      <c r="M251" s="204"/>
      <c r="N251" s="205"/>
      <c r="O251" s="205"/>
      <c r="P251" s="205"/>
      <c r="Q251" s="205"/>
      <c r="R251" s="205"/>
      <c r="S251" s="205"/>
      <c r="T251" s="20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00" t="s">
        <v>157</v>
      </c>
      <c r="AU251" s="200" t="s">
        <v>82</v>
      </c>
      <c r="AV251" s="14" t="s">
        <v>82</v>
      </c>
      <c r="AW251" s="14" t="s">
        <v>30</v>
      </c>
      <c r="AX251" s="14" t="s">
        <v>73</v>
      </c>
      <c r="AY251" s="200" t="s">
        <v>147</v>
      </c>
    </row>
    <row r="252" s="15" customFormat="1">
      <c r="A252" s="15"/>
      <c r="B252" s="207"/>
      <c r="C252" s="15"/>
      <c r="D252" s="192" t="s">
        <v>157</v>
      </c>
      <c r="E252" s="208" t="s">
        <v>1</v>
      </c>
      <c r="F252" s="209" t="s">
        <v>160</v>
      </c>
      <c r="G252" s="15"/>
      <c r="H252" s="210">
        <v>2.8849999999999998</v>
      </c>
      <c r="I252" s="211"/>
      <c r="J252" s="15"/>
      <c r="K252" s="15"/>
      <c r="L252" s="207"/>
      <c r="M252" s="212"/>
      <c r="N252" s="213"/>
      <c r="O252" s="213"/>
      <c r="P252" s="213"/>
      <c r="Q252" s="213"/>
      <c r="R252" s="213"/>
      <c r="S252" s="213"/>
      <c r="T252" s="21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08" t="s">
        <v>157</v>
      </c>
      <c r="AU252" s="208" t="s">
        <v>82</v>
      </c>
      <c r="AV252" s="15" t="s">
        <v>154</v>
      </c>
      <c r="AW252" s="15" t="s">
        <v>30</v>
      </c>
      <c r="AX252" s="15" t="s">
        <v>80</v>
      </c>
      <c r="AY252" s="208" t="s">
        <v>147</v>
      </c>
    </row>
    <row r="253" s="2" customFormat="1" ht="55.5" customHeight="1">
      <c r="A253" s="37"/>
      <c r="B253" s="171"/>
      <c r="C253" s="172" t="s">
        <v>358</v>
      </c>
      <c r="D253" s="172" t="s">
        <v>150</v>
      </c>
      <c r="E253" s="173" t="s">
        <v>1136</v>
      </c>
      <c r="F253" s="174" t="s">
        <v>1137</v>
      </c>
      <c r="G253" s="175" t="s">
        <v>667</v>
      </c>
      <c r="H253" s="226"/>
      <c r="I253" s="177"/>
      <c r="J253" s="178">
        <f>ROUND(I253*H253,2)</f>
        <v>0</v>
      </c>
      <c r="K253" s="179"/>
      <c r="L253" s="38"/>
      <c r="M253" s="180" t="s">
        <v>1</v>
      </c>
      <c r="N253" s="181" t="s">
        <v>38</v>
      </c>
      <c r="O253" s="76"/>
      <c r="P253" s="182">
        <f>O253*H253</f>
        <v>0</v>
      </c>
      <c r="Q253" s="182">
        <v>0</v>
      </c>
      <c r="R253" s="182">
        <f>Q253*H253</f>
        <v>0</v>
      </c>
      <c r="S253" s="182">
        <v>0</v>
      </c>
      <c r="T253" s="183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4" t="s">
        <v>216</v>
      </c>
      <c r="AT253" s="184" t="s">
        <v>150</v>
      </c>
      <c r="AU253" s="184" t="s">
        <v>82</v>
      </c>
      <c r="AY253" s="18" t="s">
        <v>147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18" t="s">
        <v>80</v>
      </c>
      <c r="BK253" s="185">
        <f>ROUND(I253*H253,2)</f>
        <v>0</v>
      </c>
      <c r="BL253" s="18" t="s">
        <v>216</v>
      </c>
      <c r="BM253" s="184" t="s">
        <v>361</v>
      </c>
    </row>
    <row r="254" s="2" customFormat="1">
      <c r="A254" s="37"/>
      <c r="B254" s="38"/>
      <c r="C254" s="37"/>
      <c r="D254" s="186" t="s">
        <v>155</v>
      </c>
      <c r="E254" s="37"/>
      <c r="F254" s="187" t="s">
        <v>1138</v>
      </c>
      <c r="G254" s="37"/>
      <c r="H254" s="37"/>
      <c r="I254" s="188"/>
      <c r="J254" s="37"/>
      <c r="K254" s="37"/>
      <c r="L254" s="38"/>
      <c r="M254" s="189"/>
      <c r="N254" s="190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155</v>
      </c>
      <c r="AU254" s="18" t="s">
        <v>82</v>
      </c>
    </row>
    <row r="255" s="12" customFormat="1" ht="22.8" customHeight="1">
      <c r="A255" s="12"/>
      <c r="B255" s="158"/>
      <c r="C255" s="12"/>
      <c r="D255" s="159" t="s">
        <v>72</v>
      </c>
      <c r="E255" s="169" t="s">
        <v>695</v>
      </c>
      <c r="F255" s="169" t="s">
        <v>696</v>
      </c>
      <c r="G255" s="12"/>
      <c r="H255" s="12"/>
      <c r="I255" s="161"/>
      <c r="J255" s="170">
        <f>BK255</f>
        <v>0</v>
      </c>
      <c r="K255" s="12"/>
      <c r="L255" s="158"/>
      <c r="M255" s="163"/>
      <c r="N255" s="164"/>
      <c r="O255" s="164"/>
      <c r="P255" s="165">
        <f>SUM(P256:P333)</f>
        <v>0</v>
      </c>
      <c r="Q255" s="164"/>
      <c r="R255" s="165">
        <f>SUM(R256:R333)</f>
        <v>0</v>
      </c>
      <c r="S255" s="164"/>
      <c r="T255" s="166">
        <f>SUM(T256:T333)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59" t="s">
        <v>82</v>
      </c>
      <c r="AT255" s="167" t="s">
        <v>72</v>
      </c>
      <c r="AU255" s="167" t="s">
        <v>80</v>
      </c>
      <c r="AY255" s="159" t="s">
        <v>147</v>
      </c>
      <c r="BK255" s="168">
        <f>SUM(BK256:BK333)</f>
        <v>0</v>
      </c>
    </row>
    <row r="256" s="2" customFormat="1" ht="24.15" customHeight="1">
      <c r="A256" s="37"/>
      <c r="B256" s="171"/>
      <c r="C256" s="172" t="s">
        <v>274</v>
      </c>
      <c r="D256" s="172" t="s">
        <v>150</v>
      </c>
      <c r="E256" s="173" t="s">
        <v>1139</v>
      </c>
      <c r="F256" s="174" t="s">
        <v>1140</v>
      </c>
      <c r="G256" s="175" t="s">
        <v>164</v>
      </c>
      <c r="H256" s="176">
        <v>299.69999999999999</v>
      </c>
      <c r="I256" s="177"/>
      <c r="J256" s="178">
        <f>ROUND(I256*H256,2)</f>
        <v>0</v>
      </c>
      <c r="K256" s="179"/>
      <c r="L256" s="38"/>
      <c r="M256" s="180" t="s">
        <v>1</v>
      </c>
      <c r="N256" s="181" t="s">
        <v>38</v>
      </c>
      <c r="O256" s="76"/>
      <c r="P256" s="182">
        <f>O256*H256</f>
        <v>0</v>
      </c>
      <c r="Q256" s="182">
        <v>0</v>
      </c>
      <c r="R256" s="182">
        <f>Q256*H256</f>
        <v>0</v>
      </c>
      <c r="S256" s="182">
        <v>0</v>
      </c>
      <c r="T256" s="183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4" t="s">
        <v>216</v>
      </c>
      <c r="AT256" s="184" t="s">
        <v>150</v>
      </c>
      <c r="AU256" s="184" t="s">
        <v>82</v>
      </c>
      <c r="AY256" s="18" t="s">
        <v>147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8" t="s">
        <v>80</v>
      </c>
      <c r="BK256" s="185">
        <f>ROUND(I256*H256,2)</f>
        <v>0</v>
      </c>
      <c r="BL256" s="18" t="s">
        <v>216</v>
      </c>
      <c r="BM256" s="184" t="s">
        <v>363</v>
      </c>
    </row>
    <row r="257" s="2" customFormat="1">
      <c r="A257" s="37"/>
      <c r="B257" s="38"/>
      <c r="C257" s="37"/>
      <c r="D257" s="186" t="s">
        <v>155</v>
      </c>
      <c r="E257" s="37"/>
      <c r="F257" s="187" t="s">
        <v>1141</v>
      </c>
      <c r="G257" s="37"/>
      <c r="H257" s="37"/>
      <c r="I257" s="188"/>
      <c r="J257" s="37"/>
      <c r="K257" s="37"/>
      <c r="L257" s="38"/>
      <c r="M257" s="189"/>
      <c r="N257" s="190"/>
      <c r="O257" s="76"/>
      <c r="P257" s="76"/>
      <c r="Q257" s="76"/>
      <c r="R257" s="76"/>
      <c r="S257" s="76"/>
      <c r="T257" s="7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8" t="s">
        <v>155</v>
      </c>
      <c r="AU257" s="18" t="s">
        <v>82</v>
      </c>
    </row>
    <row r="258" s="14" customFormat="1">
      <c r="A258" s="14"/>
      <c r="B258" s="199"/>
      <c r="C258" s="14"/>
      <c r="D258" s="192" t="s">
        <v>157</v>
      </c>
      <c r="E258" s="200" t="s">
        <v>1</v>
      </c>
      <c r="F258" s="201" t="s">
        <v>1077</v>
      </c>
      <c r="G258" s="14"/>
      <c r="H258" s="202">
        <v>299.69999999999999</v>
      </c>
      <c r="I258" s="203"/>
      <c r="J258" s="14"/>
      <c r="K258" s="14"/>
      <c r="L258" s="199"/>
      <c r="M258" s="204"/>
      <c r="N258" s="205"/>
      <c r="O258" s="205"/>
      <c r="P258" s="205"/>
      <c r="Q258" s="205"/>
      <c r="R258" s="205"/>
      <c r="S258" s="205"/>
      <c r="T258" s="20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00" t="s">
        <v>157</v>
      </c>
      <c r="AU258" s="200" t="s">
        <v>82</v>
      </c>
      <c r="AV258" s="14" t="s">
        <v>82</v>
      </c>
      <c r="AW258" s="14" t="s">
        <v>30</v>
      </c>
      <c r="AX258" s="14" t="s">
        <v>73</v>
      </c>
      <c r="AY258" s="200" t="s">
        <v>147</v>
      </c>
    </row>
    <row r="259" s="15" customFormat="1">
      <c r="A259" s="15"/>
      <c r="B259" s="207"/>
      <c r="C259" s="15"/>
      <c r="D259" s="192" t="s">
        <v>157</v>
      </c>
      <c r="E259" s="208" t="s">
        <v>1</v>
      </c>
      <c r="F259" s="209" t="s">
        <v>160</v>
      </c>
      <c r="G259" s="15"/>
      <c r="H259" s="210">
        <v>299.69999999999999</v>
      </c>
      <c r="I259" s="211"/>
      <c r="J259" s="15"/>
      <c r="K259" s="15"/>
      <c r="L259" s="207"/>
      <c r="M259" s="212"/>
      <c r="N259" s="213"/>
      <c r="O259" s="213"/>
      <c r="P259" s="213"/>
      <c r="Q259" s="213"/>
      <c r="R259" s="213"/>
      <c r="S259" s="213"/>
      <c r="T259" s="21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08" t="s">
        <v>157</v>
      </c>
      <c r="AU259" s="208" t="s">
        <v>82</v>
      </c>
      <c r="AV259" s="15" t="s">
        <v>154</v>
      </c>
      <c r="AW259" s="15" t="s">
        <v>30</v>
      </c>
      <c r="AX259" s="15" t="s">
        <v>80</v>
      </c>
      <c r="AY259" s="208" t="s">
        <v>147</v>
      </c>
    </row>
    <row r="260" s="2" customFormat="1" ht="24.15" customHeight="1">
      <c r="A260" s="37"/>
      <c r="B260" s="171"/>
      <c r="C260" s="172" t="s">
        <v>364</v>
      </c>
      <c r="D260" s="172" t="s">
        <v>150</v>
      </c>
      <c r="E260" s="173" t="s">
        <v>1142</v>
      </c>
      <c r="F260" s="174" t="s">
        <v>1143</v>
      </c>
      <c r="G260" s="175" t="s">
        <v>195</v>
      </c>
      <c r="H260" s="176">
        <v>18.5</v>
      </c>
      <c r="I260" s="177"/>
      <c r="J260" s="178">
        <f>ROUND(I260*H260,2)</f>
        <v>0</v>
      </c>
      <c r="K260" s="179"/>
      <c r="L260" s="38"/>
      <c r="M260" s="180" t="s">
        <v>1</v>
      </c>
      <c r="N260" s="181" t="s">
        <v>38</v>
      </c>
      <c r="O260" s="76"/>
      <c r="P260" s="182">
        <f>O260*H260</f>
        <v>0</v>
      </c>
      <c r="Q260" s="182">
        <v>0</v>
      </c>
      <c r="R260" s="182">
        <f>Q260*H260</f>
        <v>0</v>
      </c>
      <c r="S260" s="182">
        <v>0</v>
      </c>
      <c r="T260" s="183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4" t="s">
        <v>216</v>
      </c>
      <c r="AT260" s="184" t="s">
        <v>150</v>
      </c>
      <c r="AU260" s="184" t="s">
        <v>82</v>
      </c>
      <c r="AY260" s="18" t="s">
        <v>147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8" t="s">
        <v>80</v>
      </c>
      <c r="BK260" s="185">
        <f>ROUND(I260*H260,2)</f>
        <v>0</v>
      </c>
      <c r="BL260" s="18" t="s">
        <v>216</v>
      </c>
      <c r="BM260" s="184" t="s">
        <v>365</v>
      </c>
    </row>
    <row r="261" s="2" customFormat="1">
      <c r="A261" s="37"/>
      <c r="B261" s="38"/>
      <c r="C261" s="37"/>
      <c r="D261" s="186" t="s">
        <v>155</v>
      </c>
      <c r="E261" s="37"/>
      <c r="F261" s="187" t="s">
        <v>1144</v>
      </c>
      <c r="G261" s="37"/>
      <c r="H261" s="37"/>
      <c r="I261" s="188"/>
      <c r="J261" s="37"/>
      <c r="K261" s="37"/>
      <c r="L261" s="38"/>
      <c r="M261" s="189"/>
      <c r="N261" s="190"/>
      <c r="O261" s="76"/>
      <c r="P261" s="76"/>
      <c r="Q261" s="76"/>
      <c r="R261" s="76"/>
      <c r="S261" s="76"/>
      <c r="T261" s="7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155</v>
      </c>
      <c r="AU261" s="18" t="s">
        <v>82</v>
      </c>
    </row>
    <row r="262" s="2" customFormat="1" ht="24.15" customHeight="1">
      <c r="A262" s="37"/>
      <c r="B262" s="171"/>
      <c r="C262" s="172" t="s">
        <v>278</v>
      </c>
      <c r="D262" s="172" t="s">
        <v>150</v>
      </c>
      <c r="E262" s="173" t="s">
        <v>1145</v>
      </c>
      <c r="F262" s="174" t="s">
        <v>1146</v>
      </c>
      <c r="G262" s="175" t="s">
        <v>195</v>
      </c>
      <c r="H262" s="176">
        <v>37</v>
      </c>
      <c r="I262" s="177"/>
      <c r="J262" s="178">
        <f>ROUND(I262*H262,2)</f>
        <v>0</v>
      </c>
      <c r="K262" s="179"/>
      <c r="L262" s="38"/>
      <c r="M262" s="180" t="s">
        <v>1</v>
      </c>
      <c r="N262" s="181" t="s">
        <v>38</v>
      </c>
      <c r="O262" s="76"/>
      <c r="P262" s="182">
        <f>O262*H262</f>
        <v>0</v>
      </c>
      <c r="Q262" s="182">
        <v>0</v>
      </c>
      <c r="R262" s="182">
        <f>Q262*H262</f>
        <v>0</v>
      </c>
      <c r="S262" s="182">
        <v>0</v>
      </c>
      <c r="T262" s="183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4" t="s">
        <v>216</v>
      </c>
      <c r="AT262" s="184" t="s">
        <v>150</v>
      </c>
      <c r="AU262" s="184" t="s">
        <v>82</v>
      </c>
      <c r="AY262" s="18" t="s">
        <v>147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18" t="s">
        <v>80</v>
      </c>
      <c r="BK262" s="185">
        <f>ROUND(I262*H262,2)</f>
        <v>0</v>
      </c>
      <c r="BL262" s="18" t="s">
        <v>216</v>
      </c>
      <c r="BM262" s="184" t="s">
        <v>369</v>
      </c>
    </row>
    <row r="263" s="2" customFormat="1">
      <c r="A263" s="37"/>
      <c r="B263" s="38"/>
      <c r="C263" s="37"/>
      <c r="D263" s="186" t="s">
        <v>155</v>
      </c>
      <c r="E263" s="37"/>
      <c r="F263" s="187" t="s">
        <v>1147</v>
      </c>
      <c r="G263" s="37"/>
      <c r="H263" s="37"/>
      <c r="I263" s="188"/>
      <c r="J263" s="37"/>
      <c r="K263" s="37"/>
      <c r="L263" s="38"/>
      <c r="M263" s="189"/>
      <c r="N263" s="190"/>
      <c r="O263" s="76"/>
      <c r="P263" s="76"/>
      <c r="Q263" s="76"/>
      <c r="R263" s="76"/>
      <c r="S263" s="76"/>
      <c r="T263" s="7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8" t="s">
        <v>155</v>
      </c>
      <c r="AU263" s="18" t="s">
        <v>82</v>
      </c>
    </row>
    <row r="264" s="14" customFormat="1">
      <c r="A264" s="14"/>
      <c r="B264" s="199"/>
      <c r="C264" s="14"/>
      <c r="D264" s="192" t="s">
        <v>157</v>
      </c>
      <c r="E264" s="200" t="s">
        <v>1</v>
      </c>
      <c r="F264" s="201" t="s">
        <v>1148</v>
      </c>
      <c r="G264" s="14"/>
      <c r="H264" s="202">
        <v>37</v>
      </c>
      <c r="I264" s="203"/>
      <c r="J264" s="14"/>
      <c r="K264" s="14"/>
      <c r="L264" s="199"/>
      <c r="M264" s="204"/>
      <c r="N264" s="205"/>
      <c r="O264" s="205"/>
      <c r="P264" s="205"/>
      <c r="Q264" s="205"/>
      <c r="R264" s="205"/>
      <c r="S264" s="205"/>
      <c r="T264" s="20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00" t="s">
        <v>157</v>
      </c>
      <c r="AU264" s="200" t="s">
        <v>82</v>
      </c>
      <c r="AV264" s="14" t="s">
        <v>82</v>
      </c>
      <c r="AW264" s="14" t="s">
        <v>30</v>
      </c>
      <c r="AX264" s="14" t="s">
        <v>73</v>
      </c>
      <c r="AY264" s="200" t="s">
        <v>147</v>
      </c>
    </row>
    <row r="265" s="15" customFormat="1">
      <c r="A265" s="15"/>
      <c r="B265" s="207"/>
      <c r="C265" s="15"/>
      <c r="D265" s="192" t="s">
        <v>157</v>
      </c>
      <c r="E265" s="208" t="s">
        <v>1</v>
      </c>
      <c r="F265" s="209" t="s">
        <v>160</v>
      </c>
      <c r="G265" s="15"/>
      <c r="H265" s="210">
        <v>37</v>
      </c>
      <c r="I265" s="211"/>
      <c r="J265" s="15"/>
      <c r="K265" s="15"/>
      <c r="L265" s="207"/>
      <c r="M265" s="212"/>
      <c r="N265" s="213"/>
      <c r="O265" s="213"/>
      <c r="P265" s="213"/>
      <c r="Q265" s="213"/>
      <c r="R265" s="213"/>
      <c r="S265" s="213"/>
      <c r="T265" s="21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08" t="s">
        <v>157</v>
      </c>
      <c r="AU265" s="208" t="s">
        <v>82</v>
      </c>
      <c r="AV265" s="15" t="s">
        <v>154</v>
      </c>
      <c r="AW265" s="15" t="s">
        <v>30</v>
      </c>
      <c r="AX265" s="15" t="s">
        <v>80</v>
      </c>
      <c r="AY265" s="208" t="s">
        <v>147</v>
      </c>
    </row>
    <row r="266" s="2" customFormat="1" ht="24.15" customHeight="1">
      <c r="A266" s="37"/>
      <c r="B266" s="171"/>
      <c r="C266" s="172" t="s">
        <v>374</v>
      </c>
      <c r="D266" s="172" t="s">
        <v>150</v>
      </c>
      <c r="E266" s="173" t="s">
        <v>1149</v>
      </c>
      <c r="F266" s="174" t="s">
        <v>1150</v>
      </c>
      <c r="G266" s="175" t="s">
        <v>153</v>
      </c>
      <c r="H266" s="176">
        <v>6</v>
      </c>
      <c r="I266" s="177"/>
      <c r="J266" s="178">
        <f>ROUND(I266*H266,2)</f>
        <v>0</v>
      </c>
      <c r="K266" s="179"/>
      <c r="L266" s="38"/>
      <c r="M266" s="180" t="s">
        <v>1</v>
      </c>
      <c r="N266" s="181" t="s">
        <v>38</v>
      </c>
      <c r="O266" s="76"/>
      <c r="P266" s="182">
        <f>O266*H266</f>
        <v>0</v>
      </c>
      <c r="Q266" s="182">
        <v>0</v>
      </c>
      <c r="R266" s="182">
        <f>Q266*H266</f>
        <v>0</v>
      </c>
      <c r="S266" s="182">
        <v>0</v>
      </c>
      <c r="T266" s="18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4" t="s">
        <v>216</v>
      </c>
      <c r="AT266" s="184" t="s">
        <v>150</v>
      </c>
      <c r="AU266" s="184" t="s">
        <v>82</v>
      </c>
      <c r="AY266" s="18" t="s">
        <v>147</v>
      </c>
      <c r="BE266" s="185">
        <f>IF(N266="základní",J266,0)</f>
        <v>0</v>
      </c>
      <c r="BF266" s="185">
        <f>IF(N266="snížená",J266,0)</f>
        <v>0</v>
      </c>
      <c r="BG266" s="185">
        <f>IF(N266="zákl. přenesená",J266,0)</f>
        <v>0</v>
      </c>
      <c r="BH266" s="185">
        <f>IF(N266="sníž. přenesená",J266,0)</f>
        <v>0</v>
      </c>
      <c r="BI266" s="185">
        <f>IF(N266="nulová",J266,0)</f>
        <v>0</v>
      </c>
      <c r="BJ266" s="18" t="s">
        <v>80</v>
      </c>
      <c r="BK266" s="185">
        <f>ROUND(I266*H266,2)</f>
        <v>0</v>
      </c>
      <c r="BL266" s="18" t="s">
        <v>216</v>
      </c>
      <c r="BM266" s="184" t="s">
        <v>375</v>
      </c>
    </row>
    <row r="267" s="2" customFormat="1">
      <c r="A267" s="37"/>
      <c r="B267" s="38"/>
      <c r="C267" s="37"/>
      <c r="D267" s="186" t="s">
        <v>155</v>
      </c>
      <c r="E267" s="37"/>
      <c r="F267" s="187" t="s">
        <v>1151</v>
      </c>
      <c r="G267" s="37"/>
      <c r="H267" s="37"/>
      <c r="I267" s="188"/>
      <c r="J267" s="37"/>
      <c r="K267" s="37"/>
      <c r="L267" s="38"/>
      <c r="M267" s="189"/>
      <c r="N267" s="190"/>
      <c r="O267" s="76"/>
      <c r="P267" s="76"/>
      <c r="Q267" s="76"/>
      <c r="R267" s="76"/>
      <c r="S267" s="76"/>
      <c r="T267" s="7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8" t="s">
        <v>155</v>
      </c>
      <c r="AU267" s="18" t="s">
        <v>82</v>
      </c>
    </row>
    <row r="268" s="2" customFormat="1" ht="24.15" customHeight="1">
      <c r="A268" s="37"/>
      <c r="B268" s="171"/>
      <c r="C268" s="172" t="s">
        <v>294</v>
      </c>
      <c r="D268" s="172" t="s">
        <v>150</v>
      </c>
      <c r="E268" s="173" t="s">
        <v>1152</v>
      </c>
      <c r="F268" s="174" t="s">
        <v>1153</v>
      </c>
      <c r="G268" s="175" t="s">
        <v>195</v>
      </c>
      <c r="H268" s="176">
        <v>16.199999999999999</v>
      </c>
      <c r="I268" s="177"/>
      <c r="J268" s="178">
        <f>ROUND(I268*H268,2)</f>
        <v>0</v>
      </c>
      <c r="K268" s="179"/>
      <c r="L268" s="38"/>
      <c r="M268" s="180" t="s">
        <v>1</v>
      </c>
      <c r="N268" s="181" t="s">
        <v>38</v>
      </c>
      <c r="O268" s="76"/>
      <c r="P268" s="182">
        <f>O268*H268</f>
        <v>0</v>
      </c>
      <c r="Q268" s="182">
        <v>0</v>
      </c>
      <c r="R268" s="182">
        <f>Q268*H268</f>
        <v>0</v>
      </c>
      <c r="S268" s="182">
        <v>0</v>
      </c>
      <c r="T268" s="183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4" t="s">
        <v>216</v>
      </c>
      <c r="AT268" s="184" t="s">
        <v>150</v>
      </c>
      <c r="AU268" s="184" t="s">
        <v>82</v>
      </c>
      <c r="AY268" s="18" t="s">
        <v>147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8" t="s">
        <v>80</v>
      </c>
      <c r="BK268" s="185">
        <f>ROUND(I268*H268,2)</f>
        <v>0</v>
      </c>
      <c r="BL268" s="18" t="s">
        <v>216</v>
      </c>
      <c r="BM268" s="184" t="s">
        <v>379</v>
      </c>
    </row>
    <row r="269" s="2" customFormat="1">
      <c r="A269" s="37"/>
      <c r="B269" s="38"/>
      <c r="C269" s="37"/>
      <c r="D269" s="186" t="s">
        <v>155</v>
      </c>
      <c r="E269" s="37"/>
      <c r="F269" s="187" t="s">
        <v>1154</v>
      </c>
      <c r="G269" s="37"/>
      <c r="H269" s="37"/>
      <c r="I269" s="188"/>
      <c r="J269" s="37"/>
      <c r="K269" s="37"/>
      <c r="L269" s="38"/>
      <c r="M269" s="189"/>
      <c r="N269" s="190"/>
      <c r="O269" s="76"/>
      <c r="P269" s="76"/>
      <c r="Q269" s="76"/>
      <c r="R269" s="76"/>
      <c r="S269" s="76"/>
      <c r="T269" s="7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8" t="s">
        <v>155</v>
      </c>
      <c r="AU269" s="18" t="s">
        <v>82</v>
      </c>
    </row>
    <row r="270" s="14" customFormat="1">
      <c r="A270" s="14"/>
      <c r="B270" s="199"/>
      <c r="C270" s="14"/>
      <c r="D270" s="192" t="s">
        <v>157</v>
      </c>
      <c r="E270" s="200" t="s">
        <v>1</v>
      </c>
      <c r="F270" s="201" t="s">
        <v>1155</v>
      </c>
      <c r="G270" s="14"/>
      <c r="H270" s="202">
        <v>16.199999999999999</v>
      </c>
      <c r="I270" s="203"/>
      <c r="J270" s="14"/>
      <c r="K270" s="14"/>
      <c r="L270" s="199"/>
      <c r="M270" s="204"/>
      <c r="N270" s="205"/>
      <c r="O270" s="205"/>
      <c r="P270" s="205"/>
      <c r="Q270" s="205"/>
      <c r="R270" s="205"/>
      <c r="S270" s="205"/>
      <c r="T270" s="20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0" t="s">
        <v>157</v>
      </c>
      <c r="AU270" s="200" t="s">
        <v>82</v>
      </c>
      <c r="AV270" s="14" t="s">
        <v>82</v>
      </c>
      <c r="AW270" s="14" t="s">
        <v>30</v>
      </c>
      <c r="AX270" s="14" t="s">
        <v>73</v>
      </c>
      <c r="AY270" s="200" t="s">
        <v>147</v>
      </c>
    </row>
    <row r="271" s="15" customFormat="1">
      <c r="A271" s="15"/>
      <c r="B271" s="207"/>
      <c r="C271" s="15"/>
      <c r="D271" s="192" t="s">
        <v>157</v>
      </c>
      <c r="E271" s="208" t="s">
        <v>1</v>
      </c>
      <c r="F271" s="209" t="s">
        <v>160</v>
      </c>
      <c r="G271" s="15"/>
      <c r="H271" s="210">
        <v>16.199999999999999</v>
      </c>
      <c r="I271" s="211"/>
      <c r="J271" s="15"/>
      <c r="K271" s="15"/>
      <c r="L271" s="207"/>
      <c r="M271" s="212"/>
      <c r="N271" s="213"/>
      <c r="O271" s="213"/>
      <c r="P271" s="213"/>
      <c r="Q271" s="213"/>
      <c r="R271" s="213"/>
      <c r="S271" s="213"/>
      <c r="T271" s="21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08" t="s">
        <v>157</v>
      </c>
      <c r="AU271" s="208" t="s">
        <v>82</v>
      </c>
      <c r="AV271" s="15" t="s">
        <v>154</v>
      </c>
      <c r="AW271" s="15" t="s">
        <v>30</v>
      </c>
      <c r="AX271" s="15" t="s">
        <v>80</v>
      </c>
      <c r="AY271" s="208" t="s">
        <v>147</v>
      </c>
    </row>
    <row r="272" s="2" customFormat="1" ht="37.8" customHeight="1">
      <c r="A272" s="37"/>
      <c r="B272" s="171"/>
      <c r="C272" s="172" t="s">
        <v>382</v>
      </c>
      <c r="D272" s="172" t="s">
        <v>150</v>
      </c>
      <c r="E272" s="173" t="s">
        <v>1156</v>
      </c>
      <c r="F272" s="174" t="s">
        <v>1157</v>
      </c>
      <c r="G272" s="175" t="s">
        <v>153</v>
      </c>
      <c r="H272" s="176">
        <v>40</v>
      </c>
      <c r="I272" s="177"/>
      <c r="J272" s="178">
        <f>ROUND(I272*H272,2)</f>
        <v>0</v>
      </c>
      <c r="K272" s="179"/>
      <c r="L272" s="38"/>
      <c r="M272" s="180" t="s">
        <v>1</v>
      </c>
      <c r="N272" s="181" t="s">
        <v>38</v>
      </c>
      <c r="O272" s="76"/>
      <c r="P272" s="182">
        <f>O272*H272</f>
        <v>0</v>
      </c>
      <c r="Q272" s="182">
        <v>0</v>
      </c>
      <c r="R272" s="182">
        <f>Q272*H272</f>
        <v>0</v>
      </c>
      <c r="S272" s="182">
        <v>0</v>
      </c>
      <c r="T272" s="18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4" t="s">
        <v>216</v>
      </c>
      <c r="AT272" s="184" t="s">
        <v>150</v>
      </c>
      <c r="AU272" s="184" t="s">
        <v>82</v>
      </c>
      <c r="AY272" s="18" t="s">
        <v>147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8" t="s">
        <v>80</v>
      </c>
      <c r="BK272" s="185">
        <f>ROUND(I272*H272,2)</f>
        <v>0</v>
      </c>
      <c r="BL272" s="18" t="s">
        <v>216</v>
      </c>
      <c r="BM272" s="184" t="s">
        <v>385</v>
      </c>
    </row>
    <row r="273" s="2" customFormat="1">
      <c r="A273" s="37"/>
      <c r="B273" s="38"/>
      <c r="C273" s="37"/>
      <c r="D273" s="186" t="s">
        <v>155</v>
      </c>
      <c r="E273" s="37"/>
      <c r="F273" s="187" t="s">
        <v>1158</v>
      </c>
      <c r="G273" s="37"/>
      <c r="H273" s="37"/>
      <c r="I273" s="188"/>
      <c r="J273" s="37"/>
      <c r="K273" s="37"/>
      <c r="L273" s="38"/>
      <c r="M273" s="189"/>
      <c r="N273" s="190"/>
      <c r="O273" s="76"/>
      <c r="P273" s="76"/>
      <c r="Q273" s="76"/>
      <c r="R273" s="76"/>
      <c r="S273" s="76"/>
      <c r="T273" s="7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8" t="s">
        <v>155</v>
      </c>
      <c r="AU273" s="18" t="s">
        <v>82</v>
      </c>
    </row>
    <row r="274" s="2" customFormat="1" ht="24.15" customHeight="1">
      <c r="A274" s="37"/>
      <c r="B274" s="171"/>
      <c r="C274" s="172" t="s">
        <v>298</v>
      </c>
      <c r="D274" s="172" t="s">
        <v>150</v>
      </c>
      <c r="E274" s="173" t="s">
        <v>1159</v>
      </c>
      <c r="F274" s="174" t="s">
        <v>1160</v>
      </c>
      <c r="G274" s="175" t="s">
        <v>195</v>
      </c>
      <c r="H274" s="176">
        <v>84</v>
      </c>
      <c r="I274" s="177"/>
      <c r="J274" s="178">
        <f>ROUND(I274*H274,2)</f>
        <v>0</v>
      </c>
      <c r="K274" s="179"/>
      <c r="L274" s="38"/>
      <c r="M274" s="180" t="s">
        <v>1</v>
      </c>
      <c r="N274" s="181" t="s">
        <v>38</v>
      </c>
      <c r="O274" s="76"/>
      <c r="P274" s="182">
        <f>O274*H274</f>
        <v>0</v>
      </c>
      <c r="Q274" s="182">
        <v>0</v>
      </c>
      <c r="R274" s="182">
        <f>Q274*H274</f>
        <v>0</v>
      </c>
      <c r="S274" s="182">
        <v>0</v>
      </c>
      <c r="T274" s="183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4" t="s">
        <v>216</v>
      </c>
      <c r="AT274" s="184" t="s">
        <v>150</v>
      </c>
      <c r="AU274" s="184" t="s">
        <v>82</v>
      </c>
      <c r="AY274" s="18" t="s">
        <v>147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8" t="s">
        <v>80</v>
      </c>
      <c r="BK274" s="185">
        <f>ROUND(I274*H274,2)</f>
        <v>0</v>
      </c>
      <c r="BL274" s="18" t="s">
        <v>216</v>
      </c>
      <c r="BM274" s="184" t="s">
        <v>388</v>
      </c>
    </row>
    <row r="275" s="2" customFormat="1">
      <c r="A275" s="37"/>
      <c r="B275" s="38"/>
      <c r="C275" s="37"/>
      <c r="D275" s="186" t="s">
        <v>155</v>
      </c>
      <c r="E275" s="37"/>
      <c r="F275" s="187" t="s">
        <v>1161</v>
      </c>
      <c r="G275" s="37"/>
      <c r="H275" s="37"/>
      <c r="I275" s="188"/>
      <c r="J275" s="37"/>
      <c r="K275" s="37"/>
      <c r="L275" s="38"/>
      <c r="M275" s="189"/>
      <c r="N275" s="190"/>
      <c r="O275" s="76"/>
      <c r="P275" s="76"/>
      <c r="Q275" s="76"/>
      <c r="R275" s="76"/>
      <c r="S275" s="76"/>
      <c r="T275" s="7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8" t="s">
        <v>155</v>
      </c>
      <c r="AU275" s="18" t="s">
        <v>82</v>
      </c>
    </row>
    <row r="276" s="14" customFormat="1">
      <c r="A276" s="14"/>
      <c r="B276" s="199"/>
      <c r="C276" s="14"/>
      <c r="D276" s="192" t="s">
        <v>157</v>
      </c>
      <c r="E276" s="200" t="s">
        <v>1</v>
      </c>
      <c r="F276" s="201" t="s">
        <v>1162</v>
      </c>
      <c r="G276" s="14"/>
      <c r="H276" s="202">
        <v>84</v>
      </c>
      <c r="I276" s="203"/>
      <c r="J276" s="14"/>
      <c r="K276" s="14"/>
      <c r="L276" s="199"/>
      <c r="M276" s="204"/>
      <c r="N276" s="205"/>
      <c r="O276" s="205"/>
      <c r="P276" s="205"/>
      <c r="Q276" s="205"/>
      <c r="R276" s="205"/>
      <c r="S276" s="205"/>
      <c r="T276" s="20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0" t="s">
        <v>157</v>
      </c>
      <c r="AU276" s="200" t="s">
        <v>82</v>
      </c>
      <c r="AV276" s="14" t="s">
        <v>82</v>
      </c>
      <c r="AW276" s="14" t="s">
        <v>30</v>
      </c>
      <c r="AX276" s="14" t="s">
        <v>73</v>
      </c>
      <c r="AY276" s="200" t="s">
        <v>147</v>
      </c>
    </row>
    <row r="277" s="15" customFormat="1">
      <c r="A277" s="15"/>
      <c r="B277" s="207"/>
      <c r="C277" s="15"/>
      <c r="D277" s="192" t="s">
        <v>157</v>
      </c>
      <c r="E277" s="208" t="s">
        <v>1</v>
      </c>
      <c r="F277" s="209" t="s">
        <v>160</v>
      </c>
      <c r="G277" s="15"/>
      <c r="H277" s="210">
        <v>84</v>
      </c>
      <c r="I277" s="211"/>
      <c r="J277" s="15"/>
      <c r="K277" s="15"/>
      <c r="L277" s="207"/>
      <c r="M277" s="212"/>
      <c r="N277" s="213"/>
      <c r="O277" s="213"/>
      <c r="P277" s="213"/>
      <c r="Q277" s="213"/>
      <c r="R277" s="213"/>
      <c r="S277" s="213"/>
      <c r="T277" s="214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08" t="s">
        <v>157</v>
      </c>
      <c r="AU277" s="208" t="s">
        <v>82</v>
      </c>
      <c r="AV277" s="15" t="s">
        <v>154</v>
      </c>
      <c r="AW277" s="15" t="s">
        <v>30</v>
      </c>
      <c r="AX277" s="15" t="s">
        <v>80</v>
      </c>
      <c r="AY277" s="208" t="s">
        <v>147</v>
      </c>
    </row>
    <row r="278" s="2" customFormat="1" ht="55.5" customHeight="1">
      <c r="A278" s="37"/>
      <c r="B278" s="171"/>
      <c r="C278" s="172" t="s">
        <v>390</v>
      </c>
      <c r="D278" s="172" t="s">
        <v>150</v>
      </c>
      <c r="E278" s="173" t="s">
        <v>1163</v>
      </c>
      <c r="F278" s="174" t="s">
        <v>1164</v>
      </c>
      <c r="G278" s="175" t="s">
        <v>164</v>
      </c>
      <c r="H278" s="176">
        <v>329.67000000000002</v>
      </c>
      <c r="I278" s="177"/>
      <c r="J278" s="178">
        <f>ROUND(I278*H278,2)</f>
        <v>0</v>
      </c>
      <c r="K278" s="179"/>
      <c r="L278" s="38"/>
      <c r="M278" s="180" t="s">
        <v>1</v>
      </c>
      <c r="N278" s="181" t="s">
        <v>38</v>
      </c>
      <c r="O278" s="76"/>
      <c r="P278" s="182">
        <f>O278*H278</f>
        <v>0</v>
      </c>
      <c r="Q278" s="182">
        <v>0</v>
      </c>
      <c r="R278" s="182">
        <f>Q278*H278</f>
        <v>0</v>
      </c>
      <c r="S278" s="182">
        <v>0</v>
      </c>
      <c r="T278" s="183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4" t="s">
        <v>216</v>
      </c>
      <c r="AT278" s="184" t="s">
        <v>150</v>
      </c>
      <c r="AU278" s="184" t="s">
        <v>82</v>
      </c>
      <c r="AY278" s="18" t="s">
        <v>147</v>
      </c>
      <c r="BE278" s="185">
        <f>IF(N278="základní",J278,0)</f>
        <v>0</v>
      </c>
      <c r="BF278" s="185">
        <f>IF(N278="snížená",J278,0)</f>
        <v>0</v>
      </c>
      <c r="BG278" s="185">
        <f>IF(N278="zákl. přenesená",J278,0)</f>
        <v>0</v>
      </c>
      <c r="BH278" s="185">
        <f>IF(N278="sníž. přenesená",J278,0)</f>
        <v>0</v>
      </c>
      <c r="BI278" s="185">
        <f>IF(N278="nulová",J278,0)</f>
        <v>0</v>
      </c>
      <c r="BJ278" s="18" t="s">
        <v>80</v>
      </c>
      <c r="BK278" s="185">
        <f>ROUND(I278*H278,2)</f>
        <v>0</v>
      </c>
      <c r="BL278" s="18" t="s">
        <v>216</v>
      </c>
      <c r="BM278" s="184" t="s">
        <v>393</v>
      </c>
    </row>
    <row r="279" s="2" customFormat="1">
      <c r="A279" s="37"/>
      <c r="B279" s="38"/>
      <c r="C279" s="37"/>
      <c r="D279" s="186" t="s">
        <v>155</v>
      </c>
      <c r="E279" s="37"/>
      <c r="F279" s="187" t="s">
        <v>1165</v>
      </c>
      <c r="G279" s="37"/>
      <c r="H279" s="37"/>
      <c r="I279" s="188"/>
      <c r="J279" s="37"/>
      <c r="K279" s="37"/>
      <c r="L279" s="38"/>
      <c r="M279" s="189"/>
      <c r="N279" s="190"/>
      <c r="O279" s="76"/>
      <c r="P279" s="76"/>
      <c r="Q279" s="76"/>
      <c r="R279" s="76"/>
      <c r="S279" s="76"/>
      <c r="T279" s="7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8" t="s">
        <v>155</v>
      </c>
      <c r="AU279" s="18" t="s">
        <v>82</v>
      </c>
    </row>
    <row r="280" s="2" customFormat="1" ht="24.15" customHeight="1">
      <c r="A280" s="37"/>
      <c r="B280" s="171"/>
      <c r="C280" s="172" t="s">
        <v>302</v>
      </c>
      <c r="D280" s="172" t="s">
        <v>150</v>
      </c>
      <c r="E280" s="173" t="s">
        <v>1166</v>
      </c>
      <c r="F280" s="174" t="s">
        <v>1167</v>
      </c>
      <c r="G280" s="175" t="s">
        <v>195</v>
      </c>
      <c r="H280" s="176">
        <v>37</v>
      </c>
      <c r="I280" s="177"/>
      <c r="J280" s="178">
        <f>ROUND(I280*H280,2)</f>
        <v>0</v>
      </c>
      <c r="K280" s="179"/>
      <c r="L280" s="38"/>
      <c r="M280" s="180" t="s">
        <v>1</v>
      </c>
      <c r="N280" s="181" t="s">
        <v>38</v>
      </c>
      <c r="O280" s="76"/>
      <c r="P280" s="182">
        <f>O280*H280</f>
        <v>0</v>
      </c>
      <c r="Q280" s="182">
        <v>0</v>
      </c>
      <c r="R280" s="182">
        <f>Q280*H280</f>
        <v>0</v>
      </c>
      <c r="S280" s="182">
        <v>0</v>
      </c>
      <c r="T280" s="183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4" t="s">
        <v>216</v>
      </c>
      <c r="AT280" s="184" t="s">
        <v>150</v>
      </c>
      <c r="AU280" s="184" t="s">
        <v>82</v>
      </c>
      <c r="AY280" s="18" t="s">
        <v>147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18" t="s">
        <v>80</v>
      </c>
      <c r="BK280" s="185">
        <f>ROUND(I280*H280,2)</f>
        <v>0</v>
      </c>
      <c r="BL280" s="18" t="s">
        <v>216</v>
      </c>
      <c r="BM280" s="184" t="s">
        <v>397</v>
      </c>
    </row>
    <row r="281" s="2" customFormat="1">
      <c r="A281" s="37"/>
      <c r="B281" s="38"/>
      <c r="C281" s="37"/>
      <c r="D281" s="186" t="s">
        <v>155</v>
      </c>
      <c r="E281" s="37"/>
      <c r="F281" s="187" t="s">
        <v>1168</v>
      </c>
      <c r="G281" s="37"/>
      <c r="H281" s="37"/>
      <c r="I281" s="188"/>
      <c r="J281" s="37"/>
      <c r="K281" s="37"/>
      <c r="L281" s="38"/>
      <c r="M281" s="189"/>
      <c r="N281" s="190"/>
      <c r="O281" s="76"/>
      <c r="P281" s="76"/>
      <c r="Q281" s="76"/>
      <c r="R281" s="76"/>
      <c r="S281" s="76"/>
      <c r="T281" s="7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8" t="s">
        <v>155</v>
      </c>
      <c r="AU281" s="18" t="s">
        <v>82</v>
      </c>
    </row>
    <row r="282" s="14" customFormat="1">
      <c r="A282" s="14"/>
      <c r="B282" s="199"/>
      <c r="C282" s="14"/>
      <c r="D282" s="192" t="s">
        <v>157</v>
      </c>
      <c r="E282" s="200" t="s">
        <v>1</v>
      </c>
      <c r="F282" s="201" t="s">
        <v>1148</v>
      </c>
      <c r="G282" s="14"/>
      <c r="H282" s="202">
        <v>37</v>
      </c>
      <c r="I282" s="203"/>
      <c r="J282" s="14"/>
      <c r="K282" s="14"/>
      <c r="L282" s="199"/>
      <c r="M282" s="204"/>
      <c r="N282" s="205"/>
      <c r="O282" s="205"/>
      <c r="P282" s="205"/>
      <c r="Q282" s="205"/>
      <c r="R282" s="205"/>
      <c r="S282" s="205"/>
      <c r="T282" s="20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00" t="s">
        <v>157</v>
      </c>
      <c r="AU282" s="200" t="s">
        <v>82</v>
      </c>
      <c r="AV282" s="14" t="s">
        <v>82</v>
      </c>
      <c r="AW282" s="14" t="s">
        <v>30</v>
      </c>
      <c r="AX282" s="14" t="s">
        <v>73</v>
      </c>
      <c r="AY282" s="200" t="s">
        <v>147</v>
      </c>
    </row>
    <row r="283" s="15" customFormat="1">
      <c r="A283" s="15"/>
      <c r="B283" s="207"/>
      <c r="C283" s="15"/>
      <c r="D283" s="192" t="s">
        <v>157</v>
      </c>
      <c r="E283" s="208" t="s">
        <v>1</v>
      </c>
      <c r="F283" s="209" t="s">
        <v>160</v>
      </c>
      <c r="G283" s="15"/>
      <c r="H283" s="210">
        <v>37</v>
      </c>
      <c r="I283" s="211"/>
      <c r="J283" s="15"/>
      <c r="K283" s="15"/>
      <c r="L283" s="207"/>
      <c r="M283" s="212"/>
      <c r="N283" s="213"/>
      <c r="O283" s="213"/>
      <c r="P283" s="213"/>
      <c r="Q283" s="213"/>
      <c r="R283" s="213"/>
      <c r="S283" s="213"/>
      <c r="T283" s="21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08" t="s">
        <v>157</v>
      </c>
      <c r="AU283" s="208" t="s">
        <v>82</v>
      </c>
      <c r="AV283" s="15" t="s">
        <v>154</v>
      </c>
      <c r="AW283" s="15" t="s">
        <v>30</v>
      </c>
      <c r="AX283" s="15" t="s">
        <v>80</v>
      </c>
      <c r="AY283" s="208" t="s">
        <v>147</v>
      </c>
    </row>
    <row r="284" s="2" customFormat="1" ht="16.5" customHeight="1">
      <c r="A284" s="37"/>
      <c r="B284" s="171"/>
      <c r="C284" s="215" t="s">
        <v>401</v>
      </c>
      <c r="D284" s="215" t="s">
        <v>223</v>
      </c>
      <c r="E284" s="216" t="s">
        <v>1169</v>
      </c>
      <c r="F284" s="217" t="s">
        <v>1170</v>
      </c>
      <c r="G284" s="218" t="s">
        <v>195</v>
      </c>
      <c r="H284" s="219">
        <v>74</v>
      </c>
      <c r="I284" s="220"/>
      <c r="J284" s="221">
        <f>ROUND(I284*H284,2)</f>
        <v>0</v>
      </c>
      <c r="K284" s="222"/>
      <c r="L284" s="223"/>
      <c r="M284" s="224" t="s">
        <v>1</v>
      </c>
      <c r="N284" s="225" t="s">
        <v>38</v>
      </c>
      <c r="O284" s="76"/>
      <c r="P284" s="182">
        <f>O284*H284</f>
        <v>0</v>
      </c>
      <c r="Q284" s="182">
        <v>0</v>
      </c>
      <c r="R284" s="182">
        <f>Q284*H284</f>
        <v>0</v>
      </c>
      <c r="S284" s="182">
        <v>0</v>
      </c>
      <c r="T284" s="183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4" t="s">
        <v>268</v>
      </c>
      <c r="AT284" s="184" t="s">
        <v>223</v>
      </c>
      <c r="AU284" s="184" t="s">
        <v>82</v>
      </c>
      <c r="AY284" s="18" t="s">
        <v>147</v>
      </c>
      <c r="BE284" s="185">
        <f>IF(N284="základní",J284,0)</f>
        <v>0</v>
      </c>
      <c r="BF284" s="185">
        <f>IF(N284="snížená",J284,0)</f>
        <v>0</v>
      </c>
      <c r="BG284" s="185">
        <f>IF(N284="zákl. přenesená",J284,0)</f>
        <v>0</v>
      </c>
      <c r="BH284" s="185">
        <f>IF(N284="sníž. přenesená",J284,0)</f>
        <v>0</v>
      </c>
      <c r="BI284" s="185">
        <f>IF(N284="nulová",J284,0)</f>
        <v>0</v>
      </c>
      <c r="BJ284" s="18" t="s">
        <v>80</v>
      </c>
      <c r="BK284" s="185">
        <f>ROUND(I284*H284,2)</f>
        <v>0</v>
      </c>
      <c r="BL284" s="18" t="s">
        <v>216</v>
      </c>
      <c r="BM284" s="184" t="s">
        <v>404</v>
      </c>
    </row>
    <row r="285" s="14" customFormat="1">
      <c r="A285" s="14"/>
      <c r="B285" s="199"/>
      <c r="C285" s="14"/>
      <c r="D285" s="192" t="s">
        <v>157</v>
      </c>
      <c r="E285" s="200" t="s">
        <v>1</v>
      </c>
      <c r="F285" s="201" t="s">
        <v>1171</v>
      </c>
      <c r="G285" s="14"/>
      <c r="H285" s="202">
        <v>74</v>
      </c>
      <c r="I285" s="203"/>
      <c r="J285" s="14"/>
      <c r="K285" s="14"/>
      <c r="L285" s="199"/>
      <c r="M285" s="204"/>
      <c r="N285" s="205"/>
      <c r="O285" s="205"/>
      <c r="P285" s="205"/>
      <c r="Q285" s="205"/>
      <c r="R285" s="205"/>
      <c r="S285" s="205"/>
      <c r="T285" s="20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0" t="s">
        <v>157</v>
      </c>
      <c r="AU285" s="200" t="s">
        <v>82</v>
      </c>
      <c r="AV285" s="14" t="s">
        <v>82</v>
      </c>
      <c r="AW285" s="14" t="s">
        <v>30</v>
      </c>
      <c r="AX285" s="14" t="s">
        <v>73</v>
      </c>
      <c r="AY285" s="200" t="s">
        <v>147</v>
      </c>
    </row>
    <row r="286" s="15" customFormat="1">
      <c r="A286" s="15"/>
      <c r="B286" s="207"/>
      <c r="C286" s="15"/>
      <c r="D286" s="192" t="s">
        <v>157</v>
      </c>
      <c r="E286" s="208" t="s">
        <v>1</v>
      </c>
      <c r="F286" s="209" t="s">
        <v>160</v>
      </c>
      <c r="G286" s="15"/>
      <c r="H286" s="210">
        <v>74</v>
      </c>
      <c r="I286" s="211"/>
      <c r="J286" s="15"/>
      <c r="K286" s="15"/>
      <c r="L286" s="207"/>
      <c r="M286" s="212"/>
      <c r="N286" s="213"/>
      <c r="O286" s="213"/>
      <c r="P286" s="213"/>
      <c r="Q286" s="213"/>
      <c r="R286" s="213"/>
      <c r="S286" s="213"/>
      <c r="T286" s="21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08" t="s">
        <v>157</v>
      </c>
      <c r="AU286" s="208" t="s">
        <v>82</v>
      </c>
      <c r="AV286" s="15" t="s">
        <v>154</v>
      </c>
      <c r="AW286" s="15" t="s">
        <v>30</v>
      </c>
      <c r="AX286" s="15" t="s">
        <v>80</v>
      </c>
      <c r="AY286" s="208" t="s">
        <v>147</v>
      </c>
    </row>
    <row r="287" s="2" customFormat="1" ht="24.15" customHeight="1">
      <c r="A287" s="37"/>
      <c r="B287" s="171"/>
      <c r="C287" s="215" t="s">
        <v>306</v>
      </c>
      <c r="D287" s="215" t="s">
        <v>223</v>
      </c>
      <c r="E287" s="216" t="s">
        <v>1172</v>
      </c>
      <c r="F287" s="217" t="s">
        <v>1173</v>
      </c>
      <c r="G287" s="218" t="s">
        <v>153</v>
      </c>
      <c r="H287" s="219">
        <v>76</v>
      </c>
      <c r="I287" s="220"/>
      <c r="J287" s="221">
        <f>ROUND(I287*H287,2)</f>
        <v>0</v>
      </c>
      <c r="K287" s="222"/>
      <c r="L287" s="223"/>
      <c r="M287" s="224" t="s">
        <v>1</v>
      </c>
      <c r="N287" s="225" t="s">
        <v>38</v>
      </c>
      <c r="O287" s="76"/>
      <c r="P287" s="182">
        <f>O287*H287</f>
        <v>0</v>
      </c>
      <c r="Q287" s="182">
        <v>0</v>
      </c>
      <c r="R287" s="182">
        <f>Q287*H287</f>
        <v>0</v>
      </c>
      <c r="S287" s="182">
        <v>0</v>
      </c>
      <c r="T287" s="18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4" t="s">
        <v>268</v>
      </c>
      <c r="AT287" s="184" t="s">
        <v>223</v>
      </c>
      <c r="AU287" s="184" t="s">
        <v>82</v>
      </c>
      <c r="AY287" s="18" t="s">
        <v>147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8" t="s">
        <v>80</v>
      </c>
      <c r="BK287" s="185">
        <f>ROUND(I287*H287,2)</f>
        <v>0</v>
      </c>
      <c r="BL287" s="18" t="s">
        <v>216</v>
      </c>
      <c r="BM287" s="184" t="s">
        <v>408</v>
      </c>
    </row>
    <row r="288" s="2" customFormat="1" ht="21.75" customHeight="1">
      <c r="A288" s="37"/>
      <c r="B288" s="171"/>
      <c r="C288" s="215" t="s">
        <v>420</v>
      </c>
      <c r="D288" s="215" t="s">
        <v>223</v>
      </c>
      <c r="E288" s="216" t="s">
        <v>1174</v>
      </c>
      <c r="F288" s="217" t="s">
        <v>1175</v>
      </c>
      <c r="G288" s="218" t="s">
        <v>153</v>
      </c>
      <c r="H288" s="219">
        <v>76</v>
      </c>
      <c r="I288" s="220"/>
      <c r="J288" s="221">
        <f>ROUND(I288*H288,2)</f>
        <v>0</v>
      </c>
      <c r="K288" s="222"/>
      <c r="L288" s="223"/>
      <c r="M288" s="224" t="s">
        <v>1</v>
      </c>
      <c r="N288" s="225" t="s">
        <v>38</v>
      </c>
      <c r="O288" s="76"/>
      <c r="P288" s="182">
        <f>O288*H288</f>
        <v>0</v>
      </c>
      <c r="Q288" s="182">
        <v>0</v>
      </c>
      <c r="R288" s="182">
        <f>Q288*H288</f>
        <v>0</v>
      </c>
      <c r="S288" s="182">
        <v>0</v>
      </c>
      <c r="T288" s="183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4" t="s">
        <v>268</v>
      </c>
      <c r="AT288" s="184" t="s">
        <v>223</v>
      </c>
      <c r="AU288" s="184" t="s">
        <v>82</v>
      </c>
      <c r="AY288" s="18" t="s">
        <v>147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8" t="s">
        <v>80</v>
      </c>
      <c r="BK288" s="185">
        <f>ROUND(I288*H288,2)</f>
        <v>0</v>
      </c>
      <c r="BL288" s="18" t="s">
        <v>216</v>
      </c>
      <c r="BM288" s="184" t="s">
        <v>423</v>
      </c>
    </row>
    <row r="289" s="2" customFormat="1" ht="44.25" customHeight="1">
      <c r="A289" s="37"/>
      <c r="B289" s="171"/>
      <c r="C289" s="172" t="s">
        <v>311</v>
      </c>
      <c r="D289" s="172" t="s">
        <v>150</v>
      </c>
      <c r="E289" s="173" t="s">
        <v>1176</v>
      </c>
      <c r="F289" s="174" t="s">
        <v>1177</v>
      </c>
      <c r="G289" s="175" t="s">
        <v>195</v>
      </c>
      <c r="H289" s="176">
        <v>18.5</v>
      </c>
      <c r="I289" s="177"/>
      <c r="J289" s="178">
        <f>ROUND(I289*H289,2)</f>
        <v>0</v>
      </c>
      <c r="K289" s="179"/>
      <c r="L289" s="38"/>
      <c r="M289" s="180" t="s">
        <v>1</v>
      </c>
      <c r="N289" s="181" t="s">
        <v>38</v>
      </c>
      <c r="O289" s="76"/>
      <c r="P289" s="182">
        <f>O289*H289</f>
        <v>0</v>
      </c>
      <c r="Q289" s="182">
        <v>0</v>
      </c>
      <c r="R289" s="182">
        <f>Q289*H289</f>
        <v>0</v>
      </c>
      <c r="S289" s="182">
        <v>0</v>
      </c>
      <c r="T289" s="183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4" t="s">
        <v>216</v>
      </c>
      <c r="AT289" s="184" t="s">
        <v>150</v>
      </c>
      <c r="AU289" s="184" t="s">
        <v>82</v>
      </c>
      <c r="AY289" s="18" t="s">
        <v>147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8" t="s">
        <v>80</v>
      </c>
      <c r="BK289" s="185">
        <f>ROUND(I289*H289,2)</f>
        <v>0</v>
      </c>
      <c r="BL289" s="18" t="s">
        <v>216</v>
      </c>
      <c r="BM289" s="184" t="s">
        <v>427</v>
      </c>
    </row>
    <row r="290" s="2" customFormat="1">
      <c r="A290" s="37"/>
      <c r="B290" s="38"/>
      <c r="C290" s="37"/>
      <c r="D290" s="186" t="s">
        <v>155</v>
      </c>
      <c r="E290" s="37"/>
      <c r="F290" s="187" t="s">
        <v>1178</v>
      </c>
      <c r="G290" s="37"/>
      <c r="H290" s="37"/>
      <c r="I290" s="188"/>
      <c r="J290" s="37"/>
      <c r="K290" s="37"/>
      <c r="L290" s="38"/>
      <c r="M290" s="189"/>
      <c r="N290" s="190"/>
      <c r="O290" s="76"/>
      <c r="P290" s="76"/>
      <c r="Q290" s="76"/>
      <c r="R290" s="76"/>
      <c r="S290" s="76"/>
      <c r="T290" s="7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8" t="s">
        <v>155</v>
      </c>
      <c r="AU290" s="18" t="s">
        <v>82</v>
      </c>
    </row>
    <row r="291" s="2" customFormat="1" ht="33" customHeight="1">
      <c r="A291" s="37"/>
      <c r="B291" s="171"/>
      <c r="C291" s="172" t="s">
        <v>413</v>
      </c>
      <c r="D291" s="172" t="s">
        <v>150</v>
      </c>
      <c r="E291" s="173" t="s">
        <v>1179</v>
      </c>
      <c r="F291" s="174" t="s">
        <v>1180</v>
      </c>
      <c r="G291" s="175" t="s">
        <v>195</v>
      </c>
      <c r="H291" s="176">
        <v>32.399999999999999</v>
      </c>
      <c r="I291" s="177"/>
      <c r="J291" s="178">
        <f>ROUND(I291*H291,2)</f>
        <v>0</v>
      </c>
      <c r="K291" s="179"/>
      <c r="L291" s="38"/>
      <c r="M291" s="180" t="s">
        <v>1</v>
      </c>
      <c r="N291" s="181" t="s">
        <v>38</v>
      </c>
      <c r="O291" s="76"/>
      <c r="P291" s="182">
        <f>O291*H291</f>
        <v>0</v>
      </c>
      <c r="Q291" s="182">
        <v>0</v>
      </c>
      <c r="R291" s="182">
        <f>Q291*H291</f>
        <v>0</v>
      </c>
      <c r="S291" s="182">
        <v>0</v>
      </c>
      <c r="T291" s="183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4" t="s">
        <v>216</v>
      </c>
      <c r="AT291" s="184" t="s">
        <v>150</v>
      </c>
      <c r="AU291" s="184" t="s">
        <v>82</v>
      </c>
      <c r="AY291" s="18" t="s">
        <v>147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8" t="s">
        <v>80</v>
      </c>
      <c r="BK291" s="185">
        <f>ROUND(I291*H291,2)</f>
        <v>0</v>
      </c>
      <c r="BL291" s="18" t="s">
        <v>216</v>
      </c>
      <c r="BM291" s="184" t="s">
        <v>430</v>
      </c>
    </row>
    <row r="292" s="2" customFormat="1">
      <c r="A292" s="37"/>
      <c r="B292" s="38"/>
      <c r="C292" s="37"/>
      <c r="D292" s="186" t="s">
        <v>155</v>
      </c>
      <c r="E292" s="37"/>
      <c r="F292" s="187" t="s">
        <v>1181</v>
      </c>
      <c r="G292" s="37"/>
      <c r="H292" s="37"/>
      <c r="I292" s="188"/>
      <c r="J292" s="37"/>
      <c r="K292" s="37"/>
      <c r="L292" s="38"/>
      <c r="M292" s="189"/>
      <c r="N292" s="190"/>
      <c r="O292" s="76"/>
      <c r="P292" s="76"/>
      <c r="Q292" s="76"/>
      <c r="R292" s="76"/>
      <c r="S292" s="76"/>
      <c r="T292" s="7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8" t="s">
        <v>155</v>
      </c>
      <c r="AU292" s="18" t="s">
        <v>82</v>
      </c>
    </row>
    <row r="293" s="13" customFormat="1">
      <c r="A293" s="13"/>
      <c r="B293" s="191"/>
      <c r="C293" s="13"/>
      <c r="D293" s="192" t="s">
        <v>157</v>
      </c>
      <c r="E293" s="193" t="s">
        <v>1</v>
      </c>
      <c r="F293" s="194" t="s">
        <v>1182</v>
      </c>
      <c r="G293" s="13"/>
      <c r="H293" s="193" t="s">
        <v>1</v>
      </c>
      <c r="I293" s="195"/>
      <c r="J293" s="13"/>
      <c r="K293" s="13"/>
      <c r="L293" s="191"/>
      <c r="M293" s="196"/>
      <c r="N293" s="197"/>
      <c r="O293" s="197"/>
      <c r="P293" s="197"/>
      <c r="Q293" s="197"/>
      <c r="R293" s="197"/>
      <c r="S293" s="197"/>
      <c r="T293" s="19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3" t="s">
        <v>157</v>
      </c>
      <c r="AU293" s="193" t="s">
        <v>82</v>
      </c>
      <c r="AV293" s="13" t="s">
        <v>80</v>
      </c>
      <c r="AW293" s="13" t="s">
        <v>30</v>
      </c>
      <c r="AX293" s="13" t="s">
        <v>73</v>
      </c>
      <c r="AY293" s="193" t="s">
        <v>147</v>
      </c>
    </row>
    <row r="294" s="14" customFormat="1">
      <c r="A294" s="14"/>
      <c r="B294" s="199"/>
      <c r="C294" s="14"/>
      <c r="D294" s="192" t="s">
        <v>157</v>
      </c>
      <c r="E294" s="200" t="s">
        <v>1</v>
      </c>
      <c r="F294" s="201" t="s">
        <v>1183</v>
      </c>
      <c r="G294" s="14"/>
      <c r="H294" s="202">
        <v>32.399999999999999</v>
      </c>
      <c r="I294" s="203"/>
      <c r="J294" s="14"/>
      <c r="K294" s="14"/>
      <c r="L294" s="199"/>
      <c r="M294" s="204"/>
      <c r="N294" s="205"/>
      <c r="O294" s="205"/>
      <c r="P294" s="205"/>
      <c r="Q294" s="205"/>
      <c r="R294" s="205"/>
      <c r="S294" s="205"/>
      <c r="T294" s="20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00" t="s">
        <v>157</v>
      </c>
      <c r="AU294" s="200" t="s">
        <v>82</v>
      </c>
      <c r="AV294" s="14" t="s">
        <v>82</v>
      </c>
      <c r="AW294" s="14" t="s">
        <v>30</v>
      </c>
      <c r="AX294" s="14" t="s">
        <v>73</v>
      </c>
      <c r="AY294" s="200" t="s">
        <v>147</v>
      </c>
    </row>
    <row r="295" s="15" customFormat="1">
      <c r="A295" s="15"/>
      <c r="B295" s="207"/>
      <c r="C295" s="15"/>
      <c r="D295" s="192" t="s">
        <v>157</v>
      </c>
      <c r="E295" s="208" t="s">
        <v>1</v>
      </c>
      <c r="F295" s="209" t="s">
        <v>160</v>
      </c>
      <c r="G295" s="15"/>
      <c r="H295" s="210">
        <v>32.399999999999999</v>
      </c>
      <c r="I295" s="211"/>
      <c r="J295" s="15"/>
      <c r="K295" s="15"/>
      <c r="L295" s="207"/>
      <c r="M295" s="212"/>
      <c r="N295" s="213"/>
      <c r="O295" s="213"/>
      <c r="P295" s="213"/>
      <c r="Q295" s="213"/>
      <c r="R295" s="213"/>
      <c r="S295" s="213"/>
      <c r="T295" s="21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08" t="s">
        <v>157</v>
      </c>
      <c r="AU295" s="208" t="s">
        <v>82</v>
      </c>
      <c r="AV295" s="15" t="s">
        <v>154</v>
      </c>
      <c r="AW295" s="15" t="s">
        <v>30</v>
      </c>
      <c r="AX295" s="15" t="s">
        <v>80</v>
      </c>
      <c r="AY295" s="208" t="s">
        <v>147</v>
      </c>
    </row>
    <row r="296" s="2" customFormat="1" ht="33" customHeight="1">
      <c r="A296" s="37"/>
      <c r="B296" s="171"/>
      <c r="C296" s="172" t="s">
        <v>315</v>
      </c>
      <c r="D296" s="172" t="s">
        <v>150</v>
      </c>
      <c r="E296" s="173" t="s">
        <v>1184</v>
      </c>
      <c r="F296" s="174" t="s">
        <v>1185</v>
      </c>
      <c r="G296" s="175" t="s">
        <v>195</v>
      </c>
      <c r="H296" s="176">
        <v>16.199999999999999</v>
      </c>
      <c r="I296" s="177"/>
      <c r="J296" s="178">
        <f>ROUND(I296*H296,2)</f>
        <v>0</v>
      </c>
      <c r="K296" s="179"/>
      <c r="L296" s="38"/>
      <c r="M296" s="180" t="s">
        <v>1</v>
      </c>
      <c r="N296" s="181" t="s">
        <v>38</v>
      </c>
      <c r="O296" s="76"/>
      <c r="P296" s="182">
        <f>O296*H296</f>
        <v>0</v>
      </c>
      <c r="Q296" s="182">
        <v>0</v>
      </c>
      <c r="R296" s="182">
        <f>Q296*H296</f>
        <v>0</v>
      </c>
      <c r="S296" s="182">
        <v>0</v>
      </c>
      <c r="T296" s="183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4" t="s">
        <v>216</v>
      </c>
      <c r="AT296" s="184" t="s">
        <v>150</v>
      </c>
      <c r="AU296" s="184" t="s">
        <v>82</v>
      </c>
      <c r="AY296" s="18" t="s">
        <v>147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8" t="s">
        <v>80</v>
      </c>
      <c r="BK296" s="185">
        <f>ROUND(I296*H296,2)</f>
        <v>0</v>
      </c>
      <c r="BL296" s="18" t="s">
        <v>216</v>
      </c>
      <c r="BM296" s="184" t="s">
        <v>434</v>
      </c>
    </row>
    <row r="297" s="2" customFormat="1">
      <c r="A297" s="37"/>
      <c r="B297" s="38"/>
      <c r="C297" s="37"/>
      <c r="D297" s="186" t="s">
        <v>155</v>
      </c>
      <c r="E297" s="37"/>
      <c r="F297" s="187" t="s">
        <v>1186</v>
      </c>
      <c r="G297" s="37"/>
      <c r="H297" s="37"/>
      <c r="I297" s="188"/>
      <c r="J297" s="37"/>
      <c r="K297" s="37"/>
      <c r="L297" s="38"/>
      <c r="M297" s="189"/>
      <c r="N297" s="190"/>
      <c r="O297" s="76"/>
      <c r="P297" s="76"/>
      <c r="Q297" s="76"/>
      <c r="R297" s="76"/>
      <c r="S297" s="76"/>
      <c r="T297" s="7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8" t="s">
        <v>155</v>
      </c>
      <c r="AU297" s="18" t="s">
        <v>82</v>
      </c>
    </row>
    <row r="298" s="13" customFormat="1">
      <c r="A298" s="13"/>
      <c r="B298" s="191"/>
      <c r="C298" s="13"/>
      <c r="D298" s="192" t="s">
        <v>157</v>
      </c>
      <c r="E298" s="193" t="s">
        <v>1</v>
      </c>
      <c r="F298" s="194" t="s">
        <v>1187</v>
      </c>
      <c r="G298" s="13"/>
      <c r="H298" s="193" t="s">
        <v>1</v>
      </c>
      <c r="I298" s="195"/>
      <c r="J298" s="13"/>
      <c r="K298" s="13"/>
      <c r="L298" s="191"/>
      <c r="M298" s="196"/>
      <c r="N298" s="197"/>
      <c r="O298" s="197"/>
      <c r="P298" s="197"/>
      <c r="Q298" s="197"/>
      <c r="R298" s="197"/>
      <c r="S298" s="197"/>
      <c r="T298" s="19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3" t="s">
        <v>157</v>
      </c>
      <c r="AU298" s="193" t="s">
        <v>82</v>
      </c>
      <c r="AV298" s="13" t="s">
        <v>80</v>
      </c>
      <c r="AW298" s="13" t="s">
        <v>30</v>
      </c>
      <c r="AX298" s="13" t="s">
        <v>73</v>
      </c>
      <c r="AY298" s="193" t="s">
        <v>147</v>
      </c>
    </row>
    <row r="299" s="14" customFormat="1">
      <c r="A299" s="14"/>
      <c r="B299" s="199"/>
      <c r="C299" s="14"/>
      <c r="D299" s="192" t="s">
        <v>157</v>
      </c>
      <c r="E299" s="200" t="s">
        <v>1</v>
      </c>
      <c r="F299" s="201" t="s">
        <v>1155</v>
      </c>
      <c r="G299" s="14"/>
      <c r="H299" s="202">
        <v>16.199999999999999</v>
      </c>
      <c r="I299" s="203"/>
      <c r="J299" s="14"/>
      <c r="K299" s="14"/>
      <c r="L299" s="199"/>
      <c r="M299" s="204"/>
      <c r="N299" s="205"/>
      <c r="O299" s="205"/>
      <c r="P299" s="205"/>
      <c r="Q299" s="205"/>
      <c r="R299" s="205"/>
      <c r="S299" s="205"/>
      <c r="T299" s="20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00" t="s">
        <v>157</v>
      </c>
      <c r="AU299" s="200" t="s">
        <v>82</v>
      </c>
      <c r="AV299" s="14" t="s">
        <v>82</v>
      </c>
      <c r="AW299" s="14" t="s">
        <v>30</v>
      </c>
      <c r="AX299" s="14" t="s">
        <v>73</v>
      </c>
      <c r="AY299" s="200" t="s">
        <v>147</v>
      </c>
    </row>
    <row r="300" s="15" customFormat="1">
      <c r="A300" s="15"/>
      <c r="B300" s="207"/>
      <c r="C300" s="15"/>
      <c r="D300" s="192" t="s">
        <v>157</v>
      </c>
      <c r="E300" s="208" t="s">
        <v>1</v>
      </c>
      <c r="F300" s="209" t="s">
        <v>160</v>
      </c>
      <c r="G300" s="15"/>
      <c r="H300" s="210">
        <v>16.199999999999999</v>
      </c>
      <c r="I300" s="211"/>
      <c r="J300" s="15"/>
      <c r="K300" s="15"/>
      <c r="L300" s="207"/>
      <c r="M300" s="212"/>
      <c r="N300" s="213"/>
      <c r="O300" s="213"/>
      <c r="P300" s="213"/>
      <c r="Q300" s="213"/>
      <c r="R300" s="213"/>
      <c r="S300" s="213"/>
      <c r="T300" s="21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08" t="s">
        <v>157</v>
      </c>
      <c r="AU300" s="208" t="s">
        <v>82</v>
      </c>
      <c r="AV300" s="15" t="s">
        <v>154</v>
      </c>
      <c r="AW300" s="15" t="s">
        <v>30</v>
      </c>
      <c r="AX300" s="15" t="s">
        <v>80</v>
      </c>
      <c r="AY300" s="208" t="s">
        <v>147</v>
      </c>
    </row>
    <row r="301" s="2" customFormat="1" ht="37.8" customHeight="1">
      <c r="A301" s="37"/>
      <c r="B301" s="171"/>
      <c r="C301" s="172" t="s">
        <v>436</v>
      </c>
      <c r="D301" s="172" t="s">
        <v>150</v>
      </c>
      <c r="E301" s="173" t="s">
        <v>1188</v>
      </c>
      <c r="F301" s="174" t="s">
        <v>1189</v>
      </c>
      <c r="G301" s="175" t="s">
        <v>195</v>
      </c>
      <c r="H301" s="176">
        <v>37</v>
      </c>
      <c r="I301" s="177"/>
      <c r="J301" s="178">
        <f>ROUND(I301*H301,2)</f>
        <v>0</v>
      </c>
      <c r="K301" s="179"/>
      <c r="L301" s="38"/>
      <c r="M301" s="180" t="s">
        <v>1</v>
      </c>
      <c r="N301" s="181" t="s">
        <v>38</v>
      </c>
      <c r="O301" s="76"/>
      <c r="P301" s="182">
        <f>O301*H301</f>
        <v>0</v>
      </c>
      <c r="Q301" s="182">
        <v>0</v>
      </c>
      <c r="R301" s="182">
        <f>Q301*H301</f>
        <v>0</v>
      </c>
      <c r="S301" s="182">
        <v>0</v>
      </c>
      <c r="T301" s="183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4" t="s">
        <v>216</v>
      </c>
      <c r="AT301" s="184" t="s">
        <v>150</v>
      </c>
      <c r="AU301" s="184" t="s">
        <v>82</v>
      </c>
      <c r="AY301" s="18" t="s">
        <v>147</v>
      </c>
      <c r="BE301" s="185">
        <f>IF(N301="základní",J301,0)</f>
        <v>0</v>
      </c>
      <c r="BF301" s="185">
        <f>IF(N301="snížená",J301,0)</f>
        <v>0</v>
      </c>
      <c r="BG301" s="185">
        <f>IF(N301="zákl. přenesená",J301,0)</f>
        <v>0</v>
      </c>
      <c r="BH301" s="185">
        <f>IF(N301="sníž. přenesená",J301,0)</f>
        <v>0</v>
      </c>
      <c r="BI301" s="185">
        <f>IF(N301="nulová",J301,0)</f>
        <v>0</v>
      </c>
      <c r="BJ301" s="18" t="s">
        <v>80</v>
      </c>
      <c r="BK301" s="185">
        <f>ROUND(I301*H301,2)</f>
        <v>0</v>
      </c>
      <c r="BL301" s="18" t="s">
        <v>216</v>
      </c>
      <c r="BM301" s="184" t="s">
        <v>439</v>
      </c>
    </row>
    <row r="302" s="2" customFormat="1">
      <c r="A302" s="37"/>
      <c r="B302" s="38"/>
      <c r="C302" s="37"/>
      <c r="D302" s="186" t="s">
        <v>155</v>
      </c>
      <c r="E302" s="37"/>
      <c r="F302" s="187" t="s">
        <v>1190</v>
      </c>
      <c r="G302" s="37"/>
      <c r="H302" s="37"/>
      <c r="I302" s="188"/>
      <c r="J302" s="37"/>
      <c r="K302" s="37"/>
      <c r="L302" s="38"/>
      <c r="M302" s="189"/>
      <c r="N302" s="190"/>
      <c r="O302" s="76"/>
      <c r="P302" s="76"/>
      <c r="Q302" s="76"/>
      <c r="R302" s="76"/>
      <c r="S302" s="76"/>
      <c r="T302" s="7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8" t="s">
        <v>155</v>
      </c>
      <c r="AU302" s="18" t="s">
        <v>82</v>
      </c>
    </row>
    <row r="303" s="14" customFormat="1">
      <c r="A303" s="14"/>
      <c r="B303" s="199"/>
      <c r="C303" s="14"/>
      <c r="D303" s="192" t="s">
        <v>157</v>
      </c>
      <c r="E303" s="200" t="s">
        <v>1</v>
      </c>
      <c r="F303" s="201" t="s">
        <v>1148</v>
      </c>
      <c r="G303" s="14"/>
      <c r="H303" s="202">
        <v>37</v>
      </c>
      <c r="I303" s="203"/>
      <c r="J303" s="14"/>
      <c r="K303" s="14"/>
      <c r="L303" s="199"/>
      <c r="M303" s="204"/>
      <c r="N303" s="205"/>
      <c r="O303" s="205"/>
      <c r="P303" s="205"/>
      <c r="Q303" s="205"/>
      <c r="R303" s="205"/>
      <c r="S303" s="205"/>
      <c r="T303" s="20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0" t="s">
        <v>157</v>
      </c>
      <c r="AU303" s="200" t="s">
        <v>82</v>
      </c>
      <c r="AV303" s="14" t="s">
        <v>82</v>
      </c>
      <c r="AW303" s="14" t="s">
        <v>30</v>
      </c>
      <c r="AX303" s="14" t="s">
        <v>73</v>
      </c>
      <c r="AY303" s="200" t="s">
        <v>147</v>
      </c>
    </row>
    <row r="304" s="15" customFormat="1">
      <c r="A304" s="15"/>
      <c r="B304" s="207"/>
      <c r="C304" s="15"/>
      <c r="D304" s="192" t="s">
        <v>157</v>
      </c>
      <c r="E304" s="208" t="s">
        <v>1</v>
      </c>
      <c r="F304" s="209" t="s">
        <v>160</v>
      </c>
      <c r="G304" s="15"/>
      <c r="H304" s="210">
        <v>37</v>
      </c>
      <c r="I304" s="211"/>
      <c r="J304" s="15"/>
      <c r="K304" s="15"/>
      <c r="L304" s="207"/>
      <c r="M304" s="212"/>
      <c r="N304" s="213"/>
      <c r="O304" s="213"/>
      <c r="P304" s="213"/>
      <c r="Q304" s="213"/>
      <c r="R304" s="213"/>
      <c r="S304" s="213"/>
      <c r="T304" s="21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08" t="s">
        <v>157</v>
      </c>
      <c r="AU304" s="208" t="s">
        <v>82</v>
      </c>
      <c r="AV304" s="15" t="s">
        <v>154</v>
      </c>
      <c r="AW304" s="15" t="s">
        <v>30</v>
      </c>
      <c r="AX304" s="15" t="s">
        <v>80</v>
      </c>
      <c r="AY304" s="208" t="s">
        <v>147</v>
      </c>
    </row>
    <row r="305" s="2" customFormat="1" ht="44.25" customHeight="1">
      <c r="A305" s="37"/>
      <c r="B305" s="171"/>
      <c r="C305" s="172" t="s">
        <v>320</v>
      </c>
      <c r="D305" s="172" t="s">
        <v>150</v>
      </c>
      <c r="E305" s="173" t="s">
        <v>1191</v>
      </c>
      <c r="F305" s="174" t="s">
        <v>1192</v>
      </c>
      <c r="G305" s="175" t="s">
        <v>153</v>
      </c>
      <c r="H305" s="176">
        <v>2</v>
      </c>
      <c r="I305" s="177"/>
      <c r="J305" s="178">
        <f>ROUND(I305*H305,2)</f>
        <v>0</v>
      </c>
      <c r="K305" s="179"/>
      <c r="L305" s="38"/>
      <c r="M305" s="180" t="s">
        <v>1</v>
      </c>
      <c r="N305" s="181" t="s">
        <v>38</v>
      </c>
      <c r="O305" s="76"/>
      <c r="P305" s="182">
        <f>O305*H305</f>
        <v>0</v>
      </c>
      <c r="Q305" s="182">
        <v>0</v>
      </c>
      <c r="R305" s="182">
        <f>Q305*H305</f>
        <v>0</v>
      </c>
      <c r="S305" s="182">
        <v>0</v>
      </c>
      <c r="T305" s="183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4" t="s">
        <v>216</v>
      </c>
      <c r="AT305" s="184" t="s">
        <v>150</v>
      </c>
      <c r="AU305" s="184" t="s">
        <v>82</v>
      </c>
      <c r="AY305" s="18" t="s">
        <v>147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8" t="s">
        <v>80</v>
      </c>
      <c r="BK305" s="185">
        <f>ROUND(I305*H305,2)</f>
        <v>0</v>
      </c>
      <c r="BL305" s="18" t="s">
        <v>216</v>
      </c>
      <c r="BM305" s="184" t="s">
        <v>443</v>
      </c>
    </row>
    <row r="306" s="2" customFormat="1">
      <c r="A306" s="37"/>
      <c r="B306" s="38"/>
      <c r="C306" s="37"/>
      <c r="D306" s="186" t="s">
        <v>155</v>
      </c>
      <c r="E306" s="37"/>
      <c r="F306" s="187" t="s">
        <v>1193</v>
      </c>
      <c r="G306" s="37"/>
      <c r="H306" s="37"/>
      <c r="I306" s="188"/>
      <c r="J306" s="37"/>
      <c r="K306" s="37"/>
      <c r="L306" s="38"/>
      <c r="M306" s="189"/>
      <c r="N306" s="190"/>
      <c r="O306" s="76"/>
      <c r="P306" s="76"/>
      <c r="Q306" s="76"/>
      <c r="R306" s="76"/>
      <c r="S306" s="76"/>
      <c r="T306" s="7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8" t="s">
        <v>155</v>
      </c>
      <c r="AU306" s="18" t="s">
        <v>82</v>
      </c>
    </row>
    <row r="307" s="2" customFormat="1" ht="44.25" customHeight="1">
      <c r="A307" s="37"/>
      <c r="B307" s="171"/>
      <c r="C307" s="172" t="s">
        <v>445</v>
      </c>
      <c r="D307" s="172" t="s">
        <v>150</v>
      </c>
      <c r="E307" s="173" t="s">
        <v>1194</v>
      </c>
      <c r="F307" s="174" t="s">
        <v>1195</v>
      </c>
      <c r="G307" s="175" t="s">
        <v>164</v>
      </c>
      <c r="H307" s="176">
        <v>5.5</v>
      </c>
      <c r="I307" s="177"/>
      <c r="J307" s="178">
        <f>ROUND(I307*H307,2)</f>
        <v>0</v>
      </c>
      <c r="K307" s="179"/>
      <c r="L307" s="38"/>
      <c r="M307" s="180" t="s">
        <v>1</v>
      </c>
      <c r="N307" s="181" t="s">
        <v>38</v>
      </c>
      <c r="O307" s="76"/>
      <c r="P307" s="182">
        <f>O307*H307</f>
        <v>0</v>
      </c>
      <c r="Q307" s="182">
        <v>0</v>
      </c>
      <c r="R307" s="182">
        <f>Q307*H307</f>
        <v>0</v>
      </c>
      <c r="S307" s="182">
        <v>0</v>
      </c>
      <c r="T307" s="183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4" t="s">
        <v>216</v>
      </c>
      <c r="AT307" s="184" t="s">
        <v>150</v>
      </c>
      <c r="AU307" s="184" t="s">
        <v>82</v>
      </c>
      <c r="AY307" s="18" t="s">
        <v>147</v>
      </c>
      <c r="BE307" s="185">
        <f>IF(N307="základní",J307,0)</f>
        <v>0</v>
      </c>
      <c r="BF307" s="185">
        <f>IF(N307="snížená",J307,0)</f>
        <v>0</v>
      </c>
      <c r="BG307" s="185">
        <f>IF(N307="zákl. přenesená",J307,0)</f>
        <v>0</v>
      </c>
      <c r="BH307" s="185">
        <f>IF(N307="sníž. přenesená",J307,0)</f>
        <v>0</v>
      </c>
      <c r="BI307" s="185">
        <f>IF(N307="nulová",J307,0)</f>
        <v>0</v>
      </c>
      <c r="BJ307" s="18" t="s">
        <v>80</v>
      </c>
      <c r="BK307" s="185">
        <f>ROUND(I307*H307,2)</f>
        <v>0</v>
      </c>
      <c r="BL307" s="18" t="s">
        <v>216</v>
      </c>
      <c r="BM307" s="184" t="s">
        <v>448</v>
      </c>
    </row>
    <row r="308" s="2" customFormat="1">
      <c r="A308" s="37"/>
      <c r="B308" s="38"/>
      <c r="C308" s="37"/>
      <c r="D308" s="186" t="s">
        <v>155</v>
      </c>
      <c r="E308" s="37"/>
      <c r="F308" s="187" t="s">
        <v>1196</v>
      </c>
      <c r="G308" s="37"/>
      <c r="H308" s="37"/>
      <c r="I308" s="188"/>
      <c r="J308" s="37"/>
      <c r="K308" s="37"/>
      <c r="L308" s="38"/>
      <c r="M308" s="189"/>
      <c r="N308" s="190"/>
      <c r="O308" s="76"/>
      <c r="P308" s="76"/>
      <c r="Q308" s="76"/>
      <c r="R308" s="76"/>
      <c r="S308" s="76"/>
      <c r="T308" s="7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8" t="s">
        <v>155</v>
      </c>
      <c r="AU308" s="18" t="s">
        <v>82</v>
      </c>
    </row>
    <row r="309" s="13" customFormat="1">
      <c r="A309" s="13"/>
      <c r="B309" s="191"/>
      <c r="C309" s="13"/>
      <c r="D309" s="192" t="s">
        <v>157</v>
      </c>
      <c r="E309" s="193" t="s">
        <v>1</v>
      </c>
      <c r="F309" s="194" t="s">
        <v>1197</v>
      </c>
      <c r="G309" s="13"/>
      <c r="H309" s="193" t="s">
        <v>1</v>
      </c>
      <c r="I309" s="195"/>
      <c r="J309" s="13"/>
      <c r="K309" s="13"/>
      <c r="L309" s="191"/>
      <c r="M309" s="196"/>
      <c r="N309" s="197"/>
      <c r="O309" s="197"/>
      <c r="P309" s="197"/>
      <c r="Q309" s="197"/>
      <c r="R309" s="197"/>
      <c r="S309" s="197"/>
      <c r="T309" s="19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3" t="s">
        <v>157</v>
      </c>
      <c r="AU309" s="193" t="s">
        <v>82</v>
      </c>
      <c r="AV309" s="13" t="s">
        <v>80</v>
      </c>
      <c r="AW309" s="13" t="s">
        <v>30</v>
      </c>
      <c r="AX309" s="13" t="s">
        <v>73</v>
      </c>
      <c r="AY309" s="193" t="s">
        <v>147</v>
      </c>
    </row>
    <row r="310" s="14" customFormat="1">
      <c r="A310" s="14"/>
      <c r="B310" s="199"/>
      <c r="C310" s="14"/>
      <c r="D310" s="192" t="s">
        <v>157</v>
      </c>
      <c r="E310" s="200" t="s">
        <v>1</v>
      </c>
      <c r="F310" s="201" t="s">
        <v>1198</v>
      </c>
      <c r="G310" s="14"/>
      <c r="H310" s="202">
        <v>5.5</v>
      </c>
      <c r="I310" s="203"/>
      <c r="J310" s="14"/>
      <c r="K310" s="14"/>
      <c r="L310" s="199"/>
      <c r="M310" s="204"/>
      <c r="N310" s="205"/>
      <c r="O310" s="205"/>
      <c r="P310" s="205"/>
      <c r="Q310" s="205"/>
      <c r="R310" s="205"/>
      <c r="S310" s="205"/>
      <c r="T310" s="20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00" t="s">
        <v>157</v>
      </c>
      <c r="AU310" s="200" t="s">
        <v>82</v>
      </c>
      <c r="AV310" s="14" t="s">
        <v>82</v>
      </c>
      <c r="AW310" s="14" t="s">
        <v>30</v>
      </c>
      <c r="AX310" s="14" t="s">
        <v>73</v>
      </c>
      <c r="AY310" s="200" t="s">
        <v>147</v>
      </c>
    </row>
    <row r="311" s="15" customFormat="1">
      <c r="A311" s="15"/>
      <c r="B311" s="207"/>
      <c r="C311" s="15"/>
      <c r="D311" s="192" t="s">
        <v>157</v>
      </c>
      <c r="E311" s="208" t="s">
        <v>1</v>
      </c>
      <c r="F311" s="209" t="s">
        <v>160</v>
      </c>
      <c r="G311" s="15"/>
      <c r="H311" s="210">
        <v>5.5</v>
      </c>
      <c r="I311" s="211"/>
      <c r="J311" s="15"/>
      <c r="K311" s="15"/>
      <c r="L311" s="207"/>
      <c r="M311" s="212"/>
      <c r="N311" s="213"/>
      <c r="O311" s="213"/>
      <c r="P311" s="213"/>
      <c r="Q311" s="213"/>
      <c r="R311" s="213"/>
      <c r="S311" s="213"/>
      <c r="T311" s="21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08" t="s">
        <v>157</v>
      </c>
      <c r="AU311" s="208" t="s">
        <v>82</v>
      </c>
      <c r="AV311" s="15" t="s">
        <v>154</v>
      </c>
      <c r="AW311" s="15" t="s">
        <v>30</v>
      </c>
      <c r="AX311" s="15" t="s">
        <v>80</v>
      </c>
      <c r="AY311" s="208" t="s">
        <v>147</v>
      </c>
    </row>
    <row r="312" s="2" customFormat="1" ht="37.8" customHeight="1">
      <c r="A312" s="37"/>
      <c r="B312" s="171"/>
      <c r="C312" s="172" t="s">
        <v>324</v>
      </c>
      <c r="D312" s="172" t="s">
        <v>150</v>
      </c>
      <c r="E312" s="173" t="s">
        <v>1199</v>
      </c>
      <c r="F312" s="174" t="s">
        <v>1200</v>
      </c>
      <c r="G312" s="175" t="s">
        <v>164</v>
      </c>
      <c r="H312" s="176">
        <v>9.5</v>
      </c>
      <c r="I312" s="177"/>
      <c r="J312" s="178">
        <f>ROUND(I312*H312,2)</f>
        <v>0</v>
      </c>
      <c r="K312" s="179"/>
      <c r="L312" s="38"/>
      <c r="M312" s="180" t="s">
        <v>1</v>
      </c>
      <c r="N312" s="181" t="s">
        <v>38</v>
      </c>
      <c r="O312" s="76"/>
      <c r="P312" s="182">
        <f>O312*H312</f>
        <v>0</v>
      </c>
      <c r="Q312" s="182">
        <v>0</v>
      </c>
      <c r="R312" s="182">
        <f>Q312*H312</f>
        <v>0</v>
      </c>
      <c r="S312" s="182">
        <v>0</v>
      </c>
      <c r="T312" s="183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4" t="s">
        <v>216</v>
      </c>
      <c r="AT312" s="184" t="s">
        <v>150</v>
      </c>
      <c r="AU312" s="184" t="s">
        <v>82</v>
      </c>
      <c r="AY312" s="18" t="s">
        <v>147</v>
      </c>
      <c r="BE312" s="185">
        <f>IF(N312="základní",J312,0)</f>
        <v>0</v>
      </c>
      <c r="BF312" s="185">
        <f>IF(N312="snížená",J312,0)</f>
        <v>0</v>
      </c>
      <c r="BG312" s="185">
        <f>IF(N312="zákl. přenesená",J312,0)</f>
        <v>0</v>
      </c>
      <c r="BH312" s="185">
        <f>IF(N312="sníž. přenesená",J312,0)</f>
        <v>0</v>
      </c>
      <c r="BI312" s="185">
        <f>IF(N312="nulová",J312,0)</f>
        <v>0</v>
      </c>
      <c r="BJ312" s="18" t="s">
        <v>80</v>
      </c>
      <c r="BK312" s="185">
        <f>ROUND(I312*H312,2)</f>
        <v>0</v>
      </c>
      <c r="BL312" s="18" t="s">
        <v>216</v>
      </c>
      <c r="BM312" s="184" t="s">
        <v>452</v>
      </c>
    </row>
    <row r="313" s="2" customFormat="1">
      <c r="A313" s="37"/>
      <c r="B313" s="38"/>
      <c r="C313" s="37"/>
      <c r="D313" s="186" t="s">
        <v>155</v>
      </c>
      <c r="E313" s="37"/>
      <c r="F313" s="187" t="s">
        <v>1201</v>
      </c>
      <c r="G313" s="37"/>
      <c r="H313" s="37"/>
      <c r="I313" s="188"/>
      <c r="J313" s="37"/>
      <c r="K313" s="37"/>
      <c r="L313" s="38"/>
      <c r="M313" s="189"/>
      <c r="N313" s="190"/>
      <c r="O313" s="76"/>
      <c r="P313" s="76"/>
      <c r="Q313" s="76"/>
      <c r="R313" s="76"/>
      <c r="S313" s="76"/>
      <c r="T313" s="7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8" t="s">
        <v>155</v>
      </c>
      <c r="AU313" s="18" t="s">
        <v>82</v>
      </c>
    </row>
    <row r="314" s="13" customFormat="1">
      <c r="A314" s="13"/>
      <c r="B314" s="191"/>
      <c r="C314" s="13"/>
      <c r="D314" s="192" t="s">
        <v>157</v>
      </c>
      <c r="E314" s="193" t="s">
        <v>1</v>
      </c>
      <c r="F314" s="194" t="s">
        <v>1202</v>
      </c>
      <c r="G314" s="13"/>
      <c r="H314" s="193" t="s">
        <v>1</v>
      </c>
      <c r="I314" s="195"/>
      <c r="J314" s="13"/>
      <c r="K314" s="13"/>
      <c r="L314" s="191"/>
      <c r="M314" s="196"/>
      <c r="N314" s="197"/>
      <c r="O314" s="197"/>
      <c r="P314" s="197"/>
      <c r="Q314" s="197"/>
      <c r="R314" s="197"/>
      <c r="S314" s="197"/>
      <c r="T314" s="19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93" t="s">
        <v>157</v>
      </c>
      <c r="AU314" s="193" t="s">
        <v>82</v>
      </c>
      <c r="AV314" s="13" t="s">
        <v>80</v>
      </c>
      <c r="AW314" s="13" t="s">
        <v>30</v>
      </c>
      <c r="AX314" s="13" t="s">
        <v>73</v>
      </c>
      <c r="AY314" s="193" t="s">
        <v>147</v>
      </c>
    </row>
    <row r="315" s="14" customFormat="1">
      <c r="A315" s="14"/>
      <c r="B315" s="199"/>
      <c r="C315" s="14"/>
      <c r="D315" s="192" t="s">
        <v>157</v>
      </c>
      <c r="E315" s="200" t="s">
        <v>1</v>
      </c>
      <c r="F315" s="201" t="s">
        <v>1203</v>
      </c>
      <c r="G315" s="14"/>
      <c r="H315" s="202">
        <v>4.5</v>
      </c>
      <c r="I315" s="203"/>
      <c r="J315" s="14"/>
      <c r="K315" s="14"/>
      <c r="L315" s="199"/>
      <c r="M315" s="204"/>
      <c r="N315" s="205"/>
      <c r="O315" s="205"/>
      <c r="P315" s="205"/>
      <c r="Q315" s="205"/>
      <c r="R315" s="205"/>
      <c r="S315" s="205"/>
      <c r="T315" s="20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00" t="s">
        <v>157</v>
      </c>
      <c r="AU315" s="200" t="s">
        <v>82</v>
      </c>
      <c r="AV315" s="14" t="s">
        <v>82</v>
      </c>
      <c r="AW315" s="14" t="s">
        <v>30</v>
      </c>
      <c r="AX315" s="14" t="s">
        <v>73</v>
      </c>
      <c r="AY315" s="200" t="s">
        <v>147</v>
      </c>
    </row>
    <row r="316" s="14" customFormat="1">
      <c r="A316" s="14"/>
      <c r="B316" s="199"/>
      <c r="C316" s="14"/>
      <c r="D316" s="192" t="s">
        <v>157</v>
      </c>
      <c r="E316" s="200" t="s">
        <v>1</v>
      </c>
      <c r="F316" s="201" t="s">
        <v>1204</v>
      </c>
      <c r="G316" s="14"/>
      <c r="H316" s="202">
        <v>5</v>
      </c>
      <c r="I316" s="203"/>
      <c r="J316" s="14"/>
      <c r="K316" s="14"/>
      <c r="L316" s="199"/>
      <c r="M316" s="204"/>
      <c r="N316" s="205"/>
      <c r="O316" s="205"/>
      <c r="P316" s="205"/>
      <c r="Q316" s="205"/>
      <c r="R316" s="205"/>
      <c r="S316" s="205"/>
      <c r="T316" s="20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00" t="s">
        <v>157</v>
      </c>
      <c r="AU316" s="200" t="s">
        <v>82</v>
      </c>
      <c r="AV316" s="14" t="s">
        <v>82</v>
      </c>
      <c r="AW316" s="14" t="s">
        <v>30</v>
      </c>
      <c r="AX316" s="14" t="s">
        <v>73</v>
      </c>
      <c r="AY316" s="200" t="s">
        <v>147</v>
      </c>
    </row>
    <row r="317" s="15" customFormat="1">
      <c r="A317" s="15"/>
      <c r="B317" s="207"/>
      <c r="C317" s="15"/>
      <c r="D317" s="192" t="s">
        <v>157</v>
      </c>
      <c r="E317" s="208" t="s">
        <v>1</v>
      </c>
      <c r="F317" s="209" t="s">
        <v>160</v>
      </c>
      <c r="G317" s="15"/>
      <c r="H317" s="210">
        <v>9.5</v>
      </c>
      <c r="I317" s="211"/>
      <c r="J317" s="15"/>
      <c r="K317" s="15"/>
      <c r="L317" s="207"/>
      <c r="M317" s="212"/>
      <c r="N317" s="213"/>
      <c r="O317" s="213"/>
      <c r="P317" s="213"/>
      <c r="Q317" s="213"/>
      <c r="R317" s="213"/>
      <c r="S317" s="213"/>
      <c r="T317" s="214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08" t="s">
        <v>157</v>
      </c>
      <c r="AU317" s="208" t="s">
        <v>82</v>
      </c>
      <c r="AV317" s="15" t="s">
        <v>154</v>
      </c>
      <c r="AW317" s="15" t="s">
        <v>30</v>
      </c>
      <c r="AX317" s="15" t="s">
        <v>80</v>
      </c>
      <c r="AY317" s="208" t="s">
        <v>147</v>
      </c>
    </row>
    <row r="318" s="2" customFormat="1" ht="49.05" customHeight="1">
      <c r="A318" s="37"/>
      <c r="B318" s="171"/>
      <c r="C318" s="172" t="s">
        <v>466</v>
      </c>
      <c r="D318" s="172" t="s">
        <v>150</v>
      </c>
      <c r="E318" s="173" t="s">
        <v>1205</v>
      </c>
      <c r="F318" s="174" t="s">
        <v>1206</v>
      </c>
      <c r="G318" s="175" t="s">
        <v>153</v>
      </c>
      <c r="H318" s="176">
        <v>1</v>
      </c>
      <c r="I318" s="177"/>
      <c r="J318" s="178">
        <f>ROUND(I318*H318,2)</f>
        <v>0</v>
      </c>
      <c r="K318" s="179"/>
      <c r="L318" s="38"/>
      <c r="M318" s="180" t="s">
        <v>1</v>
      </c>
      <c r="N318" s="181" t="s">
        <v>38</v>
      </c>
      <c r="O318" s="76"/>
      <c r="P318" s="182">
        <f>O318*H318</f>
        <v>0</v>
      </c>
      <c r="Q318" s="182">
        <v>0</v>
      </c>
      <c r="R318" s="182">
        <f>Q318*H318</f>
        <v>0</v>
      </c>
      <c r="S318" s="182">
        <v>0</v>
      </c>
      <c r="T318" s="183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4" t="s">
        <v>216</v>
      </c>
      <c r="AT318" s="184" t="s">
        <v>150</v>
      </c>
      <c r="AU318" s="184" t="s">
        <v>82</v>
      </c>
      <c r="AY318" s="18" t="s">
        <v>147</v>
      </c>
      <c r="BE318" s="185">
        <f>IF(N318="základní",J318,0)</f>
        <v>0</v>
      </c>
      <c r="BF318" s="185">
        <f>IF(N318="snížená",J318,0)</f>
        <v>0</v>
      </c>
      <c r="BG318" s="185">
        <f>IF(N318="zákl. přenesená",J318,0)</f>
        <v>0</v>
      </c>
      <c r="BH318" s="185">
        <f>IF(N318="sníž. přenesená",J318,0)</f>
        <v>0</v>
      </c>
      <c r="BI318" s="185">
        <f>IF(N318="nulová",J318,0)</f>
        <v>0</v>
      </c>
      <c r="BJ318" s="18" t="s">
        <v>80</v>
      </c>
      <c r="BK318" s="185">
        <f>ROUND(I318*H318,2)</f>
        <v>0</v>
      </c>
      <c r="BL318" s="18" t="s">
        <v>216</v>
      </c>
      <c r="BM318" s="184" t="s">
        <v>469</v>
      </c>
    </row>
    <row r="319" s="2" customFormat="1">
      <c r="A319" s="37"/>
      <c r="B319" s="38"/>
      <c r="C319" s="37"/>
      <c r="D319" s="186" t="s">
        <v>155</v>
      </c>
      <c r="E319" s="37"/>
      <c r="F319" s="187" t="s">
        <v>1207</v>
      </c>
      <c r="G319" s="37"/>
      <c r="H319" s="37"/>
      <c r="I319" s="188"/>
      <c r="J319" s="37"/>
      <c r="K319" s="37"/>
      <c r="L319" s="38"/>
      <c r="M319" s="189"/>
      <c r="N319" s="190"/>
      <c r="O319" s="76"/>
      <c r="P319" s="76"/>
      <c r="Q319" s="76"/>
      <c r="R319" s="76"/>
      <c r="S319" s="76"/>
      <c r="T319" s="7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8" t="s">
        <v>155</v>
      </c>
      <c r="AU319" s="18" t="s">
        <v>82</v>
      </c>
    </row>
    <row r="320" s="2" customFormat="1" ht="55.5" customHeight="1">
      <c r="A320" s="37"/>
      <c r="B320" s="171"/>
      <c r="C320" s="172" t="s">
        <v>329</v>
      </c>
      <c r="D320" s="172" t="s">
        <v>150</v>
      </c>
      <c r="E320" s="173" t="s">
        <v>1208</v>
      </c>
      <c r="F320" s="174" t="s">
        <v>1209</v>
      </c>
      <c r="G320" s="175" t="s">
        <v>153</v>
      </c>
      <c r="H320" s="176">
        <v>1</v>
      </c>
      <c r="I320" s="177"/>
      <c r="J320" s="178">
        <f>ROUND(I320*H320,2)</f>
        <v>0</v>
      </c>
      <c r="K320" s="179"/>
      <c r="L320" s="38"/>
      <c r="M320" s="180" t="s">
        <v>1</v>
      </c>
      <c r="N320" s="181" t="s">
        <v>38</v>
      </c>
      <c r="O320" s="76"/>
      <c r="P320" s="182">
        <f>O320*H320</f>
        <v>0</v>
      </c>
      <c r="Q320" s="182">
        <v>0</v>
      </c>
      <c r="R320" s="182">
        <f>Q320*H320</f>
        <v>0</v>
      </c>
      <c r="S320" s="182">
        <v>0</v>
      </c>
      <c r="T320" s="183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4" t="s">
        <v>216</v>
      </c>
      <c r="AT320" s="184" t="s">
        <v>150</v>
      </c>
      <c r="AU320" s="184" t="s">
        <v>82</v>
      </c>
      <c r="AY320" s="18" t="s">
        <v>147</v>
      </c>
      <c r="BE320" s="185">
        <f>IF(N320="základní",J320,0)</f>
        <v>0</v>
      </c>
      <c r="BF320" s="185">
        <f>IF(N320="snížená",J320,0)</f>
        <v>0</v>
      </c>
      <c r="BG320" s="185">
        <f>IF(N320="zákl. přenesená",J320,0)</f>
        <v>0</v>
      </c>
      <c r="BH320" s="185">
        <f>IF(N320="sníž. přenesená",J320,0)</f>
        <v>0</v>
      </c>
      <c r="BI320" s="185">
        <f>IF(N320="nulová",J320,0)</f>
        <v>0</v>
      </c>
      <c r="BJ320" s="18" t="s">
        <v>80</v>
      </c>
      <c r="BK320" s="185">
        <f>ROUND(I320*H320,2)</f>
        <v>0</v>
      </c>
      <c r="BL320" s="18" t="s">
        <v>216</v>
      </c>
      <c r="BM320" s="184" t="s">
        <v>476</v>
      </c>
    </row>
    <row r="321" s="2" customFormat="1">
      <c r="A321" s="37"/>
      <c r="B321" s="38"/>
      <c r="C321" s="37"/>
      <c r="D321" s="186" t="s">
        <v>155</v>
      </c>
      <c r="E321" s="37"/>
      <c r="F321" s="187" t="s">
        <v>1210</v>
      </c>
      <c r="G321" s="37"/>
      <c r="H321" s="37"/>
      <c r="I321" s="188"/>
      <c r="J321" s="37"/>
      <c r="K321" s="37"/>
      <c r="L321" s="38"/>
      <c r="M321" s="189"/>
      <c r="N321" s="190"/>
      <c r="O321" s="76"/>
      <c r="P321" s="76"/>
      <c r="Q321" s="76"/>
      <c r="R321" s="76"/>
      <c r="S321" s="76"/>
      <c r="T321" s="7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18" t="s">
        <v>155</v>
      </c>
      <c r="AU321" s="18" t="s">
        <v>82</v>
      </c>
    </row>
    <row r="322" s="2" customFormat="1" ht="33" customHeight="1">
      <c r="A322" s="37"/>
      <c r="B322" s="171"/>
      <c r="C322" s="172" t="s">
        <v>482</v>
      </c>
      <c r="D322" s="172" t="s">
        <v>150</v>
      </c>
      <c r="E322" s="173" t="s">
        <v>1211</v>
      </c>
      <c r="F322" s="174" t="s">
        <v>1212</v>
      </c>
      <c r="G322" s="175" t="s">
        <v>195</v>
      </c>
      <c r="H322" s="176">
        <v>37</v>
      </c>
      <c r="I322" s="177"/>
      <c r="J322" s="178">
        <f>ROUND(I322*H322,2)</f>
        <v>0</v>
      </c>
      <c r="K322" s="179"/>
      <c r="L322" s="38"/>
      <c r="M322" s="180" t="s">
        <v>1</v>
      </c>
      <c r="N322" s="181" t="s">
        <v>38</v>
      </c>
      <c r="O322" s="76"/>
      <c r="P322" s="182">
        <f>O322*H322</f>
        <v>0</v>
      </c>
      <c r="Q322" s="182">
        <v>0</v>
      </c>
      <c r="R322" s="182">
        <f>Q322*H322</f>
        <v>0</v>
      </c>
      <c r="S322" s="182">
        <v>0</v>
      </c>
      <c r="T322" s="183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4" t="s">
        <v>216</v>
      </c>
      <c r="AT322" s="184" t="s">
        <v>150</v>
      </c>
      <c r="AU322" s="184" t="s">
        <v>82</v>
      </c>
      <c r="AY322" s="18" t="s">
        <v>147</v>
      </c>
      <c r="BE322" s="185">
        <f>IF(N322="základní",J322,0)</f>
        <v>0</v>
      </c>
      <c r="BF322" s="185">
        <f>IF(N322="snížená",J322,0)</f>
        <v>0</v>
      </c>
      <c r="BG322" s="185">
        <f>IF(N322="zákl. přenesená",J322,0)</f>
        <v>0</v>
      </c>
      <c r="BH322" s="185">
        <f>IF(N322="sníž. přenesená",J322,0)</f>
        <v>0</v>
      </c>
      <c r="BI322" s="185">
        <f>IF(N322="nulová",J322,0)</f>
        <v>0</v>
      </c>
      <c r="BJ322" s="18" t="s">
        <v>80</v>
      </c>
      <c r="BK322" s="185">
        <f>ROUND(I322*H322,2)</f>
        <v>0</v>
      </c>
      <c r="BL322" s="18" t="s">
        <v>216</v>
      </c>
      <c r="BM322" s="184" t="s">
        <v>485</v>
      </c>
    </row>
    <row r="323" s="2" customFormat="1">
      <c r="A323" s="37"/>
      <c r="B323" s="38"/>
      <c r="C323" s="37"/>
      <c r="D323" s="186" t="s">
        <v>155</v>
      </c>
      <c r="E323" s="37"/>
      <c r="F323" s="187" t="s">
        <v>1213</v>
      </c>
      <c r="G323" s="37"/>
      <c r="H323" s="37"/>
      <c r="I323" s="188"/>
      <c r="J323" s="37"/>
      <c r="K323" s="37"/>
      <c r="L323" s="38"/>
      <c r="M323" s="189"/>
      <c r="N323" s="190"/>
      <c r="O323" s="76"/>
      <c r="P323" s="76"/>
      <c r="Q323" s="76"/>
      <c r="R323" s="76"/>
      <c r="S323" s="76"/>
      <c r="T323" s="7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8" t="s">
        <v>155</v>
      </c>
      <c r="AU323" s="18" t="s">
        <v>82</v>
      </c>
    </row>
    <row r="324" s="14" customFormat="1">
      <c r="A324" s="14"/>
      <c r="B324" s="199"/>
      <c r="C324" s="14"/>
      <c r="D324" s="192" t="s">
        <v>157</v>
      </c>
      <c r="E324" s="200" t="s">
        <v>1</v>
      </c>
      <c r="F324" s="201" t="s">
        <v>1148</v>
      </c>
      <c r="G324" s="14"/>
      <c r="H324" s="202">
        <v>37</v>
      </c>
      <c r="I324" s="203"/>
      <c r="J324" s="14"/>
      <c r="K324" s="14"/>
      <c r="L324" s="199"/>
      <c r="M324" s="204"/>
      <c r="N324" s="205"/>
      <c r="O324" s="205"/>
      <c r="P324" s="205"/>
      <c r="Q324" s="205"/>
      <c r="R324" s="205"/>
      <c r="S324" s="205"/>
      <c r="T324" s="20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00" t="s">
        <v>157</v>
      </c>
      <c r="AU324" s="200" t="s">
        <v>82</v>
      </c>
      <c r="AV324" s="14" t="s">
        <v>82</v>
      </c>
      <c r="AW324" s="14" t="s">
        <v>30</v>
      </c>
      <c r="AX324" s="14" t="s">
        <v>73</v>
      </c>
      <c r="AY324" s="200" t="s">
        <v>147</v>
      </c>
    </row>
    <row r="325" s="15" customFormat="1">
      <c r="A325" s="15"/>
      <c r="B325" s="207"/>
      <c r="C325" s="15"/>
      <c r="D325" s="192" t="s">
        <v>157</v>
      </c>
      <c r="E325" s="208" t="s">
        <v>1</v>
      </c>
      <c r="F325" s="209" t="s">
        <v>160</v>
      </c>
      <c r="G325" s="15"/>
      <c r="H325" s="210">
        <v>37</v>
      </c>
      <c r="I325" s="211"/>
      <c r="J325" s="15"/>
      <c r="K325" s="15"/>
      <c r="L325" s="207"/>
      <c r="M325" s="212"/>
      <c r="N325" s="213"/>
      <c r="O325" s="213"/>
      <c r="P325" s="213"/>
      <c r="Q325" s="213"/>
      <c r="R325" s="213"/>
      <c r="S325" s="213"/>
      <c r="T325" s="214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08" t="s">
        <v>157</v>
      </c>
      <c r="AU325" s="208" t="s">
        <v>82</v>
      </c>
      <c r="AV325" s="15" t="s">
        <v>154</v>
      </c>
      <c r="AW325" s="15" t="s">
        <v>30</v>
      </c>
      <c r="AX325" s="15" t="s">
        <v>80</v>
      </c>
      <c r="AY325" s="208" t="s">
        <v>147</v>
      </c>
    </row>
    <row r="326" s="2" customFormat="1" ht="37.8" customHeight="1">
      <c r="A326" s="37"/>
      <c r="B326" s="171"/>
      <c r="C326" s="172" t="s">
        <v>333</v>
      </c>
      <c r="D326" s="172" t="s">
        <v>150</v>
      </c>
      <c r="E326" s="173" t="s">
        <v>1214</v>
      </c>
      <c r="F326" s="174" t="s">
        <v>1215</v>
      </c>
      <c r="G326" s="175" t="s">
        <v>153</v>
      </c>
      <c r="H326" s="176">
        <v>2</v>
      </c>
      <c r="I326" s="177"/>
      <c r="J326" s="178">
        <f>ROUND(I326*H326,2)</f>
        <v>0</v>
      </c>
      <c r="K326" s="179"/>
      <c r="L326" s="38"/>
      <c r="M326" s="180" t="s">
        <v>1</v>
      </c>
      <c r="N326" s="181" t="s">
        <v>38</v>
      </c>
      <c r="O326" s="76"/>
      <c r="P326" s="182">
        <f>O326*H326</f>
        <v>0</v>
      </c>
      <c r="Q326" s="182">
        <v>0</v>
      </c>
      <c r="R326" s="182">
        <f>Q326*H326</f>
        <v>0</v>
      </c>
      <c r="S326" s="182">
        <v>0</v>
      </c>
      <c r="T326" s="183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84" t="s">
        <v>216</v>
      </c>
      <c r="AT326" s="184" t="s">
        <v>150</v>
      </c>
      <c r="AU326" s="184" t="s">
        <v>82</v>
      </c>
      <c r="AY326" s="18" t="s">
        <v>147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8" t="s">
        <v>80</v>
      </c>
      <c r="BK326" s="185">
        <f>ROUND(I326*H326,2)</f>
        <v>0</v>
      </c>
      <c r="BL326" s="18" t="s">
        <v>216</v>
      </c>
      <c r="BM326" s="184" t="s">
        <v>492</v>
      </c>
    </row>
    <row r="327" s="2" customFormat="1">
      <c r="A327" s="37"/>
      <c r="B327" s="38"/>
      <c r="C327" s="37"/>
      <c r="D327" s="186" t="s">
        <v>155</v>
      </c>
      <c r="E327" s="37"/>
      <c r="F327" s="187" t="s">
        <v>1216</v>
      </c>
      <c r="G327" s="37"/>
      <c r="H327" s="37"/>
      <c r="I327" s="188"/>
      <c r="J327" s="37"/>
      <c r="K327" s="37"/>
      <c r="L327" s="38"/>
      <c r="M327" s="189"/>
      <c r="N327" s="190"/>
      <c r="O327" s="76"/>
      <c r="P327" s="76"/>
      <c r="Q327" s="76"/>
      <c r="R327" s="76"/>
      <c r="S327" s="76"/>
      <c r="T327" s="7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18" t="s">
        <v>155</v>
      </c>
      <c r="AU327" s="18" t="s">
        <v>82</v>
      </c>
    </row>
    <row r="328" s="2" customFormat="1" ht="37.8" customHeight="1">
      <c r="A328" s="37"/>
      <c r="B328" s="171"/>
      <c r="C328" s="172" t="s">
        <v>505</v>
      </c>
      <c r="D328" s="172" t="s">
        <v>150</v>
      </c>
      <c r="E328" s="173" t="s">
        <v>1217</v>
      </c>
      <c r="F328" s="174" t="s">
        <v>1218</v>
      </c>
      <c r="G328" s="175" t="s">
        <v>195</v>
      </c>
      <c r="H328" s="176">
        <v>16</v>
      </c>
      <c r="I328" s="177"/>
      <c r="J328" s="178">
        <f>ROUND(I328*H328,2)</f>
        <v>0</v>
      </c>
      <c r="K328" s="179"/>
      <c r="L328" s="38"/>
      <c r="M328" s="180" t="s">
        <v>1</v>
      </c>
      <c r="N328" s="181" t="s">
        <v>38</v>
      </c>
      <c r="O328" s="76"/>
      <c r="P328" s="182">
        <f>O328*H328</f>
        <v>0</v>
      </c>
      <c r="Q328" s="182">
        <v>0</v>
      </c>
      <c r="R328" s="182">
        <f>Q328*H328</f>
        <v>0</v>
      </c>
      <c r="S328" s="182">
        <v>0</v>
      </c>
      <c r="T328" s="183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4" t="s">
        <v>216</v>
      </c>
      <c r="AT328" s="184" t="s">
        <v>150</v>
      </c>
      <c r="AU328" s="184" t="s">
        <v>82</v>
      </c>
      <c r="AY328" s="18" t="s">
        <v>147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18" t="s">
        <v>80</v>
      </c>
      <c r="BK328" s="185">
        <f>ROUND(I328*H328,2)</f>
        <v>0</v>
      </c>
      <c r="BL328" s="18" t="s">
        <v>216</v>
      </c>
      <c r="BM328" s="184" t="s">
        <v>509</v>
      </c>
    </row>
    <row r="329" s="2" customFormat="1">
      <c r="A329" s="37"/>
      <c r="B329" s="38"/>
      <c r="C329" s="37"/>
      <c r="D329" s="186" t="s">
        <v>155</v>
      </c>
      <c r="E329" s="37"/>
      <c r="F329" s="187" t="s">
        <v>1219</v>
      </c>
      <c r="G329" s="37"/>
      <c r="H329" s="37"/>
      <c r="I329" s="188"/>
      <c r="J329" s="37"/>
      <c r="K329" s="37"/>
      <c r="L329" s="38"/>
      <c r="M329" s="189"/>
      <c r="N329" s="190"/>
      <c r="O329" s="76"/>
      <c r="P329" s="76"/>
      <c r="Q329" s="76"/>
      <c r="R329" s="76"/>
      <c r="S329" s="76"/>
      <c r="T329" s="7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8" t="s">
        <v>155</v>
      </c>
      <c r="AU329" s="18" t="s">
        <v>82</v>
      </c>
    </row>
    <row r="330" s="14" customFormat="1">
      <c r="A330" s="14"/>
      <c r="B330" s="199"/>
      <c r="C330" s="14"/>
      <c r="D330" s="192" t="s">
        <v>157</v>
      </c>
      <c r="E330" s="200" t="s">
        <v>1</v>
      </c>
      <c r="F330" s="201" t="s">
        <v>1220</v>
      </c>
      <c r="G330" s="14"/>
      <c r="H330" s="202">
        <v>16</v>
      </c>
      <c r="I330" s="203"/>
      <c r="J330" s="14"/>
      <c r="K330" s="14"/>
      <c r="L330" s="199"/>
      <c r="M330" s="204"/>
      <c r="N330" s="205"/>
      <c r="O330" s="205"/>
      <c r="P330" s="205"/>
      <c r="Q330" s="205"/>
      <c r="R330" s="205"/>
      <c r="S330" s="205"/>
      <c r="T330" s="20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0" t="s">
        <v>157</v>
      </c>
      <c r="AU330" s="200" t="s">
        <v>82</v>
      </c>
      <c r="AV330" s="14" t="s">
        <v>82</v>
      </c>
      <c r="AW330" s="14" t="s">
        <v>30</v>
      </c>
      <c r="AX330" s="14" t="s">
        <v>73</v>
      </c>
      <c r="AY330" s="200" t="s">
        <v>147</v>
      </c>
    </row>
    <row r="331" s="15" customFormat="1">
      <c r="A331" s="15"/>
      <c r="B331" s="207"/>
      <c r="C331" s="15"/>
      <c r="D331" s="192" t="s">
        <v>157</v>
      </c>
      <c r="E331" s="208" t="s">
        <v>1</v>
      </c>
      <c r="F331" s="209" t="s">
        <v>160</v>
      </c>
      <c r="G331" s="15"/>
      <c r="H331" s="210">
        <v>16</v>
      </c>
      <c r="I331" s="211"/>
      <c r="J331" s="15"/>
      <c r="K331" s="15"/>
      <c r="L331" s="207"/>
      <c r="M331" s="212"/>
      <c r="N331" s="213"/>
      <c r="O331" s="213"/>
      <c r="P331" s="213"/>
      <c r="Q331" s="213"/>
      <c r="R331" s="213"/>
      <c r="S331" s="213"/>
      <c r="T331" s="21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08" t="s">
        <v>157</v>
      </c>
      <c r="AU331" s="208" t="s">
        <v>82</v>
      </c>
      <c r="AV331" s="15" t="s">
        <v>154</v>
      </c>
      <c r="AW331" s="15" t="s">
        <v>30</v>
      </c>
      <c r="AX331" s="15" t="s">
        <v>80</v>
      </c>
      <c r="AY331" s="208" t="s">
        <v>147</v>
      </c>
    </row>
    <row r="332" s="2" customFormat="1" ht="55.5" customHeight="1">
      <c r="A332" s="37"/>
      <c r="B332" s="171"/>
      <c r="C332" s="172" t="s">
        <v>336</v>
      </c>
      <c r="D332" s="172" t="s">
        <v>150</v>
      </c>
      <c r="E332" s="173" t="s">
        <v>1221</v>
      </c>
      <c r="F332" s="174" t="s">
        <v>1222</v>
      </c>
      <c r="G332" s="175" t="s">
        <v>667</v>
      </c>
      <c r="H332" s="226"/>
      <c r="I332" s="177"/>
      <c r="J332" s="178">
        <f>ROUND(I332*H332,2)</f>
        <v>0</v>
      </c>
      <c r="K332" s="179"/>
      <c r="L332" s="38"/>
      <c r="M332" s="180" t="s">
        <v>1</v>
      </c>
      <c r="N332" s="181" t="s">
        <v>38</v>
      </c>
      <c r="O332" s="76"/>
      <c r="P332" s="182">
        <f>O332*H332</f>
        <v>0</v>
      </c>
      <c r="Q332" s="182">
        <v>0</v>
      </c>
      <c r="R332" s="182">
        <f>Q332*H332</f>
        <v>0</v>
      </c>
      <c r="S332" s="182">
        <v>0</v>
      </c>
      <c r="T332" s="183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4" t="s">
        <v>216</v>
      </c>
      <c r="AT332" s="184" t="s">
        <v>150</v>
      </c>
      <c r="AU332" s="184" t="s">
        <v>82</v>
      </c>
      <c r="AY332" s="18" t="s">
        <v>147</v>
      </c>
      <c r="BE332" s="185">
        <f>IF(N332="základní",J332,0)</f>
        <v>0</v>
      </c>
      <c r="BF332" s="185">
        <f>IF(N332="snížená",J332,0)</f>
        <v>0</v>
      </c>
      <c r="BG332" s="185">
        <f>IF(N332="zákl. přenesená",J332,0)</f>
        <v>0</v>
      </c>
      <c r="BH332" s="185">
        <f>IF(N332="sníž. přenesená",J332,0)</f>
        <v>0</v>
      </c>
      <c r="BI332" s="185">
        <f>IF(N332="nulová",J332,0)</f>
        <v>0</v>
      </c>
      <c r="BJ332" s="18" t="s">
        <v>80</v>
      </c>
      <c r="BK332" s="185">
        <f>ROUND(I332*H332,2)</f>
        <v>0</v>
      </c>
      <c r="BL332" s="18" t="s">
        <v>216</v>
      </c>
      <c r="BM332" s="184" t="s">
        <v>513</v>
      </c>
    </row>
    <row r="333" s="2" customFormat="1">
      <c r="A333" s="37"/>
      <c r="B333" s="38"/>
      <c r="C333" s="37"/>
      <c r="D333" s="186" t="s">
        <v>155</v>
      </c>
      <c r="E333" s="37"/>
      <c r="F333" s="187" t="s">
        <v>1223</v>
      </c>
      <c r="G333" s="37"/>
      <c r="H333" s="37"/>
      <c r="I333" s="188"/>
      <c r="J333" s="37"/>
      <c r="K333" s="37"/>
      <c r="L333" s="38"/>
      <c r="M333" s="189"/>
      <c r="N333" s="190"/>
      <c r="O333" s="76"/>
      <c r="P333" s="76"/>
      <c r="Q333" s="76"/>
      <c r="R333" s="76"/>
      <c r="S333" s="76"/>
      <c r="T333" s="7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8" t="s">
        <v>155</v>
      </c>
      <c r="AU333" s="18" t="s">
        <v>82</v>
      </c>
    </row>
    <row r="334" s="12" customFormat="1" ht="22.8" customHeight="1">
      <c r="A334" s="12"/>
      <c r="B334" s="158"/>
      <c r="C334" s="12"/>
      <c r="D334" s="159" t="s">
        <v>72</v>
      </c>
      <c r="E334" s="169" t="s">
        <v>1224</v>
      </c>
      <c r="F334" s="169" t="s">
        <v>1225</v>
      </c>
      <c r="G334" s="12"/>
      <c r="H334" s="12"/>
      <c r="I334" s="161"/>
      <c r="J334" s="170">
        <f>BK334</f>
        <v>0</v>
      </c>
      <c r="K334" s="12"/>
      <c r="L334" s="158"/>
      <c r="M334" s="163"/>
      <c r="N334" s="164"/>
      <c r="O334" s="164"/>
      <c r="P334" s="165">
        <f>SUM(P335:P351)</f>
        <v>0</v>
      </c>
      <c r="Q334" s="164"/>
      <c r="R334" s="165">
        <f>SUM(R335:R351)</f>
        <v>0</v>
      </c>
      <c r="S334" s="164"/>
      <c r="T334" s="166">
        <f>SUM(T335:T351)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59" t="s">
        <v>82</v>
      </c>
      <c r="AT334" s="167" t="s">
        <v>72</v>
      </c>
      <c r="AU334" s="167" t="s">
        <v>80</v>
      </c>
      <c r="AY334" s="159" t="s">
        <v>147</v>
      </c>
      <c r="BK334" s="168">
        <f>SUM(BK335:BK351)</f>
        <v>0</v>
      </c>
    </row>
    <row r="335" s="2" customFormat="1" ht="24.15" customHeight="1">
      <c r="A335" s="37"/>
      <c r="B335" s="171"/>
      <c r="C335" s="172" t="s">
        <v>515</v>
      </c>
      <c r="D335" s="172" t="s">
        <v>150</v>
      </c>
      <c r="E335" s="173" t="s">
        <v>1226</v>
      </c>
      <c r="F335" s="174" t="s">
        <v>1227</v>
      </c>
      <c r="G335" s="175" t="s">
        <v>153</v>
      </c>
      <c r="H335" s="176">
        <v>2</v>
      </c>
      <c r="I335" s="177"/>
      <c r="J335" s="178">
        <f>ROUND(I335*H335,2)</f>
        <v>0</v>
      </c>
      <c r="K335" s="179"/>
      <c r="L335" s="38"/>
      <c r="M335" s="180" t="s">
        <v>1</v>
      </c>
      <c r="N335" s="181" t="s">
        <v>38</v>
      </c>
      <c r="O335" s="76"/>
      <c r="P335" s="182">
        <f>O335*H335</f>
        <v>0</v>
      </c>
      <c r="Q335" s="182">
        <v>0</v>
      </c>
      <c r="R335" s="182">
        <f>Q335*H335</f>
        <v>0</v>
      </c>
      <c r="S335" s="182">
        <v>0</v>
      </c>
      <c r="T335" s="183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4" t="s">
        <v>216</v>
      </c>
      <c r="AT335" s="184" t="s">
        <v>150</v>
      </c>
      <c r="AU335" s="184" t="s">
        <v>82</v>
      </c>
      <c r="AY335" s="18" t="s">
        <v>147</v>
      </c>
      <c r="BE335" s="185">
        <f>IF(N335="základní",J335,0)</f>
        <v>0</v>
      </c>
      <c r="BF335" s="185">
        <f>IF(N335="snížená",J335,0)</f>
        <v>0</v>
      </c>
      <c r="BG335" s="185">
        <f>IF(N335="zákl. přenesená",J335,0)</f>
        <v>0</v>
      </c>
      <c r="BH335" s="185">
        <f>IF(N335="sníž. přenesená",J335,0)</f>
        <v>0</v>
      </c>
      <c r="BI335" s="185">
        <f>IF(N335="nulová",J335,0)</f>
        <v>0</v>
      </c>
      <c r="BJ335" s="18" t="s">
        <v>80</v>
      </c>
      <c r="BK335" s="185">
        <f>ROUND(I335*H335,2)</f>
        <v>0</v>
      </c>
      <c r="BL335" s="18" t="s">
        <v>216</v>
      </c>
      <c r="BM335" s="184" t="s">
        <v>518</v>
      </c>
    </row>
    <row r="336" s="2" customFormat="1">
      <c r="A336" s="37"/>
      <c r="B336" s="38"/>
      <c r="C336" s="37"/>
      <c r="D336" s="186" t="s">
        <v>155</v>
      </c>
      <c r="E336" s="37"/>
      <c r="F336" s="187" t="s">
        <v>1228</v>
      </c>
      <c r="G336" s="37"/>
      <c r="H336" s="37"/>
      <c r="I336" s="188"/>
      <c r="J336" s="37"/>
      <c r="K336" s="37"/>
      <c r="L336" s="38"/>
      <c r="M336" s="189"/>
      <c r="N336" s="190"/>
      <c r="O336" s="76"/>
      <c r="P336" s="76"/>
      <c r="Q336" s="76"/>
      <c r="R336" s="76"/>
      <c r="S336" s="76"/>
      <c r="T336" s="7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8" t="s">
        <v>155</v>
      </c>
      <c r="AU336" s="18" t="s">
        <v>82</v>
      </c>
    </row>
    <row r="337" s="2" customFormat="1" ht="16.5" customHeight="1">
      <c r="A337" s="37"/>
      <c r="B337" s="171"/>
      <c r="C337" s="215" t="s">
        <v>343</v>
      </c>
      <c r="D337" s="215" t="s">
        <v>223</v>
      </c>
      <c r="E337" s="216" t="s">
        <v>1229</v>
      </c>
      <c r="F337" s="217" t="s">
        <v>1230</v>
      </c>
      <c r="G337" s="218" t="s">
        <v>153</v>
      </c>
      <c r="H337" s="219">
        <v>2</v>
      </c>
      <c r="I337" s="220"/>
      <c r="J337" s="221">
        <f>ROUND(I337*H337,2)</f>
        <v>0</v>
      </c>
      <c r="K337" s="222"/>
      <c r="L337" s="223"/>
      <c r="M337" s="224" t="s">
        <v>1</v>
      </c>
      <c r="N337" s="225" t="s">
        <v>38</v>
      </c>
      <c r="O337" s="76"/>
      <c r="P337" s="182">
        <f>O337*H337</f>
        <v>0</v>
      </c>
      <c r="Q337" s="182">
        <v>0</v>
      </c>
      <c r="R337" s="182">
        <f>Q337*H337</f>
        <v>0</v>
      </c>
      <c r="S337" s="182">
        <v>0</v>
      </c>
      <c r="T337" s="183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84" t="s">
        <v>268</v>
      </c>
      <c r="AT337" s="184" t="s">
        <v>223</v>
      </c>
      <c r="AU337" s="184" t="s">
        <v>82</v>
      </c>
      <c r="AY337" s="18" t="s">
        <v>147</v>
      </c>
      <c r="BE337" s="185">
        <f>IF(N337="základní",J337,0)</f>
        <v>0</v>
      </c>
      <c r="BF337" s="185">
        <f>IF(N337="snížená",J337,0)</f>
        <v>0</v>
      </c>
      <c r="BG337" s="185">
        <f>IF(N337="zákl. přenesená",J337,0)</f>
        <v>0</v>
      </c>
      <c r="BH337" s="185">
        <f>IF(N337="sníž. přenesená",J337,0)</f>
        <v>0</v>
      </c>
      <c r="BI337" s="185">
        <f>IF(N337="nulová",J337,0)</f>
        <v>0</v>
      </c>
      <c r="BJ337" s="18" t="s">
        <v>80</v>
      </c>
      <c r="BK337" s="185">
        <f>ROUND(I337*H337,2)</f>
        <v>0</v>
      </c>
      <c r="BL337" s="18" t="s">
        <v>216</v>
      </c>
      <c r="BM337" s="184" t="s">
        <v>523</v>
      </c>
    </row>
    <row r="338" s="2" customFormat="1" ht="37.8" customHeight="1">
      <c r="A338" s="37"/>
      <c r="B338" s="171"/>
      <c r="C338" s="172" t="s">
        <v>527</v>
      </c>
      <c r="D338" s="172" t="s">
        <v>150</v>
      </c>
      <c r="E338" s="173" t="s">
        <v>1231</v>
      </c>
      <c r="F338" s="174" t="s">
        <v>1232</v>
      </c>
      <c r="G338" s="175" t="s">
        <v>164</v>
      </c>
      <c r="H338" s="176">
        <v>329.67000000000002</v>
      </c>
      <c r="I338" s="177"/>
      <c r="J338" s="178">
        <f>ROUND(I338*H338,2)</f>
        <v>0</v>
      </c>
      <c r="K338" s="179"/>
      <c r="L338" s="38"/>
      <c r="M338" s="180" t="s">
        <v>1</v>
      </c>
      <c r="N338" s="181" t="s">
        <v>38</v>
      </c>
      <c r="O338" s="76"/>
      <c r="P338" s="182">
        <f>O338*H338</f>
        <v>0</v>
      </c>
      <c r="Q338" s="182">
        <v>0</v>
      </c>
      <c r="R338" s="182">
        <f>Q338*H338</f>
        <v>0</v>
      </c>
      <c r="S338" s="182">
        <v>0</v>
      </c>
      <c r="T338" s="183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84" t="s">
        <v>216</v>
      </c>
      <c r="AT338" s="184" t="s">
        <v>150</v>
      </c>
      <c r="AU338" s="184" t="s">
        <v>82</v>
      </c>
      <c r="AY338" s="18" t="s">
        <v>147</v>
      </c>
      <c r="BE338" s="185">
        <f>IF(N338="základní",J338,0)</f>
        <v>0</v>
      </c>
      <c r="BF338" s="185">
        <f>IF(N338="snížená",J338,0)</f>
        <v>0</v>
      </c>
      <c r="BG338" s="185">
        <f>IF(N338="zákl. přenesená",J338,0)</f>
        <v>0</v>
      </c>
      <c r="BH338" s="185">
        <f>IF(N338="sníž. přenesená",J338,0)</f>
        <v>0</v>
      </c>
      <c r="BI338" s="185">
        <f>IF(N338="nulová",J338,0)</f>
        <v>0</v>
      </c>
      <c r="BJ338" s="18" t="s">
        <v>80</v>
      </c>
      <c r="BK338" s="185">
        <f>ROUND(I338*H338,2)</f>
        <v>0</v>
      </c>
      <c r="BL338" s="18" t="s">
        <v>216</v>
      </c>
      <c r="BM338" s="184" t="s">
        <v>530</v>
      </c>
    </row>
    <row r="339" s="2" customFormat="1">
      <c r="A339" s="37"/>
      <c r="B339" s="38"/>
      <c r="C339" s="37"/>
      <c r="D339" s="186" t="s">
        <v>155</v>
      </c>
      <c r="E339" s="37"/>
      <c r="F339" s="187" t="s">
        <v>1233</v>
      </c>
      <c r="G339" s="37"/>
      <c r="H339" s="37"/>
      <c r="I339" s="188"/>
      <c r="J339" s="37"/>
      <c r="K339" s="37"/>
      <c r="L339" s="38"/>
      <c r="M339" s="189"/>
      <c r="N339" s="190"/>
      <c r="O339" s="76"/>
      <c r="P339" s="76"/>
      <c r="Q339" s="76"/>
      <c r="R339" s="76"/>
      <c r="S339" s="76"/>
      <c r="T339" s="7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8" t="s">
        <v>155</v>
      </c>
      <c r="AU339" s="18" t="s">
        <v>82</v>
      </c>
    </row>
    <row r="340" s="2" customFormat="1" ht="37.8" customHeight="1">
      <c r="A340" s="37"/>
      <c r="B340" s="171"/>
      <c r="C340" s="215" t="s">
        <v>348</v>
      </c>
      <c r="D340" s="215" t="s">
        <v>223</v>
      </c>
      <c r="E340" s="216" t="s">
        <v>1234</v>
      </c>
      <c r="F340" s="217" t="s">
        <v>1235</v>
      </c>
      <c r="G340" s="218" t="s">
        <v>164</v>
      </c>
      <c r="H340" s="219">
        <v>344.65499999999997</v>
      </c>
      <c r="I340" s="220"/>
      <c r="J340" s="221">
        <f>ROUND(I340*H340,2)</f>
        <v>0</v>
      </c>
      <c r="K340" s="222"/>
      <c r="L340" s="223"/>
      <c r="M340" s="224" t="s">
        <v>1</v>
      </c>
      <c r="N340" s="225" t="s">
        <v>38</v>
      </c>
      <c r="O340" s="76"/>
      <c r="P340" s="182">
        <f>O340*H340</f>
        <v>0</v>
      </c>
      <c r="Q340" s="182">
        <v>0</v>
      </c>
      <c r="R340" s="182">
        <f>Q340*H340</f>
        <v>0</v>
      </c>
      <c r="S340" s="182">
        <v>0</v>
      </c>
      <c r="T340" s="183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4" t="s">
        <v>268</v>
      </c>
      <c r="AT340" s="184" t="s">
        <v>223</v>
      </c>
      <c r="AU340" s="184" t="s">
        <v>82</v>
      </c>
      <c r="AY340" s="18" t="s">
        <v>147</v>
      </c>
      <c r="BE340" s="185">
        <f>IF(N340="základní",J340,0)</f>
        <v>0</v>
      </c>
      <c r="BF340" s="185">
        <f>IF(N340="snížená",J340,0)</f>
        <v>0</v>
      </c>
      <c r="BG340" s="185">
        <f>IF(N340="zákl. přenesená",J340,0)</f>
        <v>0</v>
      </c>
      <c r="BH340" s="185">
        <f>IF(N340="sníž. přenesená",J340,0)</f>
        <v>0</v>
      </c>
      <c r="BI340" s="185">
        <f>IF(N340="nulová",J340,0)</f>
        <v>0</v>
      </c>
      <c r="BJ340" s="18" t="s">
        <v>80</v>
      </c>
      <c r="BK340" s="185">
        <f>ROUND(I340*H340,2)</f>
        <v>0</v>
      </c>
      <c r="BL340" s="18" t="s">
        <v>216</v>
      </c>
      <c r="BM340" s="184" t="s">
        <v>533</v>
      </c>
    </row>
    <row r="341" s="2" customFormat="1" ht="24.15" customHeight="1">
      <c r="A341" s="37"/>
      <c r="B341" s="171"/>
      <c r="C341" s="172" t="s">
        <v>534</v>
      </c>
      <c r="D341" s="172" t="s">
        <v>150</v>
      </c>
      <c r="E341" s="173" t="s">
        <v>1236</v>
      </c>
      <c r="F341" s="174" t="s">
        <v>1237</v>
      </c>
      <c r="G341" s="175" t="s">
        <v>195</v>
      </c>
      <c r="H341" s="176">
        <v>705</v>
      </c>
      <c r="I341" s="177"/>
      <c r="J341" s="178">
        <f>ROUND(I341*H341,2)</f>
        <v>0</v>
      </c>
      <c r="K341" s="179"/>
      <c r="L341" s="38"/>
      <c r="M341" s="180" t="s">
        <v>1</v>
      </c>
      <c r="N341" s="181" t="s">
        <v>38</v>
      </c>
      <c r="O341" s="76"/>
      <c r="P341" s="182">
        <f>O341*H341</f>
        <v>0</v>
      </c>
      <c r="Q341" s="182">
        <v>0</v>
      </c>
      <c r="R341" s="182">
        <f>Q341*H341</f>
        <v>0</v>
      </c>
      <c r="S341" s="182">
        <v>0</v>
      </c>
      <c r="T341" s="183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4" t="s">
        <v>216</v>
      </c>
      <c r="AT341" s="184" t="s">
        <v>150</v>
      </c>
      <c r="AU341" s="184" t="s">
        <v>82</v>
      </c>
      <c r="AY341" s="18" t="s">
        <v>147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18" t="s">
        <v>80</v>
      </c>
      <c r="BK341" s="185">
        <f>ROUND(I341*H341,2)</f>
        <v>0</v>
      </c>
      <c r="BL341" s="18" t="s">
        <v>216</v>
      </c>
      <c r="BM341" s="184" t="s">
        <v>535</v>
      </c>
    </row>
    <row r="342" s="2" customFormat="1">
      <c r="A342" s="37"/>
      <c r="B342" s="38"/>
      <c r="C342" s="37"/>
      <c r="D342" s="186" t="s">
        <v>155</v>
      </c>
      <c r="E342" s="37"/>
      <c r="F342" s="187" t="s">
        <v>1238</v>
      </c>
      <c r="G342" s="37"/>
      <c r="H342" s="37"/>
      <c r="I342" s="188"/>
      <c r="J342" s="37"/>
      <c r="K342" s="37"/>
      <c r="L342" s="38"/>
      <c r="M342" s="189"/>
      <c r="N342" s="190"/>
      <c r="O342" s="76"/>
      <c r="P342" s="76"/>
      <c r="Q342" s="76"/>
      <c r="R342" s="76"/>
      <c r="S342" s="76"/>
      <c r="T342" s="7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8" t="s">
        <v>155</v>
      </c>
      <c r="AU342" s="18" t="s">
        <v>82</v>
      </c>
    </row>
    <row r="343" s="2" customFormat="1" ht="24.15" customHeight="1">
      <c r="A343" s="37"/>
      <c r="B343" s="171"/>
      <c r="C343" s="215" t="s">
        <v>356</v>
      </c>
      <c r="D343" s="215" t="s">
        <v>223</v>
      </c>
      <c r="E343" s="216" t="s">
        <v>1239</v>
      </c>
      <c r="F343" s="217" t="s">
        <v>1240</v>
      </c>
      <c r="G343" s="218" t="s">
        <v>195</v>
      </c>
      <c r="H343" s="219">
        <v>775.5</v>
      </c>
      <c r="I343" s="220"/>
      <c r="J343" s="221">
        <f>ROUND(I343*H343,2)</f>
        <v>0</v>
      </c>
      <c r="K343" s="222"/>
      <c r="L343" s="223"/>
      <c r="M343" s="224" t="s">
        <v>1</v>
      </c>
      <c r="N343" s="225" t="s">
        <v>38</v>
      </c>
      <c r="O343" s="76"/>
      <c r="P343" s="182">
        <f>O343*H343</f>
        <v>0</v>
      </c>
      <c r="Q343" s="182">
        <v>0</v>
      </c>
      <c r="R343" s="182">
        <f>Q343*H343</f>
        <v>0</v>
      </c>
      <c r="S343" s="182">
        <v>0</v>
      </c>
      <c r="T343" s="183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4" t="s">
        <v>268</v>
      </c>
      <c r="AT343" s="184" t="s">
        <v>223</v>
      </c>
      <c r="AU343" s="184" t="s">
        <v>82</v>
      </c>
      <c r="AY343" s="18" t="s">
        <v>147</v>
      </c>
      <c r="BE343" s="185">
        <f>IF(N343="základní",J343,0)</f>
        <v>0</v>
      </c>
      <c r="BF343" s="185">
        <f>IF(N343="snížená",J343,0)</f>
        <v>0</v>
      </c>
      <c r="BG343" s="185">
        <f>IF(N343="zákl. přenesená",J343,0)</f>
        <v>0</v>
      </c>
      <c r="BH343" s="185">
        <f>IF(N343="sníž. přenesená",J343,0)</f>
        <v>0</v>
      </c>
      <c r="BI343" s="185">
        <f>IF(N343="nulová",J343,0)</f>
        <v>0</v>
      </c>
      <c r="BJ343" s="18" t="s">
        <v>80</v>
      </c>
      <c r="BK343" s="185">
        <f>ROUND(I343*H343,2)</f>
        <v>0</v>
      </c>
      <c r="BL343" s="18" t="s">
        <v>216</v>
      </c>
      <c r="BM343" s="184" t="s">
        <v>540</v>
      </c>
    </row>
    <row r="344" s="14" customFormat="1">
      <c r="A344" s="14"/>
      <c r="B344" s="199"/>
      <c r="C344" s="14"/>
      <c r="D344" s="192" t="s">
        <v>157</v>
      </c>
      <c r="E344" s="200" t="s">
        <v>1</v>
      </c>
      <c r="F344" s="201" t="s">
        <v>1241</v>
      </c>
      <c r="G344" s="14"/>
      <c r="H344" s="202">
        <v>775.5</v>
      </c>
      <c r="I344" s="203"/>
      <c r="J344" s="14"/>
      <c r="K344" s="14"/>
      <c r="L344" s="199"/>
      <c r="M344" s="204"/>
      <c r="N344" s="205"/>
      <c r="O344" s="205"/>
      <c r="P344" s="205"/>
      <c r="Q344" s="205"/>
      <c r="R344" s="205"/>
      <c r="S344" s="205"/>
      <c r="T344" s="20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00" t="s">
        <v>157</v>
      </c>
      <c r="AU344" s="200" t="s">
        <v>82</v>
      </c>
      <c r="AV344" s="14" t="s">
        <v>82</v>
      </c>
      <c r="AW344" s="14" t="s">
        <v>30</v>
      </c>
      <c r="AX344" s="14" t="s">
        <v>73</v>
      </c>
      <c r="AY344" s="200" t="s">
        <v>147</v>
      </c>
    </row>
    <row r="345" s="15" customFormat="1">
      <c r="A345" s="15"/>
      <c r="B345" s="207"/>
      <c r="C345" s="15"/>
      <c r="D345" s="192" t="s">
        <v>157</v>
      </c>
      <c r="E345" s="208" t="s">
        <v>1</v>
      </c>
      <c r="F345" s="209" t="s">
        <v>160</v>
      </c>
      <c r="G345" s="15"/>
      <c r="H345" s="210">
        <v>775.5</v>
      </c>
      <c r="I345" s="211"/>
      <c r="J345" s="15"/>
      <c r="K345" s="15"/>
      <c r="L345" s="207"/>
      <c r="M345" s="212"/>
      <c r="N345" s="213"/>
      <c r="O345" s="213"/>
      <c r="P345" s="213"/>
      <c r="Q345" s="213"/>
      <c r="R345" s="213"/>
      <c r="S345" s="213"/>
      <c r="T345" s="21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08" t="s">
        <v>157</v>
      </c>
      <c r="AU345" s="208" t="s">
        <v>82</v>
      </c>
      <c r="AV345" s="15" t="s">
        <v>154</v>
      </c>
      <c r="AW345" s="15" t="s">
        <v>30</v>
      </c>
      <c r="AX345" s="15" t="s">
        <v>80</v>
      </c>
      <c r="AY345" s="208" t="s">
        <v>147</v>
      </c>
    </row>
    <row r="346" s="2" customFormat="1" ht="16.5" customHeight="1">
      <c r="A346" s="37"/>
      <c r="B346" s="171"/>
      <c r="C346" s="172" t="s">
        <v>542</v>
      </c>
      <c r="D346" s="172" t="s">
        <v>150</v>
      </c>
      <c r="E346" s="173" t="s">
        <v>1242</v>
      </c>
      <c r="F346" s="174" t="s">
        <v>1243</v>
      </c>
      <c r="G346" s="175" t="s">
        <v>164</v>
      </c>
      <c r="H346" s="176">
        <v>350</v>
      </c>
      <c r="I346" s="177"/>
      <c r="J346" s="178">
        <f>ROUND(I346*H346,2)</f>
        <v>0</v>
      </c>
      <c r="K346" s="179"/>
      <c r="L346" s="38"/>
      <c r="M346" s="180" t="s">
        <v>1</v>
      </c>
      <c r="N346" s="181" t="s">
        <v>38</v>
      </c>
      <c r="O346" s="76"/>
      <c r="P346" s="182">
        <f>O346*H346</f>
        <v>0</v>
      </c>
      <c r="Q346" s="182">
        <v>0</v>
      </c>
      <c r="R346" s="182">
        <f>Q346*H346</f>
        <v>0</v>
      </c>
      <c r="S346" s="182">
        <v>0</v>
      </c>
      <c r="T346" s="183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4" t="s">
        <v>216</v>
      </c>
      <c r="AT346" s="184" t="s">
        <v>150</v>
      </c>
      <c r="AU346" s="184" t="s">
        <v>82</v>
      </c>
      <c r="AY346" s="18" t="s">
        <v>147</v>
      </c>
      <c r="BE346" s="185">
        <f>IF(N346="základní",J346,0)</f>
        <v>0</v>
      </c>
      <c r="BF346" s="185">
        <f>IF(N346="snížená",J346,0)</f>
        <v>0</v>
      </c>
      <c r="BG346" s="185">
        <f>IF(N346="zákl. přenesená",J346,0)</f>
        <v>0</v>
      </c>
      <c r="BH346" s="185">
        <f>IF(N346="sníž. přenesená",J346,0)</f>
        <v>0</v>
      </c>
      <c r="BI346" s="185">
        <f>IF(N346="nulová",J346,0)</f>
        <v>0</v>
      </c>
      <c r="BJ346" s="18" t="s">
        <v>80</v>
      </c>
      <c r="BK346" s="185">
        <f>ROUND(I346*H346,2)</f>
        <v>0</v>
      </c>
      <c r="BL346" s="18" t="s">
        <v>216</v>
      </c>
      <c r="BM346" s="184" t="s">
        <v>544</v>
      </c>
    </row>
    <row r="347" s="2" customFormat="1">
      <c r="A347" s="37"/>
      <c r="B347" s="38"/>
      <c r="C347" s="37"/>
      <c r="D347" s="186" t="s">
        <v>155</v>
      </c>
      <c r="E347" s="37"/>
      <c r="F347" s="187" t="s">
        <v>1244</v>
      </c>
      <c r="G347" s="37"/>
      <c r="H347" s="37"/>
      <c r="I347" s="188"/>
      <c r="J347" s="37"/>
      <c r="K347" s="37"/>
      <c r="L347" s="38"/>
      <c r="M347" s="189"/>
      <c r="N347" s="190"/>
      <c r="O347" s="76"/>
      <c r="P347" s="76"/>
      <c r="Q347" s="76"/>
      <c r="R347" s="76"/>
      <c r="S347" s="76"/>
      <c r="T347" s="7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8" t="s">
        <v>155</v>
      </c>
      <c r="AU347" s="18" t="s">
        <v>82</v>
      </c>
    </row>
    <row r="348" s="14" customFormat="1">
      <c r="A348" s="14"/>
      <c r="B348" s="199"/>
      <c r="C348" s="14"/>
      <c r="D348" s="192" t="s">
        <v>157</v>
      </c>
      <c r="E348" s="200" t="s">
        <v>1</v>
      </c>
      <c r="F348" s="201" t="s">
        <v>1245</v>
      </c>
      <c r="G348" s="14"/>
      <c r="H348" s="202">
        <v>350</v>
      </c>
      <c r="I348" s="203"/>
      <c r="J348" s="14"/>
      <c r="K348" s="14"/>
      <c r="L348" s="199"/>
      <c r="M348" s="204"/>
      <c r="N348" s="205"/>
      <c r="O348" s="205"/>
      <c r="P348" s="205"/>
      <c r="Q348" s="205"/>
      <c r="R348" s="205"/>
      <c r="S348" s="205"/>
      <c r="T348" s="20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00" t="s">
        <v>157</v>
      </c>
      <c r="AU348" s="200" t="s">
        <v>82</v>
      </c>
      <c r="AV348" s="14" t="s">
        <v>82</v>
      </c>
      <c r="AW348" s="14" t="s">
        <v>30</v>
      </c>
      <c r="AX348" s="14" t="s">
        <v>73</v>
      </c>
      <c r="AY348" s="200" t="s">
        <v>147</v>
      </c>
    </row>
    <row r="349" s="15" customFormat="1">
      <c r="A349" s="15"/>
      <c r="B349" s="207"/>
      <c r="C349" s="15"/>
      <c r="D349" s="192" t="s">
        <v>157</v>
      </c>
      <c r="E349" s="208" t="s">
        <v>1</v>
      </c>
      <c r="F349" s="209" t="s">
        <v>160</v>
      </c>
      <c r="G349" s="15"/>
      <c r="H349" s="210">
        <v>350</v>
      </c>
      <c r="I349" s="211"/>
      <c r="J349" s="15"/>
      <c r="K349" s="15"/>
      <c r="L349" s="207"/>
      <c r="M349" s="212"/>
      <c r="N349" s="213"/>
      <c r="O349" s="213"/>
      <c r="P349" s="213"/>
      <c r="Q349" s="213"/>
      <c r="R349" s="213"/>
      <c r="S349" s="213"/>
      <c r="T349" s="21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08" t="s">
        <v>157</v>
      </c>
      <c r="AU349" s="208" t="s">
        <v>82</v>
      </c>
      <c r="AV349" s="15" t="s">
        <v>154</v>
      </c>
      <c r="AW349" s="15" t="s">
        <v>30</v>
      </c>
      <c r="AX349" s="15" t="s">
        <v>80</v>
      </c>
      <c r="AY349" s="208" t="s">
        <v>147</v>
      </c>
    </row>
    <row r="350" s="2" customFormat="1" ht="55.5" customHeight="1">
      <c r="A350" s="37"/>
      <c r="B350" s="171"/>
      <c r="C350" s="172" t="s">
        <v>361</v>
      </c>
      <c r="D350" s="172" t="s">
        <v>150</v>
      </c>
      <c r="E350" s="173" t="s">
        <v>1246</v>
      </c>
      <c r="F350" s="174" t="s">
        <v>1247</v>
      </c>
      <c r="G350" s="175" t="s">
        <v>667</v>
      </c>
      <c r="H350" s="226"/>
      <c r="I350" s="177"/>
      <c r="J350" s="178">
        <f>ROUND(I350*H350,2)</f>
        <v>0</v>
      </c>
      <c r="K350" s="179"/>
      <c r="L350" s="38"/>
      <c r="M350" s="180" t="s">
        <v>1</v>
      </c>
      <c r="N350" s="181" t="s">
        <v>38</v>
      </c>
      <c r="O350" s="76"/>
      <c r="P350" s="182">
        <f>O350*H350</f>
        <v>0</v>
      </c>
      <c r="Q350" s="182">
        <v>0</v>
      </c>
      <c r="R350" s="182">
        <f>Q350*H350</f>
        <v>0</v>
      </c>
      <c r="S350" s="182">
        <v>0</v>
      </c>
      <c r="T350" s="183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4" t="s">
        <v>216</v>
      </c>
      <c r="AT350" s="184" t="s">
        <v>150</v>
      </c>
      <c r="AU350" s="184" t="s">
        <v>82</v>
      </c>
      <c r="AY350" s="18" t="s">
        <v>147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18" t="s">
        <v>80</v>
      </c>
      <c r="BK350" s="185">
        <f>ROUND(I350*H350,2)</f>
        <v>0</v>
      </c>
      <c r="BL350" s="18" t="s">
        <v>216</v>
      </c>
      <c r="BM350" s="184" t="s">
        <v>549</v>
      </c>
    </row>
    <row r="351" s="2" customFormat="1">
      <c r="A351" s="37"/>
      <c r="B351" s="38"/>
      <c r="C351" s="37"/>
      <c r="D351" s="186" t="s">
        <v>155</v>
      </c>
      <c r="E351" s="37"/>
      <c r="F351" s="187" t="s">
        <v>1248</v>
      </c>
      <c r="G351" s="37"/>
      <c r="H351" s="37"/>
      <c r="I351" s="188"/>
      <c r="J351" s="37"/>
      <c r="K351" s="37"/>
      <c r="L351" s="38"/>
      <c r="M351" s="189"/>
      <c r="N351" s="190"/>
      <c r="O351" s="76"/>
      <c r="P351" s="76"/>
      <c r="Q351" s="76"/>
      <c r="R351" s="76"/>
      <c r="S351" s="76"/>
      <c r="T351" s="7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8" t="s">
        <v>155</v>
      </c>
      <c r="AU351" s="18" t="s">
        <v>82</v>
      </c>
    </row>
    <row r="352" s="12" customFormat="1" ht="22.8" customHeight="1">
      <c r="A352" s="12"/>
      <c r="B352" s="158"/>
      <c r="C352" s="12"/>
      <c r="D352" s="159" t="s">
        <v>72</v>
      </c>
      <c r="E352" s="169" t="s">
        <v>781</v>
      </c>
      <c r="F352" s="169" t="s">
        <v>782</v>
      </c>
      <c r="G352" s="12"/>
      <c r="H352" s="12"/>
      <c r="I352" s="161"/>
      <c r="J352" s="170">
        <f>BK352</f>
        <v>0</v>
      </c>
      <c r="K352" s="12"/>
      <c r="L352" s="158"/>
      <c r="M352" s="163"/>
      <c r="N352" s="164"/>
      <c r="O352" s="164"/>
      <c r="P352" s="165">
        <f>SUM(P353:P367)</f>
        <v>0</v>
      </c>
      <c r="Q352" s="164"/>
      <c r="R352" s="165">
        <f>SUM(R353:R367)</f>
        <v>0</v>
      </c>
      <c r="S352" s="164"/>
      <c r="T352" s="166">
        <f>SUM(T353:T367)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59" t="s">
        <v>82</v>
      </c>
      <c r="AT352" s="167" t="s">
        <v>72</v>
      </c>
      <c r="AU352" s="167" t="s">
        <v>80</v>
      </c>
      <c r="AY352" s="159" t="s">
        <v>147</v>
      </c>
      <c r="BK352" s="168">
        <f>SUM(BK353:BK367)</f>
        <v>0</v>
      </c>
    </row>
    <row r="353" s="2" customFormat="1" ht="16.5" customHeight="1">
      <c r="A353" s="37"/>
      <c r="B353" s="171"/>
      <c r="C353" s="172" t="s">
        <v>552</v>
      </c>
      <c r="D353" s="172" t="s">
        <v>150</v>
      </c>
      <c r="E353" s="173" t="s">
        <v>1249</v>
      </c>
      <c r="F353" s="174" t="s">
        <v>1250</v>
      </c>
      <c r="G353" s="175" t="s">
        <v>195</v>
      </c>
      <c r="H353" s="176">
        <v>8</v>
      </c>
      <c r="I353" s="177"/>
      <c r="J353" s="178">
        <f>ROUND(I353*H353,2)</f>
        <v>0</v>
      </c>
      <c r="K353" s="179"/>
      <c r="L353" s="38"/>
      <c r="M353" s="180" t="s">
        <v>1</v>
      </c>
      <c r="N353" s="181" t="s">
        <v>38</v>
      </c>
      <c r="O353" s="76"/>
      <c r="P353" s="182">
        <f>O353*H353</f>
        <v>0</v>
      </c>
      <c r="Q353" s="182">
        <v>0</v>
      </c>
      <c r="R353" s="182">
        <f>Q353*H353</f>
        <v>0</v>
      </c>
      <c r="S353" s="182">
        <v>0</v>
      </c>
      <c r="T353" s="183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4" t="s">
        <v>216</v>
      </c>
      <c r="AT353" s="184" t="s">
        <v>150</v>
      </c>
      <c r="AU353" s="184" t="s">
        <v>82</v>
      </c>
      <c r="AY353" s="18" t="s">
        <v>147</v>
      </c>
      <c r="BE353" s="185">
        <f>IF(N353="základní",J353,0)</f>
        <v>0</v>
      </c>
      <c r="BF353" s="185">
        <f>IF(N353="snížená",J353,0)</f>
        <v>0</v>
      </c>
      <c r="BG353" s="185">
        <f>IF(N353="zákl. přenesená",J353,0)</f>
        <v>0</v>
      </c>
      <c r="BH353" s="185">
        <f>IF(N353="sníž. přenesená",J353,0)</f>
        <v>0</v>
      </c>
      <c r="BI353" s="185">
        <f>IF(N353="nulová",J353,0)</f>
        <v>0</v>
      </c>
      <c r="BJ353" s="18" t="s">
        <v>80</v>
      </c>
      <c r="BK353" s="185">
        <f>ROUND(I353*H353,2)</f>
        <v>0</v>
      </c>
      <c r="BL353" s="18" t="s">
        <v>216</v>
      </c>
      <c r="BM353" s="184" t="s">
        <v>555</v>
      </c>
    </row>
    <row r="354" s="2" customFormat="1">
      <c r="A354" s="37"/>
      <c r="B354" s="38"/>
      <c r="C354" s="37"/>
      <c r="D354" s="186" t="s">
        <v>155</v>
      </c>
      <c r="E354" s="37"/>
      <c r="F354" s="187" t="s">
        <v>1251</v>
      </c>
      <c r="G354" s="37"/>
      <c r="H354" s="37"/>
      <c r="I354" s="188"/>
      <c r="J354" s="37"/>
      <c r="K354" s="37"/>
      <c r="L354" s="38"/>
      <c r="M354" s="189"/>
      <c r="N354" s="190"/>
      <c r="O354" s="76"/>
      <c r="P354" s="76"/>
      <c r="Q354" s="76"/>
      <c r="R354" s="76"/>
      <c r="S354" s="76"/>
      <c r="T354" s="7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8" t="s">
        <v>155</v>
      </c>
      <c r="AU354" s="18" t="s">
        <v>82</v>
      </c>
    </row>
    <row r="355" s="2" customFormat="1" ht="16.5" customHeight="1">
      <c r="A355" s="37"/>
      <c r="B355" s="171"/>
      <c r="C355" s="215" t="s">
        <v>363</v>
      </c>
      <c r="D355" s="215" t="s">
        <v>223</v>
      </c>
      <c r="E355" s="216" t="s">
        <v>1252</v>
      </c>
      <c r="F355" s="217" t="s">
        <v>1253</v>
      </c>
      <c r="G355" s="218" t="s">
        <v>153</v>
      </c>
      <c r="H355" s="219">
        <v>8</v>
      </c>
      <c r="I355" s="220"/>
      <c r="J355" s="221">
        <f>ROUND(I355*H355,2)</f>
        <v>0</v>
      </c>
      <c r="K355" s="222"/>
      <c r="L355" s="223"/>
      <c r="M355" s="224" t="s">
        <v>1</v>
      </c>
      <c r="N355" s="225" t="s">
        <v>38</v>
      </c>
      <c r="O355" s="76"/>
      <c r="P355" s="182">
        <f>O355*H355</f>
        <v>0</v>
      </c>
      <c r="Q355" s="182">
        <v>0</v>
      </c>
      <c r="R355" s="182">
        <f>Q355*H355</f>
        <v>0</v>
      </c>
      <c r="S355" s="182">
        <v>0</v>
      </c>
      <c r="T355" s="183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4" t="s">
        <v>268</v>
      </c>
      <c r="AT355" s="184" t="s">
        <v>223</v>
      </c>
      <c r="AU355" s="184" t="s">
        <v>82</v>
      </c>
      <c r="AY355" s="18" t="s">
        <v>147</v>
      </c>
      <c r="BE355" s="185">
        <f>IF(N355="základní",J355,0)</f>
        <v>0</v>
      </c>
      <c r="BF355" s="185">
        <f>IF(N355="snížená",J355,0)</f>
        <v>0</v>
      </c>
      <c r="BG355" s="185">
        <f>IF(N355="zákl. přenesená",J355,0)</f>
        <v>0</v>
      </c>
      <c r="BH355" s="185">
        <f>IF(N355="sníž. přenesená",J355,0)</f>
        <v>0</v>
      </c>
      <c r="BI355" s="185">
        <f>IF(N355="nulová",J355,0)</f>
        <v>0</v>
      </c>
      <c r="BJ355" s="18" t="s">
        <v>80</v>
      </c>
      <c r="BK355" s="185">
        <f>ROUND(I355*H355,2)</f>
        <v>0</v>
      </c>
      <c r="BL355" s="18" t="s">
        <v>216</v>
      </c>
      <c r="BM355" s="184" t="s">
        <v>561</v>
      </c>
    </row>
    <row r="356" s="2" customFormat="1" ht="16.5" customHeight="1">
      <c r="A356" s="37"/>
      <c r="B356" s="171"/>
      <c r="C356" s="215" t="s">
        <v>564</v>
      </c>
      <c r="D356" s="215" t="s">
        <v>223</v>
      </c>
      <c r="E356" s="216" t="s">
        <v>1254</v>
      </c>
      <c r="F356" s="217" t="s">
        <v>1255</v>
      </c>
      <c r="G356" s="218" t="s">
        <v>1256</v>
      </c>
      <c r="H356" s="219">
        <v>8</v>
      </c>
      <c r="I356" s="220"/>
      <c r="J356" s="221">
        <f>ROUND(I356*H356,2)</f>
        <v>0</v>
      </c>
      <c r="K356" s="222"/>
      <c r="L356" s="223"/>
      <c r="M356" s="224" t="s">
        <v>1</v>
      </c>
      <c r="N356" s="225" t="s">
        <v>38</v>
      </c>
      <c r="O356" s="76"/>
      <c r="P356" s="182">
        <f>O356*H356</f>
        <v>0</v>
      </c>
      <c r="Q356" s="182">
        <v>0</v>
      </c>
      <c r="R356" s="182">
        <f>Q356*H356</f>
        <v>0</v>
      </c>
      <c r="S356" s="182">
        <v>0</v>
      </c>
      <c r="T356" s="183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4" t="s">
        <v>268</v>
      </c>
      <c r="AT356" s="184" t="s">
        <v>223</v>
      </c>
      <c r="AU356" s="184" t="s">
        <v>82</v>
      </c>
      <c r="AY356" s="18" t="s">
        <v>147</v>
      </c>
      <c r="BE356" s="185">
        <f>IF(N356="základní",J356,0)</f>
        <v>0</v>
      </c>
      <c r="BF356" s="185">
        <f>IF(N356="snížená",J356,0)</f>
        <v>0</v>
      </c>
      <c r="BG356" s="185">
        <f>IF(N356="zákl. přenesená",J356,0)</f>
        <v>0</v>
      </c>
      <c r="BH356" s="185">
        <f>IF(N356="sníž. přenesená",J356,0)</f>
        <v>0</v>
      </c>
      <c r="BI356" s="185">
        <f>IF(N356="nulová",J356,0)</f>
        <v>0</v>
      </c>
      <c r="BJ356" s="18" t="s">
        <v>80</v>
      </c>
      <c r="BK356" s="185">
        <f>ROUND(I356*H356,2)</f>
        <v>0</v>
      </c>
      <c r="BL356" s="18" t="s">
        <v>216</v>
      </c>
      <c r="BM356" s="184" t="s">
        <v>567</v>
      </c>
    </row>
    <row r="357" s="2" customFormat="1" ht="16.5" customHeight="1">
      <c r="A357" s="37"/>
      <c r="B357" s="171"/>
      <c r="C357" s="215" t="s">
        <v>365</v>
      </c>
      <c r="D357" s="215" t="s">
        <v>223</v>
      </c>
      <c r="E357" s="216" t="s">
        <v>1257</v>
      </c>
      <c r="F357" s="217" t="s">
        <v>1258</v>
      </c>
      <c r="G357" s="218" t="s">
        <v>1256</v>
      </c>
      <c r="H357" s="219">
        <v>8</v>
      </c>
      <c r="I357" s="220"/>
      <c r="J357" s="221">
        <f>ROUND(I357*H357,2)</f>
        <v>0</v>
      </c>
      <c r="K357" s="222"/>
      <c r="L357" s="223"/>
      <c r="M357" s="224" t="s">
        <v>1</v>
      </c>
      <c r="N357" s="225" t="s">
        <v>38</v>
      </c>
      <c r="O357" s="76"/>
      <c r="P357" s="182">
        <f>O357*H357</f>
        <v>0</v>
      </c>
      <c r="Q357" s="182">
        <v>0</v>
      </c>
      <c r="R357" s="182">
        <f>Q357*H357</f>
        <v>0</v>
      </c>
      <c r="S357" s="182">
        <v>0</v>
      </c>
      <c r="T357" s="183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84" t="s">
        <v>268</v>
      </c>
      <c r="AT357" s="184" t="s">
        <v>223</v>
      </c>
      <c r="AU357" s="184" t="s">
        <v>82</v>
      </c>
      <c r="AY357" s="18" t="s">
        <v>147</v>
      </c>
      <c r="BE357" s="185">
        <f>IF(N357="základní",J357,0)</f>
        <v>0</v>
      </c>
      <c r="BF357" s="185">
        <f>IF(N357="snížená",J357,0)</f>
        <v>0</v>
      </c>
      <c r="BG357" s="185">
        <f>IF(N357="zákl. přenesená",J357,0)</f>
        <v>0</v>
      </c>
      <c r="BH357" s="185">
        <f>IF(N357="sníž. přenesená",J357,0)</f>
        <v>0</v>
      </c>
      <c r="BI357" s="185">
        <f>IF(N357="nulová",J357,0)</f>
        <v>0</v>
      </c>
      <c r="BJ357" s="18" t="s">
        <v>80</v>
      </c>
      <c r="BK357" s="185">
        <f>ROUND(I357*H357,2)</f>
        <v>0</v>
      </c>
      <c r="BL357" s="18" t="s">
        <v>216</v>
      </c>
      <c r="BM357" s="184" t="s">
        <v>573</v>
      </c>
    </row>
    <row r="358" s="2" customFormat="1" ht="16.5" customHeight="1">
      <c r="A358" s="37"/>
      <c r="B358" s="171"/>
      <c r="C358" s="172" t="s">
        <v>576</v>
      </c>
      <c r="D358" s="172" t="s">
        <v>150</v>
      </c>
      <c r="E358" s="173" t="s">
        <v>1259</v>
      </c>
      <c r="F358" s="174" t="s">
        <v>1260</v>
      </c>
      <c r="G358" s="175" t="s">
        <v>195</v>
      </c>
      <c r="H358" s="176">
        <v>2</v>
      </c>
      <c r="I358" s="177"/>
      <c r="J358" s="178">
        <f>ROUND(I358*H358,2)</f>
        <v>0</v>
      </c>
      <c r="K358" s="179"/>
      <c r="L358" s="38"/>
      <c r="M358" s="180" t="s">
        <v>1</v>
      </c>
      <c r="N358" s="181" t="s">
        <v>38</v>
      </c>
      <c r="O358" s="76"/>
      <c r="P358" s="182">
        <f>O358*H358</f>
        <v>0</v>
      </c>
      <c r="Q358" s="182">
        <v>0</v>
      </c>
      <c r="R358" s="182">
        <f>Q358*H358</f>
        <v>0</v>
      </c>
      <c r="S358" s="182">
        <v>0</v>
      </c>
      <c r="T358" s="183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4" t="s">
        <v>216</v>
      </c>
      <c r="AT358" s="184" t="s">
        <v>150</v>
      </c>
      <c r="AU358" s="184" t="s">
        <v>82</v>
      </c>
      <c r="AY358" s="18" t="s">
        <v>147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18" t="s">
        <v>80</v>
      </c>
      <c r="BK358" s="185">
        <f>ROUND(I358*H358,2)</f>
        <v>0</v>
      </c>
      <c r="BL358" s="18" t="s">
        <v>216</v>
      </c>
      <c r="BM358" s="184" t="s">
        <v>579</v>
      </c>
    </row>
    <row r="359" s="2" customFormat="1">
      <c r="A359" s="37"/>
      <c r="B359" s="38"/>
      <c r="C359" s="37"/>
      <c r="D359" s="186" t="s">
        <v>155</v>
      </c>
      <c r="E359" s="37"/>
      <c r="F359" s="187" t="s">
        <v>1261</v>
      </c>
      <c r="G359" s="37"/>
      <c r="H359" s="37"/>
      <c r="I359" s="188"/>
      <c r="J359" s="37"/>
      <c r="K359" s="37"/>
      <c r="L359" s="38"/>
      <c r="M359" s="189"/>
      <c r="N359" s="190"/>
      <c r="O359" s="76"/>
      <c r="P359" s="76"/>
      <c r="Q359" s="76"/>
      <c r="R359" s="76"/>
      <c r="S359" s="76"/>
      <c r="T359" s="7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8" t="s">
        <v>155</v>
      </c>
      <c r="AU359" s="18" t="s">
        <v>82</v>
      </c>
    </row>
    <row r="360" s="2" customFormat="1" ht="49.05" customHeight="1">
      <c r="A360" s="37"/>
      <c r="B360" s="171"/>
      <c r="C360" s="172" t="s">
        <v>369</v>
      </c>
      <c r="D360" s="172" t="s">
        <v>150</v>
      </c>
      <c r="E360" s="173" t="s">
        <v>1262</v>
      </c>
      <c r="F360" s="174" t="s">
        <v>1263</v>
      </c>
      <c r="G360" s="175" t="s">
        <v>153</v>
      </c>
      <c r="H360" s="176">
        <v>2</v>
      </c>
      <c r="I360" s="177"/>
      <c r="J360" s="178">
        <f>ROUND(I360*H360,2)</f>
        <v>0</v>
      </c>
      <c r="K360" s="179"/>
      <c r="L360" s="38"/>
      <c r="M360" s="180" t="s">
        <v>1</v>
      </c>
      <c r="N360" s="181" t="s">
        <v>38</v>
      </c>
      <c r="O360" s="76"/>
      <c r="P360" s="182">
        <f>O360*H360</f>
        <v>0</v>
      </c>
      <c r="Q360" s="182">
        <v>0</v>
      </c>
      <c r="R360" s="182">
        <f>Q360*H360</f>
        <v>0</v>
      </c>
      <c r="S360" s="182">
        <v>0</v>
      </c>
      <c r="T360" s="183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4" t="s">
        <v>216</v>
      </c>
      <c r="AT360" s="184" t="s">
        <v>150</v>
      </c>
      <c r="AU360" s="184" t="s">
        <v>82</v>
      </c>
      <c r="AY360" s="18" t="s">
        <v>147</v>
      </c>
      <c r="BE360" s="185">
        <f>IF(N360="základní",J360,0)</f>
        <v>0</v>
      </c>
      <c r="BF360" s="185">
        <f>IF(N360="snížená",J360,0)</f>
        <v>0</v>
      </c>
      <c r="BG360" s="185">
        <f>IF(N360="zákl. přenesená",J360,0)</f>
        <v>0</v>
      </c>
      <c r="BH360" s="185">
        <f>IF(N360="sníž. přenesená",J360,0)</f>
        <v>0</v>
      </c>
      <c r="BI360" s="185">
        <f>IF(N360="nulová",J360,0)</f>
        <v>0</v>
      </c>
      <c r="BJ360" s="18" t="s">
        <v>80</v>
      </c>
      <c r="BK360" s="185">
        <f>ROUND(I360*H360,2)</f>
        <v>0</v>
      </c>
      <c r="BL360" s="18" t="s">
        <v>216</v>
      </c>
      <c r="BM360" s="184" t="s">
        <v>583</v>
      </c>
    </row>
    <row r="361" s="2" customFormat="1">
      <c r="A361" s="37"/>
      <c r="B361" s="38"/>
      <c r="C361" s="37"/>
      <c r="D361" s="186" t="s">
        <v>155</v>
      </c>
      <c r="E361" s="37"/>
      <c r="F361" s="187" t="s">
        <v>1264</v>
      </c>
      <c r="G361" s="37"/>
      <c r="H361" s="37"/>
      <c r="I361" s="188"/>
      <c r="J361" s="37"/>
      <c r="K361" s="37"/>
      <c r="L361" s="38"/>
      <c r="M361" s="189"/>
      <c r="N361" s="190"/>
      <c r="O361" s="76"/>
      <c r="P361" s="76"/>
      <c r="Q361" s="76"/>
      <c r="R361" s="76"/>
      <c r="S361" s="76"/>
      <c r="T361" s="7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8" t="s">
        <v>155</v>
      </c>
      <c r="AU361" s="18" t="s">
        <v>82</v>
      </c>
    </row>
    <row r="362" s="2" customFormat="1" ht="37.8" customHeight="1">
      <c r="A362" s="37"/>
      <c r="B362" s="171"/>
      <c r="C362" s="215" t="s">
        <v>585</v>
      </c>
      <c r="D362" s="215" t="s">
        <v>223</v>
      </c>
      <c r="E362" s="216" t="s">
        <v>1265</v>
      </c>
      <c r="F362" s="217" t="s">
        <v>1266</v>
      </c>
      <c r="G362" s="218" t="s">
        <v>153</v>
      </c>
      <c r="H362" s="219">
        <v>2</v>
      </c>
      <c r="I362" s="220"/>
      <c r="J362" s="221">
        <f>ROUND(I362*H362,2)</f>
        <v>0</v>
      </c>
      <c r="K362" s="222"/>
      <c r="L362" s="223"/>
      <c r="M362" s="224" t="s">
        <v>1</v>
      </c>
      <c r="N362" s="225" t="s">
        <v>38</v>
      </c>
      <c r="O362" s="76"/>
      <c r="P362" s="182">
        <f>O362*H362</f>
        <v>0</v>
      </c>
      <c r="Q362" s="182">
        <v>0</v>
      </c>
      <c r="R362" s="182">
        <f>Q362*H362</f>
        <v>0</v>
      </c>
      <c r="S362" s="182">
        <v>0</v>
      </c>
      <c r="T362" s="183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84" t="s">
        <v>268</v>
      </c>
      <c r="AT362" s="184" t="s">
        <v>223</v>
      </c>
      <c r="AU362" s="184" t="s">
        <v>82</v>
      </c>
      <c r="AY362" s="18" t="s">
        <v>147</v>
      </c>
      <c r="BE362" s="185">
        <f>IF(N362="základní",J362,0)</f>
        <v>0</v>
      </c>
      <c r="BF362" s="185">
        <f>IF(N362="snížená",J362,0)</f>
        <v>0</v>
      </c>
      <c r="BG362" s="185">
        <f>IF(N362="zákl. přenesená",J362,0)</f>
        <v>0</v>
      </c>
      <c r="BH362" s="185">
        <f>IF(N362="sníž. přenesená",J362,0)</f>
        <v>0</v>
      </c>
      <c r="BI362" s="185">
        <f>IF(N362="nulová",J362,0)</f>
        <v>0</v>
      </c>
      <c r="BJ362" s="18" t="s">
        <v>80</v>
      </c>
      <c r="BK362" s="185">
        <f>ROUND(I362*H362,2)</f>
        <v>0</v>
      </c>
      <c r="BL362" s="18" t="s">
        <v>216</v>
      </c>
      <c r="BM362" s="184" t="s">
        <v>588</v>
      </c>
    </row>
    <row r="363" s="2" customFormat="1" ht="49.05" customHeight="1">
      <c r="A363" s="37"/>
      <c r="B363" s="171"/>
      <c r="C363" s="172" t="s">
        <v>375</v>
      </c>
      <c r="D363" s="172" t="s">
        <v>150</v>
      </c>
      <c r="E363" s="173" t="s">
        <v>1267</v>
      </c>
      <c r="F363" s="174" t="s">
        <v>1268</v>
      </c>
      <c r="G363" s="175" t="s">
        <v>153</v>
      </c>
      <c r="H363" s="176">
        <v>2</v>
      </c>
      <c r="I363" s="177"/>
      <c r="J363" s="178">
        <f>ROUND(I363*H363,2)</f>
        <v>0</v>
      </c>
      <c r="K363" s="179"/>
      <c r="L363" s="38"/>
      <c r="M363" s="180" t="s">
        <v>1</v>
      </c>
      <c r="N363" s="181" t="s">
        <v>38</v>
      </c>
      <c r="O363" s="76"/>
      <c r="P363" s="182">
        <f>O363*H363</f>
        <v>0</v>
      </c>
      <c r="Q363" s="182">
        <v>0</v>
      </c>
      <c r="R363" s="182">
        <f>Q363*H363</f>
        <v>0</v>
      </c>
      <c r="S363" s="182">
        <v>0</v>
      </c>
      <c r="T363" s="183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84" t="s">
        <v>216</v>
      </c>
      <c r="AT363" s="184" t="s">
        <v>150</v>
      </c>
      <c r="AU363" s="184" t="s">
        <v>82</v>
      </c>
      <c r="AY363" s="18" t="s">
        <v>147</v>
      </c>
      <c r="BE363" s="185">
        <f>IF(N363="základní",J363,0)</f>
        <v>0</v>
      </c>
      <c r="BF363" s="185">
        <f>IF(N363="snížená",J363,0)</f>
        <v>0</v>
      </c>
      <c r="BG363" s="185">
        <f>IF(N363="zákl. přenesená",J363,0)</f>
        <v>0</v>
      </c>
      <c r="BH363" s="185">
        <f>IF(N363="sníž. přenesená",J363,0)</f>
        <v>0</v>
      </c>
      <c r="BI363" s="185">
        <f>IF(N363="nulová",J363,0)</f>
        <v>0</v>
      </c>
      <c r="BJ363" s="18" t="s">
        <v>80</v>
      </c>
      <c r="BK363" s="185">
        <f>ROUND(I363*H363,2)</f>
        <v>0</v>
      </c>
      <c r="BL363" s="18" t="s">
        <v>216</v>
      </c>
      <c r="BM363" s="184" t="s">
        <v>592</v>
      </c>
    </row>
    <row r="364" s="2" customFormat="1">
      <c r="A364" s="37"/>
      <c r="B364" s="38"/>
      <c r="C364" s="37"/>
      <c r="D364" s="186" t="s">
        <v>155</v>
      </c>
      <c r="E364" s="37"/>
      <c r="F364" s="187" t="s">
        <v>1269</v>
      </c>
      <c r="G364" s="37"/>
      <c r="H364" s="37"/>
      <c r="I364" s="188"/>
      <c r="J364" s="37"/>
      <c r="K364" s="37"/>
      <c r="L364" s="38"/>
      <c r="M364" s="189"/>
      <c r="N364" s="190"/>
      <c r="O364" s="76"/>
      <c r="P364" s="76"/>
      <c r="Q364" s="76"/>
      <c r="R364" s="76"/>
      <c r="S364" s="76"/>
      <c r="T364" s="7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8" t="s">
        <v>155</v>
      </c>
      <c r="AU364" s="18" t="s">
        <v>82</v>
      </c>
    </row>
    <row r="365" s="2" customFormat="1" ht="33" customHeight="1">
      <c r="A365" s="37"/>
      <c r="B365" s="171"/>
      <c r="C365" s="215" t="s">
        <v>594</v>
      </c>
      <c r="D365" s="215" t="s">
        <v>223</v>
      </c>
      <c r="E365" s="216" t="s">
        <v>1270</v>
      </c>
      <c r="F365" s="217" t="s">
        <v>1271</v>
      </c>
      <c r="G365" s="218" t="s">
        <v>195</v>
      </c>
      <c r="H365" s="219">
        <v>10</v>
      </c>
      <c r="I365" s="220"/>
      <c r="J365" s="221">
        <f>ROUND(I365*H365,2)</f>
        <v>0</v>
      </c>
      <c r="K365" s="222"/>
      <c r="L365" s="223"/>
      <c r="M365" s="224" t="s">
        <v>1</v>
      </c>
      <c r="N365" s="225" t="s">
        <v>38</v>
      </c>
      <c r="O365" s="76"/>
      <c r="P365" s="182">
        <f>O365*H365</f>
        <v>0</v>
      </c>
      <c r="Q365" s="182">
        <v>0</v>
      </c>
      <c r="R365" s="182">
        <f>Q365*H365</f>
        <v>0</v>
      </c>
      <c r="S365" s="182">
        <v>0</v>
      </c>
      <c r="T365" s="183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184" t="s">
        <v>268</v>
      </c>
      <c r="AT365" s="184" t="s">
        <v>223</v>
      </c>
      <c r="AU365" s="184" t="s">
        <v>82</v>
      </c>
      <c r="AY365" s="18" t="s">
        <v>147</v>
      </c>
      <c r="BE365" s="185">
        <f>IF(N365="základní",J365,0)</f>
        <v>0</v>
      </c>
      <c r="BF365" s="185">
        <f>IF(N365="snížená",J365,0)</f>
        <v>0</v>
      </c>
      <c r="BG365" s="185">
        <f>IF(N365="zákl. přenesená",J365,0)</f>
        <v>0</v>
      </c>
      <c r="BH365" s="185">
        <f>IF(N365="sníž. přenesená",J365,0)</f>
        <v>0</v>
      </c>
      <c r="BI365" s="185">
        <f>IF(N365="nulová",J365,0)</f>
        <v>0</v>
      </c>
      <c r="BJ365" s="18" t="s">
        <v>80</v>
      </c>
      <c r="BK365" s="185">
        <f>ROUND(I365*H365,2)</f>
        <v>0</v>
      </c>
      <c r="BL365" s="18" t="s">
        <v>216</v>
      </c>
      <c r="BM365" s="184" t="s">
        <v>597</v>
      </c>
    </row>
    <row r="366" s="2" customFormat="1" ht="49.05" customHeight="1">
      <c r="A366" s="37"/>
      <c r="B366" s="171"/>
      <c r="C366" s="172" t="s">
        <v>379</v>
      </c>
      <c r="D366" s="172" t="s">
        <v>150</v>
      </c>
      <c r="E366" s="173" t="s">
        <v>1272</v>
      </c>
      <c r="F366" s="174" t="s">
        <v>1273</v>
      </c>
      <c r="G366" s="175" t="s">
        <v>667</v>
      </c>
      <c r="H366" s="226"/>
      <c r="I366" s="177"/>
      <c r="J366" s="178">
        <f>ROUND(I366*H366,2)</f>
        <v>0</v>
      </c>
      <c r="K366" s="179"/>
      <c r="L366" s="38"/>
      <c r="M366" s="180" t="s">
        <v>1</v>
      </c>
      <c r="N366" s="181" t="s">
        <v>38</v>
      </c>
      <c r="O366" s="76"/>
      <c r="P366" s="182">
        <f>O366*H366</f>
        <v>0</v>
      </c>
      <c r="Q366" s="182">
        <v>0</v>
      </c>
      <c r="R366" s="182">
        <f>Q366*H366</f>
        <v>0</v>
      </c>
      <c r="S366" s="182">
        <v>0</v>
      </c>
      <c r="T366" s="183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4" t="s">
        <v>216</v>
      </c>
      <c r="AT366" s="184" t="s">
        <v>150</v>
      </c>
      <c r="AU366" s="184" t="s">
        <v>82</v>
      </c>
      <c r="AY366" s="18" t="s">
        <v>147</v>
      </c>
      <c r="BE366" s="185">
        <f>IF(N366="základní",J366,0)</f>
        <v>0</v>
      </c>
      <c r="BF366" s="185">
        <f>IF(N366="snížená",J366,0)</f>
        <v>0</v>
      </c>
      <c r="BG366" s="185">
        <f>IF(N366="zákl. přenesená",J366,0)</f>
        <v>0</v>
      </c>
      <c r="BH366" s="185">
        <f>IF(N366="sníž. přenesená",J366,0)</f>
        <v>0</v>
      </c>
      <c r="BI366" s="185">
        <f>IF(N366="nulová",J366,0)</f>
        <v>0</v>
      </c>
      <c r="BJ366" s="18" t="s">
        <v>80</v>
      </c>
      <c r="BK366" s="185">
        <f>ROUND(I366*H366,2)</f>
        <v>0</v>
      </c>
      <c r="BL366" s="18" t="s">
        <v>216</v>
      </c>
      <c r="BM366" s="184" t="s">
        <v>603</v>
      </c>
    </row>
    <row r="367" s="2" customFormat="1">
      <c r="A367" s="37"/>
      <c r="B367" s="38"/>
      <c r="C367" s="37"/>
      <c r="D367" s="186" t="s">
        <v>155</v>
      </c>
      <c r="E367" s="37"/>
      <c r="F367" s="187" t="s">
        <v>1274</v>
      </c>
      <c r="G367" s="37"/>
      <c r="H367" s="37"/>
      <c r="I367" s="188"/>
      <c r="J367" s="37"/>
      <c r="K367" s="37"/>
      <c r="L367" s="38"/>
      <c r="M367" s="230"/>
      <c r="N367" s="231"/>
      <c r="O367" s="232"/>
      <c r="P367" s="232"/>
      <c r="Q367" s="232"/>
      <c r="R367" s="232"/>
      <c r="S367" s="232"/>
      <c r="T367" s="233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8" t="s">
        <v>155</v>
      </c>
      <c r="AU367" s="18" t="s">
        <v>82</v>
      </c>
    </row>
    <row r="368" s="2" customFormat="1" ht="6.96" customHeight="1">
      <c r="A368" s="37"/>
      <c r="B368" s="59"/>
      <c r="C368" s="60"/>
      <c r="D368" s="60"/>
      <c r="E368" s="60"/>
      <c r="F368" s="60"/>
      <c r="G368" s="60"/>
      <c r="H368" s="60"/>
      <c r="I368" s="60"/>
      <c r="J368" s="60"/>
      <c r="K368" s="60"/>
      <c r="L368" s="38"/>
      <c r="M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</row>
  </sheetData>
  <autoFilter ref="C128:K36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hyperlinks>
    <hyperlink ref="F133" r:id="rId1" display="https://podminky.urs.cz/item/CS_URS_2024_02/314231164"/>
    <hyperlink ref="F138" r:id="rId2" display="https://podminky.urs.cz/item/CS_URS_2024_02/316381116"/>
    <hyperlink ref="F143" r:id="rId3" display="https://podminky.urs.cz/item/CS_URS_2024_02/613321121"/>
    <hyperlink ref="F149" r:id="rId4" display="https://podminky.urs.cz/item/CS_URS_2024_02/949101112"/>
    <hyperlink ref="F154" r:id="rId5" display="https://podminky.urs.cz/item/CS_URS_2024_02/953752111"/>
    <hyperlink ref="F156" r:id="rId6" display="https://podminky.urs.cz/item/CS_URS_2024_02/953752121"/>
    <hyperlink ref="F163" r:id="rId7" display="https://podminky.urs.cz/item/CS_URS_2024_02/962032631"/>
    <hyperlink ref="F167" r:id="rId8" display="https://podminky.urs.cz/item/CS_URS_2024_02/977331113"/>
    <hyperlink ref="F174" r:id="rId9" display="https://podminky.urs.cz/item/CS_URS_2024_02/978015391"/>
    <hyperlink ref="F180" r:id="rId10" display="https://podminky.urs.cz/item/CS_URS_2024_02/997013213"/>
    <hyperlink ref="F182" r:id="rId11" display="https://podminky.urs.cz/item/CS_URS_2024_02/997013219"/>
    <hyperlink ref="F184" r:id="rId12" display="https://podminky.urs.cz/item/CS_URS_2024_02/997013501"/>
    <hyperlink ref="F186" r:id="rId13" display="https://podminky.urs.cz/item/CS_URS_2024_02/997013509"/>
    <hyperlink ref="F190" r:id="rId14" display="https://podminky.urs.cz/item/CS_URS_2024_02/997013631"/>
    <hyperlink ref="F193" r:id="rId15" display="https://podminky.urs.cz/item/CS_URS_2024_02/998018002"/>
    <hyperlink ref="F197" r:id="rId16" display="https://podminky.urs.cz/item/CS_URS_2024_02/712631811"/>
    <hyperlink ref="F201" r:id="rId17" display="https://podminky.urs.cz/item/CS_URS_2024_02/712600845"/>
    <hyperlink ref="F204" r:id="rId18" display="https://podminky.urs.cz/item/CS_URS_2024_02/721242116"/>
    <hyperlink ref="F206" r:id="rId19" display="https://podminky.urs.cz/item/CS_URS_2024_02/721273153"/>
    <hyperlink ref="F209" r:id="rId20" display="https://podminky.urs.cz/item/CS_URS_2024_02/762083111"/>
    <hyperlink ref="F216" r:id="rId21" display="https://podminky.urs.cz/item/CS_URS_2024_02/762331932"/>
    <hyperlink ref="F218" r:id="rId22" display="https://podminky.urs.cz/item/CS_URS_2024_02/762332923"/>
    <hyperlink ref="F220" r:id="rId23" display="https://podminky.urs.cz/item/CS_URS_2024_02/762341210"/>
    <hyperlink ref="F226" r:id="rId24" display="https://podminky.urs.cz/item/CS_URS_2024_02/762341811"/>
    <hyperlink ref="F231" r:id="rId25" display="https://podminky.urs.cz/item/CS_URS_2024_02/762342314"/>
    <hyperlink ref="F236" r:id="rId26" display="https://podminky.urs.cz/item/CS_URS_2024_02/762342441"/>
    <hyperlink ref="F243" r:id="rId27" display="https://podminky.urs.cz/item/CS_URS_2024_02/762342811"/>
    <hyperlink ref="F245" r:id="rId28" display="https://podminky.urs.cz/item/CS_URS_2024_02/762395000"/>
    <hyperlink ref="F250" r:id="rId29" display="https://podminky.urs.cz/item/CS_URS_2024_02/762795000"/>
    <hyperlink ref="F254" r:id="rId30" display="https://podminky.urs.cz/item/CS_URS_2024_02/998762312"/>
    <hyperlink ref="F257" r:id="rId31" display="https://podminky.urs.cz/item/CS_URS_2024_02/764001821"/>
    <hyperlink ref="F261" r:id="rId32" display="https://podminky.urs.cz/item/CS_URS_2024_02/764001861"/>
    <hyperlink ref="F263" r:id="rId33" display="https://podminky.urs.cz/item/CS_URS_2024_02/764002812"/>
    <hyperlink ref="F267" r:id="rId34" display="https://podminky.urs.cz/item/CS_URS_2024_02/764002821"/>
    <hyperlink ref="F269" r:id="rId35" display="https://podminky.urs.cz/item/CS_URS_2024_02/764002841"/>
    <hyperlink ref="F273" r:id="rId36" display="https://podminky.urs.cz/item/CS_URS_2024_02/764003801"/>
    <hyperlink ref="F275" r:id="rId37" display="https://podminky.urs.cz/item/CS_URS_2024_02/764011616"/>
    <hyperlink ref="F279" r:id="rId38" display="https://podminky.urs.cz/item/CS_URS_2024_02/764111653"/>
    <hyperlink ref="F281" r:id="rId39" display="https://podminky.urs.cz/item/CS_URS_2024_02/764203156"/>
    <hyperlink ref="F290" r:id="rId40" display="https://podminky.urs.cz/item/CS_URS_2024_02/764211625"/>
    <hyperlink ref="F292" r:id="rId41" display="https://podminky.urs.cz/item/CS_URS_2024_02/764212634"/>
    <hyperlink ref="F297" r:id="rId42" display="https://podminky.urs.cz/item/CS_URS_2024_02/764212649"/>
    <hyperlink ref="F302" r:id="rId43" display="https://podminky.urs.cz/item/CS_URS_2024_02/764212664"/>
    <hyperlink ref="F306" r:id="rId44" display="https://podminky.urs.cz/item/CS_URS_2024_02/764213652"/>
    <hyperlink ref="F308" r:id="rId45" display="https://podminky.urs.cz/item/CS_URS_2024_02/764218631"/>
    <hyperlink ref="F313" r:id="rId46" display="https://podminky.urs.cz/item/CS_URS_2024_02/764314612"/>
    <hyperlink ref="F319" r:id="rId47" display="https://podminky.urs.cz/item/CS_URS_2024_02/764315633"/>
    <hyperlink ref="F321" r:id="rId48" display="https://podminky.urs.cz/item/CS_URS_2024_02/764316624"/>
    <hyperlink ref="F323" r:id="rId49" display="https://podminky.urs.cz/item/CS_URS_2024_02/764511602"/>
    <hyperlink ref="F327" r:id="rId50" display="https://podminky.urs.cz/item/CS_URS_2024_02/764511643"/>
    <hyperlink ref="F329" r:id="rId51" display="https://podminky.urs.cz/item/CS_URS_2024_02/764518623"/>
    <hyperlink ref="F333" r:id="rId52" display="https://podminky.urs.cz/item/CS_URS_2024_02/998764312"/>
    <hyperlink ref="F336" r:id="rId53" display="https://podminky.urs.cz/item/CS_URS_2024_02/765115302"/>
    <hyperlink ref="F339" r:id="rId54" display="https://podminky.urs.cz/item/CS_URS_2024_02/765191021"/>
    <hyperlink ref="F342" r:id="rId55" display="https://podminky.urs.cz/item/CS_URS_2024_02/765191031"/>
    <hyperlink ref="F347" r:id="rId56" display="https://podminky.urs.cz/item/CS_URS_2024_02/765192001"/>
    <hyperlink ref="F351" r:id="rId57" display="https://podminky.urs.cz/item/CS_URS_2024_02/998765312"/>
    <hyperlink ref="F354" r:id="rId58" display="https://podminky.urs.cz/item/CS_URS_2024_02/767851104"/>
    <hyperlink ref="F359" r:id="rId59" display="https://podminky.urs.cz/item/CS_URS_2024_02/767851803"/>
    <hyperlink ref="F361" r:id="rId60" display="https://podminky.urs.cz/item/CS_URS_2024_02/767881128"/>
    <hyperlink ref="F364" r:id="rId61" display="https://podminky.urs.cz/item/CS_URS_2024_02/767881161"/>
    <hyperlink ref="F367" r:id="rId62" display="https://podminky.urs.cz/item/CS_URS_2024_02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05 -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1275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ROUND((SUM(BE122:BE204)),  2)</f>
        <v>0</v>
      </c>
      <c r="G33" s="37"/>
      <c r="H33" s="37"/>
      <c r="I33" s="127">
        <v>0.20999999999999999</v>
      </c>
      <c r="J33" s="126">
        <f>ROUND(((SUM(BE122:BE204))*I33),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ROUND((SUM(BF122:BF204)),  2)</f>
        <v>0</v>
      </c>
      <c r="G34" s="37"/>
      <c r="H34" s="37"/>
      <c r="I34" s="127">
        <v>0.12</v>
      </c>
      <c r="J34" s="126">
        <f>ROUND(((SUM(BF122:BF204))*I34),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ROUND((SUM(BG122:BG204)),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ROUND((SUM(BH122:BH204)),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ROUND((SUM(BI122:BI204)),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05 -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04 - ÚT byt č.1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124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1276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1277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1278</v>
      </c>
      <c r="E100" s="145"/>
      <c r="F100" s="145"/>
      <c r="G100" s="145"/>
      <c r="H100" s="145"/>
      <c r="I100" s="145"/>
      <c r="J100" s="146">
        <f>J142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1279</v>
      </c>
      <c r="E101" s="145"/>
      <c r="F101" s="145"/>
      <c r="G101" s="145"/>
      <c r="H101" s="145"/>
      <c r="I101" s="145"/>
      <c r="J101" s="146">
        <f>J153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1280</v>
      </c>
      <c r="E102" s="145"/>
      <c r="F102" s="145"/>
      <c r="G102" s="145"/>
      <c r="H102" s="145"/>
      <c r="I102" s="145"/>
      <c r="J102" s="146">
        <f>J185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132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7"/>
      <c r="D112" s="37"/>
      <c r="E112" s="120" t="str">
        <f>E7</f>
        <v>05 - Regenerace bytového fondu Mírová Osada – V. etapa, ul. Koněvova 22, 24, 26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107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04 - ÚT byt č.1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28. 1. 2025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29</v>
      </c>
      <c r="J118" s="35" t="str">
        <f>E21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31</v>
      </c>
      <c r="J119" s="35" t="str">
        <f>E24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133</v>
      </c>
      <c r="D121" s="150" t="s">
        <v>58</v>
      </c>
      <c r="E121" s="150" t="s">
        <v>54</v>
      </c>
      <c r="F121" s="150" t="s">
        <v>55</v>
      </c>
      <c r="G121" s="150" t="s">
        <v>134</v>
      </c>
      <c r="H121" s="150" t="s">
        <v>135</v>
      </c>
      <c r="I121" s="150" t="s">
        <v>136</v>
      </c>
      <c r="J121" s="151" t="s">
        <v>111</v>
      </c>
      <c r="K121" s="152" t="s">
        <v>137</v>
      </c>
      <c r="L121" s="153"/>
      <c r="M121" s="85" t="s">
        <v>1</v>
      </c>
      <c r="N121" s="86" t="s">
        <v>37</v>
      </c>
      <c r="O121" s="86" t="s">
        <v>138</v>
      </c>
      <c r="P121" s="86" t="s">
        <v>139</v>
      </c>
      <c r="Q121" s="86" t="s">
        <v>140</v>
      </c>
      <c r="R121" s="86" t="s">
        <v>141</v>
      </c>
      <c r="S121" s="86" t="s">
        <v>142</v>
      </c>
      <c r="T121" s="87" t="s">
        <v>143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144</v>
      </c>
      <c r="D122" s="37"/>
      <c r="E122" s="37"/>
      <c r="F122" s="37"/>
      <c r="G122" s="37"/>
      <c r="H122" s="37"/>
      <c r="I122" s="37"/>
      <c r="J122" s="154">
        <f>BK122</f>
        <v>0</v>
      </c>
      <c r="K122" s="37"/>
      <c r="L122" s="38"/>
      <c r="M122" s="88"/>
      <c r="N122" s="72"/>
      <c r="O122" s="89"/>
      <c r="P122" s="155">
        <f>P123</f>
        <v>0</v>
      </c>
      <c r="Q122" s="89"/>
      <c r="R122" s="155">
        <f>R123</f>
        <v>0</v>
      </c>
      <c r="S122" s="89"/>
      <c r="T122" s="156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72</v>
      </c>
      <c r="AU122" s="18" t="s">
        <v>113</v>
      </c>
      <c r="BK122" s="157">
        <f>BK123</f>
        <v>0</v>
      </c>
    </row>
    <row r="123" s="12" customFormat="1" ht="25.92" customHeight="1">
      <c r="A123" s="12"/>
      <c r="B123" s="158"/>
      <c r="C123" s="12"/>
      <c r="D123" s="159" t="s">
        <v>72</v>
      </c>
      <c r="E123" s="160" t="s">
        <v>618</v>
      </c>
      <c r="F123" s="160" t="s">
        <v>619</v>
      </c>
      <c r="G123" s="12"/>
      <c r="H123" s="12"/>
      <c r="I123" s="161"/>
      <c r="J123" s="162">
        <f>BK123</f>
        <v>0</v>
      </c>
      <c r="K123" s="12"/>
      <c r="L123" s="158"/>
      <c r="M123" s="163"/>
      <c r="N123" s="164"/>
      <c r="O123" s="164"/>
      <c r="P123" s="165">
        <f>P124+P127+P142+P153+P185</f>
        <v>0</v>
      </c>
      <c r="Q123" s="164"/>
      <c r="R123" s="165">
        <f>R124+R127+R142+R153+R185</f>
        <v>0</v>
      </c>
      <c r="S123" s="164"/>
      <c r="T123" s="166">
        <f>T124+T127+T142+T153+T185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82</v>
      </c>
      <c r="AT123" s="167" t="s">
        <v>72</v>
      </c>
      <c r="AU123" s="167" t="s">
        <v>73</v>
      </c>
      <c r="AY123" s="159" t="s">
        <v>147</v>
      </c>
      <c r="BK123" s="168">
        <f>BK124+BK127+BK142+BK153+BK185</f>
        <v>0</v>
      </c>
    </row>
    <row r="124" s="12" customFormat="1" ht="22.8" customHeight="1">
      <c r="A124" s="12"/>
      <c r="B124" s="158"/>
      <c r="C124" s="12"/>
      <c r="D124" s="159" t="s">
        <v>72</v>
      </c>
      <c r="E124" s="169" t="s">
        <v>1281</v>
      </c>
      <c r="F124" s="169" t="s">
        <v>1282</v>
      </c>
      <c r="G124" s="12"/>
      <c r="H124" s="12"/>
      <c r="I124" s="161"/>
      <c r="J124" s="170">
        <f>BK124</f>
        <v>0</v>
      </c>
      <c r="K124" s="12"/>
      <c r="L124" s="158"/>
      <c r="M124" s="163"/>
      <c r="N124" s="164"/>
      <c r="O124" s="164"/>
      <c r="P124" s="165">
        <f>SUM(P125:P126)</f>
        <v>0</v>
      </c>
      <c r="Q124" s="164"/>
      <c r="R124" s="165">
        <f>SUM(R125:R126)</f>
        <v>0</v>
      </c>
      <c r="S124" s="164"/>
      <c r="T124" s="166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82</v>
      </c>
      <c r="AT124" s="167" t="s">
        <v>72</v>
      </c>
      <c r="AU124" s="167" t="s">
        <v>80</v>
      </c>
      <c r="AY124" s="159" t="s">
        <v>147</v>
      </c>
      <c r="BK124" s="168">
        <f>SUM(BK125:BK126)</f>
        <v>0</v>
      </c>
    </row>
    <row r="125" s="2" customFormat="1" ht="24.15" customHeight="1">
      <c r="A125" s="37"/>
      <c r="B125" s="171"/>
      <c r="C125" s="172" t="s">
        <v>80</v>
      </c>
      <c r="D125" s="172" t="s">
        <v>150</v>
      </c>
      <c r="E125" s="173" t="s">
        <v>1283</v>
      </c>
      <c r="F125" s="174" t="s">
        <v>1284</v>
      </c>
      <c r="G125" s="175" t="s">
        <v>1047</v>
      </c>
      <c r="H125" s="176">
        <v>2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38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216</v>
      </c>
      <c r="AT125" s="184" t="s">
        <v>150</v>
      </c>
      <c r="AU125" s="184" t="s">
        <v>82</v>
      </c>
      <c r="AY125" s="18" t="s">
        <v>147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80</v>
      </c>
      <c r="BK125" s="185">
        <f>ROUND(I125*H125,2)</f>
        <v>0</v>
      </c>
      <c r="BL125" s="18" t="s">
        <v>216</v>
      </c>
      <c r="BM125" s="184" t="s">
        <v>82</v>
      </c>
    </row>
    <row r="126" s="2" customFormat="1">
      <c r="A126" s="37"/>
      <c r="B126" s="38"/>
      <c r="C126" s="37"/>
      <c r="D126" s="186" t="s">
        <v>155</v>
      </c>
      <c r="E126" s="37"/>
      <c r="F126" s="187" t="s">
        <v>1285</v>
      </c>
      <c r="G126" s="37"/>
      <c r="H126" s="37"/>
      <c r="I126" s="188"/>
      <c r="J126" s="37"/>
      <c r="K126" s="37"/>
      <c r="L126" s="38"/>
      <c r="M126" s="189"/>
      <c r="N126" s="190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155</v>
      </c>
      <c r="AU126" s="18" t="s">
        <v>82</v>
      </c>
    </row>
    <row r="127" s="12" customFormat="1" ht="22.8" customHeight="1">
      <c r="A127" s="12"/>
      <c r="B127" s="158"/>
      <c r="C127" s="12"/>
      <c r="D127" s="159" t="s">
        <v>72</v>
      </c>
      <c r="E127" s="169" t="s">
        <v>1286</v>
      </c>
      <c r="F127" s="169" t="s">
        <v>1287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SUM(P128:P141)</f>
        <v>0</v>
      </c>
      <c r="Q127" s="164"/>
      <c r="R127" s="165">
        <f>SUM(R128:R141)</f>
        <v>0</v>
      </c>
      <c r="S127" s="164"/>
      <c r="T127" s="166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82</v>
      </c>
      <c r="AT127" s="167" t="s">
        <v>72</v>
      </c>
      <c r="AU127" s="167" t="s">
        <v>80</v>
      </c>
      <c r="AY127" s="159" t="s">
        <v>147</v>
      </c>
      <c r="BK127" s="168">
        <f>SUM(BK128:BK141)</f>
        <v>0</v>
      </c>
    </row>
    <row r="128" s="2" customFormat="1" ht="33" customHeight="1">
      <c r="A128" s="37"/>
      <c r="B128" s="171"/>
      <c r="C128" s="172" t="s">
        <v>82</v>
      </c>
      <c r="D128" s="172" t="s">
        <v>150</v>
      </c>
      <c r="E128" s="173" t="s">
        <v>1288</v>
      </c>
      <c r="F128" s="174" t="s">
        <v>1289</v>
      </c>
      <c r="G128" s="175" t="s">
        <v>1047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38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216</v>
      </c>
      <c r="AT128" s="184" t="s">
        <v>150</v>
      </c>
      <c r="AU128" s="184" t="s">
        <v>82</v>
      </c>
      <c r="AY128" s="18" t="s">
        <v>147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80</v>
      </c>
      <c r="BK128" s="185">
        <f>ROUND(I128*H128,2)</f>
        <v>0</v>
      </c>
      <c r="BL128" s="18" t="s">
        <v>216</v>
      </c>
      <c r="BM128" s="184" t="s">
        <v>154</v>
      </c>
    </row>
    <row r="129" s="2" customFormat="1">
      <c r="A129" s="37"/>
      <c r="B129" s="38"/>
      <c r="C129" s="37"/>
      <c r="D129" s="186" t="s">
        <v>155</v>
      </c>
      <c r="E129" s="37"/>
      <c r="F129" s="187" t="s">
        <v>1290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155</v>
      </c>
      <c r="AU129" s="18" t="s">
        <v>82</v>
      </c>
    </row>
    <row r="130" s="2" customFormat="1" ht="33" customHeight="1">
      <c r="A130" s="37"/>
      <c r="B130" s="171"/>
      <c r="C130" s="172" t="s">
        <v>148</v>
      </c>
      <c r="D130" s="172" t="s">
        <v>150</v>
      </c>
      <c r="E130" s="173" t="s">
        <v>1291</v>
      </c>
      <c r="F130" s="174" t="s">
        <v>1292</v>
      </c>
      <c r="G130" s="175" t="s">
        <v>1047</v>
      </c>
      <c r="H130" s="176">
        <v>1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38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216</v>
      </c>
      <c r="AT130" s="184" t="s">
        <v>150</v>
      </c>
      <c r="AU130" s="184" t="s">
        <v>82</v>
      </c>
      <c r="AY130" s="18" t="s">
        <v>147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80</v>
      </c>
      <c r="BK130" s="185">
        <f>ROUND(I130*H130,2)</f>
        <v>0</v>
      </c>
      <c r="BL130" s="18" t="s">
        <v>216</v>
      </c>
      <c r="BM130" s="184" t="s">
        <v>159</v>
      </c>
    </row>
    <row r="131" s="2" customFormat="1">
      <c r="A131" s="37"/>
      <c r="B131" s="38"/>
      <c r="C131" s="37"/>
      <c r="D131" s="186" t="s">
        <v>155</v>
      </c>
      <c r="E131" s="37"/>
      <c r="F131" s="187" t="s">
        <v>1293</v>
      </c>
      <c r="G131" s="37"/>
      <c r="H131" s="37"/>
      <c r="I131" s="188"/>
      <c r="J131" s="37"/>
      <c r="K131" s="37"/>
      <c r="L131" s="38"/>
      <c r="M131" s="189"/>
      <c r="N131" s="190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155</v>
      </c>
      <c r="AU131" s="18" t="s">
        <v>82</v>
      </c>
    </row>
    <row r="132" s="2" customFormat="1" ht="16.5" customHeight="1">
      <c r="A132" s="37"/>
      <c r="B132" s="171"/>
      <c r="C132" s="172" t="s">
        <v>154</v>
      </c>
      <c r="D132" s="172" t="s">
        <v>150</v>
      </c>
      <c r="E132" s="173" t="s">
        <v>1294</v>
      </c>
      <c r="F132" s="174" t="s">
        <v>1295</v>
      </c>
      <c r="G132" s="175" t="s">
        <v>195</v>
      </c>
      <c r="H132" s="176">
        <v>2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216</v>
      </c>
      <c r="AT132" s="184" t="s">
        <v>150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216</v>
      </c>
      <c r="BM132" s="184" t="s">
        <v>184</v>
      </c>
    </row>
    <row r="133" s="2" customFormat="1">
      <c r="A133" s="37"/>
      <c r="B133" s="38"/>
      <c r="C133" s="37"/>
      <c r="D133" s="186" t="s">
        <v>155</v>
      </c>
      <c r="E133" s="37"/>
      <c r="F133" s="187" t="s">
        <v>1296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155</v>
      </c>
      <c r="AU133" s="18" t="s">
        <v>82</v>
      </c>
    </row>
    <row r="134" s="2" customFormat="1" ht="37.8" customHeight="1">
      <c r="A134" s="37"/>
      <c r="B134" s="171"/>
      <c r="C134" s="172" t="s">
        <v>192</v>
      </c>
      <c r="D134" s="172" t="s">
        <v>150</v>
      </c>
      <c r="E134" s="173" t="s">
        <v>1297</v>
      </c>
      <c r="F134" s="174" t="s">
        <v>1298</v>
      </c>
      <c r="G134" s="175" t="s">
        <v>1047</v>
      </c>
      <c r="H134" s="176">
        <v>1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38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216</v>
      </c>
      <c r="AT134" s="184" t="s">
        <v>150</v>
      </c>
      <c r="AU134" s="184" t="s">
        <v>82</v>
      </c>
      <c r="AY134" s="18" t="s">
        <v>147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80</v>
      </c>
      <c r="BK134" s="185">
        <f>ROUND(I134*H134,2)</f>
        <v>0</v>
      </c>
      <c r="BL134" s="18" t="s">
        <v>216</v>
      </c>
      <c r="BM134" s="184" t="s">
        <v>196</v>
      </c>
    </row>
    <row r="135" s="2" customFormat="1">
      <c r="A135" s="37"/>
      <c r="B135" s="38"/>
      <c r="C135" s="37"/>
      <c r="D135" s="186" t="s">
        <v>155</v>
      </c>
      <c r="E135" s="37"/>
      <c r="F135" s="187" t="s">
        <v>1299</v>
      </c>
      <c r="G135" s="37"/>
      <c r="H135" s="37"/>
      <c r="I135" s="188"/>
      <c r="J135" s="37"/>
      <c r="K135" s="37"/>
      <c r="L135" s="38"/>
      <c r="M135" s="189"/>
      <c r="N135" s="190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155</v>
      </c>
      <c r="AU135" s="18" t="s">
        <v>82</v>
      </c>
    </row>
    <row r="136" s="2" customFormat="1" ht="37.8" customHeight="1">
      <c r="A136" s="37"/>
      <c r="B136" s="171"/>
      <c r="C136" s="172" t="s">
        <v>159</v>
      </c>
      <c r="D136" s="172" t="s">
        <v>150</v>
      </c>
      <c r="E136" s="173" t="s">
        <v>1300</v>
      </c>
      <c r="F136" s="174" t="s">
        <v>1301</v>
      </c>
      <c r="G136" s="175" t="s">
        <v>195</v>
      </c>
      <c r="H136" s="176">
        <v>13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38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216</v>
      </c>
      <c r="AT136" s="184" t="s">
        <v>150</v>
      </c>
      <c r="AU136" s="184" t="s">
        <v>82</v>
      </c>
      <c r="AY136" s="18" t="s">
        <v>147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80</v>
      </c>
      <c r="BK136" s="185">
        <f>ROUND(I136*H136,2)</f>
        <v>0</v>
      </c>
      <c r="BL136" s="18" t="s">
        <v>216</v>
      </c>
      <c r="BM136" s="184" t="s">
        <v>8</v>
      </c>
    </row>
    <row r="137" s="2" customFormat="1">
      <c r="A137" s="37"/>
      <c r="B137" s="38"/>
      <c r="C137" s="37"/>
      <c r="D137" s="186" t="s">
        <v>155</v>
      </c>
      <c r="E137" s="37"/>
      <c r="F137" s="187" t="s">
        <v>1302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155</v>
      </c>
      <c r="AU137" s="18" t="s">
        <v>82</v>
      </c>
    </row>
    <row r="138" s="2" customFormat="1" ht="33" customHeight="1">
      <c r="A138" s="37"/>
      <c r="B138" s="171"/>
      <c r="C138" s="172" t="s">
        <v>209</v>
      </c>
      <c r="D138" s="172" t="s">
        <v>150</v>
      </c>
      <c r="E138" s="173" t="s">
        <v>1303</v>
      </c>
      <c r="F138" s="174" t="s">
        <v>1304</v>
      </c>
      <c r="G138" s="175" t="s">
        <v>153</v>
      </c>
      <c r="H138" s="176">
        <v>1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38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216</v>
      </c>
      <c r="AT138" s="184" t="s">
        <v>150</v>
      </c>
      <c r="AU138" s="184" t="s">
        <v>82</v>
      </c>
      <c r="AY138" s="18" t="s">
        <v>147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80</v>
      </c>
      <c r="BK138" s="185">
        <f>ROUND(I138*H138,2)</f>
        <v>0</v>
      </c>
      <c r="BL138" s="18" t="s">
        <v>216</v>
      </c>
      <c r="BM138" s="184" t="s">
        <v>212</v>
      </c>
    </row>
    <row r="139" s="2" customFormat="1">
      <c r="A139" s="37"/>
      <c r="B139" s="38"/>
      <c r="C139" s="37"/>
      <c r="D139" s="186" t="s">
        <v>155</v>
      </c>
      <c r="E139" s="37"/>
      <c r="F139" s="187" t="s">
        <v>1305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155</v>
      </c>
      <c r="AU139" s="18" t="s">
        <v>82</v>
      </c>
    </row>
    <row r="140" s="2" customFormat="1" ht="44.25" customHeight="1">
      <c r="A140" s="37"/>
      <c r="B140" s="171"/>
      <c r="C140" s="172" t="s">
        <v>184</v>
      </c>
      <c r="D140" s="172" t="s">
        <v>150</v>
      </c>
      <c r="E140" s="173" t="s">
        <v>1306</v>
      </c>
      <c r="F140" s="174" t="s">
        <v>1307</v>
      </c>
      <c r="G140" s="175" t="s">
        <v>667</v>
      </c>
      <c r="H140" s="226"/>
      <c r="I140" s="177"/>
      <c r="J140" s="178">
        <f>ROUND(I140*H140,2)</f>
        <v>0</v>
      </c>
      <c r="K140" s="179"/>
      <c r="L140" s="38"/>
      <c r="M140" s="180" t="s">
        <v>1</v>
      </c>
      <c r="N140" s="181" t="s">
        <v>38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216</v>
      </c>
      <c r="AT140" s="184" t="s">
        <v>150</v>
      </c>
      <c r="AU140" s="184" t="s">
        <v>82</v>
      </c>
      <c r="AY140" s="18" t="s">
        <v>147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80</v>
      </c>
      <c r="BK140" s="185">
        <f>ROUND(I140*H140,2)</f>
        <v>0</v>
      </c>
      <c r="BL140" s="18" t="s">
        <v>216</v>
      </c>
      <c r="BM140" s="184" t="s">
        <v>216</v>
      </c>
    </row>
    <row r="141" s="2" customFormat="1">
      <c r="A141" s="37"/>
      <c r="B141" s="38"/>
      <c r="C141" s="37"/>
      <c r="D141" s="186" t="s">
        <v>155</v>
      </c>
      <c r="E141" s="37"/>
      <c r="F141" s="187" t="s">
        <v>1308</v>
      </c>
      <c r="G141" s="37"/>
      <c r="H141" s="37"/>
      <c r="I141" s="188"/>
      <c r="J141" s="37"/>
      <c r="K141" s="37"/>
      <c r="L141" s="38"/>
      <c r="M141" s="189"/>
      <c r="N141" s="190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155</v>
      </c>
      <c r="AU141" s="18" t="s">
        <v>82</v>
      </c>
    </row>
    <row r="142" s="12" customFormat="1" ht="22.8" customHeight="1">
      <c r="A142" s="12"/>
      <c r="B142" s="158"/>
      <c r="C142" s="12"/>
      <c r="D142" s="159" t="s">
        <v>72</v>
      </c>
      <c r="E142" s="169" t="s">
        <v>1309</v>
      </c>
      <c r="F142" s="169" t="s">
        <v>1310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SUM(P143:P152)</f>
        <v>0</v>
      </c>
      <c r="Q142" s="164"/>
      <c r="R142" s="165">
        <f>SUM(R143:R152)</f>
        <v>0</v>
      </c>
      <c r="S142" s="164"/>
      <c r="T142" s="166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82</v>
      </c>
      <c r="AT142" s="167" t="s">
        <v>72</v>
      </c>
      <c r="AU142" s="167" t="s">
        <v>80</v>
      </c>
      <c r="AY142" s="159" t="s">
        <v>147</v>
      </c>
      <c r="BK142" s="168">
        <f>SUM(BK143:BK152)</f>
        <v>0</v>
      </c>
    </row>
    <row r="143" s="2" customFormat="1" ht="24.15" customHeight="1">
      <c r="A143" s="37"/>
      <c r="B143" s="171"/>
      <c r="C143" s="172" t="s">
        <v>218</v>
      </c>
      <c r="D143" s="172" t="s">
        <v>150</v>
      </c>
      <c r="E143" s="173" t="s">
        <v>1311</v>
      </c>
      <c r="F143" s="174" t="s">
        <v>1312</v>
      </c>
      <c r="G143" s="175" t="s">
        <v>195</v>
      </c>
      <c r="H143" s="176">
        <v>92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216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216</v>
      </c>
      <c r="BM143" s="184" t="s">
        <v>221</v>
      </c>
    </row>
    <row r="144" s="2" customFormat="1">
      <c r="A144" s="37"/>
      <c r="B144" s="38"/>
      <c r="C144" s="37"/>
      <c r="D144" s="186" t="s">
        <v>155</v>
      </c>
      <c r="E144" s="37"/>
      <c r="F144" s="187" t="s">
        <v>1313</v>
      </c>
      <c r="G144" s="37"/>
      <c r="H144" s="37"/>
      <c r="I144" s="188"/>
      <c r="J144" s="37"/>
      <c r="K144" s="37"/>
      <c r="L144" s="38"/>
      <c r="M144" s="189"/>
      <c r="N144" s="190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155</v>
      </c>
      <c r="AU144" s="18" t="s">
        <v>82</v>
      </c>
    </row>
    <row r="145" s="2" customFormat="1" ht="33" customHeight="1">
      <c r="A145" s="37"/>
      <c r="B145" s="171"/>
      <c r="C145" s="172" t="s">
        <v>196</v>
      </c>
      <c r="D145" s="172" t="s">
        <v>150</v>
      </c>
      <c r="E145" s="173" t="s">
        <v>1314</v>
      </c>
      <c r="F145" s="174" t="s">
        <v>1315</v>
      </c>
      <c r="G145" s="175" t="s">
        <v>195</v>
      </c>
      <c r="H145" s="176">
        <v>24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216</v>
      </c>
      <c r="AT145" s="184" t="s">
        <v>150</v>
      </c>
      <c r="AU145" s="184" t="s">
        <v>82</v>
      </c>
      <c r="AY145" s="18" t="s">
        <v>147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80</v>
      </c>
      <c r="BK145" s="185">
        <f>ROUND(I145*H145,2)</f>
        <v>0</v>
      </c>
      <c r="BL145" s="18" t="s">
        <v>216</v>
      </c>
      <c r="BM145" s="184" t="s">
        <v>226</v>
      </c>
    </row>
    <row r="146" s="2" customFormat="1">
      <c r="A146" s="37"/>
      <c r="B146" s="38"/>
      <c r="C146" s="37"/>
      <c r="D146" s="186" t="s">
        <v>155</v>
      </c>
      <c r="E146" s="37"/>
      <c r="F146" s="187" t="s">
        <v>1316</v>
      </c>
      <c r="G146" s="37"/>
      <c r="H146" s="37"/>
      <c r="I146" s="188"/>
      <c r="J146" s="37"/>
      <c r="K146" s="37"/>
      <c r="L146" s="38"/>
      <c r="M146" s="189"/>
      <c r="N146" s="190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155</v>
      </c>
      <c r="AU146" s="18" t="s">
        <v>82</v>
      </c>
    </row>
    <row r="147" s="2" customFormat="1" ht="33" customHeight="1">
      <c r="A147" s="37"/>
      <c r="B147" s="171"/>
      <c r="C147" s="172" t="s">
        <v>227</v>
      </c>
      <c r="D147" s="172" t="s">
        <v>150</v>
      </c>
      <c r="E147" s="173" t="s">
        <v>1317</v>
      </c>
      <c r="F147" s="174" t="s">
        <v>1318</v>
      </c>
      <c r="G147" s="175" t="s">
        <v>195</v>
      </c>
      <c r="H147" s="176">
        <v>68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216</v>
      </c>
      <c r="AT147" s="184" t="s">
        <v>150</v>
      </c>
      <c r="AU147" s="184" t="s">
        <v>82</v>
      </c>
      <c r="AY147" s="18" t="s">
        <v>147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80</v>
      </c>
      <c r="BK147" s="185">
        <f>ROUND(I147*H147,2)</f>
        <v>0</v>
      </c>
      <c r="BL147" s="18" t="s">
        <v>216</v>
      </c>
      <c r="BM147" s="184" t="s">
        <v>229</v>
      </c>
    </row>
    <row r="148" s="2" customFormat="1">
      <c r="A148" s="37"/>
      <c r="B148" s="38"/>
      <c r="C148" s="37"/>
      <c r="D148" s="186" t="s">
        <v>155</v>
      </c>
      <c r="E148" s="37"/>
      <c r="F148" s="187" t="s">
        <v>1319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155</v>
      </c>
      <c r="AU148" s="18" t="s">
        <v>82</v>
      </c>
    </row>
    <row r="149" s="2" customFormat="1" ht="55.5" customHeight="1">
      <c r="A149" s="37"/>
      <c r="B149" s="171"/>
      <c r="C149" s="172" t="s">
        <v>8</v>
      </c>
      <c r="D149" s="172" t="s">
        <v>150</v>
      </c>
      <c r="E149" s="173" t="s">
        <v>1320</v>
      </c>
      <c r="F149" s="174" t="s">
        <v>1321</v>
      </c>
      <c r="G149" s="175" t="s">
        <v>195</v>
      </c>
      <c r="H149" s="176">
        <v>92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38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216</v>
      </c>
      <c r="AT149" s="184" t="s">
        <v>150</v>
      </c>
      <c r="AU149" s="184" t="s">
        <v>82</v>
      </c>
      <c r="AY149" s="18" t="s">
        <v>147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80</v>
      </c>
      <c r="BK149" s="185">
        <f>ROUND(I149*H149,2)</f>
        <v>0</v>
      </c>
      <c r="BL149" s="18" t="s">
        <v>216</v>
      </c>
      <c r="BM149" s="184" t="s">
        <v>233</v>
      </c>
    </row>
    <row r="150" s="2" customFormat="1">
      <c r="A150" s="37"/>
      <c r="B150" s="38"/>
      <c r="C150" s="37"/>
      <c r="D150" s="186" t="s">
        <v>155</v>
      </c>
      <c r="E150" s="37"/>
      <c r="F150" s="187" t="s">
        <v>1322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155</v>
      </c>
      <c r="AU150" s="18" t="s">
        <v>82</v>
      </c>
    </row>
    <row r="151" s="2" customFormat="1" ht="44.25" customHeight="1">
      <c r="A151" s="37"/>
      <c r="B151" s="171"/>
      <c r="C151" s="172" t="s">
        <v>234</v>
      </c>
      <c r="D151" s="172" t="s">
        <v>150</v>
      </c>
      <c r="E151" s="173" t="s">
        <v>1323</v>
      </c>
      <c r="F151" s="174" t="s">
        <v>1324</v>
      </c>
      <c r="G151" s="175" t="s">
        <v>667</v>
      </c>
      <c r="H151" s="226"/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216</v>
      </c>
      <c r="AT151" s="184" t="s">
        <v>150</v>
      </c>
      <c r="AU151" s="184" t="s">
        <v>82</v>
      </c>
      <c r="AY151" s="18" t="s">
        <v>147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80</v>
      </c>
      <c r="BK151" s="185">
        <f>ROUND(I151*H151,2)</f>
        <v>0</v>
      </c>
      <c r="BL151" s="18" t="s">
        <v>216</v>
      </c>
      <c r="BM151" s="184" t="s">
        <v>237</v>
      </c>
    </row>
    <row r="152" s="2" customFormat="1">
      <c r="A152" s="37"/>
      <c r="B152" s="38"/>
      <c r="C152" s="37"/>
      <c r="D152" s="186" t="s">
        <v>155</v>
      </c>
      <c r="E152" s="37"/>
      <c r="F152" s="187" t="s">
        <v>1325</v>
      </c>
      <c r="G152" s="37"/>
      <c r="H152" s="37"/>
      <c r="I152" s="188"/>
      <c r="J152" s="37"/>
      <c r="K152" s="37"/>
      <c r="L152" s="38"/>
      <c r="M152" s="189"/>
      <c r="N152" s="190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155</v>
      </c>
      <c r="AU152" s="18" t="s">
        <v>82</v>
      </c>
    </row>
    <row r="153" s="12" customFormat="1" ht="22.8" customHeight="1">
      <c r="A153" s="12"/>
      <c r="B153" s="158"/>
      <c r="C153" s="12"/>
      <c r="D153" s="159" t="s">
        <v>72</v>
      </c>
      <c r="E153" s="169" t="s">
        <v>1326</v>
      </c>
      <c r="F153" s="169" t="s">
        <v>1327</v>
      </c>
      <c r="G153" s="12"/>
      <c r="H153" s="12"/>
      <c r="I153" s="161"/>
      <c r="J153" s="170">
        <f>BK153</f>
        <v>0</v>
      </c>
      <c r="K153" s="12"/>
      <c r="L153" s="158"/>
      <c r="M153" s="163"/>
      <c r="N153" s="164"/>
      <c r="O153" s="164"/>
      <c r="P153" s="165">
        <f>SUM(P154:P184)</f>
        <v>0</v>
      </c>
      <c r="Q153" s="164"/>
      <c r="R153" s="165">
        <f>SUM(R154:R184)</f>
        <v>0</v>
      </c>
      <c r="S153" s="164"/>
      <c r="T153" s="166">
        <f>SUM(T154:T184)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9" t="s">
        <v>82</v>
      </c>
      <c r="AT153" s="167" t="s">
        <v>72</v>
      </c>
      <c r="AU153" s="167" t="s">
        <v>80</v>
      </c>
      <c r="AY153" s="159" t="s">
        <v>147</v>
      </c>
      <c r="BK153" s="168">
        <f>SUM(BK154:BK184)</f>
        <v>0</v>
      </c>
    </row>
    <row r="154" s="2" customFormat="1" ht="24.15" customHeight="1">
      <c r="A154" s="37"/>
      <c r="B154" s="171"/>
      <c r="C154" s="172" t="s">
        <v>212</v>
      </c>
      <c r="D154" s="172" t="s">
        <v>150</v>
      </c>
      <c r="E154" s="173" t="s">
        <v>1328</v>
      </c>
      <c r="F154" s="174" t="s">
        <v>1329</v>
      </c>
      <c r="G154" s="175" t="s">
        <v>775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38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216</v>
      </c>
      <c r="AT154" s="184" t="s">
        <v>150</v>
      </c>
      <c r="AU154" s="184" t="s">
        <v>82</v>
      </c>
      <c r="AY154" s="18" t="s">
        <v>147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80</v>
      </c>
      <c r="BK154" s="185">
        <f>ROUND(I154*H154,2)</f>
        <v>0</v>
      </c>
      <c r="BL154" s="18" t="s">
        <v>216</v>
      </c>
      <c r="BM154" s="184" t="s">
        <v>241</v>
      </c>
    </row>
    <row r="155" s="2" customFormat="1" ht="24.15" customHeight="1">
      <c r="A155" s="37"/>
      <c r="B155" s="171"/>
      <c r="C155" s="172" t="s">
        <v>260</v>
      </c>
      <c r="D155" s="172" t="s">
        <v>150</v>
      </c>
      <c r="E155" s="173" t="s">
        <v>1330</v>
      </c>
      <c r="F155" s="174" t="s">
        <v>1331</v>
      </c>
      <c r="G155" s="175" t="s">
        <v>1047</v>
      </c>
      <c r="H155" s="176">
        <v>1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216</v>
      </c>
      <c r="AT155" s="184" t="s">
        <v>150</v>
      </c>
      <c r="AU155" s="184" t="s">
        <v>82</v>
      </c>
      <c r="AY155" s="18" t="s">
        <v>147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216</v>
      </c>
      <c r="BM155" s="184" t="s">
        <v>103</v>
      </c>
    </row>
    <row r="156" s="2" customFormat="1">
      <c r="A156" s="37"/>
      <c r="B156" s="38"/>
      <c r="C156" s="37"/>
      <c r="D156" s="186" t="s">
        <v>155</v>
      </c>
      <c r="E156" s="37"/>
      <c r="F156" s="187" t="s">
        <v>1332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155</v>
      </c>
      <c r="AU156" s="18" t="s">
        <v>82</v>
      </c>
    </row>
    <row r="157" s="2" customFormat="1" ht="37.8" customHeight="1">
      <c r="A157" s="37"/>
      <c r="B157" s="171"/>
      <c r="C157" s="172" t="s">
        <v>216</v>
      </c>
      <c r="D157" s="172" t="s">
        <v>150</v>
      </c>
      <c r="E157" s="173" t="s">
        <v>1333</v>
      </c>
      <c r="F157" s="174" t="s">
        <v>1334</v>
      </c>
      <c r="G157" s="175" t="s">
        <v>153</v>
      </c>
      <c r="H157" s="176">
        <v>7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38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216</v>
      </c>
      <c r="AT157" s="184" t="s">
        <v>150</v>
      </c>
      <c r="AU157" s="184" t="s">
        <v>82</v>
      </c>
      <c r="AY157" s="18" t="s">
        <v>147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80</v>
      </c>
      <c r="BK157" s="185">
        <f>ROUND(I157*H157,2)</f>
        <v>0</v>
      </c>
      <c r="BL157" s="18" t="s">
        <v>216</v>
      </c>
      <c r="BM157" s="184" t="s">
        <v>268</v>
      </c>
    </row>
    <row r="158" s="2" customFormat="1">
      <c r="A158" s="37"/>
      <c r="B158" s="38"/>
      <c r="C158" s="37"/>
      <c r="D158" s="186" t="s">
        <v>155</v>
      </c>
      <c r="E158" s="37"/>
      <c r="F158" s="187" t="s">
        <v>1335</v>
      </c>
      <c r="G158" s="37"/>
      <c r="H158" s="37"/>
      <c r="I158" s="188"/>
      <c r="J158" s="37"/>
      <c r="K158" s="37"/>
      <c r="L158" s="38"/>
      <c r="M158" s="189"/>
      <c r="N158" s="190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155</v>
      </c>
      <c r="AU158" s="18" t="s">
        <v>82</v>
      </c>
    </row>
    <row r="159" s="2" customFormat="1" ht="21.75" customHeight="1">
      <c r="A159" s="37"/>
      <c r="B159" s="171"/>
      <c r="C159" s="172" t="s">
        <v>271</v>
      </c>
      <c r="D159" s="172" t="s">
        <v>150</v>
      </c>
      <c r="E159" s="173" t="s">
        <v>1336</v>
      </c>
      <c r="F159" s="174" t="s">
        <v>1337</v>
      </c>
      <c r="G159" s="175" t="s">
        <v>153</v>
      </c>
      <c r="H159" s="176">
        <v>1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38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216</v>
      </c>
      <c r="AT159" s="184" t="s">
        <v>150</v>
      </c>
      <c r="AU159" s="184" t="s">
        <v>82</v>
      </c>
      <c r="AY159" s="18" t="s">
        <v>147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80</v>
      </c>
      <c r="BK159" s="185">
        <f>ROUND(I159*H159,2)</f>
        <v>0</v>
      </c>
      <c r="BL159" s="18" t="s">
        <v>216</v>
      </c>
      <c r="BM159" s="184" t="s">
        <v>274</v>
      </c>
    </row>
    <row r="160" s="2" customFormat="1">
      <c r="A160" s="37"/>
      <c r="B160" s="38"/>
      <c r="C160" s="37"/>
      <c r="D160" s="186" t="s">
        <v>155</v>
      </c>
      <c r="E160" s="37"/>
      <c r="F160" s="187" t="s">
        <v>1338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155</v>
      </c>
      <c r="AU160" s="18" t="s">
        <v>82</v>
      </c>
    </row>
    <row r="161" s="2" customFormat="1" ht="21.75" customHeight="1">
      <c r="A161" s="37"/>
      <c r="B161" s="171"/>
      <c r="C161" s="172" t="s">
        <v>221</v>
      </c>
      <c r="D161" s="172" t="s">
        <v>150</v>
      </c>
      <c r="E161" s="173" t="s">
        <v>1339</v>
      </c>
      <c r="F161" s="174" t="s">
        <v>1340</v>
      </c>
      <c r="G161" s="175" t="s">
        <v>153</v>
      </c>
      <c r="H161" s="176">
        <v>1</v>
      </c>
      <c r="I161" s="177"/>
      <c r="J161" s="178">
        <f>ROUND(I161*H161,2)</f>
        <v>0</v>
      </c>
      <c r="K161" s="179"/>
      <c r="L161" s="38"/>
      <c r="M161" s="180" t="s">
        <v>1</v>
      </c>
      <c r="N161" s="181" t="s">
        <v>38</v>
      </c>
      <c r="O161" s="7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216</v>
      </c>
      <c r="AT161" s="184" t="s">
        <v>150</v>
      </c>
      <c r="AU161" s="184" t="s">
        <v>82</v>
      </c>
      <c r="AY161" s="18" t="s">
        <v>147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80</v>
      </c>
      <c r="BK161" s="185">
        <f>ROUND(I161*H161,2)</f>
        <v>0</v>
      </c>
      <c r="BL161" s="18" t="s">
        <v>216</v>
      </c>
      <c r="BM161" s="184" t="s">
        <v>278</v>
      </c>
    </row>
    <row r="162" s="2" customFormat="1">
      <c r="A162" s="37"/>
      <c r="B162" s="38"/>
      <c r="C162" s="37"/>
      <c r="D162" s="186" t="s">
        <v>155</v>
      </c>
      <c r="E162" s="37"/>
      <c r="F162" s="187" t="s">
        <v>1341</v>
      </c>
      <c r="G162" s="37"/>
      <c r="H162" s="37"/>
      <c r="I162" s="188"/>
      <c r="J162" s="37"/>
      <c r="K162" s="37"/>
      <c r="L162" s="38"/>
      <c r="M162" s="189"/>
      <c r="N162" s="190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155</v>
      </c>
      <c r="AU162" s="18" t="s">
        <v>82</v>
      </c>
    </row>
    <row r="163" s="2" customFormat="1" ht="24.15" customHeight="1">
      <c r="A163" s="37"/>
      <c r="B163" s="171"/>
      <c r="C163" s="172" t="s">
        <v>291</v>
      </c>
      <c r="D163" s="172" t="s">
        <v>150</v>
      </c>
      <c r="E163" s="173" t="s">
        <v>1342</v>
      </c>
      <c r="F163" s="174" t="s">
        <v>1343</v>
      </c>
      <c r="G163" s="175" t="s">
        <v>153</v>
      </c>
      <c r="H163" s="176">
        <v>1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38</v>
      </c>
      <c r="O163" s="7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216</v>
      </c>
      <c r="AT163" s="184" t="s">
        <v>150</v>
      </c>
      <c r="AU163" s="184" t="s">
        <v>82</v>
      </c>
      <c r="AY163" s="18" t="s">
        <v>147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80</v>
      </c>
      <c r="BK163" s="185">
        <f>ROUND(I163*H163,2)</f>
        <v>0</v>
      </c>
      <c r="BL163" s="18" t="s">
        <v>216</v>
      </c>
      <c r="BM163" s="184" t="s">
        <v>294</v>
      </c>
    </row>
    <row r="164" s="2" customFormat="1">
      <c r="A164" s="37"/>
      <c r="B164" s="38"/>
      <c r="C164" s="37"/>
      <c r="D164" s="186" t="s">
        <v>155</v>
      </c>
      <c r="E164" s="37"/>
      <c r="F164" s="187" t="s">
        <v>1344</v>
      </c>
      <c r="G164" s="37"/>
      <c r="H164" s="37"/>
      <c r="I164" s="188"/>
      <c r="J164" s="37"/>
      <c r="K164" s="37"/>
      <c r="L164" s="38"/>
      <c r="M164" s="189"/>
      <c r="N164" s="190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155</v>
      </c>
      <c r="AU164" s="18" t="s">
        <v>82</v>
      </c>
    </row>
    <row r="165" s="2" customFormat="1" ht="33" customHeight="1">
      <c r="A165" s="37"/>
      <c r="B165" s="171"/>
      <c r="C165" s="172" t="s">
        <v>226</v>
      </c>
      <c r="D165" s="172" t="s">
        <v>150</v>
      </c>
      <c r="E165" s="173" t="s">
        <v>1345</v>
      </c>
      <c r="F165" s="174" t="s">
        <v>1346</v>
      </c>
      <c r="G165" s="175" t="s">
        <v>153</v>
      </c>
      <c r="H165" s="176">
        <v>6</v>
      </c>
      <c r="I165" s="177"/>
      <c r="J165" s="178">
        <f>ROUND(I165*H165,2)</f>
        <v>0</v>
      </c>
      <c r="K165" s="179"/>
      <c r="L165" s="38"/>
      <c r="M165" s="180" t="s">
        <v>1</v>
      </c>
      <c r="N165" s="181" t="s">
        <v>38</v>
      </c>
      <c r="O165" s="7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4" t="s">
        <v>216</v>
      </c>
      <c r="AT165" s="184" t="s">
        <v>150</v>
      </c>
      <c r="AU165" s="184" t="s">
        <v>82</v>
      </c>
      <c r="AY165" s="18" t="s">
        <v>147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8" t="s">
        <v>80</v>
      </c>
      <c r="BK165" s="185">
        <f>ROUND(I165*H165,2)</f>
        <v>0</v>
      </c>
      <c r="BL165" s="18" t="s">
        <v>216</v>
      </c>
      <c r="BM165" s="184" t="s">
        <v>298</v>
      </c>
    </row>
    <row r="166" s="2" customFormat="1">
      <c r="A166" s="37"/>
      <c r="B166" s="38"/>
      <c r="C166" s="37"/>
      <c r="D166" s="186" t="s">
        <v>155</v>
      </c>
      <c r="E166" s="37"/>
      <c r="F166" s="187" t="s">
        <v>1347</v>
      </c>
      <c r="G166" s="37"/>
      <c r="H166" s="37"/>
      <c r="I166" s="188"/>
      <c r="J166" s="37"/>
      <c r="K166" s="37"/>
      <c r="L166" s="38"/>
      <c r="M166" s="189"/>
      <c r="N166" s="190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155</v>
      </c>
      <c r="AU166" s="18" t="s">
        <v>82</v>
      </c>
    </row>
    <row r="167" s="2" customFormat="1" ht="24.15" customHeight="1">
      <c r="A167" s="37"/>
      <c r="B167" s="171"/>
      <c r="C167" s="172" t="s">
        <v>7</v>
      </c>
      <c r="D167" s="172" t="s">
        <v>150</v>
      </c>
      <c r="E167" s="173" t="s">
        <v>1348</v>
      </c>
      <c r="F167" s="174" t="s">
        <v>1349</v>
      </c>
      <c r="G167" s="175" t="s">
        <v>153</v>
      </c>
      <c r="H167" s="176">
        <v>4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38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216</v>
      </c>
      <c r="AT167" s="184" t="s">
        <v>150</v>
      </c>
      <c r="AU167" s="184" t="s">
        <v>82</v>
      </c>
      <c r="AY167" s="18" t="s">
        <v>147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80</v>
      </c>
      <c r="BK167" s="185">
        <f>ROUND(I167*H167,2)</f>
        <v>0</v>
      </c>
      <c r="BL167" s="18" t="s">
        <v>216</v>
      </c>
      <c r="BM167" s="184" t="s">
        <v>302</v>
      </c>
    </row>
    <row r="168" s="2" customFormat="1">
      <c r="A168" s="37"/>
      <c r="B168" s="38"/>
      <c r="C168" s="37"/>
      <c r="D168" s="186" t="s">
        <v>155</v>
      </c>
      <c r="E168" s="37"/>
      <c r="F168" s="187" t="s">
        <v>1350</v>
      </c>
      <c r="G168" s="37"/>
      <c r="H168" s="37"/>
      <c r="I168" s="188"/>
      <c r="J168" s="37"/>
      <c r="K168" s="37"/>
      <c r="L168" s="38"/>
      <c r="M168" s="189"/>
      <c r="N168" s="190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155</v>
      </c>
      <c r="AU168" s="18" t="s">
        <v>82</v>
      </c>
    </row>
    <row r="169" s="2" customFormat="1" ht="33" customHeight="1">
      <c r="A169" s="37"/>
      <c r="B169" s="171"/>
      <c r="C169" s="172" t="s">
        <v>229</v>
      </c>
      <c r="D169" s="172" t="s">
        <v>150</v>
      </c>
      <c r="E169" s="173" t="s">
        <v>1351</v>
      </c>
      <c r="F169" s="174" t="s">
        <v>1352</v>
      </c>
      <c r="G169" s="175" t="s">
        <v>153</v>
      </c>
      <c r="H169" s="176">
        <v>1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38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216</v>
      </c>
      <c r="AT169" s="184" t="s">
        <v>150</v>
      </c>
      <c r="AU169" s="184" t="s">
        <v>82</v>
      </c>
      <c r="AY169" s="18" t="s">
        <v>147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80</v>
      </c>
      <c r="BK169" s="185">
        <f>ROUND(I169*H169,2)</f>
        <v>0</v>
      </c>
      <c r="BL169" s="18" t="s">
        <v>216</v>
      </c>
      <c r="BM169" s="184" t="s">
        <v>306</v>
      </c>
    </row>
    <row r="170" s="2" customFormat="1">
      <c r="A170" s="37"/>
      <c r="B170" s="38"/>
      <c r="C170" s="37"/>
      <c r="D170" s="186" t="s">
        <v>155</v>
      </c>
      <c r="E170" s="37"/>
      <c r="F170" s="187" t="s">
        <v>1353</v>
      </c>
      <c r="G170" s="37"/>
      <c r="H170" s="37"/>
      <c r="I170" s="188"/>
      <c r="J170" s="37"/>
      <c r="K170" s="37"/>
      <c r="L170" s="38"/>
      <c r="M170" s="189"/>
      <c r="N170" s="190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155</v>
      </c>
      <c r="AU170" s="18" t="s">
        <v>82</v>
      </c>
    </row>
    <row r="171" s="2" customFormat="1" ht="24.15" customHeight="1">
      <c r="A171" s="37"/>
      <c r="B171" s="171"/>
      <c r="C171" s="172" t="s">
        <v>308</v>
      </c>
      <c r="D171" s="172" t="s">
        <v>150</v>
      </c>
      <c r="E171" s="173" t="s">
        <v>1354</v>
      </c>
      <c r="F171" s="174" t="s">
        <v>1355</v>
      </c>
      <c r="G171" s="175" t="s">
        <v>153</v>
      </c>
      <c r="H171" s="176">
        <v>3</v>
      </c>
      <c r="I171" s="177"/>
      <c r="J171" s="178">
        <f>ROUND(I171*H171,2)</f>
        <v>0</v>
      </c>
      <c r="K171" s="179"/>
      <c r="L171" s="38"/>
      <c r="M171" s="180" t="s">
        <v>1</v>
      </c>
      <c r="N171" s="181" t="s">
        <v>38</v>
      </c>
      <c r="O171" s="7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4" t="s">
        <v>216</v>
      </c>
      <c r="AT171" s="184" t="s">
        <v>150</v>
      </c>
      <c r="AU171" s="184" t="s">
        <v>82</v>
      </c>
      <c r="AY171" s="18" t="s">
        <v>147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80</v>
      </c>
      <c r="BK171" s="185">
        <f>ROUND(I171*H171,2)</f>
        <v>0</v>
      </c>
      <c r="BL171" s="18" t="s">
        <v>216</v>
      </c>
      <c r="BM171" s="184" t="s">
        <v>311</v>
      </c>
    </row>
    <row r="172" s="2" customFormat="1">
      <c r="A172" s="37"/>
      <c r="B172" s="38"/>
      <c r="C172" s="37"/>
      <c r="D172" s="186" t="s">
        <v>155</v>
      </c>
      <c r="E172" s="37"/>
      <c r="F172" s="187" t="s">
        <v>1356</v>
      </c>
      <c r="G172" s="37"/>
      <c r="H172" s="37"/>
      <c r="I172" s="188"/>
      <c r="J172" s="37"/>
      <c r="K172" s="37"/>
      <c r="L172" s="38"/>
      <c r="M172" s="189"/>
      <c r="N172" s="190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155</v>
      </c>
      <c r="AU172" s="18" t="s">
        <v>82</v>
      </c>
    </row>
    <row r="173" s="2" customFormat="1" ht="24.15" customHeight="1">
      <c r="A173" s="37"/>
      <c r="B173" s="171"/>
      <c r="C173" s="172" t="s">
        <v>233</v>
      </c>
      <c r="D173" s="172" t="s">
        <v>150</v>
      </c>
      <c r="E173" s="173" t="s">
        <v>1357</v>
      </c>
      <c r="F173" s="174" t="s">
        <v>1358</v>
      </c>
      <c r="G173" s="175" t="s">
        <v>153</v>
      </c>
      <c r="H173" s="176">
        <v>1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216</v>
      </c>
      <c r="AT173" s="184" t="s">
        <v>150</v>
      </c>
      <c r="AU173" s="184" t="s">
        <v>82</v>
      </c>
      <c r="AY173" s="18" t="s">
        <v>147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80</v>
      </c>
      <c r="BK173" s="185">
        <f>ROUND(I173*H173,2)</f>
        <v>0</v>
      </c>
      <c r="BL173" s="18" t="s">
        <v>216</v>
      </c>
      <c r="BM173" s="184" t="s">
        <v>315</v>
      </c>
    </row>
    <row r="174" s="2" customFormat="1">
      <c r="A174" s="37"/>
      <c r="B174" s="38"/>
      <c r="C174" s="37"/>
      <c r="D174" s="186" t="s">
        <v>155</v>
      </c>
      <c r="E174" s="37"/>
      <c r="F174" s="187" t="s">
        <v>1359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155</v>
      </c>
      <c r="AU174" s="18" t="s">
        <v>82</v>
      </c>
    </row>
    <row r="175" s="2" customFormat="1" ht="24.15" customHeight="1">
      <c r="A175" s="37"/>
      <c r="B175" s="171"/>
      <c r="C175" s="172" t="s">
        <v>317</v>
      </c>
      <c r="D175" s="172" t="s">
        <v>150</v>
      </c>
      <c r="E175" s="173" t="s">
        <v>1360</v>
      </c>
      <c r="F175" s="174" t="s">
        <v>1361</v>
      </c>
      <c r="G175" s="175" t="s">
        <v>153</v>
      </c>
      <c r="H175" s="176">
        <v>2</v>
      </c>
      <c r="I175" s="177"/>
      <c r="J175" s="178">
        <f>ROUND(I175*H175,2)</f>
        <v>0</v>
      </c>
      <c r="K175" s="179"/>
      <c r="L175" s="38"/>
      <c r="M175" s="180" t="s">
        <v>1</v>
      </c>
      <c r="N175" s="181" t="s">
        <v>38</v>
      </c>
      <c r="O175" s="7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216</v>
      </c>
      <c r="AT175" s="184" t="s">
        <v>150</v>
      </c>
      <c r="AU175" s="184" t="s">
        <v>82</v>
      </c>
      <c r="AY175" s="18" t="s">
        <v>147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80</v>
      </c>
      <c r="BK175" s="185">
        <f>ROUND(I175*H175,2)</f>
        <v>0</v>
      </c>
      <c r="BL175" s="18" t="s">
        <v>216</v>
      </c>
      <c r="BM175" s="184" t="s">
        <v>320</v>
      </c>
    </row>
    <row r="176" s="2" customFormat="1">
      <c r="A176" s="37"/>
      <c r="B176" s="38"/>
      <c r="C176" s="37"/>
      <c r="D176" s="186" t="s">
        <v>155</v>
      </c>
      <c r="E176" s="37"/>
      <c r="F176" s="187" t="s">
        <v>1362</v>
      </c>
      <c r="G176" s="37"/>
      <c r="H176" s="37"/>
      <c r="I176" s="188"/>
      <c r="J176" s="37"/>
      <c r="K176" s="37"/>
      <c r="L176" s="38"/>
      <c r="M176" s="189"/>
      <c r="N176" s="190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155</v>
      </c>
      <c r="AU176" s="18" t="s">
        <v>82</v>
      </c>
    </row>
    <row r="177" s="2" customFormat="1" ht="24.15" customHeight="1">
      <c r="A177" s="37"/>
      <c r="B177" s="171"/>
      <c r="C177" s="172" t="s">
        <v>237</v>
      </c>
      <c r="D177" s="172" t="s">
        <v>150</v>
      </c>
      <c r="E177" s="173" t="s">
        <v>1363</v>
      </c>
      <c r="F177" s="174" t="s">
        <v>1364</v>
      </c>
      <c r="G177" s="175" t="s">
        <v>153</v>
      </c>
      <c r="H177" s="176">
        <v>2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38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216</v>
      </c>
      <c r="AT177" s="184" t="s">
        <v>150</v>
      </c>
      <c r="AU177" s="184" t="s">
        <v>82</v>
      </c>
      <c r="AY177" s="18" t="s">
        <v>147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80</v>
      </c>
      <c r="BK177" s="185">
        <f>ROUND(I177*H177,2)</f>
        <v>0</v>
      </c>
      <c r="BL177" s="18" t="s">
        <v>216</v>
      </c>
      <c r="BM177" s="184" t="s">
        <v>324</v>
      </c>
    </row>
    <row r="178" s="2" customFormat="1">
      <c r="A178" s="37"/>
      <c r="B178" s="38"/>
      <c r="C178" s="37"/>
      <c r="D178" s="186" t="s">
        <v>155</v>
      </c>
      <c r="E178" s="37"/>
      <c r="F178" s="187" t="s">
        <v>1365</v>
      </c>
      <c r="G178" s="37"/>
      <c r="H178" s="37"/>
      <c r="I178" s="188"/>
      <c r="J178" s="37"/>
      <c r="K178" s="37"/>
      <c r="L178" s="38"/>
      <c r="M178" s="189"/>
      <c r="N178" s="190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155</v>
      </c>
      <c r="AU178" s="18" t="s">
        <v>82</v>
      </c>
    </row>
    <row r="179" s="2" customFormat="1" ht="37.8" customHeight="1">
      <c r="A179" s="37"/>
      <c r="B179" s="171"/>
      <c r="C179" s="172" t="s">
        <v>326</v>
      </c>
      <c r="D179" s="172" t="s">
        <v>150</v>
      </c>
      <c r="E179" s="173" t="s">
        <v>1366</v>
      </c>
      <c r="F179" s="174" t="s">
        <v>1367</v>
      </c>
      <c r="G179" s="175" t="s">
        <v>153</v>
      </c>
      <c r="H179" s="176">
        <v>3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38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216</v>
      </c>
      <c r="AT179" s="184" t="s">
        <v>150</v>
      </c>
      <c r="AU179" s="184" t="s">
        <v>82</v>
      </c>
      <c r="AY179" s="18" t="s">
        <v>147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80</v>
      </c>
      <c r="BK179" s="185">
        <f>ROUND(I179*H179,2)</f>
        <v>0</v>
      </c>
      <c r="BL179" s="18" t="s">
        <v>216</v>
      </c>
      <c r="BM179" s="184" t="s">
        <v>329</v>
      </c>
    </row>
    <row r="180" s="2" customFormat="1">
      <c r="A180" s="37"/>
      <c r="B180" s="38"/>
      <c r="C180" s="37"/>
      <c r="D180" s="186" t="s">
        <v>155</v>
      </c>
      <c r="E180" s="37"/>
      <c r="F180" s="187" t="s">
        <v>1368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155</v>
      </c>
      <c r="AU180" s="18" t="s">
        <v>82</v>
      </c>
    </row>
    <row r="181" s="2" customFormat="1" ht="37.8" customHeight="1">
      <c r="A181" s="37"/>
      <c r="B181" s="171"/>
      <c r="C181" s="172" t="s">
        <v>241</v>
      </c>
      <c r="D181" s="172" t="s">
        <v>150</v>
      </c>
      <c r="E181" s="173" t="s">
        <v>1369</v>
      </c>
      <c r="F181" s="174" t="s">
        <v>1370</v>
      </c>
      <c r="G181" s="175" t="s">
        <v>153</v>
      </c>
      <c r="H181" s="176">
        <v>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38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216</v>
      </c>
      <c r="AT181" s="184" t="s">
        <v>150</v>
      </c>
      <c r="AU181" s="184" t="s">
        <v>82</v>
      </c>
      <c r="AY181" s="18" t="s">
        <v>147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0</v>
      </c>
      <c r="BL181" s="18" t="s">
        <v>216</v>
      </c>
      <c r="BM181" s="184" t="s">
        <v>333</v>
      </c>
    </row>
    <row r="182" s="2" customFormat="1">
      <c r="A182" s="37"/>
      <c r="B182" s="38"/>
      <c r="C182" s="37"/>
      <c r="D182" s="186" t="s">
        <v>155</v>
      </c>
      <c r="E182" s="37"/>
      <c r="F182" s="187" t="s">
        <v>1371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155</v>
      </c>
      <c r="AU182" s="18" t="s">
        <v>82</v>
      </c>
    </row>
    <row r="183" s="2" customFormat="1" ht="44.25" customHeight="1">
      <c r="A183" s="37"/>
      <c r="B183" s="171"/>
      <c r="C183" s="172" t="s">
        <v>335</v>
      </c>
      <c r="D183" s="172" t="s">
        <v>150</v>
      </c>
      <c r="E183" s="173" t="s">
        <v>1372</v>
      </c>
      <c r="F183" s="174" t="s">
        <v>1373</v>
      </c>
      <c r="G183" s="175" t="s">
        <v>667</v>
      </c>
      <c r="H183" s="226"/>
      <c r="I183" s="177"/>
      <c r="J183" s="178">
        <f>ROUND(I183*H183,2)</f>
        <v>0</v>
      </c>
      <c r="K183" s="179"/>
      <c r="L183" s="38"/>
      <c r="M183" s="180" t="s">
        <v>1</v>
      </c>
      <c r="N183" s="181" t="s">
        <v>38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216</v>
      </c>
      <c r="AT183" s="184" t="s">
        <v>150</v>
      </c>
      <c r="AU183" s="184" t="s">
        <v>82</v>
      </c>
      <c r="AY183" s="18" t="s">
        <v>147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80</v>
      </c>
      <c r="BK183" s="185">
        <f>ROUND(I183*H183,2)</f>
        <v>0</v>
      </c>
      <c r="BL183" s="18" t="s">
        <v>216</v>
      </c>
      <c r="BM183" s="184" t="s">
        <v>336</v>
      </c>
    </row>
    <row r="184" s="2" customFormat="1">
      <c r="A184" s="37"/>
      <c r="B184" s="38"/>
      <c r="C184" s="37"/>
      <c r="D184" s="186" t="s">
        <v>155</v>
      </c>
      <c r="E184" s="37"/>
      <c r="F184" s="187" t="s">
        <v>1374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155</v>
      </c>
      <c r="AU184" s="18" t="s">
        <v>82</v>
      </c>
    </row>
    <row r="185" s="12" customFormat="1" ht="22.8" customHeight="1">
      <c r="A185" s="12"/>
      <c r="B185" s="158"/>
      <c r="C185" s="12"/>
      <c r="D185" s="159" t="s">
        <v>72</v>
      </c>
      <c r="E185" s="169" t="s">
        <v>1375</v>
      </c>
      <c r="F185" s="169" t="s">
        <v>1376</v>
      </c>
      <c r="G185" s="12"/>
      <c r="H185" s="12"/>
      <c r="I185" s="161"/>
      <c r="J185" s="170">
        <f>BK185</f>
        <v>0</v>
      </c>
      <c r="K185" s="12"/>
      <c r="L185" s="158"/>
      <c r="M185" s="163"/>
      <c r="N185" s="164"/>
      <c r="O185" s="164"/>
      <c r="P185" s="165">
        <f>SUM(P186:P204)</f>
        <v>0</v>
      </c>
      <c r="Q185" s="164"/>
      <c r="R185" s="165">
        <f>SUM(R186:R204)</f>
        <v>0</v>
      </c>
      <c r="S185" s="164"/>
      <c r="T185" s="166">
        <f>SUM(T186:T204)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9" t="s">
        <v>82</v>
      </c>
      <c r="AT185" s="167" t="s">
        <v>72</v>
      </c>
      <c r="AU185" s="167" t="s">
        <v>80</v>
      </c>
      <c r="AY185" s="159" t="s">
        <v>147</v>
      </c>
      <c r="BK185" s="168">
        <f>SUM(BK186:BK204)</f>
        <v>0</v>
      </c>
    </row>
    <row r="186" s="2" customFormat="1" ht="37.8" customHeight="1">
      <c r="A186" s="37"/>
      <c r="B186" s="171"/>
      <c r="C186" s="172" t="s">
        <v>103</v>
      </c>
      <c r="D186" s="172" t="s">
        <v>150</v>
      </c>
      <c r="E186" s="173" t="s">
        <v>1377</v>
      </c>
      <c r="F186" s="174" t="s">
        <v>1378</v>
      </c>
      <c r="G186" s="175" t="s">
        <v>153</v>
      </c>
      <c r="H186" s="176">
        <v>7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38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216</v>
      </c>
      <c r="AT186" s="184" t="s">
        <v>150</v>
      </c>
      <c r="AU186" s="184" t="s">
        <v>82</v>
      </c>
      <c r="AY186" s="18" t="s">
        <v>147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80</v>
      </c>
      <c r="BK186" s="185">
        <f>ROUND(I186*H186,2)</f>
        <v>0</v>
      </c>
      <c r="BL186" s="18" t="s">
        <v>216</v>
      </c>
      <c r="BM186" s="184" t="s">
        <v>343</v>
      </c>
    </row>
    <row r="187" s="2" customFormat="1">
      <c r="A187" s="37"/>
      <c r="B187" s="38"/>
      <c r="C187" s="37"/>
      <c r="D187" s="186" t="s">
        <v>155</v>
      </c>
      <c r="E187" s="37"/>
      <c r="F187" s="187" t="s">
        <v>1379</v>
      </c>
      <c r="G187" s="37"/>
      <c r="H187" s="37"/>
      <c r="I187" s="188"/>
      <c r="J187" s="37"/>
      <c r="K187" s="37"/>
      <c r="L187" s="38"/>
      <c r="M187" s="189"/>
      <c r="N187" s="190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155</v>
      </c>
      <c r="AU187" s="18" t="s">
        <v>82</v>
      </c>
    </row>
    <row r="188" s="2" customFormat="1" ht="16.5" customHeight="1">
      <c r="A188" s="37"/>
      <c r="B188" s="171"/>
      <c r="C188" s="172" t="s">
        <v>345</v>
      </c>
      <c r="D188" s="172" t="s">
        <v>150</v>
      </c>
      <c r="E188" s="173" t="s">
        <v>1380</v>
      </c>
      <c r="F188" s="174" t="s">
        <v>1381</v>
      </c>
      <c r="G188" s="175" t="s">
        <v>164</v>
      </c>
      <c r="H188" s="176">
        <v>25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38</v>
      </c>
      <c r="O188" s="7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216</v>
      </c>
      <c r="AT188" s="184" t="s">
        <v>150</v>
      </c>
      <c r="AU188" s="184" t="s">
        <v>82</v>
      </c>
      <c r="AY188" s="18" t="s">
        <v>147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80</v>
      </c>
      <c r="BK188" s="185">
        <f>ROUND(I188*H188,2)</f>
        <v>0</v>
      </c>
      <c r="BL188" s="18" t="s">
        <v>216</v>
      </c>
      <c r="BM188" s="184" t="s">
        <v>348</v>
      </c>
    </row>
    <row r="189" s="2" customFormat="1">
      <c r="A189" s="37"/>
      <c r="B189" s="38"/>
      <c r="C189" s="37"/>
      <c r="D189" s="186" t="s">
        <v>155</v>
      </c>
      <c r="E189" s="37"/>
      <c r="F189" s="187" t="s">
        <v>1382</v>
      </c>
      <c r="G189" s="37"/>
      <c r="H189" s="37"/>
      <c r="I189" s="188"/>
      <c r="J189" s="37"/>
      <c r="K189" s="37"/>
      <c r="L189" s="38"/>
      <c r="M189" s="189"/>
      <c r="N189" s="190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155</v>
      </c>
      <c r="AU189" s="18" t="s">
        <v>82</v>
      </c>
    </row>
    <row r="190" s="2" customFormat="1" ht="44.25" customHeight="1">
      <c r="A190" s="37"/>
      <c r="B190" s="171"/>
      <c r="C190" s="172" t="s">
        <v>268</v>
      </c>
      <c r="D190" s="172" t="s">
        <v>150</v>
      </c>
      <c r="E190" s="173" t="s">
        <v>1383</v>
      </c>
      <c r="F190" s="174" t="s">
        <v>1384</v>
      </c>
      <c r="G190" s="175" t="s">
        <v>153</v>
      </c>
      <c r="H190" s="176">
        <v>2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38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216</v>
      </c>
      <c r="AT190" s="184" t="s">
        <v>150</v>
      </c>
      <c r="AU190" s="184" t="s">
        <v>82</v>
      </c>
      <c r="AY190" s="18" t="s">
        <v>147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80</v>
      </c>
      <c r="BK190" s="185">
        <f>ROUND(I190*H190,2)</f>
        <v>0</v>
      </c>
      <c r="BL190" s="18" t="s">
        <v>216</v>
      </c>
      <c r="BM190" s="184" t="s">
        <v>356</v>
      </c>
    </row>
    <row r="191" s="2" customFormat="1">
      <c r="A191" s="37"/>
      <c r="B191" s="38"/>
      <c r="C191" s="37"/>
      <c r="D191" s="186" t="s">
        <v>155</v>
      </c>
      <c r="E191" s="37"/>
      <c r="F191" s="187" t="s">
        <v>1385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155</v>
      </c>
      <c r="AU191" s="18" t="s">
        <v>82</v>
      </c>
    </row>
    <row r="192" s="2" customFormat="1" ht="49.05" customHeight="1">
      <c r="A192" s="37"/>
      <c r="B192" s="171"/>
      <c r="C192" s="172" t="s">
        <v>358</v>
      </c>
      <c r="D192" s="172" t="s">
        <v>150</v>
      </c>
      <c r="E192" s="173" t="s">
        <v>1386</v>
      </c>
      <c r="F192" s="174" t="s">
        <v>1387</v>
      </c>
      <c r="G192" s="175" t="s">
        <v>153</v>
      </c>
      <c r="H192" s="176">
        <v>2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38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216</v>
      </c>
      <c r="AT192" s="184" t="s">
        <v>150</v>
      </c>
      <c r="AU192" s="184" t="s">
        <v>82</v>
      </c>
      <c r="AY192" s="18" t="s">
        <v>147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80</v>
      </c>
      <c r="BK192" s="185">
        <f>ROUND(I192*H192,2)</f>
        <v>0</v>
      </c>
      <c r="BL192" s="18" t="s">
        <v>216</v>
      </c>
      <c r="BM192" s="184" t="s">
        <v>361</v>
      </c>
    </row>
    <row r="193" s="2" customFormat="1">
      <c r="A193" s="37"/>
      <c r="B193" s="38"/>
      <c r="C193" s="37"/>
      <c r="D193" s="186" t="s">
        <v>155</v>
      </c>
      <c r="E193" s="37"/>
      <c r="F193" s="187" t="s">
        <v>1388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155</v>
      </c>
      <c r="AU193" s="18" t="s">
        <v>82</v>
      </c>
    </row>
    <row r="194" s="2" customFormat="1" ht="49.05" customHeight="1">
      <c r="A194" s="37"/>
      <c r="B194" s="171"/>
      <c r="C194" s="172" t="s">
        <v>274</v>
      </c>
      <c r="D194" s="172" t="s">
        <v>150</v>
      </c>
      <c r="E194" s="173" t="s">
        <v>1389</v>
      </c>
      <c r="F194" s="174" t="s">
        <v>1390</v>
      </c>
      <c r="G194" s="175" t="s">
        <v>153</v>
      </c>
      <c r="H194" s="176">
        <v>2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38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216</v>
      </c>
      <c r="AT194" s="184" t="s">
        <v>150</v>
      </c>
      <c r="AU194" s="184" t="s">
        <v>82</v>
      </c>
      <c r="AY194" s="18" t="s">
        <v>147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80</v>
      </c>
      <c r="BK194" s="185">
        <f>ROUND(I194*H194,2)</f>
        <v>0</v>
      </c>
      <c r="BL194" s="18" t="s">
        <v>216</v>
      </c>
      <c r="BM194" s="184" t="s">
        <v>363</v>
      </c>
    </row>
    <row r="195" s="2" customFormat="1">
      <c r="A195" s="37"/>
      <c r="B195" s="38"/>
      <c r="C195" s="37"/>
      <c r="D195" s="186" t="s">
        <v>155</v>
      </c>
      <c r="E195" s="37"/>
      <c r="F195" s="187" t="s">
        <v>1391</v>
      </c>
      <c r="G195" s="37"/>
      <c r="H195" s="37"/>
      <c r="I195" s="188"/>
      <c r="J195" s="37"/>
      <c r="K195" s="37"/>
      <c r="L195" s="38"/>
      <c r="M195" s="189"/>
      <c r="N195" s="190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155</v>
      </c>
      <c r="AU195" s="18" t="s">
        <v>82</v>
      </c>
    </row>
    <row r="196" s="2" customFormat="1" ht="24.15" customHeight="1">
      <c r="A196" s="37"/>
      <c r="B196" s="171"/>
      <c r="C196" s="172" t="s">
        <v>364</v>
      </c>
      <c r="D196" s="172" t="s">
        <v>150</v>
      </c>
      <c r="E196" s="173" t="s">
        <v>1392</v>
      </c>
      <c r="F196" s="174" t="s">
        <v>1393</v>
      </c>
      <c r="G196" s="175" t="s">
        <v>153</v>
      </c>
      <c r="H196" s="176">
        <v>1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38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216</v>
      </c>
      <c r="AT196" s="184" t="s">
        <v>150</v>
      </c>
      <c r="AU196" s="184" t="s">
        <v>82</v>
      </c>
      <c r="AY196" s="18" t="s">
        <v>147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80</v>
      </c>
      <c r="BK196" s="185">
        <f>ROUND(I196*H196,2)</f>
        <v>0</v>
      </c>
      <c r="BL196" s="18" t="s">
        <v>216</v>
      </c>
      <c r="BM196" s="184" t="s">
        <v>365</v>
      </c>
    </row>
    <row r="197" s="2" customFormat="1">
      <c r="A197" s="37"/>
      <c r="B197" s="38"/>
      <c r="C197" s="37"/>
      <c r="D197" s="186" t="s">
        <v>155</v>
      </c>
      <c r="E197" s="37"/>
      <c r="F197" s="187" t="s">
        <v>1394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155</v>
      </c>
      <c r="AU197" s="18" t="s">
        <v>82</v>
      </c>
    </row>
    <row r="198" s="2" customFormat="1" ht="37.8" customHeight="1">
      <c r="A198" s="37"/>
      <c r="B198" s="171"/>
      <c r="C198" s="172" t="s">
        <v>278</v>
      </c>
      <c r="D198" s="172" t="s">
        <v>150</v>
      </c>
      <c r="E198" s="173" t="s">
        <v>1395</v>
      </c>
      <c r="F198" s="174" t="s">
        <v>1396</v>
      </c>
      <c r="G198" s="175" t="s">
        <v>164</v>
      </c>
      <c r="H198" s="176">
        <v>25</v>
      </c>
      <c r="I198" s="177"/>
      <c r="J198" s="178">
        <f>ROUND(I198*H198,2)</f>
        <v>0</v>
      </c>
      <c r="K198" s="179"/>
      <c r="L198" s="38"/>
      <c r="M198" s="180" t="s">
        <v>1</v>
      </c>
      <c r="N198" s="181" t="s">
        <v>38</v>
      </c>
      <c r="O198" s="7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216</v>
      </c>
      <c r="AT198" s="184" t="s">
        <v>150</v>
      </c>
      <c r="AU198" s="184" t="s">
        <v>82</v>
      </c>
      <c r="AY198" s="18" t="s">
        <v>147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80</v>
      </c>
      <c r="BK198" s="185">
        <f>ROUND(I198*H198,2)</f>
        <v>0</v>
      </c>
      <c r="BL198" s="18" t="s">
        <v>216</v>
      </c>
      <c r="BM198" s="184" t="s">
        <v>369</v>
      </c>
    </row>
    <row r="199" s="2" customFormat="1">
      <c r="A199" s="37"/>
      <c r="B199" s="38"/>
      <c r="C199" s="37"/>
      <c r="D199" s="186" t="s">
        <v>155</v>
      </c>
      <c r="E199" s="37"/>
      <c r="F199" s="187" t="s">
        <v>1397</v>
      </c>
      <c r="G199" s="37"/>
      <c r="H199" s="37"/>
      <c r="I199" s="188"/>
      <c r="J199" s="37"/>
      <c r="K199" s="37"/>
      <c r="L199" s="38"/>
      <c r="M199" s="189"/>
      <c r="N199" s="190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155</v>
      </c>
      <c r="AU199" s="18" t="s">
        <v>82</v>
      </c>
    </row>
    <row r="200" s="2" customFormat="1" ht="24.15" customHeight="1">
      <c r="A200" s="37"/>
      <c r="B200" s="171"/>
      <c r="C200" s="172" t="s">
        <v>374</v>
      </c>
      <c r="D200" s="172" t="s">
        <v>150</v>
      </c>
      <c r="E200" s="173" t="s">
        <v>1398</v>
      </c>
      <c r="F200" s="174" t="s">
        <v>1399</v>
      </c>
      <c r="G200" s="175" t="s">
        <v>153</v>
      </c>
      <c r="H200" s="176">
        <v>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216</v>
      </c>
      <c r="AT200" s="184" t="s">
        <v>150</v>
      </c>
      <c r="AU200" s="184" t="s">
        <v>82</v>
      </c>
      <c r="AY200" s="18" t="s">
        <v>147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216</v>
      </c>
      <c r="BM200" s="184" t="s">
        <v>375</v>
      </c>
    </row>
    <row r="201" s="2" customFormat="1">
      <c r="A201" s="37"/>
      <c r="B201" s="38"/>
      <c r="C201" s="37"/>
      <c r="D201" s="186" t="s">
        <v>155</v>
      </c>
      <c r="E201" s="37"/>
      <c r="F201" s="187" t="s">
        <v>1400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155</v>
      </c>
      <c r="AU201" s="18" t="s">
        <v>82</v>
      </c>
    </row>
    <row r="202" s="2" customFormat="1" ht="16.5" customHeight="1">
      <c r="A202" s="37"/>
      <c r="B202" s="171"/>
      <c r="C202" s="215" t="s">
        <v>294</v>
      </c>
      <c r="D202" s="215" t="s">
        <v>223</v>
      </c>
      <c r="E202" s="216" t="s">
        <v>1401</v>
      </c>
      <c r="F202" s="217" t="s">
        <v>1402</v>
      </c>
      <c r="G202" s="218" t="s">
        <v>153</v>
      </c>
      <c r="H202" s="219">
        <v>1</v>
      </c>
      <c r="I202" s="220"/>
      <c r="J202" s="221">
        <f>ROUND(I202*H202,2)</f>
        <v>0</v>
      </c>
      <c r="K202" s="222"/>
      <c r="L202" s="223"/>
      <c r="M202" s="224" t="s">
        <v>1</v>
      </c>
      <c r="N202" s="225" t="s">
        <v>38</v>
      </c>
      <c r="O202" s="7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268</v>
      </c>
      <c r="AT202" s="184" t="s">
        <v>223</v>
      </c>
      <c r="AU202" s="184" t="s">
        <v>82</v>
      </c>
      <c r="AY202" s="18" t="s">
        <v>147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80</v>
      </c>
      <c r="BK202" s="185">
        <f>ROUND(I202*H202,2)</f>
        <v>0</v>
      </c>
      <c r="BL202" s="18" t="s">
        <v>216</v>
      </c>
      <c r="BM202" s="184" t="s">
        <v>379</v>
      </c>
    </row>
    <row r="203" s="2" customFormat="1" ht="55.5" customHeight="1">
      <c r="A203" s="37"/>
      <c r="B203" s="171"/>
      <c r="C203" s="172" t="s">
        <v>382</v>
      </c>
      <c r="D203" s="172" t="s">
        <v>150</v>
      </c>
      <c r="E203" s="173" t="s">
        <v>1403</v>
      </c>
      <c r="F203" s="174" t="s">
        <v>1404</v>
      </c>
      <c r="G203" s="175" t="s">
        <v>667</v>
      </c>
      <c r="H203" s="226"/>
      <c r="I203" s="177"/>
      <c r="J203" s="178">
        <f>ROUND(I203*H203,2)</f>
        <v>0</v>
      </c>
      <c r="K203" s="179"/>
      <c r="L203" s="38"/>
      <c r="M203" s="180" t="s">
        <v>1</v>
      </c>
      <c r="N203" s="181" t="s">
        <v>38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216</v>
      </c>
      <c r="AT203" s="184" t="s">
        <v>150</v>
      </c>
      <c r="AU203" s="184" t="s">
        <v>82</v>
      </c>
      <c r="AY203" s="18" t="s">
        <v>147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80</v>
      </c>
      <c r="BK203" s="185">
        <f>ROUND(I203*H203,2)</f>
        <v>0</v>
      </c>
      <c r="BL203" s="18" t="s">
        <v>216</v>
      </c>
      <c r="BM203" s="184" t="s">
        <v>385</v>
      </c>
    </row>
    <row r="204" s="2" customFormat="1">
      <c r="A204" s="37"/>
      <c r="B204" s="38"/>
      <c r="C204" s="37"/>
      <c r="D204" s="186" t="s">
        <v>155</v>
      </c>
      <c r="E204" s="37"/>
      <c r="F204" s="187" t="s">
        <v>1405</v>
      </c>
      <c r="G204" s="37"/>
      <c r="H204" s="37"/>
      <c r="I204" s="188"/>
      <c r="J204" s="37"/>
      <c r="K204" s="37"/>
      <c r="L204" s="38"/>
      <c r="M204" s="230"/>
      <c r="N204" s="231"/>
      <c r="O204" s="232"/>
      <c r="P204" s="232"/>
      <c r="Q204" s="232"/>
      <c r="R204" s="232"/>
      <c r="S204" s="232"/>
      <c r="T204" s="233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155</v>
      </c>
      <c r="AU204" s="18" t="s">
        <v>82</v>
      </c>
    </row>
    <row r="205" s="2" customFormat="1" ht="6.96" customHeight="1">
      <c r="A205" s="37"/>
      <c r="B205" s="59"/>
      <c r="C205" s="60"/>
      <c r="D205" s="60"/>
      <c r="E205" s="60"/>
      <c r="F205" s="60"/>
      <c r="G205" s="60"/>
      <c r="H205" s="60"/>
      <c r="I205" s="60"/>
      <c r="J205" s="60"/>
      <c r="K205" s="60"/>
      <c r="L205" s="38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autoFilter ref="C121:K20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725650805"/>
    <hyperlink ref="F129" r:id="rId2" display="https://podminky.urs.cz/item/CS_URS_2024_02/723190110"/>
    <hyperlink ref="F131" r:id="rId3" display="https://podminky.urs.cz/item/CS_URS_2024_02/731244201"/>
    <hyperlink ref="F133" r:id="rId4" display="https://podminky.urs.cz/item/CS_URS_2024_02/731341140"/>
    <hyperlink ref="F135" r:id="rId5" display="https://podminky.urs.cz/item/CS_URS_2024_02/731810332"/>
    <hyperlink ref="F137" r:id="rId6" display="https://podminky.urs.cz/item/CS_URS_2024_02/731810342"/>
    <hyperlink ref="F139" r:id="rId7" display="https://podminky.urs.cz/item/CS_URS_2024_02/723230103"/>
    <hyperlink ref="F141" r:id="rId8" display="https://podminky.urs.cz/item/CS_URS_2024_02/998731202"/>
    <hyperlink ref="F144" r:id="rId9" display="https://podminky.urs.cz/item/CS_URS_2024_02/733110806"/>
    <hyperlink ref="F146" r:id="rId10" display="https://podminky.urs.cz/item/CS_URS_2024_02/733222302"/>
    <hyperlink ref="F148" r:id="rId11" display="https://podminky.urs.cz/item/CS_URS_2024_02/733222303"/>
    <hyperlink ref="F150" r:id="rId12" display="https://podminky.urs.cz/item/CS_URS_2024_02/733811241"/>
    <hyperlink ref="F152" r:id="rId13" display="https://podminky.urs.cz/item/CS_URS_2024_02/998733202"/>
    <hyperlink ref="F156" r:id="rId14" display="https://podminky.urs.cz/item/CS_URS_2024_02/734163441"/>
    <hyperlink ref="F158" r:id="rId15" display="https://podminky.urs.cz/item/CS_URS_2024_02/734221682"/>
    <hyperlink ref="F160" r:id="rId16" display="https://podminky.urs.cz/item/CS_URS_2024_02/734242412"/>
    <hyperlink ref="F162" r:id="rId17" display="https://podminky.urs.cz/item/CS_URS_2024_02/734242413"/>
    <hyperlink ref="F164" r:id="rId18" display="https://podminky.urs.cz/item/CS_URS_2024_02/734251211"/>
    <hyperlink ref="F166" r:id="rId19" display="https://podminky.urs.cz/item/CS_URS_2024_02/734261406"/>
    <hyperlink ref="F168" r:id="rId20" display="https://podminky.urs.cz/item/CS_URS_2024_02/734291124"/>
    <hyperlink ref="F170" r:id="rId21" display="https://podminky.urs.cz/item/CS_URS_2024_02/734291253"/>
    <hyperlink ref="F172" r:id="rId22" display="https://podminky.urs.cz/item/CS_URS_2024_02/734292713"/>
    <hyperlink ref="F174" r:id="rId23" display="https://podminky.urs.cz/item/CS_URS_2024_02/734292714"/>
    <hyperlink ref="F176" r:id="rId24" display="https://podminky.urs.cz/item/CS_URS_2024_02/734292723"/>
    <hyperlink ref="F178" r:id="rId25" display="https://podminky.urs.cz/item/CS_URS_2024_02/734292724"/>
    <hyperlink ref="F180" r:id="rId26" display="https://podminky.urs.cz/item/CS_URS_2024_02/734411102"/>
    <hyperlink ref="F182" r:id="rId27" display="https://podminky.urs.cz/item/CS_URS_2024_02/734421101"/>
    <hyperlink ref="F184" r:id="rId28" display="https://podminky.urs.cz/item/CS_URS_2024_02/998734202"/>
    <hyperlink ref="F187" r:id="rId29" display="https://podminky.urs.cz/item/CS_URS_2024_02/735000912"/>
    <hyperlink ref="F189" r:id="rId30" display="https://podminky.urs.cz/item/CS_URS_2024_02/735111810"/>
    <hyperlink ref="F191" r:id="rId31" display="https://podminky.urs.cz/item/CS_URS_2024_02/735152178"/>
    <hyperlink ref="F193" r:id="rId32" display="https://podminky.urs.cz/item/CS_URS_2024_02/735152276"/>
    <hyperlink ref="F195" r:id="rId33" display="https://podminky.urs.cz/item/CS_URS_2024_02/735152476"/>
    <hyperlink ref="F197" r:id="rId34" display="https://podminky.urs.cz/item/CS_URS_2024_02/735164252"/>
    <hyperlink ref="F199" r:id="rId35" display="https://podminky.urs.cz/item/CS_URS_2024_02/735191910"/>
    <hyperlink ref="F201" r:id="rId36" display="https://podminky.urs.cz/item/CS_URS_2024_02/735411232"/>
    <hyperlink ref="F204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05 -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1406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ROUND((SUM(BE122:BE204)),  2)</f>
        <v>0</v>
      </c>
      <c r="G33" s="37"/>
      <c r="H33" s="37"/>
      <c r="I33" s="127">
        <v>0.20999999999999999</v>
      </c>
      <c r="J33" s="126">
        <f>ROUND(((SUM(BE122:BE204))*I33),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ROUND((SUM(BF122:BF204)),  2)</f>
        <v>0</v>
      </c>
      <c r="G34" s="37"/>
      <c r="H34" s="37"/>
      <c r="I34" s="127">
        <v>0.12</v>
      </c>
      <c r="J34" s="126">
        <f>ROUND(((SUM(BF122:BF204))*I34),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ROUND((SUM(BG122:BG204)),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ROUND((SUM(BH122:BH204)),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ROUND((SUM(BI122:BI204)),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05 -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05 - ÚT byt č.2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124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1276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1277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1278</v>
      </c>
      <c r="E100" s="145"/>
      <c r="F100" s="145"/>
      <c r="G100" s="145"/>
      <c r="H100" s="145"/>
      <c r="I100" s="145"/>
      <c r="J100" s="146">
        <f>J142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1279</v>
      </c>
      <c r="E101" s="145"/>
      <c r="F101" s="145"/>
      <c r="G101" s="145"/>
      <c r="H101" s="145"/>
      <c r="I101" s="145"/>
      <c r="J101" s="146">
        <f>J153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1280</v>
      </c>
      <c r="E102" s="145"/>
      <c r="F102" s="145"/>
      <c r="G102" s="145"/>
      <c r="H102" s="145"/>
      <c r="I102" s="145"/>
      <c r="J102" s="146">
        <f>J185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132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7"/>
      <c r="D112" s="37"/>
      <c r="E112" s="120" t="str">
        <f>E7</f>
        <v>05 - Regenerace bytového fondu Mírová Osada – V. etapa, ul. Koněvova 22, 24, 26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107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05 - ÚT byt č.2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28. 1. 2025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29</v>
      </c>
      <c r="J118" s="35" t="str">
        <f>E21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31</v>
      </c>
      <c r="J119" s="35" t="str">
        <f>E24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133</v>
      </c>
      <c r="D121" s="150" t="s">
        <v>58</v>
      </c>
      <c r="E121" s="150" t="s">
        <v>54</v>
      </c>
      <c r="F121" s="150" t="s">
        <v>55</v>
      </c>
      <c r="G121" s="150" t="s">
        <v>134</v>
      </c>
      <c r="H121" s="150" t="s">
        <v>135</v>
      </c>
      <c r="I121" s="150" t="s">
        <v>136</v>
      </c>
      <c r="J121" s="151" t="s">
        <v>111</v>
      </c>
      <c r="K121" s="152" t="s">
        <v>137</v>
      </c>
      <c r="L121" s="153"/>
      <c r="M121" s="85" t="s">
        <v>1</v>
      </c>
      <c r="N121" s="86" t="s">
        <v>37</v>
      </c>
      <c r="O121" s="86" t="s">
        <v>138</v>
      </c>
      <c r="P121" s="86" t="s">
        <v>139</v>
      </c>
      <c r="Q121" s="86" t="s">
        <v>140</v>
      </c>
      <c r="R121" s="86" t="s">
        <v>141</v>
      </c>
      <c r="S121" s="86" t="s">
        <v>142</v>
      </c>
      <c r="T121" s="87" t="s">
        <v>143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144</v>
      </c>
      <c r="D122" s="37"/>
      <c r="E122" s="37"/>
      <c r="F122" s="37"/>
      <c r="G122" s="37"/>
      <c r="H122" s="37"/>
      <c r="I122" s="37"/>
      <c r="J122" s="154">
        <f>BK122</f>
        <v>0</v>
      </c>
      <c r="K122" s="37"/>
      <c r="L122" s="38"/>
      <c r="M122" s="88"/>
      <c r="N122" s="72"/>
      <c r="O122" s="89"/>
      <c r="P122" s="155">
        <f>P123</f>
        <v>0</v>
      </c>
      <c r="Q122" s="89"/>
      <c r="R122" s="155">
        <f>R123</f>
        <v>0</v>
      </c>
      <c r="S122" s="89"/>
      <c r="T122" s="156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72</v>
      </c>
      <c r="AU122" s="18" t="s">
        <v>113</v>
      </c>
      <c r="BK122" s="157">
        <f>BK123</f>
        <v>0</v>
      </c>
    </row>
    <row r="123" s="12" customFormat="1" ht="25.92" customHeight="1">
      <c r="A123" s="12"/>
      <c r="B123" s="158"/>
      <c r="C123" s="12"/>
      <c r="D123" s="159" t="s">
        <v>72</v>
      </c>
      <c r="E123" s="160" t="s">
        <v>618</v>
      </c>
      <c r="F123" s="160" t="s">
        <v>619</v>
      </c>
      <c r="G123" s="12"/>
      <c r="H123" s="12"/>
      <c r="I123" s="161"/>
      <c r="J123" s="162">
        <f>BK123</f>
        <v>0</v>
      </c>
      <c r="K123" s="12"/>
      <c r="L123" s="158"/>
      <c r="M123" s="163"/>
      <c r="N123" s="164"/>
      <c r="O123" s="164"/>
      <c r="P123" s="165">
        <f>P124+P127+P142+P153+P185</f>
        <v>0</v>
      </c>
      <c r="Q123" s="164"/>
      <c r="R123" s="165">
        <f>R124+R127+R142+R153+R185</f>
        <v>0</v>
      </c>
      <c r="S123" s="164"/>
      <c r="T123" s="166">
        <f>T124+T127+T142+T153+T185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82</v>
      </c>
      <c r="AT123" s="167" t="s">
        <v>72</v>
      </c>
      <c r="AU123" s="167" t="s">
        <v>73</v>
      </c>
      <c r="AY123" s="159" t="s">
        <v>147</v>
      </c>
      <c r="BK123" s="168">
        <f>BK124+BK127+BK142+BK153+BK185</f>
        <v>0</v>
      </c>
    </row>
    <row r="124" s="12" customFormat="1" ht="22.8" customHeight="1">
      <c r="A124" s="12"/>
      <c r="B124" s="158"/>
      <c r="C124" s="12"/>
      <c r="D124" s="159" t="s">
        <v>72</v>
      </c>
      <c r="E124" s="169" t="s">
        <v>1281</v>
      </c>
      <c r="F124" s="169" t="s">
        <v>1282</v>
      </c>
      <c r="G124" s="12"/>
      <c r="H124" s="12"/>
      <c r="I124" s="161"/>
      <c r="J124" s="170">
        <f>BK124</f>
        <v>0</v>
      </c>
      <c r="K124" s="12"/>
      <c r="L124" s="158"/>
      <c r="M124" s="163"/>
      <c r="N124" s="164"/>
      <c r="O124" s="164"/>
      <c r="P124" s="165">
        <f>SUM(P125:P126)</f>
        <v>0</v>
      </c>
      <c r="Q124" s="164"/>
      <c r="R124" s="165">
        <f>SUM(R125:R126)</f>
        <v>0</v>
      </c>
      <c r="S124" s="164"/>
      <c r="T124" s="166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82</v>
      </c>
      <c r="AT124" s="167" t="s">
        <v>72</v>
      </c>
      <c r="AU124" s="167" t="s">
        <v>80</v>
      </c>
      <c r="AY124" s="159" t="s">
        <v>147</v>
      </c>
      <c r="BK124" s="168">
        <f>SUM(BK125:BK126)</f>
        <v>0</v>
      </c>
    </row>
    <row r="125" s="2" customFormat="1" ht="24.15" customHeight="1">
      <c r="A125" s="37"/>
      <c r="B125" s="171"/>
      <c r="C125" s="172" t="s">
        <v>80</v>
      </c>
      <c r="D125" s="172" t="s">
        <v>150</v>
      </c>
      <c r="E125" s="173" t="s">
        <v>1283</v>
      </c>
      <c r="F125" s="174" t="s">
        <v>1284</v>
      </c>
      <c r="G125" s="175" t="s">
        <v>1047</v>
      </c>
      <c r="H125" s="176">
        <v>2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38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216</v>
      </c>
      <c r="AT125" s="184" t="s">
        <v>150</v>
      </c>
      <c r="AU125" s="184" t="s">
        <v>82</v>
      </c>
      <c r="AY125" s="18" t="s">
        <v>147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80</v>
      </c>
      <c r="BK125" s="185">
        <f>ROUND(I125*H125,2)</f>
        <v>0</v>
      </c>
      <c r="BL125" s="18" t="s">
        <v>216</v>
      </c>
      <c r="BM125" s="184" t="s">
        <v>82</v>
      </c>
    </row>
    <row r="126" s="2" customFormat="1">
      <c r="A126" s="37"/>
      <c r="B126" s="38"/>
      <c r="C126" s="37"/>
      <c r="D126" s="186" t="s">
        <v>155</v>
      </c>
      <c r="E126" s="37"/>
      <c r="F126" s="187" t="s">
        <v>1285</v>
      </c>
      <c r="G126" s="37"/>
      <c r="H126" s="37"/>
      <c r="I126" s="188"/>
      <c r="J126" s="37"/>
      <c r="K126" s="37"/>
      <c r="L126" s="38"/>
      <c r="M126" s="189"/>
      <c r="N126" s="190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155</v>
      </c>
      <c r="AU126" s="18" t="s">
        <v>82</v>
      </c>
    </row>
    <row r="127" s="12" customFormat="1" ht="22.8" customHeight="1">
      <c r="A127" s="12"/>
      <c r="B127" s="158"/>
      <c r="C127" s="12"/>
      <c r="D127" s="159" t="s">
        <v>72</v>
      </c>
      <c r="E127" s="169" t="s">
        <v>1286</v>
      </c>
      <c r="F127" s="169" t="s">
        <v>1287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SUM(P128:P141)</f>
        <v>0</v>
      </c>
      <c r="Q127" s="164"/>
      <c r="R127" s="165">
        <f>SUM(R128:R141)</f>
        <v>0</v>
      </c>
      <c r="S127" s="164"/>
      <c r="T127" s="166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82</v>
      </c>
      <c r="AT127" s="167" t="s">
        <v>72</v>
      </c>
      <c r="AU127" s="167" t="s">
        <v>80</v>
      </c>
      <c r="AY127" s="159" t="s">
        <v>147</v>
      </c>
      <c r="BK127" s="168">
        <f>SUM(BK128:BK141)</f>
        <v>0</v>
      </c>
    </row>
    <row r="128" s="2" customFormat="1" ht="33" customHeight="1">
      <c r="A128" s="37"/>
      <c r="B128" s="171"/>
      <c r="C128" s="172" t="s">
        <v>82</v>
      </c>
      <c r="D128" s="172" t="s">
        <v>150</v>
      </c>
      <c r="E128" s="173" t="s">
        <v>1288</v>
      </c>
      <c r="F128" s="174" t="s">
        <v>1289</v>
      </c>
      <c r="G128" s="175" t="s">
        <v>1047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38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216</v>
      </c>
      <c r="AT128" s="184" t="s">
        <v>150</v>
      </c>
      <c r="AU128" s="184" t="s">
        <v>82</v>
      </c>
      <c r="AY128" s="18" t="s">
        <v>147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80</v>
      </c>
      <c r="BK128" s="185">
        <f>ROUND(I128*H128,2)</f>
        <v>0</v>
      </c>
      <c r="BL128" s="18" t="s">
        <v>216</v>
      </c>
      <c r="BM128" s="184" t="s">
        <v>154</v>
      </c>
    </row>
    <row r="129" s="2" customFormat="1">
      <c r="A129" s="37"/>
      <c r="B129" s="38"/>
      <c r="C129" s="37"/>
      <c r="D129" s="186" t="s">
        <v>155</v>
      </c>
      <c r="E129" s="37"/>
      <c r="F129" s="187" t="s">
        <v>1290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155</v>
      </c>
      <c r="AU129" s="18" t="s">
        <v>82</v>
      </c>
    </row>
    <row r="130" s="2" customFormat="1" ht="33" customHeight="1">
      <c r="A130" s="37"/>
      <c r="B130" s="171"/>
      <c r="C130" s="172" t="s">
        <v>148</v>
      </c>
      <c r="D130" s="172" t="s">
        <v>150</v>
      </c>
      <c r="E130" s="173" t="s">
        <v>1291</v>
      </c>
      <c r="F130" s="174" t="s">
        <v>1292</v>
      </c>
      <c r="G130" s="175" t="s">
        <v>1047</v>
      </c>
      <c r="H130" s="176">
        <v>1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38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216</v>
      </c>
      <c r="AT130" s="184" t="s">
        <v>150</v>
      </c>
      <c r="AU130" s="184" t="s">
        <v>82</v>
      </c>
      <c r="AY130" s="18" t="s">
        <v>147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80</v>
      </c>
      <c r="BK130" s="185">
        <f>ROUND(I130*H130,2)</f>
        <v>0</v>
      </c>
      <c r="BL130" s="18" t="s">
        <v>216</v>
      </c>
      <c r="BM130" s="184" t="s">
        <v>159</v>
      </c>
    </row>
    <row r="131" s="2" customFormat="1">
      <c r="A131" s="37"/>
      <c r="B131" s="38"/>
      <c r="C131" s="37"/>
      <c r="D131" s="186" t="s">
        <v>155</v>
      </c>
      <c r="E131" s="37"/>
      <c r="F131" s="187" t="s">
        <v>1293</v>
      </c>
      <c r="G131" s="37"/>
      <c r="H131" s="37"/>
      <c r="I131" s="188"/>
      <c r="J131" s="37"/>
      <c r="K131" s="37"/>
      <c r="L131" s="38"/>
      <c r="M131" s="189"/>
      <c r="N131" s="190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155</v>
      </c>
      <c r="AU131" s="18" t="s">
        <v>82</v>
      </c>
    </row>
    <row r="132" s="2" customFormat="1" ht="16.5" customHeight="1">
      <c r="A132" s="37"/>
      <c r="B132" s="171"/>
      <c r="C132" s="172" t="s">
        <v>154</v>
      </c>
      <c r="D132" s="172" t="s">
        <v>150</v>
      </c>
      <c r="E132" s="173" t="s">
        <v>1294</v>
      </c>
      <c r="F132" s="174" t="s">
        <v>1295</v>
      </c>
      <c r="G132" s="175" t="s">
        <v>195</v>
      </c>
      <c r="H132" s="176">
        <v>2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216</v>
      </c>
      <c r="AT132" s="184" t="s">
        <v>150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216</v>
      </c>
      <c r="BM132" s="184" t="s">
        <v>184</v>
      </c>
    </row>
    <row r="133" s="2" customFormat="1">
      <c r="A133" s="37"/>
      <c r="B133" s="38"/>
      <c r="C133" s="37"/>
      <c r="D133" s="186" t="s">
        <v>155</v>
      </c>
      <c r="E133" s="37"/>
      <c r="F133" s="187" t="s">
        <v>1296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155</v>
      </c>
      <c r="AU133" s="18" t="s">
        <v>82</v>
      </c>
    </row>
    <row r="134" s="2" customFormat="1" ht="37.8" customHeight="1">
      <c r="A134" s="37"/>
      <c r="B134" s="171"/>
      <c r="C134" s="172" t="s">
        <v>192</v>
      </c>
      <c r="D134" s="172" t="s">
        <v>150</v>
      </c>
      <c r="E134" s="173" t="s">
        <v>1297</v>
      </c>
      <c r="F134" s="174" t="s">
        <v>1298</v>
      </c>
      <c r="G134" s="175" t="s">
        <v>1047</v>
      </c>
      <c r="H134" s="176">
        <v>1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38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216</v>
      </c>
      <c r="AT134" s="184" t="s">
        <v>150</v>
      </c>
      <c r="AU134" s="184" t="s">
        <v>82</v>
      </c>
      <c r="AY134" s="18" t="s">
        <v>147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80</v>
      </c>
      <c r="BK134" s="185">
        <f>ROUND(I134*H134,2)</f>
        <v>0</v>
      </c>
      <c r="BL134" s="18" t="s">
        <v>216</v>
      </c>
      <c r="BM134" s="184" t="s">
        <v>196</v>
      </c>
    </row>
    <row r="135" s="2" customFormat="1">
      <c r="A135" s="37"/>
      <c r="B135" s="38"/>
      <c r="C135" s="37"/>
      <c r="D135" s="186" t="s">
        <v>155</v>
      </c>
      <c r="E135" s="37"/>
      <c r="F135" s="187" t="s">
        <v>1299</v>
      </c>
      <c r="G135" s="37"/>
      <c r="H135" s="37"/>
      <c r="I135" s="188"/>
      <c r="J135" s="37"/>
      <c r="K135" s="37"/>
      <c r="L135" s="38"/>
      <c r="M135" s="189"/>
      <c r="N135" s="190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155</v>
      </c>
      <c r="AU135" s="18" t="s">
        <v>82</v>
      </c>
    </row>
    <row r="136" s="2" customFormat="1" ht="37.8" customHeight="1">
      <c r="A136" s="37"/>
      <c r="B136" s="171"/>
      <c r="C136" s="172" t="s">
        <v>159</v>
      </c>
      <c r="D136" s="172" t="s">
        <v>150</v>
      </c>
      <c r="E136" s="173" t="s">
        <v>1300</v>
      </c>
      <c r="F136" s="174" t="s">
        <v>1301</v>
      </c>
      <c r="G136" s="175" t="s">
        <v>195</v>
      </c>
      <c r="H136" s="176">
        <v>13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38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216</v>
      </c>
      <c r="AT136" s="184" t="s">
        <v>150</v>
      </c>
      <c r="AU136" s="184" t="s">
        <v>82</v>
      </c>
      <c r="AY136" s="18" t="s">
        <v>147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80</v>
      </c>
      <c r="BK136" s="185">
        <f>ROUND(I136*H136,2)</f>
        <v>0</v>
      </c>
      <c r="BL136" s="18" t="s">
        <v>216</v>
      </c>
      <c r="BM136" s="184" t="s">
        <v>8</v>
      </c>
    </row>
    <row r="137" s="2" customFormat="1">
      <c r="A137" s="37"/>
      <c r="B137" s="38"/>
      <c r="C137" s="37"/>
      <c r="D137" s="186" t="s">
        <v>155</v>
      </c>
      <c r="E137" s="37"/>
      <c r="F137" s="187" t="s">
        <v>1302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155</v>
      </c>
      <c r="AU137" s="18" t="s">
        <v>82</v>
      </c>
    </row>
    <row r="138" s="2" customFormat="1" ht="33" customHeight="1">
      <c r="A138" s="37"/>
      <c r="B138" s="171"/>
      <c r="C138" s="172" t="s">
        <v>209</v>
      </c>
      <c r="D138" s="172" t="s">
        <v>150</v>
      </c>
      <c r="E138" s="173" t="s">
        <v>1303</v>
      </c>
      <c r="F138" s="174" t="s">
        <v>1304</v>
      </c>
      <c r="G138" s="175" t="s">
        <v>153</v>
      </c>
      <c r="H138" s="176">
        <v>1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38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216</v>
      </c>
      <c r="AT138" s="184" t="s">
        <v>150</v>
      </c>
      <c r="AU138" s="184" t="s">
        <v>82</v>
      </c>
      <c r="AY138" s="18" t="s">
        <v>147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80</v>
      </c>
      <c r="BK138" s="185">
        <f>ROUND(I138*H138,2)</f>
        <v>0</v>
      </c>
      <c r="BL138" s="18" t="s">
        <v>216</v>
      </c>
      <c r="BM138" s="184" t="s">
        <v>212</v>
      </c>
    </row>
    <row r="139" s="2" customFormat="1">
      <c r="A139" s="37"/>
      <c r="B139" s="38"/>
      <c r="C139" s="37"/>
      <c r="D139" s="186" t="s">
        <v>155</v>
      </c>
      <c r="E139" s="37"/>
      <c r="F139" s="187" t="s">
        <v>1305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155</v>
      </c>
      <c r="AU139" s="18" t="s">
        <v>82</v>
      </c>
    </row>
    <row r="140" s="2" customFormat="1" ht="44.25" customHeight="1">
      <c r="A140" s="37"/>
      <c r="B140" s="171"/>
      <c r="C140" s="172" t="s">
        <v>184</v>
      </c>
      <c r="D140" s="172" t="s">
        <v>150</v>
      </c>
      <c r="E140" s="173" t="s">
        <v>1306</v>
      </c>
      <c r="F140" s="174" t="s">
        <v>1307</v>
      </c>
      <c r="G140" s="175" t="s">
        <v>667</v>
      </c>
      <c r="H140" s="226"/>
      <c r="I140" s="177"/>
      <c r="J140" s="178">
        <f>ROUND(I140*H140,2)</f>
        <v>0</v>
      </c>
      <c r="K140" s="179"/>
      <c r="L140" s="38"/>
      <c r="M140" s="180" t="s">
        <v>1</v>
      </c>
      <c r="N140" s="181" t="s">
        <v>38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216</v>
      </c>
      <c r="AT140" s="184" t="s">
        <v>150</v>
      </c>
      <c r="AU140" s="184" t="s">
        <v>82</v>
      </c>
      <c r="AY140" s="18" t="s">
        <v>147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80</v>
      </c>
      <c r="BK140" s="185">
        <f>ROUND(I140*H140,2)</f>
        <v>0</v>
      </c>
      <c r="BL140" s="18" t="s">
        <v>216</v>
      </c>
      <c r="BM140" s="184" t="s">
        <v>216</v>
      </c>
    </row>
    <row r="141" s="2" customFormat="1">
      <c r="A141" s="37"/>
      <c r="B141" s="38"/>
      <c r="C141" s="37"/>
      <c r="D141" s="186" t="s">
        <v>155</v>
      </c>
      <c r="E141" s="37"/>
      <c r="F141" s="187" t="s">
        <v>1308</v>
      </c>
      <c r="G141" s="37"/>
      <c r="H141" s="37"/>
      <c r="I141" s="188"/>
      <c r="J141" s="37"/>
      <c r="K141" s="37"/>
      <c r="L141" s="38"/>
      <c r="M141" s="189"/>
      <c r="N141" s="190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155</v>
      </c>
      <c r="AU141" s="18" t="s">
        <v>82</v>
      </c>
    </row>
    <row r="142" s="12" customFormat="1" ht="22.8" customHeight="1">
      <c r="A142" s="12"/>
      <c r="B142" s="158"/>
      <c r="C142" s="12"/>
      <c r="D142" s="159" t="s">
        <v>72</v>
      </c>
      <c r="E142" s="169" t="s">
        <v>1309</v>
      </c>
      <c r="F142" s="169" t="s">
        <v>1310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SUM(P143:P152)</f>
        <v>0</v>
      </c>
      <c r="Q142" s="164"/>
      <c r="R142" s="165">
        <f>SUM(R143:R152)</f>
        <v>0</v>
      </c>
      <c r="S142" s="164"/>
      <c r="T142" s="166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82</v>
      </c>
      <c r="AT142" s="167" t="s">
        <v>72</v>
      </c>
      <c r="AU142" s="167" t="s">
        <v>80</v>
      </c>
      <c r="AY142" s="159" t="s">
        <v>147</v>
      </c>
      <c r="BK142" s="168">
        <f>SUM(BK143:BK152)</f>
        <v>0</v>
      </c>
    </row>
    <row r="143" s="2" customFormat="1" ht="24.15" customHeight="1">
      <c r="A143" s="37"/>
      <c r="B143" s="171"/>
      <c r="C143" s="172" t="s">
        <v>218</v>
      </c>
      <c r="D143" s="172" t="s">
        <v>150</v>
      </c>
      <c r="E143" s="173" t="s">
        <v>1311</v>
      </c>
      <c r="F143" s="174" t="s">
        <v>1312</v>
      </c>
      <c r="G143" s="175" t="s">
        <v>195</v>
      </c>
      <c r="H143" s="176">
        <v>92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216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216</v>
      </c>
      <c r="BM143" s="184" t="s">
        <v>221</v>
      </c>
    </row>
    <row r="144" s="2" customFormat="1">
      <c r="A144" s="37"/>
      <c r="B144" s="38"/>
      <c r="C144" s="37"/>
      <c r="D144" s="186" t="s">
        <v>155</v>
      </c>
      <c r="E144" s="37"/>
      <c r="F144" s="187" t="s">
        <v>1313</v>
      </c>
      <c r="G144" s="37"/>
      <c r="H144" s="37"/>
      <c r="I144" s="188"/>
      <c r="J144" s="37"/>
      <c r="K144" s="37"/>
      <c r="L144" s="38"/>
      <c r="M144" s="189"/>
      <c r="N144" s="190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155</v>
      </c>
      <c r="AU144" s="18" t="s">
        <v>82</v>
      </c>
    </row>
    <row r="145" s="2" customFormat="1" ht="33" customHeight="1">
      <c r="A145" s="37"/>
      <c r="B145" s="171"/>
      <c r="C145" s="172" t="s">
        <v>196</v>
      </c>
      <c r="D145" s="172" t="s">
        <v>150</v>
      </c>
      <c r="E145" s="173" t="s">
        <v>1314</v>
      </c>
      <c r="F145" s="174" t="s">
        <v>1315</v>
      </c>
      <c r="G145" s="175" t="s">
        <v>195</v>
      </c>
      <c r="H145" s="176">
        <v>24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216</v>
      </c>
      <c r="AT145" s="184" t="s">
        <v>150</v>
      </c>
      <c r="AU145" s="184" t="s">
        <v>82</v>
      </c>
      <c r="AY145" s="18" t="s">
        <v>147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80</v>
      </c>
      <c r="BK145" s="185">
        <f>ROUND(I145*H145,2)</f>
        <v>0</v>
      </c>
      <c r="BL145" s="18" t="s">
        <v>216</v>
      </c>
      <c r="BM145" s="184" t="s">
        <v>226</v>
      </c>
    </row>
    <row r="146" s="2" customFormat="1">
      <c r="A146" s="37"/>
      <c r="B146" s="38"/>
      <c r="C146" s="37"/>
      <c r="D146" s="186" t="s">
        <v>155</v>
      </c>
      <c r="E146" s="37"/>
      <c r="F146" s="187" t="s">
        <v>1316</v>
      </c>
      <c r="G146" s="37"/>
      <c r="H146" s="37"/>
      <c r="I146" s="188"/>
      <c r="J146" s="37"/>
      <c r="K146" s="37"/>
      <c r="L146" s="38"/>
      <c r="M146" s="189"/>
      <c r="N146" s="190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155</v>
      </c>
      <c r="AU146" s="18" t="s">
        <v>82</v>
      </c>
    </row>
    <row r="147" s="2" customFormat="1" ht="33" customHeight="1">
      <c r="A147" s="37"/>
      <c r="B147" s="171"/>
      <c r="C147" s="172" t="s">
        <v>227</v>
      </c>
      <c r="D147" s="172" t="s">
        <v>150</v>
      </c>
      <c r="E147" s="173" t="s">
        <v>1317</v>
      </c>
      <c r="F147" s="174" t="s">
        <v>1318</v>
      </c>
      <c r="G147" s="175" t="s">
        <v>195</v>
      </c>
      <c r="H147" s="176">
        <v>68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216</v>
      </c>
      <c r="AT147" s="184" t="s">
        <v>150</v>
      </c>
      <c r="AU147" s="184" t="s">
        <v>82</v>
      </c>
      <c r="AY147" s="18" t="s">
        <v>147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80</v>
      </c>
      <c r="BK147" s="185">
        <f>ROUND(I147*H147,2)</f>
        <v>0</v>
      </c>
      <c r="BL147" s="18" t="s">
        <v>216</v>
      </c>
      <c r="BM147" s="184" t="s">
        <v>229</v>
      </c>
    </row>
    <row r="148" s="2" customFormat="1">
      <c r="A148" s="37"/>
      <c r="B148" s="38"/>
      <c r="C148" s="37"/>
      <c r="D148" s="186" t="s">
        <v>155</v>
      </c>
      <c r="E148" s="37"/>
      <c r="F148" s="187" t="s">
        <v>1319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155</v>
      </c>
      <c r="AU148" s="18" t="s">
        <v>82</v>
      </c>
    </row>
    <row r="149" s="2" customFormat="1" ht="55.5" customHeight="1">
      <c r="A149" s="37"/>
      <c r="B149" s="171"/>
      <c r="C149" s="172" t="s">
        <v>8</v>
      </c>
      <c r="D149" s="172" t="s">
        <v>150</v>
      </c>
      <c r="E149" s="173" t="s">
        <v>1320</v>
      </c>
      <c r="F149" s="174" t="s">
        <v>1321</v>
      </c>
      <c r="G149" s="175" t="s">
        <v>195</v>
      </c>
      <c r="H149" s="176">
        <v>92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38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216</v>
      </c>
      <c r="AT149" s="184" t="s">
        <v>150</v>
      </c>
      <c r="AU149" s="184" t="s">
        <v>82</v>
      </c>
      <c r="AY149" s="18" t="s">
        <v>147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80</v>
      </c>
      <c r="BK149" s="185">
        <f>ROUND(I149*H149,2)</f>
        <v>0</v>
      </c>
      <c r="BL149" s="18" t="s">
        <v>216</v>
      </c>
      <c r="BM149" s="184" t="s">
        <v>233</v>
      </c>
    </row>
    <row r="150" s="2" customFormat="1">
      <c r="A150" s="37"/>
      <c r="B150" s="38"/>
      <c r="C150" s="37"/>
      <c r="D150" s="186" t="s">
        <v>155</v>
      </c>
      <c r="E150" s="37"/>
      <c r="F150" s="187" t="s">
        <v>1322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155</v>
      </c>
      <c r="AU150" s="18" t="s">
        <v>82</v>
      </c>
    </row>
    <row r="151" s="2" customFormat="1" ht="44.25" customHeight="1">
      <c r="A151" s="37"/>
      <c r="B151" s="171"/>
      <c r="C151" s="172" t="s">
        <v>234</v>
      </c>
      <c r="D151" s="172" t="s">
        <v>150</v>
      </c>
      <c r="E151" s="173" t="s">
        <v>1323</v>
      </c>
      <c r="F151" s="174" t="s">
        <v>1324</v>
      </c>
      <c r="G151" s="175" t="s">
        <v>667</v>
      </c>
      <c r="H151" s="226"/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216</v>
      </c>
      <c r="AT151" s="184" t="s">
        <v>150</v>
      </c>
      <c r="AU151" s="184" t="s">
        <v>82</v>
      </c>
      <c r="AY151" s="18" t="s">
        <v>147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80</v>
      </c>
      <c r="BK151" s="185">
        <f>ROUND(I151*H151,2)</f>
        <v>0</v>
      </c>
      <c r="BL151" s="18" t="s">
        <v>216</v>
      </c>
      <c r="BM151" s="184" t="s">
        <v>237</v>
      </c>
    </row>
    <row r="152" s="2" customFormat="1">
      <c r="A152" s="37"/>
      <c r="B152" s="38"/>
      <c r="C152" s="37"/>
      <c r="D152" s="186" t="s">
        <v>155</v>
      </c>
      <c r="E152" s="37"/>
      <c r="F152" s="187" t="s">
        <v>1325</v>
      </c>
      <c r="G152" s="37"/>
      <c r="H152" s="37"/>
      <c r="I152" s="188"/>
      <c r="J152" s="37"/>
      <c r="K152" s="37"/>
      <c r="L152" s="38"/>
      <c r="M152" s="189"/>
      <c r="N152" s="190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155</v>
      </c>
      <c r="AU152" s="18" t="s">
        <v>82</v>
      </c>
    </row>
    <row r="153" s="12" customFormat="1" ht="22.8" customHeight="1">
      <c r="A153" s="12"/>
      <c r="B153" s="158"/>
      <c r="C153" s="12"/>
      <c r="D153" s="159" t="s">
        <v>72</v>
      </c>
      <c r="E153" s="169" t="s">
        <v>1326</v>
      </c>
      <c r="F153" s="169" t="s">
        <v>1327</v>
      </c>
      <c r="G153" s="12"/>
      <c r="H153" s="12"/>
      <c r="I153" s="161"/>
      <c r="J153" s="170">
        <f>BK153</f>
        <v>0</v>
      </c>
      <c r="K153" s="12"/>
      <c r="L153" s="158"/>
      <c r="M153" s="163"/>
      <c r="N153" s="164"/>
      <c r="O153" s="164"/>
      <c r="P153" s="165">
        <f>SUM(P154:P184)</f>
        <v>0</v>
      </c>
      <c r="Q153" s="164"/>
      <c r="R153" s="165">
        <f>SUM(R154:R184)</f>
        <v>0</v>
      </c>
      <c r="S153" s="164"/>
      <c r="T153" s="166">
        <f>SUM(T154:T184)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9" t="s">
        <v>82</v>
      </c>
      <c r="AT153" s="167" t="s">
        <v>72</v>
      </c>
      <c r="AU153" s="167" t="s">
        <v>80</v>
      </c>
      <c r="AY153" s="159" t="s">
        <v>147</v>
      </c>
      <c r="BK153" s="168">
        <f>SUM(BK154:BK184)</f>
        <v>0</v>
      </c>
    </row>
    <row r="154" s="2" customFormat="1" ht="24.15" customHeight="1">
      <c r="A154" s="37"/>
      <c r="B154" s="171"/>
      <c r="C154" s="172" t="s">
        <v>212</v>
      </c>
      <c r="D154" s="172" t="s">
        <v>150</v>
      </c>
      <c r="E154" s="173" t="s">
        <v>1328</v>
      </c>
      <c r="F154" s="174" t="s">
        <v>1329</v>
      </c>
      <c r="G154" s="175" t="s">
        <v>775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38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216</v>
      </c>
      <c r="AT154" s="184" t="s">
        <v>150</v>
      </c>
      <c r="AU154" s="184" t="s">
        <v>82</v>
      </c>
      <c r="AY154" s="18" t="s">
        <v>147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80</v>
      </c>
      <c r="BK154" s="185">
        <f>ROUND(I154*H154,2)</f>
        <v>0</v>
      </c>
      <c r="BL154" s="18" t="s">
        <v>216</v>
      </c>
      <c r="BM154" s="184" t="s">
        <v>241</v>
      </c>
    </row>
    <row r="155" s="2" customFormat="1" ht="24.15" customHeight="1">
      <c r="A155" s="37"/>
      <c r="B155" s="171"/>
      <c r="C155" s="172" t="s">
        <v>260</v>
      </c>
      <c r="D155" s="172" t="s">
        <v>150</v>
      </c>
      <c r="E155" s="173" t="s">
        <v>1330</v>
      </c>
      <c r="F155" s="174" t="s">
        <v>1331</v>
      </c>
      <c r="G155" s="175" t="s">
        <v>1047</v>
      </c>
      <c r="H155" s="176">
        <v>1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216</v>
      </c>
      <c r="AT155" s="184" t="s">
        <v>150</v>
      </c>
      <c r="AU155" s="184" t="s">
        <v>82</v>
      </c>
      <c r="AY155" s="18" t="s">
        <v>147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216</v>
      </c>
      <c r="BM155" s="184" t="s">
        <v>103</v>
      </c>
    </row>
    <row r="156" s="2" customFormat="1">
      <c r="A156" s="37"/>
      <c r="B156" s="38"/>
      <c r="C156" s="37"/>
      <c r="D156" s="186" t="s">
        <v>155</v>
      </c>
      <c r="E156" s="37"/>
      <c r="F156" s="187" t="s">
        <v>1332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155</v>
      </c>
      <c r="AU156" s="18" t="s">
        <v>82</v>
      </c>
    </row>
    <row r="157" s="2" customFormat="1" ht="37.8" customHeight="1">
      <c r="A157" s="37"/>
      <c r="B157" s="171"/>
      <c r="C157" s="172" t="s">
        <v>216</v>
      </c>
      <c r="D157" s="172" t="s">
        <v>150</v>
      </c>
      <c r="E157" s="173" t="s">
        <v>1333</v>
      </c>
      <c r="F157" s="174" t="s">
        <v>1334</v>
      </c>
      <c r="G157" s="175" t="s">
        <v>153</v>
      </c>
      <c r="H157" s="176">
        <v>7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38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216</v>
      </c>
      <c r="AT157" s="184" t="s">
        <v>150</v>
      </c>
      <c r="AU157" s="184" t="s">
        <v>82</v>
      </c>
      <c r="AY157" s="18" t="s">
        <v>147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80</v>
      </c>
      <c r="BK157" s="185">
        <f>ROUND(I157*H157,2)</f>
        <v>0</v>
      </c>
      <c r="BL157" s="18" t="s">
        <v>216</v>
      </c>
      <c r="BM157" s="184" t="s">
        <v>268</v>
      </c>
    </row>
    <row r="158" s="2" customFormat="1">
      <c r="A158" s="37"/>
      <c r="B158" s="38"/>
      <c r="C158" s="37"/>
      <c r="D158" s="186" t="s">
        <v>155</v>
      </c>
      <c r="E158" s="37"/>
      <c r="F158" s="187" t="s">
        <v>1335</v>
      </c>
      <c r="G158" s="37"/>
      <c r="H158" s="37"/>
      <c r="I158" s="188"/>
      <c r="J158" s="37"/>
      <c r="K158" s="37"/>
      <c r="L158" s="38"/>
      <c r="M158" s="189"/>
      <c r="N158" s="190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155</v>
      </c>
      <c r="AU158" s="18" t="s">
        <v>82</v>
      </c>
    </row>
    <row r="159" s="2" customFormat="1" ht="21.75" customHeight="1">
      <c r="A159" s="37"/>
      <c r="B159" s="171"/>
      <c r="C159" s="172" t="s">
        <v>271</v>
      </c>
      <c r="D159" s="172" t="s">
        <v>150</v>
      </c>
      <c r="E159" s="173" t="s">
        <v>1336</v>
      </c>
      <c r="F159" s="174" t="s">
        <v>1337</v>
      </c>
      <c r="G159" s="175" t="s">
        <v>153</v>
      </c>
      <c r="H159" s="176">
        <v>1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38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216</v>
      </c>
      <c r="AT159" s="184" t="s">
        <v>150</v>
      </c>
      <c r="AU159" s="184" t="s">
        <v>82</v>
      </c>
      <c r="AY159" s="18" t="s">
        <v>147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80</v>
      </c>
      <c r="BK159" s="185">
        <f>ROUND(I159*H159,2)</f>
        <v>0</v>
      </c>
      <c r="BL159" s="18" t="s">
        <v>216</v>
      </c>
      <c r="BM159" s="184" t="s">
        <v>274</v>
      </c>
    </row>
    <row r="160" s="2" customFormat="1">
      <c r="A160" s="37"/>
      <c r="B160" s="38"/>
      <c r="C160" s="37"/>
      <c r="D160" s="186" t="s">
        <v>155</v>
      </c>
      <c r="E160" s="37"/>
      <c r="F160" s="187" t="s">
        <v>1338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155</v>
      </c>
      <c r="AU160" s="18" t="s">
        <v>82</v>
      </c>
    </row>
    <row r="161" s="2" customFormat="1" ht="21.75" customHeight="1">
      <c r="A161" s="37"/>
      <c r="B161" s="171"/>
      <c r="C161" s="172" t="s">
        <v>221</v>
      </c>
      <c r="D161" s="172" t="s">
        <v>150</v>
      </c>
      <c r="E161" s="173" t="s">
        <v>1339</v>
      </c>
      <c r="F161" s="174" t="s">
        <v>1340</v>
      </c>
      <c r="G161" s="175" t="s">
        <v>153</v>
      </c>
      <c r="H161" s="176">
        <v>1</v>
      </c>
      <c r="I161" s="177"/>
      <c r="J161" s="178">
        <f>ROUND(I161*H161,2)</f>
        <v>0</v>
      </c>
      <c r="K161" s="179"/>
      <c r="L161" s="38"/>
      <c r="M161" s="180" t="s">
        <v>1</v>
      </c>
      <c r="N161" s="181" t="s">
        <v>38</v>
      </c>
      <c r="O161" s="7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216</v>
      </c>
      <c r="AT161" s="184" t="s">
        <v>150</v>
      </c>
      <c r="AU161" s="184" t="s">
        <v>82</v>
      </c>
      <c r="AY161" s="18" t="s">
        <v>147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80</v>
      </c>
      <c r="BK161" s="185">
        <f>ROUND(I161*H161,2)</f>
        <v>0</v>
      </c>
      <c r="BL161" s="18" t="s">
        <v>216</v>
      </c>
      <c r="BM161" s="184" t="s">
        <v>278</v>
      </c>
    </row>
    <row r="162" s="2" customFormat="1">
      <c r="A162" s="37"/>
      <c r="B162" s="38"/>
      <c r="C162" s="37"/>
      <c r="D162" s="186" t="s">
        <v>155</v>
      </c>
      <c r="E162" s="37"/>
      <c r="F162" s="187" t="s">
        <v>1341</v>
      </c>
      <c r="G162" s="37"/>
      <c r="H162" s="37"/>
      <c r="I162" s="188"/>
      <c r="J162" s="37"/>
      <c r="K162" s="37"/>
      <c r="L162" s="38"/>
      <c r="M162" s="189"/>
      <c r="N162" s="190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155</v>
      </c>
      <c r="AU162" s="18" t="s">
        <v>82</v>
      </c>
    </row>
    <row r="163" s="2" customFormat="1" ht="24.15" customHeight="1">
      <c r="A163" s="37"/>
      <c r="B163" s="171"/>
      <c r="C163" s="172" t="s">
        <v>291</v>
      </c>
      <c r="D163" s="172" t="s">
        <v>150</v>
      </c>
      <c r="E163" s="173" t="s">
        <v>1342</v>
      </c>
      <c r="F163" s="174" t="s">
        <v>1343</v>
      </c>
      <c r="G163" s="175" t="s">
        <v>153</v>
      </c>
      <c r="H163" s="176">
        <v>1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38</v>
      </c>
      <c r="O163" s="7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216</v>
      </c>
      <c r="AT163" s="184" t="s">
        <v>150</v>
      </c>
      <c r="AU163" s="184" t="s">
        <v>82</v>
      </c>
      <c r="AY163" s="18" t="s">
        <v>147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80</v>
      </c>
      <c r="BK163" s="185">
        <f>ROUND(I163*H163,2)</f>
        <v>0</v>
      </c>
      <c r="BL163" s="18" t="s">
        <v>216</v>
      </c>
      <c r="BM163" s="184" t="s">
        <v>294</v>
      </c>
    </row>
    <row r="164" s="2" customFormat="1">
      <c r="A164" s="37"/>
      <c r="B164" s="38"/>
      <c r="C164" s="37"/>
      <c r="D164" s="186" t="s">
        <v>155</v>
      </c>
      <c r="E164" s="37"/>
      <c r="F164" s="187" t="s">
        <v>1344</v>
      </c>
      <c r="G164" s="37"/>
      <c r="H164" s="37"/>
      <c r="I164" s="188"/>
      <c r="J164" s="37"/>
      <c r="K164" s="37"/>
      <c r="L164" s="38"/>
      <c r="M164" s="189"/>
      <c r="N164" s="190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155</v>
      </c>
      <c r="AU164" s="18" t="s">
        <v>82</v>
      </c>
    </row>
    <row r="165" s="2" customFormat="1" ht="33" customHeight="1">
      <c r="A165" s="37"/>
      <c r="B165" s="171"/>
      <c r="C165" s="172" t="s">
        <v>226</v>
      </c>
      <c r="D165" s="172" t="s">
        <v>150</v>
      </c>
      <c r="E165" s="173" t="s">
        <v>1345</v>
      </c>
      <c r="F165" s="174" t="s">
        <v>1346</v>
      </c>
      <c r="G165" s="175" t="s">
        <v>153</v>
      </c>
      <c r="H165" s="176">
        <v>6</v>
      </c>
      <c r="I165" s="177"/>
      <c r="J165" s="178">
        <f>ROUND(I165*H165,2)</f>
        <v>0</v>
      </c>
      <c r="K165" s="179"/>
      <c r="L165" s="38"/>
      <c r="M165" s="180" t="s">
        <v>1</v>
      </c>
      <c r="N165" s="181" t="s">
        <v>38</v>
      </c>
      <c r="O165" s="7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4" t="s">
        <v>216</v>
      </c>
      <c r="AT165" s="184" t="s">
        <v>150</v>
      </c>
      <c r="AU165" s="184" t="s">
        <v>82</v>
      </c>
      <c r="AY165" s="18" t="s">
        <v>147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8" t="s">
        <v>80</v>
      </c>
      <c r="BK165" s="185">
        <f>ROUND(I165*H165,2)</f>
        <v>0</v>
      </c>
      <c r="BL165" s="18" t="s">
        <v>216</v>
      </c>
      <c r="BM165" s="184" t="s">
        <v>298</v>
      </c>
    </row>
    <row r="166" s="2" customFormat="1">
      <c r="A166" s="37"/>
      <c r="B166" s="38"/>
      <c r="C166" s="37"/>
      <c r="D166" s="186" t="s">
        <v>155</v>
      </c>
      <c r="E166" s="37"/>
      <c r="F166" s="187" t="s">
        <v>1347</v>
      </c>
      <c r="G166" s="37"/>
      <c r="H166" s="37"/>
      <c r="I166" s="188"/>
      <c r="J166" s="37"/>
      <c r="K166" s="37"/>
      <c r="L166" s="38"/>
      <c r="M166" s="189"/>
      <c r="N166" s="190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155</v>
      </c>
      <c r="AU166" s="18" t="s">
        <v>82</v>
      </c>
    </row>
    <row r="167" s="2" customFormat="1" ht="24.15" customHeight="1">
      <c r="A167" s="37"/>
      <c r="B167" s="171"/>
      <c r="C167" s="172" t="s">
        <v>7</v>
      </c>
      <c r="D167" s="172" t="s">
        <v>150</v>
      </c>
      <c r="E167" s="173" t="s">
        <v>1348</v>
      </c>
      <c r="F167" s="174" t="s">
        <v>1349</v>
      </c>
      <c r="G167" s="175" t="s">
        <v>153</v>
      </c>
      <c r="H167" s="176">
        <v>4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38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216</v>
      </c>
      <c r="AT167" s="184" t="s">
        <v>150</v>
      </c>
      <c r="AU167" s="184" t="s">
        <v>82</v>
      </c>
      <c r="AY167" s="18" t="s">
        <v>147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80</v>
      </c>
      <c r="BK167" s="185">
        <f>ROUND(I167*H167,2)</f>
        <v>0</v>
      </c>
      <c r="BL167" s="18" t="s">
        <v>216</v>
      </c>
      <c r="BM167" s="184" t="s">
        <v>302</v>
      </c>
    </row>
    <row r="168" s="2" customFormat="1">
      <c r="A168" s="37"/>
      <c r="B168" s="38"/>
      <c r="C168" s="37"/>
      <c r="D168" s="186" t="s">
        <v>155</v>
      </c>
      <c r="E168" s="37"/>
      <c r="F168" s="187" t="s">
        <v>1350</v>
      </c>
      <c r="G168" s="37"/>
      <c r="H168" s="37"/>
      <c r="I168" s="188"/>
      <c r="J168" s="37"/>
      <c r="K168" s="37"/>
      <c r="L168" s="38"/>
      <c r="M168" s="189"/>
      <c r="N168" s="190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155</v>
      </c>
      <c r="AU168" s="18" t="s">
        <v>82</v>
      </c>
    </row>
    <row r="169" s="2" customFormat="1" ht="33" customHeight="1">
      <c r="A169" s="37"/>
      <c r="B169" s="171"/>
      <c r="C169" s="172" t="s">
        <v>229</v>
      </c>
      <c r="D169" s="172" t="s">
        <v>150</v>
      </c>
      <c r="E169" s="173" t="s">
        <v>1351</v>
      </c>
      <c r="F169" s="174" t="s">
        <v>1352</v>
      </c>
      <c r="G169" s="175" t="s">
        <v>153</v>
      </c>
      <c r="H169" s="176">
        <v>1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38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216</v>
      </c>
      <c r="AT169" s="184" t="s">
        <v>150</v>
      </c>
      <c r="AU169" s="184" t="s">
        <v>82</v>
      </c>
      <c r="AY169" s="18" t="s">
        <v>147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80</v>
      </c>
      <c r="BK169" s="185">
        <f>ROUND(I169*H169,2)</f>
        <v>0</v>
      </c>
      <c r="BL169" s="18" t="s">
        <v>216</v>
      </c>
      <c r="BM169" s="184" t="s">
        <v>306</v>
      </c>
    </row>
    <row r="170" s="2" customFormat="1">
      <c r="A170" s="37"/>
      <c r="B170" s="38"/>
      <c r="C170" s="37"/>
      <c r="D170" s="186" t="s">
        <v>155</v>
      </c>
      <c r="E170" s="37"/>
      <c r="F170" s="187" t="s">
        <v>1353</v>
      </c>
      <c r="G170" s="37"/>
      <c r="H170" s="37"/>
      <c r="I170" s="188"/>
      <c r="J170" s="37"/>
      <c r="K170" s="37"/>
      <c r="L170" s="38"/>
      <c r="M170" s="189"/>
      <c r="N170" s="190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155</v>
      </c>
      <c r="AU170" s="18" t="s">
        <v>82</v>
      </c>
    </row>
    <row r="171" s="2" customFormat="1" ht="24.15" customHeight="1">
      <c r="A171" s="37"/>
      <c r="B171" s="171"/>
      <c r="C171" s="172" t="s">
        <v>308</v>
      </c>
      <c r="D171" s="172" t="s">
        <v>150</v>
      </c>
      <c r="E171" s="173" t="s">
        <v>1354</v>
      </c>
      <c r="F171" s="174" t="s">
        <v>1355</v>
      </c>
      <c r="G171" s="175" t="s">
        <v>153</v>
      </c>
      <c r="H171" s="176">
        <v>3</v>
      </c>
      <c r="I171" s="177"/>
      <c r="J171" s="178">
        <f>ROUND(I171*H171,2)</f>
        <v>0</v>
      </c>
      <c r="K171" s="179"/>
      <c r="L171" s="38"/>
      <c r="M171" s="180" t="s">
        <v>1</v>
      </c>
      <c r="N171" s="181" t="s">
        <v>38</v>
      </c>
      <c r="O171" s="7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4" t="s">
        <v>216</v>
      </c>
      <c r="AT171" s="184" t="s">
        <v>150</v>
      </c>
      <c r="AU171" s="184" t="s">
        <v>82</v>
      </c>
      <c r="AY171" s="18" t="s">
        <v>147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80</v>
      </c>
      <c r="BK171" s="185">
        <f>ROUND(I171*H171,2)</f>
        <v>0</v>
      </c>
      <c r="BL171" s="18" t="s">
        <v>216</v>
      </c>
      <c r="BM171" s="184" t="s">
        <v>311</v>
      </c>
    </row>
    <row r="172" s="2" customFormat="1">
      <c r="A172" s="37"/>
      <c r="B172" s="38"/>
      <c r="C172" s="37"/>
      <c r="D172" s="186" t="s">
        <v>155</v>
      </c>
      <c r="E172" s="37"/>
      <c r="F172" s="187" t="s">
        <v>1356</v>
      </c>
      <c r="G172" s="37"/>
      <c r="H172" s="37"/>
      <c r="I172" s="188"/>
      <c r="J172" s="37"/>
      <c r="K172" s="37"/>
      <c r="L172" s="38"/>
      <c r="M172" s="189"/>
      <c r="N172" s="190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155</v>
      </c>
      <c r="AU172" s="18" t="s">
        <v>82</v>
      </c>
    </row>
    <row r="173" s="2" customFormat="1" ht="24.15" customHeight="1">
      <c r="A173" s="37"/>
      <c r="B173" s="171"/>
      <c r="C173" s="172" t="s">
        <v>233</v>
      </c>
      <c r="D173" s="172" t="s">
        <v>150</v>
      </c>
      <c r="E173" s="173" t="s">
        <v>1357</v>
      </c>
      <c r="F173" s="174" t="s">
        <v>1358</v>
      </c>
      <c r="G173" s="175" t="s">
        <v>153</v>
      </c>
      <c r="H173" s="176">
        <v>1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216</v>
      </c>
      <c r="AT173" s="184" t="s">
        <v>150</v>
      </c>
      <c r="AU173" s="184" t="s">
        <v>82</v>
      </c>
      <c r="AY173" s="18" t="s">
        <v>147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80</v>
      </c>
      <c r="BK173" s="185">
        <f>ROUND(I173*H173,2)</f>
        <v>0</v>
      </c>
      <c r="BL173" s="18" t="s">
        <v>216</v>
      </c>
      <c r="BM173" s="184" t="s">
        <v>315</v>
      </c>
    </row>
    <row r="174" s="2" customFormat="1">
      <c r="A174" s="37"/>
      <c r="B174" s="38"/>
      <c r="C174" s="37"/>
      <c r="D174" s="186" t="s">
        <v>155</v>
      </c>
      <c r="E174" s="37"/>
      <c r="F174" s="187" t="s">
        <v>1359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155</v>
      </c>
      <c r="AU174" s="18" t="s">
        <v>82</v>
      </c>
    </row>
    <row r="175" s="2" customFormat="1" ht="24.15" customHeight="1">
      <c r="A175" s="37"/>
      <c r="B175" s="171"/>
      <c r="C175" s="172" t="s">
        <v>317</v>
      </c>
      <c r="D175" s="172" t="s">
        <v>150</v>
      </c>
      <c r="E175" s="173" t="s">
        <v>1360</v>
      </c>
      <c r="F175" s="174" t="s">
        <v>1361</v>
      </c>
      <c r="G175" s="175" t="s">
        <v>153</v>
      </c>
      <c r="H175" s="176">
        <v>2</v>
      </c>
      <c r="I175" s="177"/>
      <c r="J175" s="178">
        <f>ROUND(I175*H175,2)</f>
        <v>0</v>
      </c>
      <c r="K175" s="179"/>
      <c r="L175" s="38"/>
      <c r="M175" s="180" t="s">
        <v>1</v>
      </c>
      <c r="N175" s="181" t="s">
        <v>38</v>
      </c>
      <c r="O175" s="7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216</v>
      </c>
      <c r="AT175" s="184" t="s">
        <v>150</v>
      </c>
      <c r="AU175" s="184" t="s">
        <v>82</v>
      </c>
      <c r="AY175" s="18" t="s">
        <v>147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80</v>
      </c>
      <c r="BK175" s="185">
        <f>ROUND(I175*H175,2)</f>
        <v>0</v>
      </c>
      <c r="BL175" s="18" t="s">
        <v>216</v>
      </c>
      <c r="BM175" s="184" t="s">
        <v>320</v>
      </c>
    </row>
    <row r="176" s="2" customFormat="1">
      <c r="A176" s="37"/>
      <c r="B176" s="38"/>
      <c r="C176" s="37"/>
      <c r="D176" s="186" t="s">
        <v>155</v>
      </c>
      <c r="E176" s="37"/>
      <c r="F176" s="187" t="s">
        <v>1362</v>
      </c>
      <c r="G176" s="37"/>
      <c r="H176" s="37"/>
      <c r="I176" s="188"/>
      <c r="J176" s="37"/>
      <c r="K176" s="37"/>
      <c r="L176" s="38"/>
      <c r="M176" s="189"/>
      <c r="N176" s="190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155</v>
      </c>
      <c r="AU176" s="18" t="s">
        <v>82</v>
      </c>
    </row>
    <row r="177" s="2" customFormat="1" ht="24.15" customHeight="1">
      <c r="A177" s="37"/>
      <c r="B177" s="171"/>
      <c r="C177" s="172" t="s">
        <v>237</v>
      </c>
      <c r="D177" s="172" t="s">
        <v>150</v>
      </c>
      <c r="E177" s="173" t="s">
        <v>1363</v>
      </c>
      <c r="F177" s="174" t="s">
        <v>1364</v>
      </c>
      <c r="G177" s="175" t="s">
        <v>153</v>
      </c>
      <c r="H177" s="176">
        <v>2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38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216</v>
      </c>
      <c r="AT177" s="184" t="s">
        <v>150</v>
      </c>
      <c r="AU177" s="184" t="s">
        <v>82</v>
      </c>
      <c r="AY177" s="18" t="s">
        <v>147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80</v>
      </c>
      <c r="BK177" s="185">
        <f>ROUND(I177*H177,2)</f>
        <v>0</v>
      </c>
      <c r="BL177" s="18" t="s">
        <v>216</v>
      </c>
      <c r="BM177" s="184" t="s">
        <v>324</v>
      </c>
    </row>
    <row r="178" s="2" customFormat="1">
      <c r="A178" s="37"/>
      <c r="B178" s="38"/>
      <c r="C178" s="37"/>
      <c r="D178" s="186" t="s">
        <v>155</v>
      </c>
      <c r="E178" s="37"/>
      <c r="F178" s="187" t="s">
        <v>1365</v>
      </c>
      <c r="G178" s="37"/>
      <c r="H178" s="37"/>
      <c r="I178" s="188"/>
      <c r="J178" s="37"/>
      <c r="K178" s="37"/>
      <c r="L178" s="38"/>
      <c r="M178" s="189"/>
      <c r="N178" s="190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155</v>
      </c>
      <c r="AU178" s="18" t="s">
        <v>82</v>
      </c>
    </row>
    <row r="179" s="2" customFormat="1" ht="37.8" customHeight="1">
      <c r="A179" s="37"/>
      <c r="B179" s="171"/>
      <c r="C179" s="172" t="s">
        <v>326</v>
      </c>
      <c r="D179" s="172" t="s">
        <v>150</v>
      </c>
      <c r="E179" s="173" t="s">
        <v>1366</v>
      </c>
      <c r="F179" s="174" t="s">
        <v>1367</v>
      </c>
      <c r="G179" s="175" t="s">
        <v>153</v>
      </c>
      <c r="H179" s="176">
        <v>3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38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216</v>
      </c>
      <c r="AT179" s="184" t="s">
        <v>150</v>
      </c>
      <c r="AU179" s="184" t="s">
        <v>82</v>
      </c>
      <c r="AY179" s="18" t="s">
        <v>147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80</v>
      </c>
      <c r="BK179" s="185">
        <f>ROUND(I179*H179,2)</f>
        <v>0</v>
      </c>
      <c r="BL179" s="18" t="s">
        <v>216</v>
      </c>
      <c r="BM179" s="184" t="s">
        <v>329</v>
      </c>
    </row>
    <row r="180" s="2" customFormat="1">
      <c r="A180" s="37"/>
      <c r="B180" s="38"/>
      <c r="C180" s="37"/>
      <c r="D180" s="186" t="s">
        <v>155</v>
      </c>
      <c r="E180" s="37"/>
      <c r="F180" s="187" t="s">
        <v>1368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155</v>
      </c>
      <c r="AU180" s="18" t="s">
        <v>82</v>
      </c>
    </row>
    <row r="181" s="2" customFormat="1" ht="37.8" customHeight="1">
      <c r="A181" s="37"/>
      <c r="B181" s="171"/>
      <c r="C181" s="172" t="s">
        <v>241</v>
      </c>
      <c r="D181" s="172" t="s">
        <v>150</v>
      </c>
      <c r="E181" s="173" t="s">
        <v>1369</v>
      </c>
      <c r="F181" s="174" t="s">
        <v>1370</v>
      </c>
      <c r="G181" s="175" t="s">
        <v>153</v>
      </c>
      <c r="H181" s="176">
        <v>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38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216</v>
      </c>
      <c r="AT181" s="184" t="s">
        <v>150</v>
      </c>
      <c r="AU181" s="184" t="s">
        <v>82</v>
      </c>
      <c r="AY181" s="18" t="s">
        <v>147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0</v>
      </c>
      <c r="BL181" s="18" t="s">
        <v>216</v>
      </c>
      <c r="BM181" s="184" t="s">
        <v>333</v>
      </c>
    </row>
    <row r="182" s="2" customFormat="1">
      <c r="A182" s="37"/>
      <c r="B182" s="38"/>
      <c r="C182" s="37"/>
      <c r="D182" s="186" t="s">
        <v>155</v>
      </c>
      <c r="E182" s="37"/>
      <c r="F182" s="187" t="s">
        <v>1371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155</v>
      </c>
      <c r="AU182" s="18" t="s">
        <v>82</v>
      </c>
    </row>
    <row r="183" s="2" customFormat="1" ht="44.25" customHeight="1">
      <c r="A183" s="37"/>
      <c r="B183" s="171"/>
      <c r="C183" s="172" t="s">
        <v>335</v>
      </c>
      <c r="D183" s="172" t="s">
        <v>150</v>
      </c>
      <c r="E183" s="173" t="s">
        <v>1372</v>
      </c>
      <c r="F183" s="174" t="s">
        <v>1373</v>
      </c>
      <c r="G183" s="175" t="s">
        <v>667</v>
      </c>
      <c r="H183" s="226"/>
      <c r="I183" s="177"/>
      <c r="J183" s="178">
        <f>ROUND(I183*H183,2)</f>
        <v>0</v>
      </c>
      <c r="K183" s="179"/>
      <c r="L183" s="38"/>
      <c r="M183" s="180" t="s">
        <v>1</v>
      </c>
      <c r="N183" s="181" t="s">
        <v>38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216</v>
      </c>
      <c r="AT183" s="184" t="s">
        <v>150</v>
      </c>
      <c r="AU183" s="184" t="s">
        <v>82</v>
      </c>
      <c r="AY183" s="18" t="s">
        <v>147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80</v>
      </c>
      <c r="BK183" s="185">
        <f>ROUND(I183*H183,2)</f>
        <v>0</v>
      </c>
      <c r="BL183" s="18" t="s">
        <v>216</v>
      </c>
      <c r="BM183" s="184" t="s">
        <v>336</v>
      </c>
    </row>
    <row r="184" s="2" customFormat="1">
      <c r="A184" s="37"/>
      <c r="B184" s="38"/>
      <c r="C184" s="37"/>
      <c r="D184" s="186" t="s">
        <v>155</v>
      </c>
      <c r="E184" s="37"/>
      <c r="F184" s="187" t="s">
        <v>1374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155</v>
      </c>
      <c r="AU184" s="18" t="s">
        <v>82</v>
      </c>
    </row>
    <row r="185" s="12" customFormat="1" ht="22.8" customHeight="1">
      <c r="A185" s="12"/>
      <c r="B185" s="158"/>
      <c r="C185" s="12"/>
      <c r="D185" s="159" t="s">
        <v>72</v>
      </c>
      <c r="E185" s="169" t="s">
        <v>1375</v>
      </c>
      <c r="F185" s="169" t="s">
        <v>1376</v>
      </c>
      <c r="G185" s="12"/>
      <c r="H185" s="12"/>
      <c r="I185" s="161"/>
      <c r="J185" s="170">
        <f>BK185</f>
        <v>0</v>
      </c>
      <c r="K185" s="12"/>
      <c r="L185" s="158"/>
      <c r="M185" s="163"/>
      <c r="N185" s="164"/>
      <c r="O185" s="164"/>
      <c r="P185" s="165">
        <f>SUM(P186:P204)</f>
        <v>0</v>
      </c>
      <c r="Q185" s="164"/>
      <c r="R185" s="165">
        <f>SUM(R186:R204)</f>
        <v>0</v>
      </c>
      <c r="S185" s="164"/>
      <c r="T185" s="166">
        <f>SUM(T186:T204)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9" t="s">
        <v>82</v>
      </c>
      <c r="AT185" s="167" t="s">
        <v>72</v>
      </c>
      <c r="AU185" s="167" t="s">
        <v>80</v>
      </c>
      <c r="AY185" s="159" t="s">
        <v>147</v>
      </c>
      <c r="BK185" s="168">
        <f>SUM(BK186:BK204)</f>
        <v>0</v>
      </c>
    </row>
    <row r="186" s="2" customFormat="1" ht="37.8" customHeight="1">
      <c r="A186" s="37"/>
      <c r="B186" s="171"/>
      <c r="C186" s="172" t="s">
        <v>103</v>
      </c>
      <c r="D186" s="172" t="s">
        <v>150</v>
      </c>
      <c r="E186" s="173" t="s">
        <v>1377</v>
      </c>
      <c r="F186" s="174" t="s">
        <v>1378</v>
      </c>
      <c r="G186" s="175" t="s">
        <v>153</v>
      </c>
      <c r="H186" s="176">
        <v>7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38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216</v>
      </c>
      <c r="AT186" s="184" t="s">
        <v>150</v>
      </c>
      <c r="AU186" s="184" t="s">
        <v>82</v>
      </c>
      <c r="AY186" s="18" t="s">
        <v>147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80</v>
      </c>
      <c r="BK186" s="185">
        <f>ROUND(I186*H186,2)</f>
        <v>0</v>
      </c>
      <c r="BL186" s="18" t="s">
        <v>216</v>
      </c>
      <c r="BM186" s="184" t="s">
        <v>343</v>
      </c>
    </row>
    <row r="187" s="2" customFormat="1">
      <c r="A187" s="37"/>
      <c r="B187" s="38"/>
      <c r="C187" s="37"/>
      <c r="D187" s="186" t="s">
        <v>155</v>
      </c>
      <c r="E187" s="37"/>
      <c r="F187" s="187" t="s">
        <v>1379</v>
      </c>
      <c r="G187" s="37"/>
      <c r="H187" s="37"/>
      <c r="I187" s="188"/>
      <c r="J187" s="37"/>
      <c r="K187" s="37"/>
      <c r="L187" s="38"/>
      <c r="M187" s="189"/>
      <c r="N187" s="190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155</v>
      </c>
      <c r="AU187" s="18" t="s">
        <v>82</v>
      </c>
    </row>
    <row r="188" s="2" customFormat="1" ht="16.5" customHeight="1">
      <c r="A188" s="37"/>
      <c r="B188" s="171"/>
      <c r="C188" s="172" t="s">
        <v>345</v>
      </c>
      <c r="D188" s="172" t="s">
        <v>150</v>
      </c>
      <c r="E188" s="173" t="s">
        <v>1380</v>
      </c>
      <c r="F188" s="174" t="s">
        <v>1381</v>
      </c>
      <c r="G188" s="175" t="s">
        <v>164</v>
      </c>
      <c r="H188" s="176">
        <v>25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38</v>
      </c>
      <c r="O188" s="7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216</v>
      </c>
      <c r="AT188" s="184" t="s">
        <v>150</v>
      </c>
      <c r="AU188" s="184" t="s">
        <v>82</v>
      </c>
      <c r="AY188" s="18" t="s">
        <v>147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80</v>
      </c>
      <c r="BK188" s="185">
        <f>ROUND(I188*H188,2)</f>
        <v>0</v>
      </c>
      <c r="BL188" s="18" t="s">
        <v>216</v>
      </c>
      <c r="BM188" s="184" t="s">
        <v>348</v>
      </c>
    </row>
    <row r="189" s="2" customFormat="1">
      <c r="A189" s="37"/>
      <c r="B189" s="38"/>
      <c r="C189" s="37"/>
      <c r="D189" s="186" t="s">
        <v>155</v>
      </c>
      <c r="E189" s="37"/>
      <c r="F189" s="187" t="s">
        <v>1382</v>
      </c>
      <c r="G189" s="37"/>
      <c r="H189" s="37"/>
      <c r="I189" s="188"/>
      <c r="J189" s="37"/>
      <c r="K189" s="37"/>
      <c r="L189" s="38"/>
      <c r="M189" s="189"/>
      <c r="N189" s="190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155</v>
      </c>
      <c r="AU189" s="18" t="s">
        <v>82</v>
      </c>
    </row>
    <row r="190" s="2" customFormat="1" ht="44.25" customHeight="1">
      <c r="A190" s="37"/>
      <c r="B190" s="171"/>
      <c r="C190" s="172" t="s">
        <v>268</v>
      </c>
      <c r="D190" s="172" t="s">
        <v>150</v>
      </c>
      <c r="E190" s="173" t="s">
        <v>1383</v>
      </c>
      <c r="F190" s="174" t="s">
        <v>1384</v>
      </c>
      <c r="G190" s="175" t="s">
        <v>153</v>
      </c>
      <c r="H190" s="176">
        <v>2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38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216</v>
      </c>
      <c r="AT190" s="184" t="s">
        <v>150</v>
      </c>
      <c r="AU190" s="184" t="s">
        <v>82</v>
      </c>
      <c r="AY190" s="18" t="s">
        <v>147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80</v>
      </c>
      <c r="BK190" s="185">
        <f>ROUND(I190*H190,2)</f>
        <v>0</v>
      </c>
      <c r="BL190" s="18" t="s">
        <v>216</v>
      </c>
      <c r="BM190" s="184" t="s">
        <v>356</v>
      </c>
    </row>
    <row r="191" s="2" customFormat="1">
      <c r="A191" s="37"/>
      <c r="B191" s="38"/>
      <c r="C191" s="37"/>
      <c r="D191" s="186" t="s">
        <v>155</v>
      </c>
      <c r="E191" s="37"/>
      <c r="F191" s="187" t="s">
        <v>1385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155</v>
      </c>
      <c r="AU191" s="18" t="s">
        <v>82</v>
      </c>
    </row>
    <row r="192" s="2" customFormat="1" ht="49.05" customHeight="1">
      <c r="A192" s="37"/>
      <c r="B192" s="171"/>
      <c r="C192" s="172" t="s">
        <v>358</v>
      </c>
      <c r="D192" s="172" t="s">
        <v>150</v>
      </c>
      <c r="E192" s="173" t="s">
        <v>1386</v>
      </c>
      <c r="F192" s="174" t="s">
        <v>1387</v>
      </c>
      <c r="G192" s="175" t="s">
        <v>153</v>
      </c>
      <c r="H192" s="176">
        <v>2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38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216</v>
      </c>
      <c r="AT192" s="184" t="s">
        <v>150</v>
      </c>
      <c r="AU192" s="184" t="s">
        <v>82</v>
      </c>
      <c r="AY192" s="18" t="s">
        <v>147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80</v>
      </c>
      <c r="BK192" s="185">
        <f>ROUND(I192*H192,2)</f>
        <v>0</v>
      </c>
      <c r="BL192" s="18" t="s">
        <v>216</v>
      </c>
      <c r="BM192" s="184" t="s">
        <v>361</v>
      </c>
    </row>
    <row r="193" s="2" customFormat="1">
      <c r="A193" s="37"/>
      <c r="B193" s="38"/>
      <c r="C193" s="37"/>
      <c r="D193" s="186" t="s">
        <v>155</v>
      </c>
      <c r="E193" s="37"/>
      <c r="F193" s="187" t="s">
        <v>1388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155</v>
      </c>
      <c r="AU193" s="18" t="s">
        <v>82</v>
      </c>
    </row>
    <row r="194" s="2" customFormat="1" ht="49.05" customHeight="1">
      <c r="A194" s="37"/>
      <c r="B194" s="171"/>
      <c r="C194" s="172" t="s">
        <v>274</v>
      </c>
      <c r="D194" s="172" t="s">
        <v>150</v>
      </c>
      <c r="E194" s="173" t="s">
        <v>1389</v>
      </c>
      <c r="F194" s="174" t="s">
        <v>1390</v>
      </c>
      <c r="G194" s="175" t="s">
        <v>153</v>
      </c>
      <c r="H194" s="176">
        <v>2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38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216</v>
      </c>
      <c r="AT194" s="184" t="s">
        <v>150</v>
      </c>
      <c r="AU194" s="184" t="s">
        <v>82</v>
      </c>
      <c r="AY194" s="18" t="s">
        <v>147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80</v>
      </c>
      <c r="BK194" s="185">
        <f>ROUND(I194*H194,2)</f>
        <v>0</v>
      </c>
      <c r="BL194" s="18" t="s">
        <v>216</v>
      </c>
      <c r="BM194" s="184" t="s">
        <v>363</v>
      </c>
    </row>
    <row r="195" s="2" customFormat="1">
      <c r="A195" s="37"/>
      <c r="B195" s="38"/>
      <c r="C195" s="37"/>
      <c r="D195" s="186" t="s">
        <v>155</v>
      </c>
      <c r="E195" s="37"/>
      <c r="F195" s="187" t="s">
        <v>1391</v>
      </c>
      <c r="G195" s="37"/>
      <c r="H195" s="37"/>
      <c r="I195" s="188"/>
      <c r="J195" s="37"/>
      <c r="K195" s="37"/>
      <c r="L195" s="38"/>
      <c r="M195" s="189"/>
      <c r="N195" s="190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155</v>
      </c>
      <c r="AU195" s="18" t="s">
        <v>82</v>
      </c>
    </row>
    <row r="196" s="2" customFormat="1" ht="24.15" customHeight="1">
      <c r="A196" s="37"/>
      <c r="B196" s="171"/>
      <c r="C196" s="172" t="s">
        <v>364</v>
      </c>
      <c r="D196" s="172" t="s">
        <v>150</v>
      </c>
      <c r="E196" s="173" t="s">
        <v>1392</v>
      </c>
      <c r="F196" s="174" t="s">
        <v>1393</v>
      </c>
      <c r="G196" s="175" t="s">
        <v>153</v>
      </c>
      <c r="H196" s="176">
        <v>1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38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216</v>
      </c>
      <c r="AT196" s="184" t="s">
        <v>150</v>
      </c>
      <c r="AU196" s="184" t="s">
        <v>82</v>
      </c>
      <c r="AY196" s="18" t="s">
        <v>147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80</v>
      </c>
      <c r="BK196" s="185">
        <f>ROUND(I196*H196,2)</f>
        <v>0</v>
      </c>
      <c r="BL196" s="18" t="s">
        <v>216</v>
      </c>
      <c r="BM196" s="184" t="s">
        <v>365</v>
      </c>
    </row>
    <row r="197" s="2" customFormat="1">
      <c r="A197" s="37"/>
      <c r="B197" s="38"/>
      <c r="C197" s="37"/>
      <c r="D197" s="186" t="s">
        <v>155</v>
      </c>
      <c r="E197" s="37"/>
      <c r="F197" s="187" t="s">
        <v>1394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155</v>
      </c>
      <c r="AU197" s="18" t="s">
        <v>82</v>
      </c>
    </row>
    <row r="198" s="2" customFormat="1" ht="37.8" customHeight="1">
      <c r="A198" s="37"/>
      <c r="B198" s="171"/>
      <c r="C198" s="172" t="s">
        <v>278</v>
      </c>
      <c r="D198" s="172" t="s">
        <v>150</v>
      </c>
      <c r="E198" s="173" t="s">
        <v>1395</v>
      </c>
      <c r="F198" s="174" t="s">
        <v>1396</v>
      </c>
      <c r="G198" s="175" t="s">
        <v>164</v>
      </c>
      <c r="H198" s="176">
        <v>25</v>
      </c>
      <c r="I198" s="177"/>
      <c r="J198" s="178">
        <f>ROUND(I198*H198,2)</f>
        <v>0</v>
      </c>
      <c r="K198" s="179"/>
      <c r="L198" s="38"/>
      <c r="M198" s="180" t="s">
        <v>1</v>
      </c>
      <c r="N198" s="181" t="s">
        <v>38</v>
      </c>
      <c r="O198" s="7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216</v>
      </c>
      <c r="AT198" s="184" t="s">
        <v>150</v>
      </c>
      <c r="AU198" s="184" t="s">
        <v>82</v>
      </c>
      <c r="AY198" s="18" t="s">
        <v>147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80</v>
      </c>
      <c r="BK198" s="185">
        <f>ROUND(I198*H198,2)</f>
        <v>0</v>
      </c>
      <c r="BL198" s="18" t="s">
        <v>216</v>
      </c>
      <c r="BM198" s="184" t="s">
        <v>369</v>
      </c>
    </row>
    <row r="199" s="2" customFormat="1">
      <c r="A199" s="37"/>
      <c r="B199" s="38"/>
      <c r="C199" s="37"/>
      <c r="D199" s="186" t="s">
        <v>155</v>
      </c>
      <c r="E199" s="37"/>
      <c r="F199" s="187" t="s">
        <v>1397</v>
      </c>
      <c r="G199" s="37"/>
      <c r="H199" s="37"/>
      <c r="I199" s="188"/>
      <c r="J199" s="37"/>
      <c r="K199" s="37"/>
      <c r="L199" s="38"/>
      <c r="M199" s="189"/>
      <c r="N199" s="190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155</v>
      </c>
      <c r="AU199" s="18" t="s">
        <v>82</v>
      </c>
    </row>
    <row r="200" s="2" customFormat="1" ht="24.15" customHeight="1">
      <c r="A200" s="37"/>
      <c r="B200" s="171"/>
      <c r="C200" s="172" t="s">
        <v>374</v>
      </c>
      <c r="D200" s="172" t="s">
        <v>150</v>
      </c>
      <c r="E200" s="173" t="s">
        <v>1398</v>
      </c>
      <c r="F200" s="174" t="s">
        <v>1399</v>
      </c>
      <c r="G200" s="175" t="s">
        <v>153</v>
      </c>
      <c r="H200" s="176">
        <v>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216</v>
      </c>
      <c r="AT200" s="184" t="s">
        <v>150</v>
      </c>
      <c r="AU200" s="184" t="s">
        <v>82</v>
      </c>
      <c r="AY200" s="18" t="s">
        <v>147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216</v>
      </c>
      <c r="BM200" s="184" t="s">
        <v>375</v>
      </c>
    </row>
    <row r="201" s="2" customFormat="1">
      <c r="A201" s="37"/>
      <c r="B201" s="38"/>
      <c r="C201" s="37"/>
      <c r="D201" s="186" t="s">
        <v>155</v>
      </c>
      <c r="E201" s="37"/>
      <c r="F201" s="187" t="s">
        <v>1400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155</v>
      </c>
      <c r="AU201" s="18" t="s">
        <v>82</v>
      </c>
    </row>
    <row r="202" s="2" customFormat="1" ht="16.5" customHeight="1">
      <c r="A202" s="37"/>
      <c r="B202" s="171"/>
      <c r="C202" s="215" t="s">
        <v>294</v>
      </c>
      <c r="D202" s="215" t="s">
        <v>223</v>
      </c>
      <c r="E202" s="216" t="s">
        <v>1401</v>
      </c>
      <c r="F202" s="217" t="s">
        <v>1402</v>
      </c>
      <c r="G202" s="218" t="s">
        <v>153</v>
      </c>
      <c r="H202" s="219">
        <v>1</v>
      </c>
      <c r="I202" s="220"/>
      <c r="J202" s="221">
        <f>ROUND(I202*H202,2)</f>
        <v>0</v>
      </c>
      <c r="K202" s="222"/>
      <c r="L202" s="223"/>
      <c r="M202" s="224" t="s">
        <v>1</v>
      </c>
      <c r="N202" s="225" t="s">
        <v>38</v>
      </c>
      <c r="O202" s="7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268</v>
      </c>
      <c r="AT202" s="184" t="s">
        <v>223</v>
      </c>
      <c r="AU202" s="184" t="s">
        <v>82</v>
      </c>
      <c r="AY202" s="18" t="s">
        <v>147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80</v>
      </c>
      <c r="BK202" s="185">
        <f>ROUND(I202*H202,2)</f>
        <v>0</v>
      </c>
      <c r="BL202" s="18" t="s">
        <v>216</v>
      </c>
      <c r="BM202" s="184" t="s">
        <v>379</v>
      </c>
    </row>
    <row r="203" s="2" customFormat="1" ht="55.5" customHeight="1">
      <c r="A203" s="37"/>
      <c r="B203" s="171"/>
      <c r="C203" s="172" t="s">
        <v>382</v>
      </c>
      <c r="D203" s="172" t="s">
        <v>150</v>
      </c>
      <c r="E203" s="173" t="s">
        <v>1403</v>
      </c>
      <c r="F203" s="174" t="s">
        <v>1404</v>
      </c>
      <c r="G203" s="175" t="s">
        <v>667</v>
      </c>
      <c r="H203" s="226"/>
      <c r="I203" s="177"/>
      <c r="J203" s="178">
        <f>ROUND(I203*H203,2)</f>
        <v>0</v>
      </c>
      <c r="K203" s="179"/>
      <c r="L203" s="38"/>
      <c r="M203" s="180" t="s">
        <v>1</v>
      </c>
      <c r="N203" s="181" t="s">
        <v>38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216</v>
      </c>
      <c r="AT203" s="184" t="s">
        <v>150</v>
      </c>
      <c r="AU203" s="184" t="s">
        <v>82</v>
      </c>
      <c r="AY203" s="18" t="s">
        <v>147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80</v>
      </c>
      <c r="BK203" s="185">
        <f>ROUND(I203*H203,2)</f>
        <v>0</v>
      </c>
      <c r="BL203" s="18" t="s">
        <v>216</v>
      </c>
      <c r="BM203" s="184" t="s">
        <v>385</v>
      </c>
    </row>
    <row r="204" s="2" customFormat="1">
      <c r="A204" s="37"/>
      <c r="B204" s="38"/>
      <c r="C204" s="37"/>
      <c r="D204" s="186" t="s">
        <v>155</v>
      </c>
      <c r="E204" s="37"/>
      <c r="F204" s="187" t="s">
        <v>1405</v>
      </c>
      <c r="G204" s="37"/>
      <c r="H204" s="37"/>
      <c r="I204" s="188"/>
      <c r="J204" s="37"/>
      <c r="K204" s="37"/>
      <c r="L204" s="38"/>
      <c r="M204" s="230"/>
      <c r="N204" s="231"/>
      <c r="O204" s="232"/>
      <c r="P204" s="232"/>
      <c r="Q204" s="232"/>
      <c r="R204" s="232"/>
      <c r="S204" s="232"/>
      <c r="T204" s="233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155</v>
      </c>
      <c r="AU204" s="18" t="s">
        <v>82</v>
      </c>
    </row>
    <row r="205" s="2" customFormat="1" ht="6.96" customHeight="1">
      <c r="A205" s="37"/>
      <c r="B205" s="59"/>
      <c r="C205" s="60"/>
      <c r="D205" s="60"/>
      <c r="E205" s="60"/>
      <c r="F205" s="60"/>
      <c r="G205" s="60"/>
      <c r="H205" s="60"/>
      <c r="I205" s="60"/>
      <c r="J205" s="60"/>
      <c r="K205" s="60"/>
      <c r="L205" s="38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autoFilter ref="C121:K20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725650805"/>
    <hyperlink ref="F129" r:id="rId2" display="https://podminky.urs.cz/item/CS_URS_2024_02/723190110"/>
    <hyperlink ref="F131" r:id="rId3" display="https://podminky.urs.cz/item/CS_URS_2024_02/731244201"/>
    <hyperlink ref="F133" r:id="rId4" display="https://podminky.urs.cz/item/CS_URS_2024_02/731341140"/>
    <hyperlink ref="F135" r:id="rId5" display="https://podminky.urs.cz/item/CS_URS_2024_02/731810332"/>
    <hyperlink ref="F137" r:id="rId6" display="https://podminky.urs.cz/item/CS_URS_2024_02/731810342"/>
    <hyperlink ref="F139" r:id="rId7" display="https://podminky.urs.cz/item/CS_URS_2024_02/723230103"/>
    <hyperlink ref="F141" r:id="rId8" display="https://podminky.urs.cz/item/CS_URS_2024_02/998731202"/>
    <hyperlink ref="F144" r:id="rId9" display="https://podminky.urs.cz/item/CS_URS_2024_02/733110806"/>
    <hyperlink ref="F146" r:id="rId10" display="https://podminky.urs.cz/item/CS_URS_2024_02/733222302"/>
    <hyperlink ref="F148" r:id="rId11" display="https://podminky.urs.cz/item/CS_URS_2024_02/733222303"/>
    <hyperlink ref="F150" r:id="rId12" display="https://podminky.urs.cz/item/CS_URS_2024_02/733811241"/>
    <hyperlink ref="F152" r:id="rId13" display="https://podminky.urs.cz/item/CS_URS_2024_02/998733202"/>
    <hyperlink ref="F156" r:id="rId14" display="https://podminky.urs.cz/item/CS_URS_2024_02/734163441"/>
    <hyperlink ref="F158" r:id="rId15" display="https://podminky.urs.cz/item/CS_URS_2024_02/734221682"/>
    <hyperlink ref="F160" r:id="rId16" display="https://podminky.urs.cz/item/CS_URS_2024_02/734242412"/>
    <hyperlink ref="F162" r:id="rId17" display="https://podminky.urs.cz/item/CS_URS_2024_02/734242413"/>
    <hyperlink ref="F164" r:id="rId18" display="https://podminky.urs.cz/item/CS_URS_2024_02/734251211"/>
    <hyperlink ref="F166" r:id="rId19" display="https://podminky.urs.cz/item/CS_URS_2024_02/734261406"/>
    <hyperlink ref="F168" r:id="rId20" display="https://podminky.urs.cz/item/CS_URS_2024_02/734291124"/>
    <hyperlink ref="F170" r:id="rId21" display="https://podminky.urs.cz/item/CS_URS_2024_02/734291253"/>
    <hyperlink ref="F172" r:id="rId22" display="https://podminky.urs.cz/item/CS_URS_2024_02/734292713"/>
    <hyperlink ref="F174" r:id="rId23" display="https://podminky.urs.cz/item/CS_URS_2024_02/734292714"/>
    <hyperlink ref="F176" r:id="rId24" display="https://podminky.urs.cz/item/CS_URS_2024_02/734292723"/>
    <hyperlink ref="F178" r:id="rId25" display="https://podminky.urs.cz/item/CS_URS_2024_02/734292724"/>
    <hyperlink ref="F180" r:id="rId26" display="https://podminky.urs.cz/item/CS_URS_2024_02/734411102"/>
    <hyperlink ref="F182" r:id="rId27" display="https://podminky.urs.cz/item/CS_URS_2024_02/734421101"/>
    <hyperlink ref="F184" r:id="rId28" display="https://podminky.urs.cz/item/CS_URS_2024_02/998734202"/>
    <hyperlink ref="F187" r:id="rId29" display="https://podminky.urs.cz/item/CS_URS_2024_02/735000912"/>
    <hyperlink ref="F189" r:id="rId30" display="https://podminky.urs.cz/item/CS_URS_2024_02/735111810"/>
    <hyperlink ref="F191" r:id="rId31" display="https://podminky.urs.cz/item/CS_URS_2024_02/735152178"/>
    <hyperlink ref="F193" r:id="rId32" display="https://podminky.urs.cz/item/CS_URS_2024_02/735152276"/>
    <hyperlink ref="F195" r:id="rId33" display="https://podminky.urs.cz/item/CS_URS_2024_02/735152476"/>
    <hyperlink ref="F197" r:id="rId34" display="https://podminky.urs.cz/item/CS_URS_2024_02/735164252"/>
    <hyperlink ref="F199" r:id="rId35" display="https://podminky.urs.cz/item/CS_URS_2024_02/735191910"/>
    <hyperlink ref="F201" r:id="rId36" display="https://podminky.urs.cz/item/CS_URS_2024_02/735411232"/>
    <hyperlink ref="F204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05 -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1407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ROUND((SUM(BE122:BE204)),  2)</f>
        <v>0</v>
      </c>
      <c r="G33" s="37"/>
      <c r="H33" s="37"/>
      <c r="I33" s="127">
        <v>0.20999999999999999</v>
      </c>
      <c r="J33" s="126">
        <f>ROUND(((SUM(BE122:BE204))*I33),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ROUND((SUM(BF122:BF204)),  2)</f>
        <v>0</v>
      </c>
      <c r="G34" s="37"/>
      <c r="H34" s="37"/>
      <c r="I34" s="127">
        <v>0.12</v>
      </c>
      <c r="J34" s="126">
        <f>ROUND(((SUM(BF122:BF204))*I34),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ROUND((SUM(BG122:BG204)),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ROUND((SUM(BH122:BH204)),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ROUND((SUM(BI122:BI204)),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05 -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06 - ÚT byt č.3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124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1276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1277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1278</v>
      </c>
      <c r="E100" s="145"/>
      <c r="F100" s="145"/>
      <c r="G100" s="145"/>
      <c r="H100" s="145"/>
      <c r="I100" s="145"/>
      <c r="J100" s="146">
        <f>J142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1279</v>
      </c>
      <c r="E101" s="145"/>
      <c r="F101" s="145"/>
      <c r="G101" s="145"/>
      <c r="H101" s="145"/>
      <c r="I101" s="145"/>
      <c r="J101" s="146">
        <f>J153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1280</v>
      </c>
      <c r="E102" s="145"/>
      <c r="F102" s="145"/>
      <c r="G102" s="145"/>
      <c r="H102" s="145"/>
      <c r="I102" s="145"/>
      <c r="J102" s="146">
        <f>J185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132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7"/>
      <c r="D112" s="37"/>
      <c r="E112" s="120" t="str">
        <f>E7</f>
        <v>05 - Regenerace bytového fondu Mírová Osada – V. etapa, ul. Koněvova 22, 24, 26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107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06 - ÚT byt č.3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28. 1. 2025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29</v>
      </c>
      <c r="J118" s="35" t="str">
        <f>E21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31</v>
      </c>
      <c r="J119" s="35" t="str">
        <f>E24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133</v>
      </c>
      <c r="D121" s="150" t="s">
        <v>58</v>
      </c>
      <c r="E121" s="150" t="s">
        <v>54</v>
      </c>
      <c r="F121" s="150" t="s">
        <v>55</v>
      </c>
      <c r="G121" s="150" t="s">
        <v>134</v>
      </c>
      <c r="H121" s="150" t="s">
        <v>135</v>
      </c>
      <c r="I121" s="150" t="s">
        <v>136</v>
      </c>
      <c r="J121" s="151" t="s">
        <v>111</v>
      </c>
      <c r="K121" s="152" t="s">
        <v>137</v>
      </c>
      <c r="L121" s="153"/>
      <c r="M121" s="85" t="s">
        <v>1</v>
      </c>
      <c r="N121" s="86" t="s">
        <v>37</v>
      </c>
      <c r="O121" s="86" t="s">
        <v>138</v>
      </c>
      <c r="P121" s="86" t="s">
        <v>139</v>
      </c>
      <c r="Q121" s="86" t="s">
        <v>140</v>
      </c>
      <c r="R121" s="86" t="s">
        <v>141</v>
      </c>
      <c r="S121" s="86" t="s">
        <v>142</v>
      </c>
      <c r="T121" s="87" t="s">
        <v>143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144</v>
      </c>
      <c r="D122" s="37"/>
      <c r="E122" s="37"/>
      <c r="F122" s="37"/>
      <c r="G122" s="37"/>
      <c r="H122" s="37"/>
      <c r="I122" s="37"/>
      <c r="J122" s="154">
        <f>BK122</f>
        <v>0</v>
      </c>
      <c r="K122" s="37"/>
      <c r="L122" s="38"/>
      <c r="M122" s="88"/>
      <c r="N122" s="72"/>
      <c r="O122" s="89"/>
      <c r="P122" s="155">
        <f>P123</f>
        <v>0</v>
      </c>
      <c r="Q122" s="89"/>
      <c r="R122" s="155">
        <f>R123</f>
        <v>0</v>
      </c>
      <c r="S122" s="89"/>
      <c r="T122" s="156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72</v>
      </c>
      <c r="AU122" s="18" t="s">
        <v>113</v>
      </c>
      <c r="BK122" s="157">
        <f>BK123</f>
        <v>0</v>
      </c>
    </row>
    <row r="123" s="12" customFormat="1" ht="25.92" customHeight="1">
      <c r="A123" s="12"/>
      <c r="B123" s="158"/>
      <c r="C123" s="12"/>
      <c r="D123" s="159" t="s">
        <v>72</v>
      </c>
      <c r="E123" s="160" t="s">
        <v>618</v>
      </c>
      <c r="F123" s="160" t="s">
        <v>619</v>
      </c>
      <c r="G123" s="12"/>
      <c r="H123" s="12"/>
      <c r="I123" s="161"/>
      <c r="J123" s="162">
        <f>BK123</f>
        <v>0</v>
      </c>
      <c r="K123" s="12"/>
      <c r="L123" s="158"/>
      <c r="M123" s="163"/>
      <c r="N123" s="164"/>
      <c r="O123" s="164"/>
      <c r="P123" s="165">
        <f>P124+P127+P142+P153+P185</f>
        <v>0</v>
      </c>
      <c r="Q123" s="164"/>
      <c r="R123" s="165">
        <f>R124+R127+R142+R153+R185</f>
        <v>0</v>
      </c>
      <c r="S123" s="164"/>
      <c r="T123" s="166">
        <f>T124+T127+T142+T153+T185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82</v>
      </c>
      <c r="AT123" s="167" t="s">
        <v>72</v>
      </c>
      <c r="AU123" s="167" t="s">
        <v>73</v>
      </c>
      <c r="AY123" s="159" t="s">
        <v>147</v>
      </c>
      <c r="BK123" s="168">
        <f>BK124+BK127+BK142+BK153+BK185</f>
        <v>0</v>
      </c>
    </row>
    <row r="124" s="12" customFormat="1" ht="22.8" customHeight="1">
      <c r="A124" s="12"/>
      <c r="B124" s="158"/>
      <c r="C124" s="12"/>
      <c r="D124" s="159" t="s">
        <v>72</v>
      </c>
      <c r="E124" s="169" t="s">
        <v>1281</v>
      </c>
      <c r="F124" s="169" t="s">
        <v>1282</v>
      </c>
      <c r="G124" s="12"/>
      <c r="H124" s="12"/>
      <c r="I124" s="161"/>
      <c r="J124" s="170">
        <f>BK124</f>
        <v>0</v>
      </c>
      <c r="K124" s="12"/>
      <c r="L124" s="158"/>
      <c r="M124" s="163"/>
      <c r="N124" s="164"/>
      <c r="O124" s="164"/>
      <c r="P124" s="165">
        <f>SUM(P125:P126)</f>
        <v>0</v>
      </c>
      <c r="Q124" s="164"/>
      <c r="R124" s="165">
        <f>SUM(R125:R126)</f>
        <v>0</v>
      </c>
      <c r="S124" s="164"/>
      <c r="T124" s="166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82</v>
      </c>
      <c r="AT124" s="167" t="s">
        <v>72</v>
      </c>
      <c r="AU124" s="167" t="s">
        <v>80</v>
      </c>
      <c r="AY124" s="159" t="s">
        <v>147</v>
      </c>
      <c r="BK124" s="168">
        <f>SUM(BK125:BK126)</f>
        <v>0</v>
      </c>
    </row>
    <row r="125" s="2" customFormat="1" ht="24.15" customHeight="1">
      <c r="A125" s="37"/>
      <c r="B125" s="171"/>
      <c r="C125" s="172" t="s">
        <v>80</v>
      </c>
      <c r="D125" s="172" t="s">
        <v>150</v>
      </c>
      <c r="E125" s="173" t="s">
        <v>1283</v>
      </c>
      <c r="F125" s="174" t="s">
        <v>1284</v>
      </c>
      <c r="G125" s="175" t="s">
        <v>1047</v>
      </c>
      <c r="H125" s="176">
        <v>1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38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216</v>
      </c>
      <c r="AT125" s="184" t="s">
        <v>150</v>
      </c>
      <c r="AU125" s="184" t="s">
        <v>82</v>
      </c>
      <c r="AY125" s="18" t="s">
        <v>147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80</v>
      </c>
      <c r="BK125" s="185">
        <f>ROUND(I125*H125,2)</f>
        <v>0</v>
      </c>
      <c r="BL125" s="18" t="s">
        <v>216</v>
      </c>
      <c r="BM125" s="184" t="s">
        <v>82</v>
      </c>
    </row>
    <row r="126" s="2" customFormat="1">
      <c r="A126" s="37"/>
      <c r="B126" s="38"/>
      <c r="C126" s="37"/>
      <c r="D126" s="186" t="s">
        <v>155</v>
      </c>
      <c r="E126" s="37"/>
      <c r="F126" s="187" t="s">
        <v>1285</v>
      </c>
      <c r="G126" s="37"/>
      <c r="H126" s="37"/>
      <c r="I126" s="188"/>
      <c r="J126" s="37"/>
      <c r="K126" s="37"/>
      <c r="L126" s="38"/>
      <c r="M126" s="189"/>
      <c r="N126" s="190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155</v>
      </c>
      <c r="AU126" s="18" t="s">
        <v>82</v>
      </c>
    </row>
    <row r="127" s="12" customFormat="1" ht="22.8" customHeight="1">
      <c r="A127" s="12"/>
      <c r="B127" s="158"/>
      <c r="C127" s="12"/>
      <c r="D127" s="159" t="s">
        <v>72</v>
      </c>
      <c r="E127" s="169" t="s">
        <v>1286</v>
      </c>
      <c r="F127" s="169" t="s">
        <v>1287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SUM(P128:P141)</f>
        <v>0</v>
      </c>
      <c r="Q127" s="164"/>
      <c r="R127" s="165">
        <f>SUM(R128:R141)</f>
        <v>0</v>
      </c>
      <c r="S127" s="164"/>
      <c r="T127" s="166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82</v>
      </c>
      <c r="AT127" s="167" t="s">
        <v>72</v>
      </c>
      <c r="AU127" s="167" t="s">
        <v>80</v>
      </c>
      <c r="AY127" s="159" t="s">
        <v>147</v>
      </c>
      <c r="BK127" s="168">
        <f>SUM(BK128:BK141)</f>
        <v>0</v>
      </c>
    </row>
    <row r="128" s="2" customFormat="1" ht="33" customHeight="1">
      <c r="A128" s="37"/>
      <c r="B128" s="171"/>
      <c r="C128" s="172" t="s">
        <v>82</v>
      </c>
      <c r="D128" s="172" t="s">
        <v>150</v>
      </c>
      <c r="E128" s="173" t="s">
        <v>1288</v>
      </c>
      <c r="F128" s="174" t="s">
        <v>1289</v>
      </c>
      <c r="G128" s="175" t="s">
        <v>1047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38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216</v>
      </c>
      <c r="AT128" s="184" t="s">
        <v>150</v>
      </c>
      <c r="AU128" s="184" t="s">
        <v>82</v>
      </c>
      <c r="AY128" s="18" t="s">
        <v>147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80</v>
      </c>
      <c r="BK128" s="185">
        <f>ROUND(I128*H128,2)</f>
        <v>0</v>
      </c>
      <c r="BL128" s="18" t="s">
        <v>216</v>
      </c>
      <c r="BM128" s="184" t="s">
        <v>154</v>
      </c>
    </row>
    <row r="129" s="2" customFormat="1">
      <c r="A129" s="37"/>
      <c r="B129" s="38"/>
      <c r="C129" s="37"/>
      <c r="D129" s="186" t="s">
        <v>155</v>
      </c>
      <c r="E129" s="37"/>
      <c r="F129" s="187" t="s">
        <v>1290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155</v>
      </c>
      <c r="AU129" s="18" t="s">
        <v>82</v>
      </c>
    </row>
    <row r="130" s="2" customFormat="1" ht="33" customHeight="1">
      <c r="A130" s="37"/>
      <c r="B130" s="171"/>
      <c r="C130" s="172" t="s">
        <v>148</v>
      </c>
      <c r="D130" s="172" t="s">
        <v>150</v>
      </c>
      <c r="E130" s="173" t="s">
        <v>1303</v>
      </c>
      <c r="F130" s="174" t="s">
        <v>1304</v>
      </c>
      <c r="G130" s="175" t="s">
        <v>153</v>
      </c>
      <c r="H130" s="176">
        <v>1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38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216</v>
      </c>
      <c r="AT130" s="184" t="s">
        <v>150</v>
      </c>
      <c r="AU130" s="184" t="s">
        <v>82</v>
      </c>
      <c r="AY130" s="18" t="s">
        <v>147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80</v>
      </c>
      <c r="BK130" s="185">
        <f>ROUND(I130*H130,2)</f>
        <v>0</v>
      </c>
      <c r="BL130" s="18" t="s">
        <v>216</v>
      </c>
      <c r="BM130" s="184" t="s">
        <v>159</v>
      </c>
    </row>
    <row r="131" s="2" customFormat="1">
      <c r="A131" s="37"/>
      <c r="B131" s="38"/>
      <c r="C131" s="37"/>
      <c r="D131" s="186" t="s">
        <v>155</v>
      </c>
      <c r="E131" s="37"/>
      <c r="F131" s="187" t="s">
        <v>1305</v>
      </c>
      <c r="G131" s="37"/>
      <c r="H131" s="37"/>
      <c r="I131" s="188"/>
      <c r="J131" s="37"/>
      <c r="K131" s="37"/>
      <c r="L131" s="38"/>
      <c r="M131" s="189"/>
      <c r="N131" s="190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155</v>
      </c>
      <c r="AU131" s="18" t="s">
        <v>82</v>
      </c>
    </row>
    <row r="132" s="2" customFormat="1" ht="33" customHeight="1">
      <c r="A132" s="37"/>
      <c r="B132" s="171"/>
      <c r="C132" s="172" t="s">
        <v>154</v>
      </c>
      <c r="D132" s="172" t="s">
        <v>150</v>
      </c>
      <c r="E132" s="173" t="s">
        <v>1291</v>
      </c>
      <c r="F132" s="174" t="s">
        <v>1292</v>
      </c>
      <c r="G132" s="175" t="s">
        <v>1047</v>
      </c>
      <c r="H132" s="176">
        <v>1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216</v>
      </c>
      <c r="AT132" s="184" t="s">
        <v>150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216</v>
      </c>
      <c r="BM132" s="184" t="s">
        <v>184</v>
      </c>
    </row>
    <row r="133" s="2" customFormat="1">
      <c r="A133" s="37"/>
      <c r="B133" s="38"/>
      <c r="C133" s="37"/>
      <c r="D133" s="186" t="s">
        <v>155</v>
      </c>
      <c r="E133" s="37"/>
      <c r="F133" s="187" t="s">
        <v>1293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155</v>
      </c>
      <c r="AU133" s="18" t="s">
        <v>82</v>
      </c>
    </row>
    <row r="134" s="2" customFormat="1" ht="16.5" customHeight="1">
      <c r="A134" s="37"/>
      <c r="B134" s="171"/>
      <c r="C134" s="172" t="s">
        <v>192</v>
      </c>
      <c r="D134" s="172" t="s">
        <v>150</v>
      </c>
      <c r="E134" s="173" t="s">
        <v>1294</v>
      </c>
      <c r="F134" s="174" t="s">
        <v>1295</v>
      </c>
      <c r="G134" s="175" t="s">
        <v>195</v>
      </c>
      <c r="H134" s="176">
        <v>2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38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216</v>
      </c>
      <c r="AT134" s="184" t="s">
        <v>150</v>
      </c>
      <c r="AU134" s="184" t="s">
        <v>82</v>
      </c>
      <c r="AY134" s="18" t="s">
        <v>147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80</v>
      </c>
      <c r="BK134" s="185">
        <f>ROUND(I134*H134,2)</f>
        <v>0</v>
      </c>
      <c r="BL134" s="18" t="s">
        <v>216</v>
      </c>
      <c r="BM134" s="184" t="s">
        <v>196</v>
      </c>
    </row>
    <row r="135" s="2" customFormat="1">
      <c r="A135" s="37"/>
      <c r="B135" s="38"/>
      <c r="C135" s="37"/>
      <c r="D135" s="186" t="s">
        <v>155</v>
      </c>
      <c r="E135" s="37"/>
      <c r="F135" s="187" t="s">
        <v>1296</v>
      </c>
      <c r="G135" s="37"/>
      <c r="H135" s="37"/>
      <c r="I135" s="188"/>
      <c r="J135" s="37"/>
      <c r="K135" s="37"/>
      <c r="L135" s="38"/>
      <c r="M135" s="189"/>
      <c r="N135" s="190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155</v>
      </c>
      <c r="AU135" s="18" t="s">
        <v>82</v>
      </c>
    </row>
    <row r="136" s="2" customFormat="1" ht="37.8" customHeight="1">
      <c r="A136" s="37"/>
      <c r="B136" s="171"/>
      <c r="C136" s="172" t="s">
        <v>159</v>
      </c>
      <c r="D136" s="172" t="s">
        <v>150</v>
      </c>
      <c r="E136" s="173" t="s">
        <v>1297</v>
      </c>
      <c r="F136" s="174" t="s">
        <v>1298</v>
      </c>
      <c r="G136" s="175" t="s">
        <v>1047</v>
      </c>
      <c r="H136" s="176">
        <v>1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38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216</v>
      </c>
      <c r="AT136" s="184" t="s">
        <v>150</v>
      </c>
      <c r="AU136" s="184" t="s">
        <v>82</v>
      </c>
      <c r="AY136" s="18" t="s">
        <v>147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80</v>
      </c>
      <c r="BK136" s="185">
        <f>ROUND(I136*H136,2)</f>
        <v>0</v>
      </c>
      <c r="BL136" s="18" t="s">
        <v>216</v>
      </c>
      <c r="BM136" s="184" t="s">
        <v>8</v>
      </c>
    </row>
    <row r="137" s="2" customFormat="1">
      <c r="A137" s="37"/>
      <c r="B137" s="38"/>
      <c r="C137" s="37"/>
      <c r="D137" s="186" t="s">
        <v>155</v>
      </c>
      <c r="E137" s="37"/>
      <c r="F137" s="187" t="s">
        <v>1299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155</v>
      </c>
      <c r="AU137" s="18" t="s">
        <v>82</v>
      </c>
    </row>
    <row r="138" s="2" customFormat="1" ht="37.8" customHeight="1">
      <c r="A138" s="37"/>
      <c r="B138" s="171"/>
      <c r="C138" s="172" t="s">
        <v>209</v>
      </c>
      <c r="D138" s="172" t="s">
        <v>150</v>
      </c>
      <c r="E138" s="173" t="s">
        <v>1300</v>
      </c>
      <c r="F138" s="174" t="s">
        <v>1301</v>
      </c>
      <c r="G138" s="175" t="s">
        <v>195</v>
      </c>
      <c r="H138" s="176">
        <v>10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38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216</v>
      </c>
      <c r="AT138" s="184" t="s">
        <v>150</v>
      </c>
      <c r="AU138" s="184" t="s">
        <v>82</v>
      </c>
      <c r="AY138" s="18" t="s">
        <v>147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80</v>
      </c>
      <c r="BK138" s="185">
        <f>ROUND(I138*H138,2)</f>
        <v>0</v>
      </c>
      <c r="BL138" s="18" t="s">
        <v>216</v>
      </c>
      <c r="BM138" s="184" t="s">
        <v>212</v>
      </c>
    </row>
    <row r="139" s="2" customFormat="1">
      <c r="A139" s="37"/>
      <c r="B139" s="38"/>
      <c r="C139" s="37"/>
      <c r="D139" s="186" t="s">
        <v>155</v>
      </c>
      <c r="E139" s="37"/>
      <c r="F139" s="187" t="s">
        <v>1302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155</v>
      </c>
      <c r="AU139" s="18" t="s">
        <v>82</v>
      </c>
    </row>
    <row r="140" s="2" customFormat="1" ht="44.25" customHeight="1">
      <c r="A140" s="37"/>
      <c r="B140" s="171"/>
      <c r="C140" s="172" t="s">
        <v>184</v>
      </c>
      <c r="D140" s="172" t="s">
        <v>150</v>
      </c>
      <c r="E140" s="173" t="s">
        <v>1306</v>
      </c>
      <c r="F140" s="174" t="s">
        <v>1307</v>
      </c>
      <c r="G140" s="175" t="s">
        <v>667</v>
      </c>
      <c r="H140" s="226"/>
      <c r="I140" s="177"/>
      <c r="J140" s="178">
        <f>ROUND(I140*H140,2)</f>
        <v>0</v>
      </c>
      <c r="K140" s="179"/>
      <c r="L140" s="38"/>
      <c r="M140" s="180" t="s">
        <v>1</v>
      </c>
      <c r="N140" s="181" t="s">
        <v>38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216</v>
      </c>
      <c r="AT140" s="184" t="s">
        <v>150</v>
      </c>
      <c r="AU140" s="184" t="s">
        <v>82</v>
      </c>
      <c r="AY140" s="18" t="s">
        <v>147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80</v>
      </c>
      <c r="BK140" s="185">
        <f>ROUND(I140*H140,2)</f>
        <v>0</v>
      </c>
      <c r="BL140" s="18" t="s">
        <v>216</v>
      </c>
      <c r="BM140" s="184" t="s">
        <v>216</v>
      </c>
    </row>
    <row r="141" s="2" customFormat="1">
      <c r="A141" s="37"/>
      <c r="B141" s="38"/>
      <c r="C141" s="37"/>
      <c r="D141" s="186" t="s">
        <v>155</v>
      </c>
      <c r="E141" s="37"/>
      <c r="F141" s="187" t="s">
        <v>1308</v>
      </c>
      <c r="G141" s="37"/>
      <c r="H141" s="37"/>
      <c r="I141" s="188"/>
      <c r="J141" s="37"/>
      <c r="K141" s="37"/>
      <c r="L141" s="38"/>
      <c r="M141" s="189"/>
      <c r="N141" s="190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155</v>
      </c>
      <c r="AU141" s="18" t="s">
        <v>82</v>
      </c>
    </row>
    <row r="142" s="12" customFormat="1" ht="22.8" customHeight="1">
      <c r="A142" s="12"/>
      <c r="B142" s="158"/>
      <c r="C142" s="12"/>
      <c r="D142" s="159" t="s">
        <v>72</v>
      </c>
      <c r="E142" s="169" t="s">
        <v>1309</v>
      </c>
      <c r="F142" s="169" t="s">
        <v>1310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SUM(P143:P152)</f>
        <v>0</v>
      </c>
      <c r="Q142" s="164"/>
      <c r="R142" s="165">
        <f>SUM(R143:R152)</f>
        <v>0</v>
      </c>
      <c r="S142" s="164"/>
      <c r="T142" s="166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82</v>
      </c>
      <c r="AT142" s="167" t="s">
        <v>72</v>
      </c>
      <c r="AU142" s="167" t="s">
        <v>80</v>
      </c>
      <c r="AY142" s="159" t="s">
        <v>147</v>
      </c>
      <c r="BK142" s="168">
        <f>SUM(BK143:BK152)</f>
        <v>0</v>
      </c>
    </row>
    <row r="143" s="2" customFormat="1" ht="24.15" customHeight="1">
      <c r="A143" s="37"/>
      <c r="B143" s="171"/>
      <c r="C143" s="172" t="s">
        <v>218</v>
      </c>
      <c r="D143" s="172" t="s">
        <v>150</v>
      </c>
      <c r="E143" s="173" t="s">
        <v>1311</v>
      </c>
      <c r="F143" s="174" t="s">
        <v>1312</v>
      </c>
      <c r="G143" s="175" t="s">
        <v>195</v>
      </c>
      <c r="H143" s="176">
        <v>92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216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216</v>
      </c>
      <c r="BM143" s="184" t="s">
        <v>221</v>
      </c>
    </row>
    <row r="144" s="2" customFormat="1">
      <c r="A144" s="37"/>
      <c r="B144" s="38"/>
      <c r="C144" s="37"/>
      <c r="D144" s="186" t="s">
        <v>155</v>
      </c>
      <c r="E144" s="37"/>
      <c r="F144" s="187" t="s">
        <v>1313</v>
      </c>
      <c r="G144" s="37"/>
      <c r="H144" s="37"/>
      <c r="I144" s="188"/>
      <c r="J144" s="37"/>
      <c r="K144" s="37"/>
      <c r="L144" s="38"/>
      <c r="M144" s="189"/>
      <c r="N144" s="190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155</v>
      </c>
      <c r="AU144" s="18" t="s">
        <v>82</v>
      </c>
    </row>
    <row r="145" s="2" customFormat="1" ht="33" customHeight="1">
      <c r="A145" s="37"/>
      <c r="B145" s="171"/>
      <c r="C145" s="172" t="s">
        <v>196</v>
      </c>
      <c r="D145" s="172" t="s">
        <v>150</v>
      </c>
      <c r="E145" s="173" t="s">
        <v>1314</v>
      </c>
      <c r="F145" s="174" t="s">
        <v>1315</v>
      </c>
      <c r="G145" s="175" t="s">
        <v>195</v>
      </c>
      <c r="H145" s="176">
        <v>24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216</v>
      </c>
      <c r="AT145" s="184" t="s">
        <v>150</v>
      </c>
      <c r="AU145" s="184" t="s">
        <v>82</v>
      </c>
      <c r="AY145" s="18" t="s">
        <v>147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80</v>
      </c>
      <c r="BK145" s="185">
        <f>ROUND(I145*H145,2)</f>
        <v>0</v>
      </c>
      <c r="BL145" s="18" t="s">
        <v>216</v>
      </c>
      <c r="BM145" s="184" t="s">
        <v>226</v>
      </c>
    </row>
    <row r="146" s="2" customFormat="1">
      <c r="A146" s="37"/>
      <c r="B146" s="38"/>
      <c r="C146" s="37"/>
      <c r="D146" s="186" t="s">
        <v>155</v>
      </c>
      <c r="E146" s="37"/>
      <c r="F146" s="187" t="s">
        <v>1316</v>
      </c>
      <c r="G146" s="37"/>
      <c r="H146" s="37"/>
      <c r="I146" s="188"/>
      <c r="J146" s="37"/>
      <c r="K146" s="37"/>
      <c r="L146" s="38"/>
      <c r="M146" s="189"/>
      <c r="N146" s="190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155</v>
      </c>
      <c r="AU146" s="18" t="s">
        <v>82</v>
      </c>
    </row>
    <row r="147" s="2" customFormat="1" ht="33" customHeight="1">
      <c r="A147" s="37"/>
      <c r="B147" s="171"/>
      <c r="C147" s="172" t="s">
        <v>227</v>
      </c>
      <c r="D147" s="172" t="s">
        <v>150</v>
      </c>
      <c r="E147" s="173" t="s">
        <v>1317</v>
      </c>
      <c r="F147" s="174" t="s">
        <v>1318</v>
      </c>
      <c r="G147" s="175" t="s">
        <v>195</v>
      </c>
      <c r="H147" s="176">
        <v>68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216</v>
      </c>
      <c r="AT147" s="184" t="s">
        <v>150</v>
      </c>
      <c r="AU147" s="184" t="s">
        <v>82</v>
      </c>
      <c r="AY147" s="18" t="s">
        <v>147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80</v>
      </c>
      <c r="BK147" s="185">
        <f>ROUND(I147*H147,2)</f>
        <v>0</v>
      </c>
      <c r="BL147" s="18" t="s">
        <v>216</v>
      </c>
      <c r="BM147" s="184" t="s">
        <v>229</v>
      </c>
    </row>
    <row r="148" s="2" customFormat="1">
      <c r="A148" s="37"/>
      <c r="B148" s="38"/>
      <c r="C148" s="37"/>
      <c r="D148" s="186" t="s">
        <v>155</v>
      </c>
      <c r="E148" s="37"/>
      <c r="F148" s="187" t="s">
        <v>1319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155</v>
      </c>
      <c r="AU148" s="18" t="s">
        <v>82</v>
      </c>
    </row>
    <row r="149" s="2" customFormat="1" ht="55.5" customHeight="1">
      <c r="A149" s="37"/>
      <c r="B149" s="171"/>
      <c r="C149" s="172" t="s">
        <v>8</v>
      </c>
      <c r="D149" s="172" t="s">
        <v>150</v>
      </c>
      <c r="E149" s="173" t="s">
        <v>1320</v>
      </c>
      <c r="F149" s="174" t="s">
        <v>1321</v>
      </c>
      <c r="G149" s="175" t="s">
        <v>195</v>
      </c>
      <c r="H149" s="176">
        <v>92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38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216</v>
      </c>
      <c r="AT149" s="184" t="s">
        <v>150</v>
      </c>
      <c r="AU149" s="184" t="s">
        <v>82</v>
      </c>
      <c r="AY149" s="18" t="s">
        <v>147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80</v>
      </c>
      <c r="BK149" s="185">
        <f>ROUND(I149*H149,2)</f>
        <v>0</v>
      </c>
      <c r="BL149" s="18" t="s">
        <v>216</v>
      </c>
      <c r="BM149" s="184" t="s">
        <v>233</v>
      </c>
    </row>
    <row r="150" s="2" customFormat="1">
      <c r="A150" s="37"/>
      <c r="B150" s="38"/>
      <c r="C150" s="37"/>
      <c r="D150" s="186" t="s">
        <v>155</v>
      </c>
      <c r="E150" s="37"/>
      <c r="F150" s="187" t="s">
        <v>1322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155</v>
      </c>
      <c r="AU150" s="18" t="s">
        <v>82</v>
      </c>
    </row>
    <row r="151" s="2" customFormat="1" ht="44.25" customHeight="1">
      <c r="A151" s="37"/>
      <c r="B151" s="171"/>
      <c r="C151" s="172" t="s">
        <v>234</v>
      </c>
      <c r="D151" s="172" t="s">
        <v>150</v>
      </c>
      <c r="E151" s="173" t="s">
        <v>1323</v>
      </c>
      <c r="F151" s="174" t="s">
        <v>1324</v>
      </c>
      <c r="G151" s="175" t="s">
        <v>667</v>
      </c>
      <c r="H151" s="226"/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216</v>
      </c>
      <c r="AT151" s="184" t="s">
        <v>150</v>
      </c>
      <c r="AU151" s="184" t="s">
        <v>82</v>
      </c>
      <c r="AY151" s="18" t="s">
        <v>147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80</v>
      </c>
      <c r="BK151" s="185">
        <f>ROUND(I151*H151,2)</f>
        <v>0</v>
      </c>
      <c r="BL151" s="18" t="s">
        <v>216</v>
      </c>
      <c r="BM151" s="184" t="s">
        <v>237</v>
      </c>
    </row>
    <row r="152" s="2" customFormat="1">
      <c r="A152" s="37"/>
      <c r="B152" s="38"/>
      <c r="C152" s="37"/>
      <c r="D152" s="186" t="s">
        <v>155</v>
      </c>
      <c r="E152" s="37"/>
      <c r="F152" s="187" t="s">
        <v>1325</v>
      </c>
      <c r="G152" s="37"/>
      <c r="H152" s="37"/>
      <c r="I152" s="188"/>
      <c r="J152" s="37"/>
      <c r="K152" s="37"/>
      <c r="L152" s="38"/>
      <c r="M152" s="189"/>
      <c r="N152" s="190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155</v>
      </c>
      <c r="AU152" s="18" t="s">
        <v>82</v>
      </c>
    </row>
    <row r="153" s="12" customFormat="1" ht="22.8" customHeight="1">
      <c r="A153" s="12"/>
      <c r="B153" s="158"/>
      <c r="C153" s="12"/>
      <c r="D153" s="159" t="s">
        <v>72</v>
      </c>
      <c r="E153" s="169" t="s">
        <v>1326</v>
      </c>
      <c r="F153" s="169" t="s">
        <v>1327</v>
      </c>
      <c r="G153" s="12"/>
      <c r="H153" s="12"/>
      <c r="I153" s="161"/>
      <c r="J153" s="170">
        <f>BK153</f>
        <v>0</v>
      </c>
      <c r="K153" s="12"/>
      <c r="L153" s="158"/>
      <c r="M153" s="163"/>
      <c r="N153" s="164"/>
      <c r="O153" s="164"/>
      <c r="P153" s="165">
        <f>SUM(P154:P184)</f>
        <v>0</v>
      </c>
      <c r="Q153" s="164"/>
      <c r="R153" s="165">
        <f>SUM(R154:R184)</f>
        <v>0</v>
      </c>
      <c r="S153" s="164"/>
      <c r="T153" s="166">
        <f>SUM(T154:T184)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9" t="s">
        <v>82</v>
      </c>
      <c r="AT153" s="167" t="s">
        <v>72</v>
      </c>
      <c r="AU153" s="167" t="s">
        <v>80</v>
      </c>
      <c r="AY153" s="159" t="s">
        <v>147</v>
      </c>
      <c r="BK153" s="168">
        <f>SUM(BK154:BK184)</f>
        <v>0</v>
      </c>
    </row>
    <row r="154" s="2" customFormat="1" ht="24.15" customHeight="1">
      <c r="A154" s="37"/>
      <c r="B154" s="171"/>
      <c r="C154" s="172" t="s">
        <v>212</v>
      </c>
      <c r="D154" s="172" t="s">
        <v>150</v>
      </c>
      <c r="E154" s="173" t="s">
        <v>1328</v>
      </c>
      <c r="F154" s="174" t="s">
        <v>1329</v>
      </c>
      <c r="G154" s="175" t="s">
        <v>775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38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216</v>
      </c>
      <c r="AT154" s="184" t="s">
        <v>150</v>
      </c>
      <c r="AU154" s="184" t="s">
        <v>82</v>
      </c>
      <c r="AY154" s="18" t="s">
        <v>147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80</v>
      </c>
      <c r="BK154" s="185">
        <f>ROUND(I154*H154,2)</f>
        <v>0</v>
      </c>
      <c r="BL154" s="18" t="s">
        <v>216</v>
      </c>
      <c r="BM154" s="184" t="s">
        <v>241</v>
      </c>
    </row>
    <row r="155" s="2" customFormat="1" ht="24.15" customHeight="1">
      <c r="A155" s="37"/>
      <c r="B155" s="171"/>
      <c r="C155" s="172" t="s">
        <v>260</v>
      </c>
      <c r="D155" s="172" t="s">
        <v>150</v>
      </c>
      <c r="E155" s="173" t="s">
        <v>1330</v>
      </c>
      <c r="F155" s="174" t="s">
        <v>1331</v>
      </c>
      <c r="G155" s="175" t="s">
        <v>1047</v>
      </c>
      <c r="H155" s="176">
        <v>1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216</v>
      </c>
      <c r="AT155" s="184" t="s">
        <v>150</v>
      </c>
      <c r="AU155" s="184" t="s">
        <v>82</v>
      </c>
      <c r="AY155" s="18" t="s">
        <v>147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216</v>
      </c>
      <c r="BM155" s="184" t="s">
        <v>103</v>
      </c>
    </row>
    <row r="156" s="2" customFormat="1">
      <c r="A156" s="37"/>
      <c r="B156" s="38"/>
      <c r="C156" s="37"/>
      <c r="D156" s="186" t="s">
        <v>155</v>
      </c>
      <c r="E156" s="37"/>
      <c r="F156" s="187" t="s">
        <v>1332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155</v>
      </c>
      <c r="AU156" s="18" t="s">
        <v>82</v>
      </c>
    </row>
    <row r="157" s="2" customFormat="1" ht="37.8" customHeight="1">
      <c r="A157" s="37"/>
      <c r="B157" s="171"/>
      <c r="C157" s="172" t="s">
        <v>216</v>
      </c>
      <c r="D157" s="172" t="s">
        <v>150</v>
      </c>
      <c r="E157" s="173" t="s">
        <v>1333</v>
      </c>
      <c r="F157" s="174" t="s">
        <v>1334</v>
      </c>
      <c r="G157" s="175" t="s">
        <v>153</v>
      </c>
      <c r="H157" s="176">
        <v>7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38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216</v>
      </c>
      <c r="AT157" s="184" t="s">
        <v>150</v>
      </c>
      <c r="AU157" s="184" t="s">
        <v>82</v>
      </c>
      <c r="AY157" s="18" t="s">
        <v>147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80</v>
      </c>
      <c r="BK157" s="185">
        <f>ROUND(I157*H157,2)</f>
        <v>0</v>
      </c>
      <c r="BL157" s="18" t="s">
        <v>216</v>
      </c>
      <c r="BM157" s="184" t="s">
        <v>268</v>
      </c>
    </row>
    <row r="158" s="2" customFormat="1">
      <c r="A158" s="37"/>
      <c r="B158" s="38"/>
      <c r="C158" s="37"/>
      <c r="D158" s="186" t="s">
        <v>155</v>
      </c>
      <c r="E158" s="37"/>
      <c r="F158" s="187" t="s">
        <v>1335</v>
      </c>
      <c r="G158" s="37"/>
      <c r="H158" s="37"/>
      <c r="I158" s="188"/>
      <c r="J158" s="37"/>
      <c r="K158" s="37"/>
      <c r="L158" s="38"/>
      <c r="M158" s="189"/>
      <c r="N158" s="190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155</v>
      </c>
      <c r="AU158" s="18" t="s">
        <v>82</v>
      </c>
    </row>
    <row r="159" s="2" customFormat="1" ht="21.75" customHeight="1">
      <c r="A159" s="37"/>
      <c r="B159" s="171"/>
      <c r="C159" s="172" t="s">
        <v>271</v>
      </c>
      <c r="D159" s="172" t="s">
        <v>150</v>
      </c>
      <c r="E159" s="173" t="s">
        <v>1336</v>
      </c>
      <c r="F159" s="174" t="s">
        <v>1337</v>
      </c>
      <c r="G159" s="175" t="s">
        <v>153</v>
      </c>
      <c r="H159" s="176">
        <v>1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38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216</v>
      </c>
      <c r="AT159" s="184" t="s">
        <v>150</v>
      </c>
      <c r="AU159" s="184" t="s">
        <v>82</v>
      </c>
      <c r="AY159" s="18" t="s">
        <v>147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80</v>
      </c>
      <c r="BK159" s="185">
        <f>ROUND(I159*H159,2)</f>
        <v>0</v>
      </c>
      <c r="BL159" s="18" t="s">
        <v>216</v>
      </c>
      <c r="BM159" s="184" t="s">
        <v>274</v>
      </c>
    </row>
    <row r="160" s="2" customFormat="1">
      <c r="A160" s="37"/>
      <c r="B160" s="38"/>
      <c r="C160" s="37"/>
      <c r="D160" s="186" t="s">
        <v>155</v>
      </c>
      <c r="E160" s="37"/>
      <c r="F160" s="187" t="s">
        <v>1338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155</v>
      </c>
      <c r="AU160" s="18" t="s">
        <v>82</v>
      </c>
    </row>
    <row r="161" s="2" customFormat="1" ht="21.75" customHeight="1">
      <c r="A161" s="37"/>
      <c r="B161" s="171"/>
      <c r="C161" s="172" t="s">
        <v>221</v>
      </c>
      <c r="D161" s="172" t="s">
        <v>150</v>
      </c>
      <c r="E161" s="173" t="s">
        <v>1339</v>
      </c>
      <c r="F161" s="174" t="s">
        <v>1340</v>
      </c>
      <c r="G161" s="175" t="s">
        <v>153</v>
      </c>
      <c r="H161" s="176">
        <v>1</v>
      </c>
      <c r="I161" s="177"/>
      <c r="J161" s="178">
        <f>ROUND(I161*H161,2)</f>
        <v>0</v>
      </c>
      <c r="K161" s="179"/>
      <c r="L161" s="38"/>
      <c r="M161" s="180" t="s">
        <v>1</v>
      </c>
      <c r="N161" s="181" t="s">
        <v>38</v>
      </c>
      <c r="O161" s="7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216</v>
      </c>
      <c r="AT161" s="184" t="s">
        <v>150</v>
      </c>
      <c r="AU161" s="184" t="s">
        <v>82</v>
      </c>
      <c r="AY161" s="18" t="s">
        <v>147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80</v>
      </c>
      <c r="BK161" s="185">
        <f>ROUND(I161*H161,2)</f>
        <v>0</v>
      </c>
      <c r="BL161" s="18" t="s">
        <v>216</v>
      </c>
      <c r="BM161" s="184" t="s">
        <v>278</v>
      </c>
    </row>
    <row r="162" s="2" customFormat="1">
      <c r="A162" s="37"/>
      <c r="B162" s="38"/>
      <c r="C162" s="37"/>
      <c r="D162" s="186" t="s">
        <v>155</v>
      </c>
      <c r="E162" s="37"/>
      <c r="F162" s="187" t="s">
        <v>1341</v>
      </c>
      <c r="G162" s="37"/>
      <c r="H162" s="37"/>
      <c r="I162" s="188"/>
      <c r="J162" s="37"/>
      <c r="K162" s="37"/>
      <c r="L162" s="38"/>
      <c r="M162" s="189"/>
      <c r="N162" s="190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155</v>
      </c>
      <c r="AU162" s="18" t="s">
        <v>82</v>
      </c>
    </row>
    <row r="163" s="2" customFormat="1" ht="24.15" customHeight="1">
      <c r="A163" s="37"/>
      <c r="B163" s="171"/>
      <c r="C163" s="172" t="s">
        <v>291</v>
      </c>
      <c r="D163" s="172" t="s">
        <v>150</v>
      </c>
      <c r="E163" s="173" t="s">
        <v>1342</v>
      </c>
      <c r="F163" s="174" t="s">
        <v>1343</v>
      </c>
      <c r="G163" s="175" t="s">
        <v>153</v>
      </c>
      <c r="H163" s="176">
        <v>1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38</v>
      </c>
      <c r="O163" s="7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216</v>
      </c>
      <c r="AT163" s="184" t="s">
        <v>150</v>
      </c>
      <c r="AU163" s="184" t="s">
        <v>82</v>
      </c>
      <c r="AY163" s="18" t="s">
        <v>147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80</v>
      </c>
      <c r="BK163" s="185">
        <f>ROUND(I163*H163,2)</f>
        <v>0</v>
      </c>
      <c r="BL163" s="18" t="s">
        <v>216</v>
      </c>
      <c r="BM163" s="184" t="s">
        <v>294</v>
      </c>
    </row>
    <row r="164" s="2" customFormat="1">
      <c r="A164" s="37"/>
      <c r="B164" s="38"/>
      <c r="C164" s="37"/>
      <c r="D164" s="186" t="s">
        <v>155</v>
      </c>
      <c r="E164" s="37"/>
      <c r="F164" s="187" t="s">
        <v>1344</v>
      </c>
      <c r="G164" s="37"/>
      <c r="H164" s="37"/>
      <c r="I164" s="188"/>
      <c r="J164" s="37"/>
      <c r="K164" s="37"/>
      <c r="L164" s="38"/>
      <c r="M164" s="189"/>
      <c r="N164" s="190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155</v>
      </c>
      <c r="AU164" s="18" t="s">
        <v>82</v>
      </c>
    </row>
    <row r="165" s="2" customFormat="1" ht="33" customHeight="1">
      <c r="A165" s="37"/>
      <c r="B165" s="171"/>
      <c r="C165" s="172" t="s">
        <v>226</v>
      </c>
      <c r="D165" s="172" t="s">
        <v>150</v>
      </c>
      <c r="E165" s="173" t="s">
        <v>1345</v>
      </c>
      <c r="F165" s="174" t="s">
        <v>1346</v>
      </c>
      <c r="G165" s="175" t="s">
        <v>153</v>
      </c>
      <c r="H165" s="176">
        <v>6</v>
      </c>
      <c r="I165" s="177"/>
      <c r="J165" s="178">
        <f>ROUND(I165*H165,2)</f>
        <v>0</v>
      </c>
      <c r="K165" s="179"/>
      <c r="L165" s="38"/>
      <c r="M165" s="180" t="s">
        <v>1</v>
      </c>
      <c r="N165" s="181" t="s">
        <v>38</v>
      </c>
      <c r="O165" s="7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4" t="s">
        <v>216</v>
      </c>
      <c r="AT165" s="184" t="s">
        <v>150</v>
      </c>
      <c r="AU165" s="184" t="s">
        <v>82</v>
      </c>
      <c r="AY165" s="18" t="s">
        <v>147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8" t="s">
        <v>80</v>
      </c>
      <c r="BK165" s="185">
        <f>ROUND(I165*H165,2)</f>
        <v>0</v>
      </c>
      <c r="BL165" s="18" t="s">
        <v>216</v>
      </c>
      <c r="BM165" s="184" t="s">
        <v>298</v>
      </c>
    </row>
    <row r="166" s="2" customFormat="1">
      <c r="A166" s="37"/>
      <c r="B166" s="38"/>
      <c r="C166" s="37"/>
      <c r="D166" s="186" t="s">
        <v>155</v>
      </c>
      <c r="E166" s="37"/>
      <c r="F166" s="187" t="s">
        <v>1347</v>
      </c>
      <c r="G166" s="37"/>
      <c r="H166" s="37"/>
      <c r="I166" s="188"/>
      <c r="J166" s="37"/>
      <c r="K166" s="37"/>
      <c r="L166" s="38"/>
      <c r="M166" s="189"/>
      <c r="N166" s="190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155</v>
      </c>
      <c r="AU166" s="18" t="s">
        <v>82</v>
      </c>
    </row>
    <row r="167" s="2" customFormat="1" ht="24.15" customHeight="1">
      <c r="A167" s="37"/>
      <c r="B167" s="171"/>
      <c r="C167" s="172" t="s">
        <v>7</v>
      </c>
      <c r="D167" s="172" t="s">
        <v>150</v>
      </c>
      <c r="E167" s="173" t="s">
        <v>1348</v>
      </c>
      <c r="F167" s="174" t="s">
        <v>1349</v>
      </c>
      <c r="G167" s="175" t="s">
        <v>153</v>
      </c>
      <c r="H167" s="176">
        <v>4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38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216</v>
      </c>
      <c r="AT167" s="184" t="s">
        <v>150</v>
      </c>
      <c r="AU167" s="184" t="s">
        <v>82</v>
      </c>
      <c r="AY167" s="18" t="s">
        <v>147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80</v>
      </c>
      <c r="BK167" s="185">
        <f>ROUND(I167*H167,2)</f>
        <v>0</v>
      </c>
      <c r="BL167" s="18" t="s">
        <v>216</v>
      </c>
      <c r="BM167" s="184" t="s">
        <v>302</v>
      </c>
    </row>
    <row r="168" s="2" customFormat="1">
      <c r="A168" s="37"/>
      <c r="B168" s="38"/>
      <c r="C168" s="37"/>
      <c r="D168" s="186" t="s">
        <v>155</v>
      </c>
      <c r="E168" s="37"/>
      <c r="F168" s="187" t="s">
        <v>1350</v>
      </c>
      <c r="G168" s="37"/>
      <c r="H168" s="37"/>
      <c r="I168" s="188"/>
      <c r="J168" s="37"/>
      <c r="K168" s="37"/>
      <c r="L168" s="38"/>
      <c r="M168" s="189"/>
      <c r="N168" s="190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155</v>
      </c>
      <c r="AU168" s="18" t="s">
        <v>82</v>
      </c>
    </row>
    <row r="169" s="2" customFormat="1" ht="33" customHeight="1">
      <c r="A169" s="37"/>
      <c r="B169" s="171"/>
      <c r="C169" s="172" t="s">
        <v>229</v>
      </c>
      <c r="D169" s="172" t="s">
        <v>150</v>
      </c>
      <c r="E169" s="173" t="s">
        <v>1351</v>
      </c>
      <c r="F169" s="174" t="s">
        <v>1352</v>
      </c>
      <c r="G169" s="175" t="s">
        <v>153</v>
      </c>
      <c r="H169" s="176">
        <v>1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38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216</v>
      </c>
      <c r="AT169" s="184" t="s">
        <v>150</v>
      </c>
      <c r="AU169" s="184" t="s">
        <v>82</v>
      </c>
      <c r="AY169" s="18" t="s">
        <v>147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80</v>
      </c>
      <c r="BK169" s="185">
        <f>ROUND(I169*H169,2)</f>
        <v>0</v>
      </c>
      <c r="BL169" s="18" t="s">
        <v>216</v>
      </c>
      <c r="BM169" s="184" t="s">
        <v>306</v>
      </c>
    </row>
    <row r="170" s="2" customFormat="1">
      <c r="A170" s="37"/>
      <c r="B170" s="38"/>
      <c r="C170" s="37"/>
      <c r="D170" s="186" t="s">
        <v>155</v>
      </c>
      <c r="E170" s="37"/>
      <c r="F170" s="187" t="s">
        <v>1353</v>
      </c>
      <c r="G170" s="37"/>
      <c r="H170" s="37"/>
      <c r="I170" s="188"/>
      <c r="J170" s="37"/>
      <c r="K170" s="37"/>
      <c r="L170" s="38"/>
      <c r="M170" s="189"/>
      <c r="N170" s="190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155</v>
      </c>
      <c r="AU170" s="18" t="s">
        <v>82</v>
      </c>
    </row>
    <row r="171" s="2" customFormat="1" ht="24.15" customHeight="1">
      <c r="A171" s="37"/>
      <c r="B171" s="171"/>
      <c r="C171" s="172" t="s">
        <v>308</v>
      </c>
      <c r="D171" s="172" t="s">
        <v>150</v>
      </c>
      <c r="E171" s="173" t="s">
        <v>1354</v>
      </c>
      <c r="F171" s="174" t="s">
        <v>1355</v>
      </c>
      <c r="G171" s="175" t="s">
        <v>153</v>
      </c>
      <c r="H171" s="176">
        <v>3</v>
      </c>
      <c r="I171" s="177"/>
      <c r="J171" s="178">
        <f>ROUND(I171*H171,2)</f>
        <v>0</v>
      </c>
      <c r="K171" s="179"/>
      <c r="L171" s="38"/>
      <c r="M171" s="180" t="s">
        <v>1</v>
      </c>
      <c r="N171" s="181" t="s">
        <v>38</v>
      </c>
      <c r="O171" s="7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4" t="s">
        <v>216</v>
      </c>
      <c r="AT171" s="184" t="s">
        <v>150</v>
      </c>
      <c r="AU171" s="184" t="s">
        <v>82</v>
      </c>
      <c r="AY171" s="18" t="s">
        <v>147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80</v>
      </c>
      <c r="BK171" s="185">
        <f>ROUND(I171*H171,2)</f>
        <v>0</v>
      </c>
      <c r="BL171" s="18" t="s">
        <v>216</v>
      </c>
      <c r="BM171" s="184" t="s">
        <v>311</v>
      </c>
    </row>
    <row r="172" s="2" customFormat="1">
      <c r="A172" s="37"/>
      <c r="B172" s="38"/>
      <c r="C172" s="37"/>
      <c r="D172" s="186" t="s">
        <v>155</v>
      </c>
      <c r="E172" s="37"/>
      <c r="F172" s="187" t="s">
        <v>1356</v>
      </c>
      <c r="G172" s="37"/>
      <c r="H172" s="37"/>
      <c r="I172" s="188"/>
      <c r="J172" s="37"/>
      <c r="K172" s="37"/>
      <c r="L172" s="38"/>
      <c r="M172" s="189"/>
      <c r="N172" s="190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155</v>
      </c>
      <c r="AU172" s="18" t="s">
        <v>82</v>
      </c>
    </row>
    <row r="173" s="2" customFormat="1" ht="24.15" customHeight="1">
      <c r="A173" s="37"/>
      <c r="B173" s="171"/>
      <c r="C173" s="172" t="s">
        <v>233</v>
      </c>
      <c r="D173" s="172" t="s">
        <v>150</v>
      </c>
      <c r="E173" s="173" t="s">
        <v>1357</v>
      </c>
      <c r="F173" s="174" t="s">
        <v>1358</v>
      </c>
      <c r="G173" s="175" t="s">
        <v>153</v>
      </c>
      <c r="H173" s="176">
        <v>1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216</v>
      </c>
      <c r="AT173" s="184" t="s">
        <v>150</v>
      </c>
      <c r="AU173" s="184" t="s">
        <v>82</v>
      </c>
      <c r="AY173" s="18" t="s">
        <v>147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80</v>
      </c>
      <c r="BK173" s="185">
        <f>ROUND(I173*H173,2)</f>
        <v>0</v>
      </c>
      <c r="BL173" s="18" t="s">
        <v>216</v>
      </c>
      <c r="BM173" s="184" t="s">
        <v>315</v>
      </c>
    </row>
    <row r="174" s="2" customFormat="1">
      <c r="A174" s="37"/>
      <c r="B174" s="38"/>
      <c r="C174" s="37"/>
      <c r="D174" s="186" t="s">
        <v>155</v>
      </c>
      <c r="E174" s="37"/>
      <c r="F174" s="187" t="s">
        <v>1359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155</v>
      </c>
      <c r="AU174" s="18" t="s">
        <v>82</v>
      </c>
    </row>
    <row r="175" s="2" customFormat="1" ht="24.15" customHeight="1">
      <c r="A175" s="37"/>
      <c r="B175" s="171"/>
      <c r="C175" s="172" t="s">
        <v>317</v>
      </c>
      <c r="D175" s="172" t="s">
        <v>150</v>
      </c>
      <c r="E175" s="173" t="s">
        <v>1360</v>
      </c>
      <c r="F175" s="174" t="s">
        <v>1361</v>
      </c>
      <c r="G175" s="175" t="s">
        <v>153</v>
      </c>
      <c r="H175" s="176">
        <v>2</v>
      </c>
      <c r="I175" s="177"/>
      <c r="J175" s="178">
        <f>ROUND(I175*H175,2)</f>
        <v>0</v>
      </c>
      <c r="K175" s="179"/>
      <c r="L175" s="38"/>
      <c r="M175" s="180" t="s">
        <v>1</v>
      </c>
      <c r="N175" s="181" t="s">
        <v>38</v>
      </c>
      <c r="O175" s="7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216</v>
      </c>
      <c r="AT175" s="184" t="s">
        <v>150</v>
      </c>
      <c r="AU175" s="184" t="s">
        <v>82</v>
      </c>
      <c r="AY175" s="18" t="s">
        <v>147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80</v>
      </c>
      <c r="BK175" s="185">
        <f>ROUND(I175*H175,2)</f>
        <v>0</v>
      </c>
      <c r="BL175" s="18" t="s">
        <v>216</v>
      </c>
      <c r="BM175" s="184" t="s">
        <v>320</v>
      </c>
    </row>
    <row r="176" s="2" customFormat="1">
      <c r="A176" s="37"/>
      <c r="B176" s="38"/>
      <c r="C176" s="37"/>
      <c r="D176" s="186" t="s">
        <v>155</v>
      </c>
      <c r="E176" s="37"/>
      <c r="F176" s="187" t="s">
        <v>1362</v>
      </c>
      <c r="G176" s="37"/>
      <c r="H176" s="37"/>
      <c r="I176" s="188"/>
      <c r="J176" s="37"/>
      <c r="K176" s="37"/>
      <c r="L176" s="38"/>
      <c r="M176" s="189"/>
      <c r="N176" s="190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155</v>
      </c>
      <c r="AU176" s="18" t="s">
        <v>82</v>
      </c>
    </row>
    <row r="177" s="2" customFormat="1" ht="24.15" customHeight="1">
      <c r="A177" s="37"/>
      <c r="B177" s="171"/>
      <c r="C177" s="172" t="s">
        <v>237</v>
      </c>
      <c r="D177" s="172" t="s">
        <v>150</v>
      </c>
      <c r="E177" s="173" t="s">
        <v>1363</v>
      </c>
      <c r="F177" s="174" t="s">
        <v>1364</v>
      </c>
      <c r="G177" s="175" t="s">
        <v>153</v>
      </c>
      <c r="H177" s="176">
        <v>2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38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216</v>
      </c>
      <c r="AT177" s="184" t="s">
        <v>150</v>
      </c>
      <c r="AU177" s="184" t="s">
        <v>82</v>
      </c>
      <c r="AY177" s="18" t="s">
        <v>147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80</v>
      </c>
      <c r="BK177" s="185">
        <f>ROUND(I177*H177,2)</f>
        <v>0</v>
      </c>
      <c r="BL177" s="18" t="s">
        <v>216</v>
      </c>
      <c r="BM177" s="184" t="s">
        <v>324</v>
      </c>
    </row>
    <row r="178" s="2" customFormat="1">
      <c r="A178" s="37"/>
      <c r="B178" s="38"/>
      <c r="C178" s="37"/>
      <c r="D178" s="186" t="s">
        <v>155</v>
      </c>
      <c r="E178" s="37"/>
      <c r="F178" s="187" t="s">
        <v>1365</v>
      </c>
      <c r="G178" s="37"/>
      <c r="H178" s="37"/>
      <c r="I178" s="188"/>
      <c r="J178" s="37"/>
      <c r="K178" s="37"/>
      <c r="L178" s="38"/>
      <c r="M178" s="189"/>
      <c r="N178" s="190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155</v>
      </c>
      <c r="AU178" s="18" t="s">
        <v>82</v>
      </c>
    </row>
    <row r="179" s="2" customFormat="1" ht="37.8" customHeight="1">
      <c r="A179" s="37"/>
      <c r="B179" s="171"/>
      <c r="C179" s="172" t="s">
        <v>326</v>
      </c>
      <c r="D179" s="172" t="s">
        <v>150</v>
      </c>
      <c r="E179" s="173" t="s">
        <v>1366</v>
      </c>
      <c r="F179" s="174" t="s">
        <v>1367</v>
      </c>
      <c r="G179" s="175" t="s">
        <v>153</v>
      </c>
      <c r="H179" s="176">
        <v>3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38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216</v>
      </c>
      <c r="AT179" s="184" t="s">
        <v>150</v>
      </c>
      <c r="AU179" s="184" t="s">
        <v>82</v>
      </c>
      <c r="AY179" s="18" t="s">
        <v>147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80</v>
      </c>
      <c r="BK179" s="185">
        <f>ROUND(I179*H179,2)</f>
        <v>0</v>
      </c>
      <c r="BL179" s="18" t="s">
        <v>216</v>
      </c>
      <c r="BM179" s="184" t="s">
        <v>329</v>
      </c>
    </row>
    <row r="180" s="2" customFormat="1">
      <c r="A180" s="37"/>
      <c r="B180" s="38"/>
      <c r="C180" s="37"/>
      <c r="D180" s="186" t="s">
        <v>155</v>
      </c>
      <c r="E180" s="37"/>
      <c r="F180" s="187" t="s">
        <v>1368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155</v>
      </c>
      <c r="AU180" s="18" t="s">
        <v>82</v>
      </c>
    </row>
    <row r="181" s="2" customFormat="1" ht="37.8" customHeight="1">
      <c r="A181" s="37"/>
      <c r="B181" s="171"/>
      <c r="C181" s="172" t="s">
        <v>241</v>
      </c>
      <c r="D181" s="172" t="s">
        <v>150</v>
      </c>
      <c r="E181" s="173" t="s">
        <v>1369</v>
      </c>
      <c r="F181" s="174" t="s">
        <v>1370</v>
      </c>
      <c r="G181" s="175" t="s">
        <v>153</v>
      </c>
      <c r="H181" s="176">
        <v>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38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216</v>
      </c>
      <c r="AT181" s="184" t="s">
        <v>150</v>
      </c>
      <c r="AU181" s="184" t="s">
        <v>82</v>
      </c>
      <c r="AY181" s="18" t="s">
        <v>147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0</v>
      </c>
      <c r="BL181" s="18" t="s">
        <v>216</v>
      </c>
      <c r="BM181" s="184" t="s">
        <v>333</v>
      </c>
    </row>
    <row r="182" s="2" customFormat="1">
      <c r="A182" s="37"/>
      <c r="B182" s="38"/>
      <c r="C182" s="37"/>
      <c r="D182" s="186" t="s">
        <v>155</v>
      </c>
      <c r="E182" s="37"/>
      <c r="F182" s="187" t="s">
        <v>1371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155</v>
      </c>
      <c r="AU182" s="18" t="s">
        <v>82</v>
      </c>
    </row>
    <row r="183" s="2" customFormat="1" ht="44.25" customHeight="1">
      <c r="A183" s="37"/>
      <c r="B183" s="171"/>
      <c r="C183" s="172" t="s">
        <v>335</v>
      </c>
      <c r="D183" s="172" t="s">
        <v>150</v>
      </c>
      <c r="E183" s="173" t="s">
        <v>1372</v>
      </c>
      <c r="F183" s="174" t="s">
        <v>1373</v>
      </c>
      <c r="G183" s="175" t="s">
        <v>667</v>
      </c>
      <c r="H183" s="226"/>
      <c r="I183" s="177"/>
      <c r="J183" s="178">
        <f>ROUND(I183*H183,2)</f>
        <v>0</v>
      </c>
      <c r="K183" s="179"/>
      <c r="L183" s="38"/>
      <c r="M183" s="180" t="s">
        <v>1</v>
      </c>
      <c r="N183" s="181" t="s">
        <v>38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216</v>
      </c>
      <c r="AT183" s="184" t="s">
        <v>150</v>
      </c>
      <c r="AU183" s="184" t="s">
        <v>82</v>
      </c>
      <c r="AY183" s="18" t="s">
        <v>147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80</v>
      </c>
      <c r="BK183" s="185">
        <f>ROUND(I183*H183,2)</f>
        <v>0</v>
      </c>
      <c r="BL183" s="18" t="s">
        <v>216</v>
      </c>
      <c r="BM183" s="184" t="s">
        <v>336</v>
      </c>
    </row>
    <row r="184" s="2" customFormat="1">
      <c r="A184" s="37"/>
      <c r="B184" s="38"/>
      <c r="C184" s="37"/>
      <c r="D184" s="186" t="s">
        <v>155</v>
      </c>
      <c r="E184" s="37"/>
      <c r="F184" s="187" t="s">
        <v>1374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155</v>
      </c>
      <c r="AU184" s="18" t="s">
        <v>82</v>
      </c>
    </row>
    <row r="185" s="12" customFormat="1" ht="22.8" customHeight="1">
      <c r="A185" s="12"/>
      <c r="B185" s="158"/>
      <c r="C185" s="12"/>
      <c r="D185" s="159" t="s">
        <v>72</v>
      </c>
      <c r="E185" s="169" t="s">
        <v>1375</v>
      </c>
      <c r="F185" s="169" t="s">
        <v>1376</v>
      </c>
      <c r="G185" s="12"/>
      <c r="H185" s="12"/>
      <c r="I185" s="161"/>
      <c r="J185" s="170">
        <f>BK185</f>
        <v>0</v>
      </c>
      <c r="K185" s="12"/>
      <c r="L185" s="158"/>
      <c r="M185" s="163"/>
      <c r="N185" s="164"/>
      <c r="O185" s="164"/>
      <c r="P185" s="165">
        <f>SUM(P186:P204)</f>
        <v>0</v>
      </c>
      <c r="Q185" s="164"/>
      <c r="R185" s="165">
        <f>SUM(R186:R204)</f>
        <v>0</v>
      </c>
      <c r="S185" s="164"/>
      <c r="T185" s="166">
        <f>SUM(T186:T204)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9" t="s">
        <v>82</v>
      </c>
      <c r="AT185" s="167" t="s">
        <v>72</v>
      </c>
      <c r="AU185" s="167" t="s">
        <v>80</v>
      </c>
      <c r="AY185" s="159" t="s">
        <v>147</v>
      </c>
      <c r="BK185" s="168">
        <f>SUM(BK186:BK204)</f>
        <v>0</v>
      </c>
    </row>
    <row r="186" s="2" customFormat="1" ht="37.8" customHeight="1">
      <c r="A186" s="37"/>
      <c r="B186" s="171"/>
      <c r="C186" s="172" t="s">
        <v>103</v>
      </c>
      <c r="D186" s="172" t="s">
        <v>150</v>
      </c>
      <c r="E186" s="173" t="s">
        <v>1377</v>
      </c>
      <c r="F186" s="174" t="s">
        <v>1378</v>
      </c>
      <c r="G186" s="175" t="s">
        <v>153</v>
      </c>
      <c r="H186" s="176">
        <v>7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38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216</v>
      </c>
      <c r="AT186" s="184" t="s">
        <v>150</v>
      </c>
      <c r="AU186" s="184" t="s">
        <v>82</v>
      </c>
      <c r="AY186" s="18" t="s">
        <v>147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80</v>
      </c>
      <c r="BK186" s="185">
        <f>ROUND(I186*H186,2)</f>
        <v>0</v>
      </c>
      <c r="BL186" s="18" t="s">
        <v>216</v>
      </c>
      <c r="BM186" s="184" t="s">
        <v>343</v>
      </c>
    </row>
    <row r="187" s="2" customFormat="1">
      <c r="A187" s="37"/>
      <c r="B187" s="38"/>
      <c r="C187" s="37"/>
      <c r="D187" s="186" t="s">
        <v>155</v>
      </c>
      <c r="E187" s="37"/>
      <c r="F187" s="187" t="s">
        <v>1379</v>
      </c>
      <c r="G187" s="37"/>
      <c r="H187" s="37"/>
      <c r="I187" s="188"/>
      <c r="J187" s="37"/>
      <c r="K187" s="37"/>
      <c r="L187" s="38"/>
      <c r="M187" s="189"/>
      <c r="N187" s="190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155</v>
      </c>
      <c r="AU187" s="18" t="s">
        <v>82</v>
      </c>
    </row>
    <row r="188" s="2" customFormat="1" ht="16.5" customHeight="1">
      <c r="A188" s="37"/>
      <c r="B188" s="171"/>
      <c r="C188" s="172" t="s">
        <v>345</v>
      </c>
      <c r="D188" s="172" t="s">
        <v>150</v>
      </c>
      <c r="E188" s="173" t="s">
        <v>1380</v>
      </c>
      <c r="F188" s="174" t="s">
        <v>1381</v>
      </c>
      <c r="G188" s="175" t="s">
        <v>164</v>
      </c>
      <c r="H188" s="176">
        <v>25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38</v>
      </c>
      <c r="O188" s="7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216</v>
      </c>
      <c r="AT188" s="184" t="s">
        <v>150</v>
      </c>
      <c r="AU188" s="184" t="s">
        <v>82</v>
      </c>
      <c r="AY188" s="18" t="s">
        <v>147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80</v>
      </c>
      <c r="BK188" s="185">
        <f>ROUND(I188*H188,2)</f>
        <v>0</v>
      </c>
      <c r="BL188" s="18" t="s">
        <v>216</v>
      </c>
      <c r="BM188" s="184" t="s">
        <v>348</v>
      </c>
    </row>
    <row r="189" s="2" customFormat="1">
      <c r="A189" s="37"/>
      <c r="B189" s="38"/>
      <c r="C189" s="37"/>
      <c r="D189" s="186" t="s">
        <v>155</v>
      </c>
      <c r="E189" s="37"/>
      <c r="F189" s="187" t="s">
        <v>1382</v>
      </c>
      <c r="G189" s="37"/>
      <c r="H189" s="37"/>
      <c r="I189" s="188"/>
      <c r="J189" s="37"/>
      <c r="K189" s="37"/>
      <c r="L189" s="38"/>
      <c r="M189" s="189"/>
      <c r="N189" s="190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155</v>
      </c>
      <c r="AU189" s="18" t="s">
        <v>82</v>
      </c>
    </row>
    <row r="190" s="2" customFormat="1" ht="44.25" customHeight="1">
      <c r="A190" s="37"/>
      <c r="B190" s="171"/>
      <c r="C190" s="172" t="s">
        <v>268</v>
      </c>
      <c r="D190" s="172" t="s">
        <v>150</v>
      </c>
      <c r="E190" s="173" t="s">
        <v>1408</v>
      </c>
      <c r="F190" s="174" t="s">
        <v>1409</v>
      </c>
      <c r="G190" s="175" t="s">
        <v>153</v>
      </c>
      <c r="H190" s="176">
        <v>2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38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216</v>
      </c>
      <c r="AT190" s="184" t="s">
        <v>150</v>
      </c>
      <c r="AU190" s="184" t="s">
        <v>82</v>
      </c>
      <c r="AY190" s="18" t="s">
        <v>147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80</v>
      </c>
      <c r="BK190" s="185">
        <f>ROUND(I190*H190,2)</f>
        <v>0</v>
      </c>
      <c r="BL190" s="18" t="s">
        <v>216</v>
      </c>
      <c r="BM190" s="184" t="s">
        <v>356</v>
      </c>
    </row>
    <row r="191" s="2" customFormat="1">
      <c r="A191" s="37"/>
      <c r="B191" s="38"/>
      <c r="C191" s="37"/>
      <c r="D191" s="186" t="s">
        <v>155</v>
      </c>
      <c r="E191" s="37"/>
      <c r="F191" s="187" t="s">
        <v>1410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155</v>
      </c>
      <c r="AU191" s="18" t="s">
        <v>82</v>
      </c>
    </row>
    <row r="192" s="2" customFormat="1" ht="44.25" customHeight="1">
      <c r="A192" s="37"/>
      <c r="B192" s="171"/>
      <c r="C192" s="172" t="s">
        <v>358</v>
      </c>
      <c r="D192" s="172" t="s">
        <v>150</v>
      </c>
      <c r="E192" s="173" t="s">
        <v>1411</v>
      </c>
      <c r="F192" s="174" t="s">
        <v>1412</v>
      </c>
      <c r="G192" s="175" t="s">
        <v>153</v>
      </c>
      <c r="H192" s="176">
        <v>2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38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216</v>
      </c>
      <c r="AT192" s="184" t="s">
        <v>150</v>
      </c>
      <c r="AU192" s="184" t="s">
        <v>82</v>
      </c>
      <c r="AY192" s="18" t="s">
        <v>147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80</v>
      </c>
      <c r="BK192" s="185">
        <f>ROUND(I192*H192,2)</f>
        <v>0</v>
      </c>
      <c r="BL192" s="18" t="s">
        <v>216</v>
      </c>
      <c r="BM192" s="184" t="s">
        <v>361</v>
      </c>
    </row>
    <row r="193" s="2" customFormat="1">
      <c r="A193" s="37"/>
      <c r="B193" s="38"/>
      <c r="C193" s="37"/>
      <c r="D193" s="186" t="s">
        <v>155</v>
      </c>
      <c r="E193" s="37"/>
      <c r="F193" s="187" t="s">
        <v>1413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155</v>
      </c>
      <c r="AU193" s="18" t="s">
        <v>82</v>
      </c>
    </row>
    <row r="194" s="2" customFormat="1" ht="49.05" customHeight="1">
      <c r="A194" s="37"/>
      <c r="B194" s="171"/>
      <c r="C194" s="172" t="s">
        <v>274</v>
      </c>
      <c r="D194" s="172" t="s">
        <v>150</v>
      </c>
      <c r="E194" s="173" t="s">
        <v>1386</v>
      </c>
      <c r="F194" s="174" t="s">
        <v>1387</v>
      </c>
      <c r="G194" s="175" t="s">
        <v>153</v>
      </c>
      <c r="H194" s="176">
        <v>2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38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216</v>
      </c>
      <c r="AT194" s="184" t="s">
        <v>150</v>
      </c>
      <c r="AU194" s="184" t="s">
        <v>82</v>
      </c>
      <c r="AY194" s="18" t="s">
        <v>147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80</v>
      </c>
      <c r="BK194" s="185">
        <f>ROUND(I194*H194,2)</f>
        <v>0</v>
      </c>
      <c r="BL194" s="18" t="s">
        <v>216</v>
      </c>
      <c r="BM194" s="184" t="s">
        <v>363</v>
      </c>
    </row>
    <row r="195" s="2" customFormat="1">
      <c r="A195" s="37"/>
      <c r="B195" s="38"/>
      <c r="C195" s="37"/>
      <c r="D195" s="186" t="s">
        <v>155</v>
      </c>
      <c r="E195" s="37"/>
      <c r="F195" s="187" t="s">
        <v>1388</v>
      </c>
      <c r="G195" s="37"/>
      <c r="H195" s="37"/>
      <c r="I195" s="188"/>
      <c r="J195" s="37"/>
      <c r="K195" s="37"/>
      <c r="L195" s="38"/>
      <c r="M195" s="189"/>
      <c r="N195" s="190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155</v>
      </c>
      <c r="AU195" s="18" t="s">
        <v>82</v>
      </c>
    </row>
    <row r="196" s="2" customFormat="1" ht="24.15" customHeight="1">
      <c r="A196" s="37"/>
      <c r="B196" s="171"/>
      <c r="C196" s="172" t="s">
        <v>364</v>
      </c>
      <c r="D196" s="172" t="s">
        <v>150</v>
      </c>
      <c r="E196" s="173" t="s">
        <v>1414</v>
      </c>
      <c r="F196" s="174" t="s">
        <v>1415</v>
      </c>
      <c r="G196" s="175" t="s">
        <v>153</v>
      </c>
      <c r="H196" s="176">
        <v>1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38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216</v>
      </c>
      <c r="AT196" s="184" t="s">
        <v>150</v>
      </c>
      <c r="AU196" s="184" t="s">
        <v>82</v>
      </c>
      <c r="AY196" s="18" t="s">
        <v>147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80</v>
      </c>
      <c r="BK196" s="185">
        <f>ROUND(I196*H196,2)</f>
        <v>0</v>
      </c>
      <c r="BL196" s="18" t="s">
        <v>216</v>
      </c>
      <c r="BM196" s="184" t="s">
        <v>365</v>
      </c>
    </row>
    <row r="197" s="2" customFormat="1">
      <c r="A197" s="37"/>
      <c r="B197" s="38"/>
      <c r="C197" s="37"/>
      <c r="D197" s="186" t="s">
        <v>155</v>
      </c>
      <c r="E197" s="37"/>
      <c r="F197" s="187" t="s">
        <v>1416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155</v>
      </c>
      <c r="AU197" s="18" t="s">
        <v>82</v>
      </c>
    </row>
    <row r="198" s="2" customFormat="1" ht="37.8" customHeight="1">
      <c r="A198" s="37"/>
      <c r="B198" s="171"/>
      <c r="C198" s="172" t="s">
        <v>278</v>
      </c>
      <c r="D198" s="172" t="s">
        <v>150</v>
      </c>
      <c r="E198" s="173" t="s">
        <v>1395</v>
      </c>
      <c r="F198" s="174" t="s">
        <v>1396</v>
      </c>
      <c r="G198" s="175" t="s">
        <v>164</v>
      </c>
      <c r="H198" s="176">
        <v>25</v>
      </c>
      <c r="I198" s="177"/>
      <c r="J198" s="178">
        <f>ROUND(I198*H198,2)</f>
        <v>0</v>
      </c>
      <c r="K198" s="179"/>
      <c r="L198" s="38"/>
      <c r="M198" s="180" t="s">
        <v>1</v>
      </c>
      <c r="N198" s="181" t="s">
        <v>38</v>
      </c>
      <c r="O198" s="7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216</v>
      </c>
      <c r="AT198" s="184" t="s">
        <v>150</v>
      </c>
      <c r="AU198" s="184" t="s">
        <v>82</v>
      </c>
      <c r="AY198" s="18" t="s">
        <v>147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80</v>
      </c>
      <c r="BK198" s="185">
        <f>ROUND(I198*H198,2)</f>
        <v>0</v>
      </c>
      <c r="BL198" s="18" t="s">
        <v>216</v>
      </c>
      <c r="BM198" s="184" t="s">
        <v>369</v>
      </c>
    </row>
    <row r="199" s="2" customFormat="1">
      <c r="A199" s="37"/>
      <c r="B199" s="38"/>
      <c r="C199" s="37"/>
      <c r="D199" s="186" t="s">
        <v>155</v>
      </c>
      <c r="E199" s="37"/>
      <c r="F199" s="187" t="s">
        <v>1397</v>
      </c>
      <c r="G199" s="37"/>
      <c r="H199" s="37"/>
      <c r="I199" s="188"/>
      <c r="J199" s="37"/>
      <c r="K199" s="37"/>
      <c r="L199" s="38"/>
      <c r="M199" s="189"/>
      <c r="N199" s="190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155</v>
      </c>
      <c r="AU199" s="18" t="s">
        <v>82</v>
      </c>
    </row>
    <row r="200" s="2" customFormat="1" ht="24.15" customHeight="1">
      <c r="A200" s="37"/>
      <c r="B200" s="171"/>
      <c r="C200" s="172" t="s">
        <v>374</v>
      </c>
      <c r="D200" s="172" t="s">
        <v>150</v>
      </c>
      <c r="E200" s="173" t="s">
        <v>1398</v>
      </c>
      <c r="F200" s="174" t="s">
        <v>1399</v>
      </c>
      <c r="G200" s="175" t="s">
        <v>153</v>
      </c>
      <c r="H200" s="176">
        <v>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216</v>
      </c>
      <c r="AT200" s="184" t="s">
        <v>150</v>
      </c>
      <c r="AU200" s="184" t="s">
        <v>82</v>
      </c>
      <c r="AY200" s="18" t="s">
        <v>147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216</v>
      </c>
      <c r="BM200" s="184" t="s">
        <v>375</v>
      </c>
    </row>
    <row r="201" s="2" customFormat="1">
      <c r="A201" s="37"/>
      <c r="B201" s="38"/>
      <c r="C201" s="37"/>
      <c r="D201" s="186" t="s">
        <v>155</v>
      </c>
      <c r="E201" s="37"/>
      <c r="F201" s="187" t="s">
        <v>1400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155</v>
      </c>
      <c r="AU201" s="18" t="s">
        <v>82</v>
      </c>
    </row>
    <row r="202" s="2" customFormat="1" ht="16.5" customHeight="1">
      <c r="A202" s="37"/>
      <c r="B202" s="171"/>
      <c r="C202" s="215" t="s">
        <v>294</v>
      </c>
      <c r="D202" s="215" t="s">
        <v>223</v>
      </c>
      <c r="E202" s="216" t="s">
        <v>1401</v>
      </c>
      <c r="F202" s="217" t="s">
        <v>1402</v>
      </c>
      <c r="G202" s="218" t="s">
        <v>153</v>
      </c>
      <c r="H202" s="219">
        <v>1</v>
      </c>
      <c r="I202" s="220"/>
      <c r="J202" s="221">
        <f>ROUND(I202*H202,2)</f>
        <v>0</v>
      </c>
      <c r="K202" s="222"/>
      <c r="L202" s="223"/>
      <c r="M202" s="224" t="s">
        <v>1</v>
      </c>
      <c r="N202" s="225" t="s">
        <v>38</v>
      </c>
      <c r="O202" s="7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268</v>
      </c>
      <c r="AT202" s="184" t="s">
        <v>223</v>
      </c>
      <c r="AU202" s="184" t="s">
        <v>82</v>
      </c>
      <c r="AY202" s="18" t="s">
        <v>147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80</v>
      </c>
      <c r="BK202" s="185">
        <f>ROUND(I202*H202,2)</f>
        <v>0</v>
      </c>
      <c r="BL202" s="18" t="s">
        <v>216</v>
      </c>
      <c r="BM202" s="184" t="s">
        <v>379</v>
      </c>
    </row>
    <row r="203" s="2" customFormat="1" ht="55.5" customHeight="1">
      <c r="A203" s="37"/>
      <c r="B203" s="171"/>
      <c r="C203" s="172" t="s">
        <v>382</v>
      </c>
      <c r="D203" s="172" t="s">
        <v>150</v>
      </c>
      <c r="E203" s="173" t="s">
        <v>1403</v>
      </c>
      <c r="F203" s="174" t="s">
        <v>1404</v>
      </c>
      <c r="G203" s="175" t="s">
        <v>667</v>
      </c>
      <c r="H203" s="226"/>
      <c r="I203" s="177"/>
      <c r="J203" s="178">
        <f>ROUND(I203*H203,2)</f>
        <v>0</v>
      </c>
      <c r="K203" s="179"/>
      <c r="L203" s="38"/>
      <c r="M203" s="180" t="s">
        <v>1</v>
      </c>
      <c r="N203" s="181" t="s">
        <v>38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216</v>
      </c>
      <c r="AT203" s="184" t="s">
        <v>150</v>
      </c>
      <c r="AU203" s="184" t="s">
        <v>82</v>
      </c>
      <c r="AY203" s="18" t="s">
        <v>147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80</v>
      </c>
      <c r="BK203" s="185">
        <f>ROUND(I203*H203,2)</f>
        <v>0</v>
      </c>
      <c r="BL203" s="18" t="s">
        <v>216</v>
      </c>
      <c r="BM203" s="184" t="s">
        <v>385</v>
      </c>
    </row>
    <row r="204" s="2" customFormat="1">
      <c r="A204" s="37"/>
      <c r="B204" s="38"/>
      <c r="C204" s="37"/>
      <c r="D204" s="186" t="s">
        <v>155</v>
      </c>
      <c r="E204" s="37"/>
      <c r="F204" s="187" t="s">
        <v>1405</v>
      </c>
      <c r="G204" s="37"/>
      <c r="H204" s="37"/>
      <c r="I204" s="188"/>
      <c r="J204" s="37"/>
      <c r="K204" s="37"/>
      <c r="L204" s="38"/>
      <c r="M204" s="230"/>
      <c r="N204" s="231"/>
      <c r="O204" s="232"/>
      <c r="P204" s="232"/>
      <c r="Q204" s="232"/>
      <c r="R204" s="232"/>
      <c r="S204" s="232"/>
      <c r="T204" s="233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155</v>
      </c>
      <c r="AU204" s="18" t="s">
        <v>82</v>
      </c>
    </row>
    <row r="205" s="2" customFormat="1" ht="6.96" customHeight="1">
      <c r="A205" s="37"/>
      <c r="B205" s="59"/>
      <c r="C205" s="60"/>
      <c r="D205" s="60"/>
      <c r="E205" s="60"/>
      <c r="F205" s="60"/>
      <c r="G205" s="60"/>
      <c r="H205" s="60"/>
      <c r="I205" s="60"/>
      <c r="J205" s="60"/>
      <c r="K205" s="60"/>
      <c r="L205" s="38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autoFilter ref="C121:K20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725650805"/>
    <hyperlink ref="F129" r:id="rId2" display="https://podminky.urs.cz/item/CS_URS_2024_02/723190110"/>
    <hyperlink ref="F131" r:id="rId3" display="https://podminky.urs.cz/item/CS_URS_2024_02/723230103"/>
    <hyperlink ref="F133" r:id="rId4" display="https://podminky.urs.cz/item/CS_URS_2024_02/731244201"/>
    <hyperlink ref="F135" r:id="rId5" display="https://podminky.urs.cz/item/CS_URS_2024_02/731341140"/>
    <hyperlink ref="F137" r:id="rId6" display="https://podminky.urs.cz/item/CS_URS_2024_02/731810332"/>
    <hyperlink ref="F139" r:id="rId7" display="https://podminky.urs.cz/item/CS_URS_2024_02/731810342"/>
    <hyperlink ref="F141" r:id="rId8" display="https://podminky.urs.cz/item/CS_URS_2024_02/998731202"/>
    <hyperlink ref="F144" r:id="rId9" display="https://podminky.urs.cz/item/CS_URS_2024_02/733110806"/>
    <hyperlink ref="F146" r:id="rId10" display="https://podminky.urs.cz/item/CS_URS_2024_02/733222302"/>
    <hyperlink ref="F148" r:id="rId11" display="https://podminky.urs.cz/item/CS_URS_2024_02/733222303"/>
    <hyperlink ref="F150" r:id="rId12" display="https://podminky.urs.cz/item/CS_URS_2024_02/733811241"/>
    <hyperlink ref="F152" r:id="rId13" display="https://podminky.urs.cz/item/CS_URS_2024_02/998733202"/>
    <hyperlink ref="F156" r:id="rId14" display="https://podminky.urs.cz/item/CS_URS_2024_02/734163441"/>
    <hyperlink ref="F158" r:id="rId15" display="https://podminky.urs.cz/item/CS_URS_2024_02/734221682"/>
    <hyperlink ref="F160" r:id="rId16" display="https://podminky.urs.cz/item/CS_URS_2024_02/734242412"/>
    <hyperlink ref="F162" r:id="rId17" display="https://podminky.urs.cz/item/CS_URS_2024_02/734242413"/>
    <hyperlink ref="F164" r:id="rId18" display="https://podminky.urs.cz/item/CS_URS_2024_02/734251211"/>
    <hyperlink ref="F166" r:id="rId19" display="https://podminky.urs.cz/item/CS_URS_2024_02/734261406"/>
    <hyperlink ref="F168" r:id="rId20" display="https://podminky.urs.cz/item/CS_URS_2024_02/734291124"/>
    <hyperlink ref="F170" r:id="rId21" display="https://podminky.urs.cz/item/CS_URS_2024_02/734291253"/>
    <hyperlink ref="F172" r:id="rId22" display="https://podminky.urs.cz/item/CS_URS_2024_02/734292713"/>
    <hyperlink ref="F174" r:id="rId23" display="https://podminky.urs.cz/item/CS_URS_2024_02/734292714"/>
    <hyperlink ref="F176" r:id="rId24" display="https://podminky.urs.cz/item/CS_URS_2024_02/734292723"/>
    <hyperlink ref="F178" r:id="rId25" display="https://podminky.urs.cz/item/CS_URS_2024_02/734292724"/>
    <hyperlink ref="F180" r:id="rId26" display="https://podminky.urs.cz/item/CS_URS_2024_02/734411102"/>
    <hyperlink ref="F182" r:id="rId27" display="https://podminky.urs.cz/item/CS_URS_2024_02/734421101"/>
    <hyperlink ref="F184" r:id="rId28" display="https://podminky.urs.cz/item/CS_URS_2024_02/998734202"/>
    <hyperlink ref="F187" r:id="rId29" display="https://podminky.urs.cz/item/CS_URS_2024_02/735000912"/>
    <hyperlink ref="F189" r:id="rId30" display="https://podminky.urs.cz/item/CS_URS_2024_02/735111810"/>
    <hyperlink ref="F191" r:id="rId31" display="https://podminky.urs.cz/item/CS_URS_2024_02/735152175"/>
    <hyperlink ref="F193" r:id="rId32" display="https://podminky.urs.cz/item/CS_URS_2024_02/735152179"/>
    <hyperlink ref="F195" r:id="rId33" display="https://podminky.urs.cz/item/CS_URS_2024_02/735152276"/>
    <hyperlink ref="F197" r:id="rId34" display="https://podminky.urs.cz/item/CS_URS_2024_02/735164262"/>
    <hyperlink ref="F199" r:id="rId35" display="https://podminky.urs.cz/item/CS_URS_2024_02/735191910"/>
    <hyperlink ref="F201" r:id="rId36" display="https://podminky.urs.cz/item/CS_URS_2024_02/735411232"/>
    <hyperlink ref="F204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05 -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1417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ROUND((SUM(BE122:BE204)),  2)</f>
        <v>0</v>
      </c>
      <c r="G33" s="37"/>
      <c r="H33" s="37"/>
      <c r="I33" s="127">
        <v>0.20999999999999999</v>
      </c>
      <c r="J33" s="126">
        <f>ROUND(((SUM(BE122:BE204))*I33),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ROUND((SUM(BF122:BF204)),  2)</f>
        <v>0</v>
      </c>
      <c r="G34" s="37"/>
      <c r="H34" s="37"/>
      <c r="I34" s="127">
        <v>0.12</v>
      </c>
      <c r="J34" s="126">
        <f>ROUND(((SUM(BF122:BF204))*I34),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ROUND((SUM(BG122:BG204)),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ROUND((SUM(BH122:BH204)),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ROUND((SUM(BI122:BI204)),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05 -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07 - ÚT byt č.4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124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1276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1277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1278</v>
      </c>
      <c r="E100" s="145"/>
      <c r="F100" s="145"/>
      <c r="G100" s="145"/>
      <c r="H100" s="145"/>
      <c r="I100" s="145"/>
      <c r="J100" s="146">
        <f>J142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1279</v>
      </c>
      <c r="E101" s="145"/>
      <c r="F101" s="145"/>
      <c r="G101" s="145"/>
      <c r="H101" s="145"/>
      <c r="I101" s="145"/>
      <c r="J101" s="146">
        <f>J153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1280</v>
      </c>
      <c r="E102" s="145"/>
      <c r="F102" s="145"/>
      <c r="G102" s="145"/>
      <c r="H102" s="145"/>
      <c r="I102" s="145"/>
      <c r="J102" s="146">
        <f>J185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132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7"/>
      <c r="D112" s="37"/>
      <c r="E112" s="120" t="str">
        <f>E7</f>
        <v>05 - Regenerace bytového fondu Mírová Osada – V. etapa, ul. Koněvova 22, 24, 26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107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07 - ÚT byt č.4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28. 1. 2025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29</v>
      </c>
      <c r="J118" s="35" t="str">
        <f>E21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31</v>
      </c>
      <c r="J119" s="35" t="str">
        <f>E24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133</v>
      </c>
      <c r="D121" s="150" t="s">
        <v>58</v>
      </c>
      <c r="E121" s="150" t="s">
        <v>54</v>
      </c>
      <c r="F121" s="150" t="s">
        <v>55</v>
      </c>
      <c r="G121" s="150" t="s">
        <v>134</v>
      </c>
      <c r="H121" s="150" t="s">
        <v>135</v>
      </c>
      <c r="I121" s="150" t="s">
        <v>136</v>
      </c>
      <c r="J121" s="151" t="s">
        <v>111</v>
      </c>
      <c r="K121" s="152" t="s">
        <v>137</v>
      </c>
      <c r="L121" s="153"/>
      <c r="M121" s="85" t="s">
        <v>1</v>
      </c>
      <c r="N121" s="86" t="s">
        <v>37</v>
      </c>
      <c r="O121" s="86" t="s">
        <v>138</v>
      </c>
      <c r="P121" s="86" t="s">
        <v>139</v>
      </c>
      <c r="Q121" s="86" t="s">
        <v>140</v>
      </c>
      <c r="R121" s="86" t="s">
        <v>141</v>
      </c>
      <c r="S121" s="86" t="s">
        <v>142</v>
      </c>
      <c r="T121" s="87" t="s">
        <v>143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144</v>
      </c>
      <c r="D122" s="37"/>
      <c r="E122" s="37"/>
      <c r="F122" s="37"/>
      <c r="G122" s="37"/>
      <c r="H122" s="37"/>
      <c r="I122" s="37"/>
      <c r="J122" s="154">
        <f>BK122</f>
        <v>0</v>
      </c>
      <c r="K122" s="37"/>
      <c r="L122" s="38"/>
      <c r="M122" s="88"/>
      <c r="N122" s="72"/>
      <c r="O122" s="89"/>
      <c r="P122" s="155">
        <f>P123</f>
        <v>0</v>
      </c>
      <c r="Q122" s="89"/>
      <c r="R122" s="155">
        <f>R123</f>
        <v>0</v>
      </c>
      <c r="S122" s="89"/>
      <c r="T122" s="156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72</v>
      </c>
      <c r="AU122" s="18" t="s">
        <v>113</v>
      </c>
      <c r="BK122" s="157">
        <f>BK123</f>
        <v>0</v>
      </c>
    </row>
    <row r="123" s="12" customFormat="1" ht="25.92" customHeight="1">
      <c r="A123" s="12"/>
      <c r="B123" s="158"/>
      <c r="C123" s="12"/>
      <c r="D123" s="159" t="s">
        <v>72</v>
      </c>
      <c r="E123" s="160" t="s">
        <v>618</v>
      </c>
      <c r="F123" s="160" t="s">
        <v>619</v>
      </c>
      <c r="G123" s="12"/>
      <c r="H123" s="12"/>
      <c r="I123" s="161"/>
      <c r="J123" s="162">
        <f>BK123</f>
        <v>0</v>
      </c>
      <c r="K123" s="12"/>
      <c r="L123" s="158"/>
      <c r="M123" s="163"/>
      <c r="N123" s="164"/>
      <c r="O123" s="164"/>
      <c r="P123" s="165">
        <f>P124+P127+P142+P153+P185</f>
        <v>0</v>
      </c>
      <c r="Q123" s="164"/>
      <c r="R123" s="165">
        <f>R124+R127+R142+R153+R185</f>
        <v>0</v>
      </c>
      <c r="S123" s="164"/>
      <c r="T123" s="166">
        <f>T124+T127+T142+T153+T185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82</v>
      </c>
      <c r="AT123" s="167" t="s">
        <v>72</v>
      </c>
      <c r="AU123" s="167" t="s">
        <v>73</v>
      </c>
      <c r="AY123" s="159" t="s">
        <v>147</v>
      </c>
      <c r="BK123" s="168">
        <f>BK124+BK127+BK142+BK153+BK185</f>
        <v>0</v>
      </c>
    </row>
    <row r="124" s="12" customFormat="1" ht="22.8" customHeight="1">
      <c r="A124" s="12"/>
      <c r="B124" s="158"/>
      <c r="C124" s="12"/>
      <c r="D124" s="159" t="s">
        <v>72</v>
      </c>
      <c r="E124" s="169" t="s">
        <v>1281</v>
      </c>
      <c r="F124" s="169" t="s">
        <v>1282</v>
      </c>
      <c r="G124" s="12"/>
      <c r="H124" s="12"/>
      <c r="I124" s="161"/>
      <c r="J124" s="170">
        <f>BK124</f>
        <v>0</v>
      </c>
      <c r="K124" s="12"/>
      <c r="L124" s="158"/>
      <c r="M124" s="163"/>
      <c r="N124" s="164"/>
      <c r="O124" s="164"/>
      <c r="P124" s="165">
        <f>SUM(P125:P126)</f>
        <v>0</v>
      </c>
      <c r="Q124" s="164"/>
      <c r="R124" s="165">
        <f>SUM(R125:R126)</f>
        <v>0</v>
      </c>
      <c r="S124" s="164"/>
      <c r="T124" s="166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9" t="s">
        <v>82</v>
      </c>
      <c r="AT124" s="167" t="s">
        <v>72</v>
      </c>
      <c r="AU124" s="167" t="s">
        <v>80</v>
      </c>
      <c r="AY124" s="159" t="s">
        <v>147</v>
      </c>
      <c r="BK124" s="168">
        <f>SUM(BK125:BK126)</f>
        <v>0</v>
      </c>
    </row>
    <row r="125" s="2" customFormat="1" ht="24.15" customHeight="1">
      <c r="A125" s="37"/>
      <c r="B125" s="171"/>
      <c r="C125" s="172" t="s">
        <v>80</v>
      </c>
      <c r="D125" s="172" t="s">
        <v>150</v>
      </c>
      <c r="E125" s="173" t="s">
        <v>1283</v>
      </c>
      <c r="F125" s="174" t="s">
        <v>1284</v>
      </c>
      <c r="G125" s="175" t="s">
        <v>1047</v>
      </c>
      <c r="H125" s="176">
        <v>1</v>
      </c>
      <c r="I125" s="177"/>
      <c r="J125" s="178">
        <f>ROUND(I125*H125,2)</f>
        <v>0</v>
      </c>
      <c r="K125" s="179"/>
      <c r="L125" s="38"/>
      <c r="M125" s="180" t="s">
        <v>1</v>
      </c>
      <c r="N125" s="181" t="s">
        <v>38</v>
      </c>
      <c r="O125" s="76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216</v>
      </c>
      <c r="AT125" s="184" t="s">
        <v>150</v>
      </c>
      <c r="AU125" s="184" t="s">
        <v>82</v>
      </c>
      <c r="AY125" s="18" t="s">
        <v>147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80</v>
      </c>
      <c r="BK125" s="185">
        <f>ROUND(I125*H125,2)</f>
        <v>0</v>
      </c>
      <c r="BL125" s="18" t="s">
        <v>216</v>
      </c>
      <c r="BM125" s="184" t="s">
        <v>82</v>
      </c>
    </row>
    <row r="126" s="2" customFormat="1">
      <c r="A126" s="37"/>
      <c r="B126" s="38"/>
      <c r="C126" s="37"/>
      <c r="D126" s="186" t="s">
        <v>155</v>
      </c>
      <c r="E126" s="37"/>
      <c r="F126" s="187" t="s">
        <v>1285</v>
      </c>
      <c r="G126" s="37"/>
      <c r="H126" s="37"/>
      <c r="I126" s="188"/>
      <c r="J126" s="37"/>
      <c r="K126" s="37"/>
      <c r="L126" s="38"/>
      <c r="M126" s="189"/>
      <c r="N126" s="190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155</v>
      </c>
      <c r="AU126" s="18" t="s">
        <v>82</v>
      </c>
    </row>
    <row r="127" s="12" customFormat="1" ht="22.8" customHeight="1">
      <c r="A127" s="12"/>
      <c r="B127" s="158"/>
      <c r="C127" s="12"/>
      <c r="D127" s="159" t="s">
        <v>72</v>
      </c>
      <c r="E127" s="169" t="s">
        <v>1286</v>
      </c>
      <c r="F127" s="169" t="s">
        <v>1287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SUM(P128:P141)</f>
        <v>0</v>
      </c>
      <c r="Q127" s="164"/>
      <c r="R127" s="165">
        <f>SUM(R128:R141)</f>
        <v>0</v>
      </c>
      <c r="S127" s="164"/>
      <c r="T127" s="166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82</v>
      </c>
      <c r="AT127" s="167" t="s">
        <v>72</v>
      </c>
      <c r="AU127" s="167" t="s">
        <v>80</v>
      </c>
      <c r="AY127" s="159" t="s">
        <v>147</v>
      </c>
      <c r="BK127" s="168">
        <f>SUM(BK128:BK141)</f>
        <v>0</v>
      </c>
    </row>
    <row r="128" s="2" customFormat="1" ht="33" customHeight="1">
      <c r="A128" s="37"/>
      <c r="B128" s="171"/>
      <c r="C128" s="172" t="s">
        <v>82</v>
      </c>
      <c r="D128" s="172" t="s">
        <v>150</v>
      </c>
      <c r="E128" s="173" t="s">
        <v>1288</v>
      </c>
      <c r="F128" s="174" t="s">
        <v>1289</v>
      </c>
      <c r="G128" s="175" t="s">
        <v>1047</v>
      </c>
      <c r="H128" s="176">
        <v>1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38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216</v>
      </c>
      <c r="AT128" s="184" t="s">
        <v>150</v>
      </c>
      <c r="AU128" s="184" t="s">
        <v>82</v>
      </c>
      <c r="AY128" s="18" t="s">
        <v>147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80</v>
      </c>
      <c r="BK128" s="185">
        <f>ROUND(I128*H128,2)</f>
        <v>0</v>
      </c>
      <c r="BL128" s="18" t="s">
        <v>216</v>
      </c>
      <c r="BM128" s="184" t="s">
        <v>154</v>
      </c>
    </row>
    <row r="129" s="2" customFormat="1">
      <c r="A129" s="37"/>
      <c r="B129" s="38"/>
      <c r="C129" s="37"/>
      <c r="D129" s="186" t="s">
        <v>155</v>
      </c>
      <c r="E129" s="37"/>
      <c r="F129" s="187" t="s">
        <v>1290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155</v>
      </c>
      <c r="AU129" s="18" t="s">
        <v>82</v>
      </c>
    </row>
    <row r="130" s="2" customFormat="1" ht="33" customHeight="1">
      <c r="A130" s="37"/>
      <c r="B130" s="171"/>
      <c r="C130" s="172" t="s">
        <v>148</v>
      </c>
      <c r="D130" s="172" t="s">
        <v>150</v>
      </c>
      <c r="E130" s="173" t="s">
        <v>1303</v>
      </c>
      <c r="F130" s="174" t="s">
        <v>1304</v>
      </c>
      <c r="G130" s="175" t="s">
        <v>153</v>
      </c>
      <c r="H130" s="176">
        <v>1</v>
      </c>
      <c r="I130" s="177"/>
      <c r="J130" s="178">
        <f>ROUND(I130*H130,2)</f>
        <v>0</v>
      </c>
      <c r="K130" s="179"/>
      <c r="L130" s="38"/>
      <c r="M130" s="180" t="s">
        <v>1</v>
      </c>
      <c r="N130" s="181" t="s">
        <v>38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216</v>
      </c>
      <c r="AT130" s="184" t="s">
        <v>150</v>
      </c>
      <c r="AU130" s="184" t="s">
        <v>82</v>
      </c>
      <c r="AY130" s="18" t="s">
        <v>147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80</v>
      </c>
      <c r="BK130" s="185">
        <f>ROUND(I130*H130,2)</f>
        <v>0</v>
      </c>
      <c r="BL130" s="18" t="s">
        <v>216</v>
      </c>
      <c r="BM130" s="184" t="s">
        <v>159</v>
      </c>
    </row>
    <row r="131" s="2" customFormat="1">
      <c r="A131" s="37"/>
      <c r="B131" s="38"/>
      <c r="C131" s="37"/>
      <c r="D131" s="186" t="s">
        <v>155</v>
      </c>
      <c r="E131" s="37"/>
      <c r="F131" s="187" t="s">
        <v>1305</v>
      </c>
      <c r="G131" s="37"/>
      <c r="H131" s="37"/>
      <c r="I131" s="188"/>
      <c r="J131" s="37"/>
      <c r="K131" s="37"/>
      <c r="L131" s="38"/>
      <c r="M131" s="189"/>
      <c r="N131" s="190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155</v>
      </c>
      <c r="AU131" s="18" t="s">
        <v>82</v>
      </c>
    </row>
    <row r="132" s="2" customFormat="1" ht="33" customHeight="1">
      <c r="A132" s="37"/>
      <c r="B132" s="171"/>
      <c r="C132" s="172" t="s">
        <v>154</v>
      </c>
      <c r="D132" s="172" t="s">
        <v>150</v>
      </c>
      <c r="E132" s="173" t="s">
        <v>1291</v>
      </c>
      <c r="F132" s="174" t="s">
        <v>1292</v>
      </c>
      <c r="G132" s="175" t="s">
        <v>1047</v>
      </c>
      <c r="H132" s="176">
        <v>1</v>
      </c>
      <c r="I132" s="177"/>
      <c r="J132" s="178">
        <f>ROUND(I132*H132,2)</f>
        <v>0</v>
      </c>
      <c r="K132" s="179"/>
      <c r="L132" s="38"/>
      <c r="M132" s="180" t="s">
        <v>1</v>
      </c>
      <c r="N132" s="181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216</v>
      </c>
      <c r="AT132" s="184" t="s">
        <v>150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216</v>
      </c>
      <c r="BM132" s="184" t="s">
        <v>184</v>
      </c>
    </row>
    <row r="133" s="2" customFormat="1">
      <c r="A133" s="37"/>
      <c r="B133" s="38"/>
      <c r="C133" s="37"/>
      <c r="D133" s="186" t="s">
        <v>155</v>
      </c>
      <c r="E133" s="37"/>
      <c r="F133" s="187" t="s">
        <v>1293</v>
      </c>
      <c r="G133" s="37"/>
      <c r="H133" s="37"/>
      <c r="I133" s="188"/>
      <c r="J133" s="37"/>
      <c r="K133" s="37"/>
      <c r="L133" s="38"/>
      <c r="M133" s="189"/>
      <c r="N133" s="190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155</v>
      </c>
      <c r="AU133" s="18" t="s">
        <v>82</v>
      </c>
    </row>
    <row r="134" s="2" customFormat="1" ht="16.5" customHeight="1">
      <c r="A134" s="37"/>
      <c r="B134" s="171"/>
      <c r="C134" s="172" t="s">
        <v>192</v>
      </c>
      <c r="D134" s="172" t="s">
        <v>150</v>
      </c>
      <c r="E134" s="173" t="s">
        <v>1294</v>
      </c>
      <c r="F134" s="174" t="s">
        <v>1295</v>
      </c>
      <c r="G134" s="175" t="s">
        <v>195</v>
      </c>
      <c r="H134" s="176">
        <v>2</v>
      </c>
      <c r="I134" s="177"/>
      <c r="J134" s="178">
        <f>ROUND(I134*H134,2)</f>
        <v>0</v>
      </c>
      <c r="K134" s="179"/>
      <c r="L134" s="38"/>
      <c r="M134" s="180" t="s">
        <v>1</v>
      </c>
      <c r="N134" s="181" t="s">
        <v>38</v>
      </c>
      <c r="O134" s="76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4" t="s">
        <v>216</v>
      </c>
      <c r="AT134" s="184" t="s">
        <v>150</v>
      </c>
      <c r="AU134" s="184" t="s">
        <v>82</v>
      </c>
      <c r="AY134" s="18" t="s">
        <v>147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8" t="s">
        <v>80</v>
      </c>
      <c r="BK134" s="185">
        <f>ROUND(I134*H134,2)</f>
        <v>0</v>
      </c>
      <c r="BL134" s="18" t="s">
        <v>216</v>
      </c>
      <c r="BM134" s="184" t="s">
        <v>196</v>
      </c>
    </row>
    <row r="135" s="2" customFormat="1">
      <c r="A135" s="37"/>
      <c r="B135" s="38"/>
      <c r="C135" s="37"/>
      <c r="D135" s="186" t="s">
        <v>155</v>
      </c>
      <c r="E135" s="37"/>
      <c r="F135" s="187" t="s">
        <v>1296</v>
      </c>
      <c r="G135" s="37"/>
      <c r="H135" s="37"/>
      <c r="I135" s="188"/>
      <c r="J135" s="37"/>
      <c r="K135" s="37"/>
      <c r="L135" s="38"/>
      <c r="M135" s="189"/>
      <c r="N135" s="190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155</v>
      </c>
      <c r="AU135" s="18" t="s">
        <v>82</v>
      </c>
    </row>
    <row r="136" s="2" customFormat="1" ht="37.8" customHeight="1">
      <c r="A136" s="37"/>
      <c r="B136" s="171"/>
      <c r="C136" s="172" t="s">
        <v>159</v>
      </c>
      <c r="D136" s="172" t="s">
        <v>150</v>
      </c>
      <c r="E136" s="173" t="s">
        <v>1297</v>
      </c>
      <c r="F136" s="174" t="s">
        <v>1298</v>
      </c>
      <c r="G136" s="175" t="s">
        <v>1047</v>
      </c>
      <c r="H136" s="176">
        <v>1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38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216</v>
      </c>
      <c r="AT136" s="184" t="s">
        <v>150</v>
      </c>
      <c r="AU136" s="184" t="s">
        <v>82</v>
      </c>
      <c r="AY136" s="18" t="s">
        <v>147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80</v>
      </c>
      <c r="BK136" s="185">
        <f>ROUND(I136*H136,2)</f>
        <v>0</v>
      </c>
      <c r="BL136" s="18" t="s">
        <v>216</v>
      </c>
      <c r="BM136" s="184" t="s">
        <v>8</v>
      </c>
    </row>
    <row r="137" s="2" customFormat="1">
      <c r="A137" s="37"/>
      <c r="B137" s="38"/>
      <c r="C137" s="37"/>
      <c r="D137" s="186" t="s">
        <v>155</v>
      </c>
      <c r="E137" s="37"/>
      <c r="F137" s="187" t="s">
        <v>1299</v>
      </c>
      <c r="G137" s="37"/>
      <c r="H137" s="37"/>
      <c r="I137" s="188"/>
      <c r="J137" s="37"/>
      <c r="K137" s="37"/>
      <c r="L137" s="38"/>
      <c r="M137" s="189"/>
      <c r="N137" s="190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155</v>
      </c>
      <c r="AU137" s="18" t="s">
        <v>82</v>
      </c>
    </row>
    <row r="138" s="2" customFormat="1" ht="37.8" customHeight="1">
      <c r="A138" s="37"/>
      <c r="B138" s="171"/>
      <c r="C138" s="172" t="s">
        <v>209</v>
      </c>
      <c r="D138" s="172" t="s">
        <v>150</v>
      </c>
      <c r="E138" s="173" t="s">
        <v>1300</v>
      </c>
      <c r="F138" s="174" t="s">
        <v>1301</v>
      </c>
      <c r="G138" s="175" t="s">
        <v>195</v>
      </c>
      <c r="H138" s="176">
        <v>10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38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216</v>
      </c>
      <c r="AT138" s="184" t="s">
        <v>150</v>
      </c>
      <c r="AU138" s="184" t="s">
        <v>82</v>
      </c>
      <c r="AY138" s="18" t="s">
        <v>147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80</v>
      </c>
      <c r="BK138" s="185">
        <f>ROUND(I138*H138,2)</f>
        <v>0</v>
      </c>
      <c r="BL138" s="18" t="s">
        <v>216</v>
      </c>
      <c r="BM138" s="184" t="s">
        <v>212</v>
      </c>
    </row>
    <row r="139" s="2" customFormat="1">
      <c r="A139" s="37"/>
      <c r="B139" s="38"/>
      <c r="C139" s="37"/>
      <c r="D139" s="186" t="s">
        <v>155</v>
      </c>
      <c r="E139" s="37"/>
      <c r="F139" s="187" t="s">
        <v>1302</v>
      </c>
      <c r="G139" s="37"/>
      <c r="H139" s="37"/>
      <c r="I139" s="188"/>
      <c r="J139" s="37"/>
      <c r="K139" s="37"/>
      <c r="L139" s="38"/>
      <c r="M139" s="189"/>
      <c r="N139" s="190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155</v>
      </c>
      <c r="AU139" s="18" t="s">
        <v>82</v>
      </c>
    </row>
    <row r="140" s="2" customFormat="1" ht="44.25" customHeight="1">
      <c r="A140" s="37"/>
      <c r="B140" s="171"/>
      <c r="C140" s="172" t="s">
        <v>184</v>
      </c>
      <c r="D140" s="172" t="s">
        <v>150</v>
      </c>
      <c r="E140" s="173" t="s">
        <v>1306</v>
      </c>
      <c r="F140" s="174" t="s">
        <v>1307</v>
      </c>
      <c r="G140" s="175" t="s">
        <v>667</v>
      </c>
      <c r="H140" s="226"/>
      <c r="I140" s="177"/>
      <c r="J140" s="178">
        <f>ROUND(I140*H140,2)</f>
        <v>0</v>
      </c>
      <c r="K140" s="179"/>
      <c r="L140" s="38"/>
      <c r="M140" s="180" t="s">
        <v>1</v>
      </c>
      <c r="N140" s="181" t="s">
        <v>38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216</v>
      </c>
      <c r="AT140" s="184" t="s">
        <v>150</v>
      </c>
      <c r="AU140" s="184" t="s">
        <v>82</v>
      </c>
      <c r="AY140" s="18" t="s">
        <v>147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80</v>
      </c>
      <c r="BK140" s="185">
        <f>ROUND(I140*H140,2)</f>
        <v>0</v>
      </c>
      <c r="BL140" s="18" t="s">
        <v>216</v>
      </c>
      <c r="BM140" s="184" t="s">
        <v>216</v>
      </c>
    </row>
    <row r="141" s="2" customFormat="1">
      <c r="A141" s="37"/>
      <c r="B141" s="38"/>
      <c r="C141" s="37"/>
      <c r="D141" s="186" t="s">
        <v>155</v>
      </c>
      <c r="E141" s="37"/>
      <c r="F141" s="187" t="s">
        <v>1308</v>
      </c>
      <c r="G141" s="37"/>
      <c r="H141" s="37"/>
      <c r="I141" s="188"/>
      <c r="J141" s="37"/>
      <c r="K141" s="37"/>
      <c r="L141" s="38"/>
      <c r="M141" s="189"/>
      <c r="N141" s="190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155</v>
      </c>
      <c r="AU141" s="18" t="s">
        <v>82</v>
      </c>
    </row>
    <row r="142" s="12" customFormat="1" ht="22.8" customHeight="1">
      <c r="A142" s="12"/>
      <c r="B142" s="158"/>
      <c r="C142" s="12"/>
      <c r="D142" s="159" t="s">
        <v>72</v>
      </c>
      <c r="E142" s="169" t="s">
        <v>1309</v>
      </c>
      <c r="F142" s="169" t="s">
        <v>1310</v>
      </c>
      <c r="G142" s="12"/>
      <c r="H142" s="12"/>
      <c r="I142" s="161"/>
      <c r="J142" s="170">
        <f>BK142</f>
        <v>0</v>
      </c>
      <c r="K142" s="12"/>
      <c r="L142" s="158"/>
      <c r="M142" s="163"/>
      <c r="N142" s="164"/>
      <c r="O142" s="164"/>
      <c r="P142" s="165">
        <f>SUM(P143:P152)</f>
        <v>0</v>
      </c>
      <c r="Q142" s="164"/>
      <c r="R142" s="165">
        <f>SUM(R143:R152)</f>
        <v>0</v>
      </c>
      <c r="S142" s="164"/>
      <c r="T142" s="166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9" t="s">
        <v>82</v>
      </c>
      <c r="AT142" s="167" t="s">
        <v>72</v>
      </c>
      <c r="AU142" s="167" t="s">
        <v>80</v>
      </c>
      <c r="AY142" s="159" t="s">
        <v>147</v>
      </c>
      <c r="BK142" s="168">
        <f>SUM(BK143:BK152)</f>
        <v>0</v>
      </c>
    </row>
    <row r="143" s="2" customFormat="1" ht="24.15" customHeight="1">
      <c r="A143" s="37"/>
      <c r="B143" s="171"/>
      <c r="C143" s="172" t="s">
        <v>218</v>
      </c>
      <c r="D143" s="172" t="s">
        <v>150</v>
      </c>
      <c r="E143" s="173" t="s">
        <v>1311</v>
      </c>
      <c r="F143" s="174" t="s">
        <v>1312</v>
      </c>
      <c r="G143" s="175" t="s">
        <v>195</v>
      </c>
      <c r="H143" s="176">
        <v>92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216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216</v>
      </c>
      <c r="BM143" s="184" t="s">
        <v>221</v>
      </c>
    </row>
    <row r="144" s="2" customFormat="1">
      <c r="A144" s="37"/>
      <c r="B144" s="38"/>
      <c r="C144" s="37"/>
      <c r="D144" s="186" t="s">
        <v>155</v>
      </c>
      <c r="E144" s="37"/>
      <c r="F144" s="187" t="s">
        <v>1313</v>
      </c>
      <c r="G144" s="37"/>
      <c r="H144" s="37"/>
      <c r="I144" s="188"/>
      <c r="J144" s="37"/>
      <c r="K144" s="37"/>
      <c r="L144" s="38"/>
      <c r="M144" s="189"/>
      <c r="N144" s="190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155</v>
      </c>
      <c r="AU144" s="18" t="s">
        <v>82</v>
      </c>
    </row>
    <row r="145" s="2" customFormat="1" ht="33" customHeight="1">
      <c r="A145" s="37"/>
      <c r="B145" s="171"/>
      <c r="C145" s="172" t="s">
        <v>196</v>
      </c>
      <c r="D145" s="172" t="s">
        <v>150</v>
      </c>
      <c r="E145" s="173" t="s">
        <v>1314</v>
      </c>
      <c r="F145" s="174" t="s">
        <v>1315</v>
      </c>
      <c r="G145" s="175" t="s">
        <v>195</v>
      </c>
      <c r="H145" s="176">
        <v>24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216</v>
      </c>
      <c r="AT145" s="184" t="s">
        <v>150</v>
      </c>
      <c r="AU145" s="184" t="s">
        <v>82</v>
      </c>
      <c r="AY145" s="18" t="s">
        <v>147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80</v>
      </c>
      <c r="BK145" s="185">
        <f>ROUND(I145*H145,2)</f>
        <v>0</v>
      </c>
      <c r="BL145" s="18" t="s">
        <v>216</v>
      </c>
      <c r="BM145" s="184" t="s">
        <v>226</v>
      </c>
    </row>
    <row r="146" s="2" customFormat="1">
      <c r="A146" s="37"/>
      <c r="B146" s="38"/>
      <c r="C146" s="37"/>
      <c r="D146" s="186" t="s">
        <v>155</v>
      </c>
      <c r="E146" s="37"/>
      <c r="F146" s="187" t="s">
        <v>1316</v>
      </c>
      <c r="G146" s="37"/>
      <c r="H146" s="37"/>
      <c r="I146" s="188"/>
      <c r="J146" s="37"/>
      <c r="K146" s="37"/>
      <c r="L146" s="38"/>
      <c r="M146" s="189"/>
      <c r="N146" s="190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155</v>
      </c>
      <c r="AU146" s="18" t="s">
        <v>82</v>
      </c>
    </row>
    <row r="147" s="2" customFormat="1" ht="33" customHeight="1">
      <c r="A147" s="37"/>
      <c r="B147" s="171"/>
      <c r="C147" s="172" t="s">
        <v>227</v>
      </c>
      <c r="D147" s="172" t="s">
        <v>150</v>
      </c>
      <c r="E147" s="173" t="s">
        <v>1317</v>
      </c>
      <c r="F147" s="174" t="s">
        <v>1318</v>
      </c>
      <c r="G147" s="175" t="s">
        <v>195</v>
      </c>
      <c r="H147" s="176">
        <v>68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216</v>
      </c>
      <c r="AT147" s="184" t="s">
        <v>150</v>
      </c>
      <c r="AU147" s="184" t="s">
        <v>82</v>
      </c>
      <c r="AY147" s="18" t="s">
        <v>147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80</v>
      </c>
      <c r="BK147" s="185">
        <f>ROUND(I147*H147,2)</f>
        <v>0</v>
      </c>
      <c r="BL147" s="18" t="s">
        <v>216</v>
      </c>
      <c r="BM147" s="184" t="s">
        <v>229</v>
      </c>
    </row>
    <row r="148" s="2" customFormat="1">
      <c r="A148" s="37"/>
      <c r="B148" s="38"/>
      <c r="C148" s="37"/>
      <c r="D148" s="186" t="s">
        <v>155</v>
      </c>
      <c r="E148" s="37"/>
      <c r="F148" s="187" t="s">
        <v>1319</v>
      </c>
      <c r="G148" s="37"/>
      <c r="H148" s="37"/>
      <c r="I148" s="188"/>
      <c r="J148" s="37"/>
      <c r="K148" s="37"/>
      <c r="L148" s="38"/>
      <c r="M148" s="189"/>
      <c r="N148" s="190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155</v>
      </c>
      <c r="AU148" s="18" t="s">
        <v>82</v>
      </c>
    </row>
    <row r="149" s="2" customFormat="1" ht="55.5" customHeight="1">
      <c r="A149" s="37"/>
      <c r="B149" s="171"/>
      <c r="C149" s="172" t="s">
        <v>8</v>
      </c>
      <c r="D149" s="172" t="s">
        <v>150</v>
      </c>
      <c r="E149" s="173" t="s">
        <v>1320</v>
      </c>
      <c r="F149" s="174" t="s">
        <v>1321</v>
      </c>
      <c r="G149" s="175" t="s">
        <v>195</v>
      </c>
      <c r="H149" s="176">
        <v>92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38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216</v>
      </c>
      <c r="AT149" s="184" t="s">
        <v>150</v>
      </c>
      <c r="AU149" s="184" t="s">
        <v>82</v>
      </c>
      <c r="AY149" s="18" t="s">
        <v>147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80</v>
      </c>
      <c r="BK149" s="185">
        <f>ROUND(I149*H149,2)</f>
        <v>0</v>
      </c>
      <c r="BL149" s="18" t="s">
        <v>216</v>
      </c>
      <c r="BM149" s="184" t="s">
        <v>233</v>
      </c>
    </row>
    <row r="150" s="2" customFormat="1">
      <c r="A150" s="37"/>
      <c r="B150" s="38"/>
      <c r="C150" s="37"/>
      <c r="D150" s="186" t="s">
        <v>155</v>
      </c>
      <c r="E150" s="37"/>
      <c r="F150" s="187" t="s">
        <v>1322</v>
      </c>
      <c r="G150" s="37"/>
      <c r="H150" s="37"/>
      <c r="I150" s="188"/>
      <c r="J150" s="37"/>
      <c r="K150" s="37"/>
      <c r="L150" s="38"/>
      <c r="M150" s="189"/>
      <c r="N150" s="190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155</v>
      </c>
      <c r="AU150" s="18" t="s">
        <v>82</v>
      </c>
    </row>
    <row r="151" s="2" customFormat="1" ht="44.25" customHeight="1">
      <c r="A151" s="37"/>
      <c r="B151" s="171"/>
      <c r="C151" s="172" t="s">
        <v>234</v>
      </c>
      <c r="D151" s="172" t="s">
        <v>150</v>
      </c>
      <c r="E151" s="173" t="s">
        <v>1323</v>
      </c>
      <c r="F151" s="174" t="s">
        <v>1324</v>
      </c>
      <c r="G151" s="175" t="s">
        <v>667</v>
      </c>
      <c r="H151" s="226"/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216</v>
      </c>
      <c r="AT151" s="184" t="s">
        <v>150</v>
      </c>
      <c r="AU151" s="184" t="s">
        <v>82</v>
      </c>
      <c r="AY151" s="18" t="s">
        <v>147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80</v>
      </c>
      <c r="BK151" s="185">
        <f>ROUND(I151*H151,2)</f>
        <v>0</v>
      </c>
      <c r="BL151" s="18" t="s">
        <v>216</v>
      </c>
      <c r="BM151" s="184" t="s">
        <v>237</v>
      </c>
    </row>
    <row r="152" s="2" customFormat="1">
      <c r="A152" s="37"/>
      <c r="B152" s="38"/>
      <c r="C152" s="37"/>
      <c r="D152" s="186" t="s">
        <v>155</v>
      </c>
      <c r="E152" s="37"/>
      <c r="F152" s="187" t="s">
        <v>1325</v>
      </c>
      <c r="G152" s="37"/>
      <c r="H152" s="37"/>
      <c r="I152" s="188"/>
      <c r="J152" s="37"/>
      <c r="K152" s="37"/>
      <c r="L152" s="38"/>
      <c r="M152" s="189"/>
      <c r="N152" s="190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155</v>
      </c>
      <c r="AU152" s="18" t="s">
        <v>82</v>
      </c>
    </row>
    <row r="153" s="12" customFormat="1" ht="22.8" customHeight="1">
      <c r="A153" s="12"/>
      <c r="B153" s="158"/>
      <c r="C153" s="12"/>
      <c r="D153" s="159" t="s">
        <v>72</v>
      </c>
      <c r="E153" s="169" t="s">
        <v>1326</v>
      </c>
      <c r="F153" s="169" t="s">
        <v>1327</v>
      </c>
      <c r="G153" s="12"/>
      <c r="H153" s="12"/>
      <c r="I153" s="161"/>
      <c r="J153" s="170">
        <f>BK153</f>
        <v>0</v>
      </c>
      <c r="K153" s="12"/>
      <c r="L153" s="158"/>
      <c r="M153" s="163"/>
      <c r="N153" s="164"/>
      <c r="O153" s="164"/>
      <c r="P153" s="165">
        <f>SUM(P154:P184)</f>
        <v>0</v>
      </c>
      <c r="Q153" s="164"/>
      <c r="R153" s="165">
        <f>SUM(R154:R184)</f>
        <v>0</v>
      </c>
      <c r="S153" s="164"/>
      <c r="T153" s="166">
        <f>SUM(T154:T184)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9" t="s">
        <v>82</v>
      </c>
      <c r="AT153" s="167" t="s">
        <v>72</v>
      </c>
      <c r="AU153" s="167" t="s">
        <v>80</v>
      </c>
      <c r="AY153" s="159" t="s">
        <v>147</v>
      </c>
      <c r="BK153" s="168">
        <f>SUM(BK154:BK184)</f>
        <v>0</v>
      </c>
    </row>
    <row r="154" s="2" customFormat="1" ht="24.15" customHeight="1">
      <c r="A154" s="37"/>
      <c r="B154" s="171"/>
      <c r="C154" s="172" t="s">
        <v>212</v>
      </c>
      <c r="D154" s="172" t="s">
        <v>150</v>
      </c>
      <c r="E154" s="173" t="s">
        <v>1328</v>
      </c>
      <c r="F154" s="174" t="s">
        <v>1329</v>
      </c>
      <c r="G154" s="175" t="s">
        <v>775</v>
      </c>
      <c r="H154" s="176">
        <v>1</v>
      </c>
      <c r="I154" s="177"/>
      <c r="J154" s="178">
        <f>ROUND(I154*H154,2)</f>
        <v>0</v>
      </c>
      <c r="K154" s="179"/>
      <c r="L154" s="38"/>
      <c r="M154" s="180" t="s">
        <v>1</v>
      </c>
      <c r="N154" s="181" t="s">
        <v>38</v>
      </c>
      <c r="O154" s="76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4" t="s">
        <v>216</v>
      </c>
      <c r="AT154" s="184" t="s">
        <v>150</v>
      </c>
      <c r="AU154" s="184" t="s">
        <v>82</v>
      </c>
      <c r="AY154" s="18" t="s">
        <v>147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8" t="s">
        <v>80</v>
      </c>
      <c r="BK154" s="185">
        <f>ROUND(I154*H154,2)</f>
        <v>0</v>
      </c>
      <c r="BL154" s="18" t="s">
        <v>216</v>
      </c>
      <c r="BM154" s="184" t="s">
        <v>241</v>
      </c>
    </row>
    <row r="155" s="2" customFormat="1" ht="24.15" customHeight="1">
      <c r="A155" s="37"/>
      <c r="B155" s="171"/>
      <c r="C155" s="172" t="s">
        <v>260</v>
      </c>
      <c r="D155" s="172" t="s">
        <v>150</v>
      </c>
      <c r="E155" s="173" t="s">
        <v>1330</v>
      </c>
      <c r="F155" s="174" t="s">
        <v>1331</v>
      </c>
      <c r="G155" s="175" t="s">
        <v>1047</v>
      </c>
      <c r="H155" s="176">
        <v>1</v>
      </c>
      <c r="I155" s="177"/>
      <c r="J155" s="178">
        <f>ROUND(I155*H155,2)</f>
        <v>0</v>
      </c>
      <c r="K155" s="179"/>
      <c r="L155" s="38"/>
      <c r="M155" s="180" t="s">
        <v>1</v>
      </c>
      <c r="N155" s="181" t="s">
        <v>38</v>
      </c>
      <c r="O155" s="7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4" t="s">
        <v>216</v>
      </c>
      <c r="AT155" s="184" t="s">
        <v>150</v>
      </c>
      <c r="AU155" s="184" t="s">
        <v>82</v>
      </c>
      <c r="AY155" s="18" t="s">
        <v>147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8" t="s">
        <v>80</v>
      </c>
      <c r="BK155" s="185">
        <f>ROUND(I155*H155,2)</f>
        <v>0</v>
      </c>
      <c r="BL155" s="18" t="s">
        <v>216</v>
      </c>
      <c r="BM155" s="184" t="s">
        <v>103</v>
      </c>
    </row>
    <row r="156" s="2" customFormat="1">
      <c r="A156" s="37"/>
      <c r="B156" s="38"/>
      <c r="C156" s="37"/>
      <c r="D156" s="186" t="s">
        <v>155</v>
      </c>
      <c r="E156" s="37"/>
      <c r="F156" s="187" t="s">
        <v>1332</v>
      </c>
      <c r="G156" s="37"/>
      <c r="H156" s="37"/>
      <c r="I156" s="188"/>
      <c r="J156" s="37"/>
      <c r="K156" s="37"/>
      <c r="L156" s="38"/>
      <c r="M156" s="189"/>
      <c r="N156" s="190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155</v>
      </c>
      <c r="AU156" s="18" t="s">
        <v>82</v>
      </c>
    </row>
    <row r="157" s="2" customFormat="1" ht="37.8" customHeight="1">
      <c r="A157" s="37"/>
      <c r="B157" s="171"/>
      <c r="C157" s="172" t="s">
        <v>216</v>
      </c>
      <c r="D157" s="172" t="s">
        <v>150</v>
      </c>
      <c r="E157" s="173" t="s">
        <v>1333</v>
      </c>
      <c r="F157" s="174" t="s">
        <v>1334</v>
      </c>
      <c r="G157" s="175" t="s">
        <v>153</v>
      </c>
      <c r="H157" s="176">
        <v>7</v>
      </c>
      <c r="I157" s="177"/>
      <c r="J157" s="178">
        <f>ROUND(I157*H157,2)</f>
        <v>0</v>
      </c>
      <c r="K157" s="179"/>
      <c r="L157" s="38"/>
      <c r="M157" s="180" t="s">
        <v>1</v>
      </c>
      <c r="N157" s="181" t="s">
        <v>38</v>
      </c>
      <c r="O157" s="76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4" t="s">
        <v>216</v>
      </c>
      <c r="AT157" s="184" t="s">
        <v>150</v>
      </c>
      <c r="AU157" s="184" t="s">
        <v>82</v>
      </c>
      <c r="AY157" s="18" t="s">
        <v>147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8" t="s">
        <v>80</v>
      </c>
      <c r="BK157" s="185">
        <f>ROUND(I157*H157,2)</f>
        <v>0</v>
      </c>
      <c r="BL157" s="18" t="s">
        <v>216</v>
      </c>
      <c r="BM157" s="184" t="s">
        <v>268</v>
      </c>
    </row>
    <row r="158" s="2" customFormat="1">
      <c r="A158" s="37"/>
      <c r="B158" s="38"/>
      <c r="C158" s="37"/>
      <c r="D158" s="186" t="s">
        <v>155</v>
      </c>
      <c r="E158" s="37"/>
      <c r="F158" s="187" t="s">
        <v>1335</v>
      </c>
      <c r="G158" s="37"/>
      <c r="H158" s="37"/>
      <c r="I158" s="188"/>
      <c r="J158" s="37"/>
      <c r="K158" s="37"/>
      <c r="L158" s="38"/>
      <c r="M158" s="189"/>
      <c r="N158" s="190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155</v>
      </c>
      <c r="AU158" s="18" t="s">
        <v>82</v>
      </c>
    </row>
    <row r="159" s="2" customFormat="1" ht="21.75" customHeight="1">
      <c r="A159" s="37"/>
      <c r="B159" s="171"/>
      <c r="C159" s="172" t="s">
        <v>271</v>
      </c>
      <c r="D159" s="172" t="s">
        <v>150</v>
      </c>
      <c r="E159" s="173" t="s">
        <v>1336</v>
      </c>
      <c r="F159" s="174" t="s">
        <v>1337</v>
      </c>
      <c r="G159" s="175" t="s">
        <v>153</v>
      </c>
      <c r="H159" s="176">
        <v>1</v>
      </c>
      <c r="I159" s="177"/>
      <c r="J159" s="178">
        <f>ROUND(I159*H159,2)</f>
        <v>0</v>
      </c>
      <c r="K159" s="179"/>
      <c r="L159" s="38"/>
      <c r="M159" s="180" t="s">
        <v>1</v>
      </c>
      <c r="N159" s="181" t="s">
        <v>38</v>
      </c>
      <c r="O159" s="76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4" t="s">
        <v>216</v>
      </c>
      <c r="AT159" s="184" t="s">
        <v>150</v>
      </c>
      <c r="AU159" s="184" t="s">
        <v>82</v>
      </c>
      <c r="AY159" s="18" t="s">
        <v>147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8" t="s">
        <v>80</v>
      </c>
      <c r="BK159" s="185">
        <f>ROUND(I159*H159,2)</f>
        <v>0</v>
      </c>
      <c r="BL159" s="18" t="s">
        <v>216</v>
      </c>
      <c r="BM159" s="184" t="s">
        <v>274</v>
      </c>
    </row>
    <row r="160" s="2" customFormat="1">
      <c r="A160" s="37"/>
      <c r="B160" s="38"/>
      <c r="C160" s="37"/>
      <c r="D160" s="186" t="s">
        <v>155</v>
      </c>
      <c r="E160" s="37"/>
      <c r="F160" s="187" t="s">
        <v>1338</v>
      </c>
      <c r="G160" s="37"/>
      <c r="H160" s="37"/>
      <c r="I160" s="188"/>
      <c r="J160" s="37"/>
      <c r="K160" s="37"/>
      <c r="L160" s="38"/>
      <c r="M160" s="189"/>
      <c r="N160" s="190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155</v>
      </c>
      <c r="AU160" s="18" t="s">
        <v>82</v>
      </c>
    </row>
    <row r="161" s="2" customFormat="1" ht="21.75" customHeight="1">
      <c r="A161" s="37"/>
      <c r="B161" s="171"/>
      <c r="C161" s="172" t="s">
        <v>221</v>
      </c>
      <c r="D161" s="172" t="s">
        <v>150</v>
      </c>
      <c r="E161" s="173" t="s">
        <v>1339</v>
      </c>
      <c r="F161" s="174" t="s">
        <v>1340</v>
      </c>
      <c r="G161" s="175" t="s">
        <v>153</v>
      </c>
      <c r="H161" s="176">
        <v>1</v>
      </c>
      <c r="I161" s="177"/>
      <c r="J161" s="178">
        <f>ROUND(I161*H161,2)</f>
        <v>0</v>
      </c>
      <c r="K161" s="179"/>
      <c r="L161" s="38"/>
      <c r="M161" s="180" t="s">
        <v>1</v>
      </c>
      <c r="N161" s="181" t="s">
        <v>38</v>
      </c>
      <c r="O161" s="7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4" t="s">
        <v>216</v>
      </c>
      <c r="AT161" s="184" t="s">
        <v>150</v>
      </c>
      <c r="AU161" s="184" t="s">
        <v>82</v>
      </c>
      <c r="AY161" s="18" t="s">
        <v>147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8" t="s">
        <v>80</v>
      </c>
      <c r="BK161" s="185">
        <f>ROUND(I161*H161,2)</f>
        <v>0</v>
      </c>
      <c r="BL161" s="18" t="s">
        <v>216</v>
      </c>
      <c r="BM161" s="184" t="s">
        <v>278</v>
      </c>
    </row>
    <row r="162" s="2" customFormat="1">
      <c r="A162" s="37"/>
      <c r="B162" s="38"/>
      <c r="C162" s="37"/>
      <c r="D162" s="186" t="s">
        <v>155</v>
      </c>
      <c r="E162" s="37"/>
      <c r="F162" s="187" t="s">
        <v>1341</v>
      </c>
      <c r="G162" s="37"/>
      <c r="H162" s="37"/>
      <c r="I162" s="188"/>
      <c r="J162" s="37"/>
      <c r="K162" s="37"/>
      <c r="L162" s="38"/>
      <c r="M162" s="189"/>
      <c r="N162" s="190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155</v>
      </c>
      <c r="AU162" s="18" t="s">
        <v>82</v>
      </c>
    </row>
    <row r="163" s="2" customFormat="1" ht="24.15" customHeight="1">
      <c r="A163" s="37"/>
      <c r="B163" s="171"/>
      <c r="C163" s="172" t="s">
        <v>291</v>
      </c>
      <c r="D163" s="172" t="s">
        <v>150</v>
      </c>
      <c r="E163" s="173" t="s">
        <v>1342</v>
      </c>
      <c r="F163" s="174" t="s">
        <v>1343</v>
      </c>
      <c r="G163" s="175" t="s">
        <v>153</v>
      </c>
      <c r="H163" s="176">
        <v>1</v>
      </c>
      <c r="I163" s="177"/>
      <c r="J163" s="178">
        <f>ROUND(I163*H163,2)</f>
        <v>0</v>
      </c>
      <c r="K163" s="179"/>
      <c r="L163" s="38"/>
      <c r="M163" s="180" t="s">
        <v>1</v>
      </c>
      <c r="N163" s="181" t="s">
        <v>38</v>
      </c>
      <c r="O163" s="76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4" t="s">
        <v>216</v>
      </c>
      <c r="AT163" s="184" t="s">
        <v>150</v>
      </c>
      <c r="AU163" s="184" t="s">
        <v>82</v>
      </c>
      <c r="AY163" s="18" t="s">
        <v>147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8" t="s">
        <v>80</v>
      </c>
      <c r="BK163" s="185">
        <f>ROUND(I163*H163,2)</f>
        <v>0</v>
      </c>
      <c r="BL163" s="18" t="s">
        <v>216</v>
      </c>
      <c r="BM163" s="184" t="s">
        <v>294</v>
      </c>
    </row>
    <row r="164" s="2" customFormat="1">
      <c r="A164" s="37"/>
      <c r="B164" s="38"/>
      <c r="C164" s="37"/>
      <c r="D164" s="186" t="s">
        <v>155</v>
      </c>
      <c r="E164" s="37"/>
      <c r="F164" s="187" t="s">
        <v>1344</v>
      </c>
      <c r="G164" s="37"/>
      <c r="H164" s="37"/>
      <c r="I164" s="188"/>
      <c r="J164" s="37"/>
      <c r="K164" s="37"/>
      <c r="L164" s="38"/>
      <c r="M164" s="189"/>
      <c r="N164" s="190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155</v>
      </c>
      <c r="AU164" s="18" t="s">
        <v>82</v>
      </c>
    </row>
    <row r="165" s="2" customFormat="1" ht="33" customHeight="1">
      <c r="A165" s="37"/>
      <c r="B165" s="171"/>
      <c r="C165" s="172" t="s">
        <v>226</v>
      </c>
      <c r="D165" s="172" t="s">
        <v>150</v>
      </c>
      <c r="E165" s="173" t="s">
        <v>1345</v>
      </c>
      <c r="F165" s="174" t="s">
        <v>1346</v>
      </c>
      <c r="G165" s="175" t="s">
        <v>153</v>
      </c>
      <c r="H165" s="176">
        <v>6</v>
      </c>
      <c r="I165" s="177"/>
      <c r="J165" s="178">
        <f>ROUND(I165*H165,2)</f>
        <v>0</v>
      </c>
      <c r="K165" s="179"/>
      <c r="L165" s="38"/>
      <c r="M165" s="180" t="s">
        <v>1</v>
      </c>
      <c r="N165" s="181" t="s">
        <v>38</v>
      </c>
      <c r="O165" s="76"/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4" t="s">
        <v>216</v>
      </c>
      <c r="AT165" s="184" t="s">
        <v>150</v>
      </c>
      <c r="AU165" s="184" t="s">
        <v>82</v>
      </c>
      <c r="AY165" s="18" t="s">
        <v>147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8" t="s">
        <v>80</v>
      </c>
      <c r="BK165" s="185">
        <f>ROUND(I165*H165,2)</f>
        <v>0</v>
      </c>
      <c r="BL165" s="18" t="s">
        <v>216</v>
      </c>
      <c r="BM165" s="184" t="s">
        <v>298</v>
      </c>
    </row>
    <row r="166" s="2" customFormat="1">
      <c r="A166" s="37"/>
      <c r="B166" s="38"/>
      <c r="C166" s="37"/>
      <c r="D166" s="186" t="s">
        <v>155</v>
      </c>
      <c r="E166" s="37"/>
      <c r="F166" s="187" t="s">
        <v>1347</v>
      </c>
      <c r="G166" s="37"/>
      <c r="H166" s="37"/>
      <c r="I166" s="188"/>
      <c r="J166" s="37"/>
      <c r="K166" s="37"/>
      <c r="L166" s="38"/>
      <c r="M166" s="189"/>
      <c r="N166" s="190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155</v>
      </c>
      <c r="AU166" s="18" t="s">
        <v>82</v>
      </c>
    </row>
    <row r="167" s="2" customFormat="1" ht="24.15" customHeight="1">
      <c r="A167" s="37"/>
      <c r="B167" s="171"/>
      <c r="C167" s="172" t="s">
        <v>7</v>
      </c>
      <c r="D167" s="172" t="s">
        <v>150</v>
      </c>
      <c r="E167" s="173" t="s">
        <v>1348</v>
      </c>
      <c r="F167" s="174" t="s">
        <v>1349</v>
      </c>
      <c r="G167" s="175" t="s">
        <v>153</v>
      </c>
      <c r="H167" s="176">
        <v>4</v>
      </c>
      <c r="I167" s="177"/>
      <c r="J167" s="178">
        <f>ROUND(I167*H167,2)</f>
        <v>0</v>
      </c>
      <c r="K167" s="179"/>
      <c r="L167" s="38"/>
      <c r="M167" s="180" t="s">
        <v>1</v>
      </c>
      <c r="N167" s="181" t="s">
        <v>38</v>
      </c>
      <c r="O167" s="76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4" t="s">
        <v>216</v>
      </c>
      <c r="AT167" s="184" t="s">
        <v>150</v>
      </c>
      <c r="AU167" s="184" t="s">
        <v>82</v>
      </c>
      <c r="AY167" s="18" t="s">
        <v>147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8" t="s">
        <v>80</v>
      </c>
      <c r="BK167" s="185">
        <f>ROUND(I167*H167,2)</f>
        <v>0</v>
      </c>
      <c r="BL167" s="18" t="s">
        <v>216</v>
      </c>
      <c r="BM167" s="184" t="s">
        <v>302</v>
      </c>
    </row>
    <row r="168" s="2" customFormat="1">
      <c r="A168" s="37"/>
      <c r="B168" s="38"/>
      <c r="C168" s="37"/>
      <c r="D168" s="186" t="s">
        <v>155</v>
      </c>
      <c r="E168" s="37"/>
      <c r="F168" s="187" t="s">
        <v>1350</v>
      </c>
      <c r="G168" s="37"/>
      <c r="H168" s="37"/>
      <c r="I168" s="188"/>
      <c r="J168" s="37"/>
      <c r="K168" s="37"/>
      <c r="L168" s="38"/>
      <c r="M168" s="189"/>
      <c r="N168" s="190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155</v>
      </c>
      <c r="AU168" s="18" t="s">
        <v>82</v>
      </c>
    </row>
    <row r="169" s="2" customFormat="1" ht="33" customHeight="1">
      <c r="A169" s="37"/>
      <c r="B169" s="171"/>
      <c r="C169" s="172" t="s">
        <v>229</v>
      </c>
      <c r="D169" s="172" t="s">
        <v>150</v>
      </c>
      <c r="E169" s="173" t="s">
        <v>1351</v>
      </c>
      <c r="F169" s="174" t="s">
        <v>1352</v>
      </c>
      <c r="G169" s="175" t="s">
        <v>153</v>
      </c>
      <c r="H169" s="176">
        <v>1</v>
      </c>
      <c r="I169" s="177"/>
      <c r="J169" s="178">
        <f>ROUND(I169*H169,2)</f>
        <v>0</v>
      </c>
      <c r="K169" s="179"/>
      <c r="L169" s="38"/>
      <c r="M169" s="180" t="s">
        <v>1</v>
      </c>
      <c r="N169" s="181" t="s">
        <v>38</v>
      </c>
      <c r="O169" s="7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4" t="s">
        <v>216</v>
      </c>
      <c r="AT169" s="184" t="s">
        <v>150</v>
      </c>
      <c r="AU169" s="184" t="s">
        <v>82</v>
      </c>
      <c r="AY169" s="18" t="s">
        <v>147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8" t="s">
        <v>80</v>
      </c>
      <c r="BK169" s="185">
        <f>ROUND(I169*H169,2)</f>
        <v>0</v>
      </c>
      <c r="BL169" s="18" t="s">
        <v>216</v>
      </c>
      <c r="BM169" s="184" t="s">
        <v>306</v>
      </c>
    </row>
    <row r="170" s="2" customFormat="1">
      <c r="A170" s="37"/>
      <c r="B170" s="38"/>
      <c r="C170" s="37"/>
      <c r="D170" s="186" t="s">
        <v>155</v>
      </c>
      <c r="E170" s="37"/>
      <c r="F170" s="187" t="s">
        <v>1353</v>
      </c>
      <c r="G170" s="37"/>
      <c r="H170" s="37"/>
      <c r="I170" s="188"/>
      <c r="J170" s="37"/>
      <c r="K170" s="37"/>
      <c r="L170" s="38"/>
      <c r="M170" s="189"/>
      <c r="N170" s="190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155</v>
      </c>
      <c r="AU170" s="18" t="s">
        <v>82</v>
      </c>
    </row>
    <row r="171" s="2" customFormat="1" ht="24.15" customHeight="1">
      <c r="A171" s="37"/>
      <c r="B171" s="171"/>
      <c r="C171" s="172" t="s">
        <v>308</v>
      </c>
      <c r="D171" s="172" t="s">
        <v>150</v>
      </c>
      <c r="E171" s="173" t="s">
        <v>1354</v>
      </c>
      <c r="F171" s="174" t="s">
        <v>1355</v>
      </c>
      <c r="G171" s="175" t="s">
        <v>153</v>
      </c>
      <c r="H171" s="176">
        <v>3</v>
      </c>
      <c r="I171" s="177"/>
      <c r="J171" s="178">
        <f>ROUND(I171*H171,2)</f>
        <v>0</v>
      </c>
      <c r="K171" s="179"/>
      <c r="L171" s="38"/>
      <c r="M171" s="180" t="s">
        <v>1</v>
      </c>
      <c r="N171" s="181" t="s">
        <v>38</v>
      </c>
      <c r="O171" s="76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4" t="s">
        <v>216</v>
      </c>
      <c r="AT171" s="184" t="s">
        <v>150</v>
      </c>
      <c r="AU171" s="184" t="s">
        <v>82</v>
      </c>
      <c r="AY171" s="18" t="s">
        <v>147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8" t="s">
        <v>80</v>
      </c>
      <c r="BK171" s="185">
        <f>ROUND(I171*H171,2)</f>
        <v>0</v>
      </c>
      <c r="BL171" s="18" t="s">
        <v>216</v>
      </c>
      <c r="BM171" s="184" t="s">
        <v>311</v>
      </c>
    </row>
    <row r="172" s="2" customFormat="1">
      <c r="A172" s="37"/>
      <c r="B172" s="38"/>
      <c r="C172" s="37"/>
      <c r="D172" s="186" t="s">
        <v>155</v>
      </c>
      <c r="E172" s="37"/>
      <c r="F172" s="187" t="s">
        <v>1356</v>
      </c>
      <c r="G172" s="37"/>
      <c r="H172" s="37"/>
      <c r="I172" s="188"/>
      <c r="J172" s="37"/>
      <c r="K172" s="37"/>
      <c r="L172" s="38"/>
      <c r="M172" s="189"/>
      <c r="N172" s="190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155</v>
      </c>
      <c r="AU172" s="18" t="s">
        <v>82</v>
      </c>
    </row>
    <row r="173" s="2" customFormat="1" ht="24.15" customHeight="1">
      <c r="A173" s="37"/>
      <c r="B173" s="171"/>
      <c r="C173" s="172" t="s">
        <v>233</v>
      </c>
      <c r="D173" s="172" t="s">
        <v>150</v>
      </c>
      <c r="E173" s="173" t="s">
        <v>1357</v>
      </c>
      <c r="F173" s="174" t="s">
        <v>1358</v>
      </c>
      <c r="G173" s="175" t="s">
        <v>153</v>
      </c>
      <c r="H173" s="176">
        <v>1</v>
      </c>
      <c r="I173" s="177"/>
      <c r="J173" s="178">
        <f>ROUND(I173*H173,2)</f>
        <v>0</v>
      </c>
      <c r="K173" s="179"/>
      <c r="L173" s="38"/>
      <c r="M173" s="180" t="s">
        <v>1</v>
      </c>
      <c r="N173" s="181" t="s">
        <v>38</v>
      </c>
      <c r="O173" s="76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4" t="s">
        <v>216</v>
      </c>
      <c r="AT173" s="184" t="s">
        <v>150</v>
      </c>
      <c r="AU173" s="184" t="s">
        <v>82</v>
      </c>
      <c r="AY173" s="18" t="s">
        <v>147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8" t="s">
        <v>80</v>
      </c>
      <c r="BK173" s="185">
        <f>ROUND(I173*H173,2)</f>
        <v>0</v>
      </c>
      <c r="BL173" s="18" t="s">
        <v>216</v>
      </c>
      <c r="BM173" s="184" t="s">
        <v>315</v>
      </c>
    </row>
    <row r="174" s="2" customFormat="1">
      <c r="A174" s="37"/>
      <c r="B174" s="38"/>
      <c r="C174" s="37"/>
      <c r="D174" s="186" t="s">
        <v>155</v>
      </c>
      <c r="E174" s="37"/>
      <c r="F174" s="187" t="s">
        <v>1359</v>
      </c>
      <c r="G174" s="37"/>
      <c r="H174" s="37"/>
      <c r="I174" s="188"/>
      <c r="J174" s="37"/>
      <c r="K174" s="37"/>
      <c r="L174" s="38"/>
      <c r="M174" s="189"/>
      <c r="N174" s="190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155</v>
      </c>
      <c r="AU174" s="18" t="s">
        <v>82</v>
      </c>
    </row>
    <row r="175" s="2" customFormat="1" ht="24.15" customHeight="1">
      <c r="A175" s="37"/>
      <c r="B175" s="171"/>
      <c r="C175" s="172" t="s">
        <v>317</v>
      </c>
      <c r="D175" s="172" t="s">
        <v>150</v>
      </c>
      <c r="E175" s="173" t="s">
        <v>1360</v>
      </c>
      <c r="F175" s="174" t="s">
        <v>1361</v>
      </c>
      <c r="G175" s="175" t="s">
        <v>153</v>
      </c>
      <c r="H175" s="176">
        <v>2</v>
      </c>
      <c r="I175" s="177"/>
      <c r="J175" s="178">
        <f>ROUND(I175*H175,2)</f>
        <v>0</v>
      </c>
      <c r="K175" s="179"/>
      <c r="L175" s="38"/>
      <c r="M175" s="180" t="s">
        <v>1</v>
      </c>
      <c r="N175" s="181" t="s">
        <v>38</v>
      </c>
      <c r="O175" s="7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4" t="s">
        <v>216</v>
      </c>
      <c r="AT175" s="184" t="s">
        <v>150</v>
      </c>
      <c r="AU175" s="184" t="s">
        <v>82</v>
      </c>
      <c r="AY175" s="18" t="s">
        <v>147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8" t="s">
        <v>80</v>
      </c>
      <c r="BK175" s="185">
        <f>ROUND(I175*H175,2)</f>
        <v>0</v>
      </c>
      <c r="BL175" s="18" t="s">
        <v>216</v>
      </c>
      <c r="BM175" s="184" t="s">
        <v>320</v>
      </c>
    </row>
    <row r="176" s="2" customFormat="1">
      <c r="A176" s="37"/>
      <c r="B176" s="38"/>
      <c r="C176" s="37"/>
      <c r="D176" s="186" t="s">
        <v>155</v>
      </c>
      <c r="E176" s="37"/>
      <c r="F176" s="187" t="s">
        <v>1362</v>
      </c>
      <c r="G176" s="37"/>
      <c r="H176" s="37"/>
      <c r="I176" s="188"/>
      <c r="J176" s="37"/>
      <c r="K176" s="37"/>
      <c r="L176" s="38"/>
      <c r="M176" s="189"/>
      <c r="N176" s="190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155</v>
      </c>
      <c r="AU176" s="18" t="s">
        <v>82</v>
      </c>
    </row>
    <row r="177" s="2" customFormat="1" ht="24.15" customHeight="1">
      <c r="A177" s="37"/>
      <c r="B177" s="171"/>
      <c r="C177" s="172" t="s">
        <v>237</v>
      </c>
      <c r="D177" s="172" t="s">
        <v>150</v>
      </c>
      <c r="E177" s="173" t="s">
        <v>1363</v>
      </c>
      <c r="F177" s="174" t="s">
        <v>1364</v>
      </c>
      <c r="G177" s="175" t="s">
        <v>153</v>
      </c>
      <c r="H177" s="176">
        <v>2</v>
      </c>
      <c r="I177" s="177"/>
      <c r="J177" s="178">
        <f>ROUND(I177*H177,2)</f>
        <v>0</v>
      </c>
      <c r="K177" s="179"/>
      <c r="L177" s="38"/>
      <c r="M177" s="180" t="s">
        <v>1</v>
      </c>
      <c r="N177" s="181" t="s">
        <v>38</v>
      </c>
      <c r="O177" s="76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4" t="s">
        <v>216</v>
      </c>
      <c r="AT177" s="184" t="s">
        <v>150</v>
      </c>
      <c r="AU177" s="184" t="s">
        <v>82</v>
      </c>
      <c r="AY177" s="18" t="s">
        <v>147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8" t="s">
        <v>80</v>
      </c>
      <c r="BK177" s="185">
        <f>ROUND(I177*H177,2)</f>
        <v>0</v>
      </c>
      <c r="BL177" s="18" t="s">
        <v>216</v>
      </c>
      <c r="BM177" s="184" t="s">
        <v>324</v>
      </c>
    </row>
    <row r="178" s="2" customFormat="1">
      <c r="A178" s="37"/>
      <c r="B178" s="38"/>
      <c r="C178" s="37"/>
      <c r="D178" s="186" t="s">
        <v>155</v>
      </c>
      <c r="E178" s="37"/>
      <c r="F178" s="187" t="s">
        <v>1365</v>
      </c>
      <c r="G178" s="37"/>
      <c r="H178" s="37"/>
      <c r="I178" s="188"/>
      <c r="J178" s="37"/>
      <c r="K178" s="37"/>
      <c r="L178" s="38"/>
      <c r="M178" s="189"/>
      <c r="N178" s="190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155</v>
      </c>
      <c r="AU178" s="18" t="s">
        <v>82</v>
      </c>
    </row>
    <row r="179" s="2" customFormat="1" ht="37.8" customHeight="1">
      <c r="A179" s="37"/>
      <c r="B179" s="171"/>
      <c r="C179" s="172" t="s">
        <v>326</v>
      </c>
      <c r="D179" s="172" t="s">
        <v>150</v>
      </c>
      <c r="E179" s="173" t="s">
        <v>1366</v>
      </c>
      <c r="F179" s="174" t="s">
        <v>1367</v>
      </c>
      <c r="G179" s="175" t="s">
        <v>153</v>
      </c>
      <c r="H179" s="176">
        <v>3</v>
      </c>
      <c r="I179" s="177"/>
      <c r="J179" s="178">
        <f>ROUND(I179*H179,2)</f>
        <v>0</v>
      </c>
      <c r="K179" s="179"/>
      <c r="L179" s="38"/>
      <c r="M179" s="180" t="s">
        <v>1</v>
      </c>
      <c r="N179" s="181" t="s">
        <v>38</v>
      </c>
      <c r="O179" s="76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4" t="s">
        <v>216</v>
      </c>
      <c r="AT179" s="184" t="s">
        <v>150</v>
      </c>
      <c r="AU179" s="184" t="s">
        <v>82</v>
      </c>
      <c r="AY179" s="18" t="s">
        <v>147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8" t="s">
        <v>80</v>
      </c>
      <c r="BK179" s="185">
        <f>ROUND(I179*H179,2)</f>
        <v>0</v>
      </c>
      <c r="BL179" s="18" t="s">
        <v>216</v>
      </c>
      <c r="BM179" s="184" t="s">
        <v>329</v>
      </c>
    </row>
    <row r="180" s="2" customFormat="1">
      <c r="A180" s="37"/>
      <c r="B180" s="38"/>
      <c r="C180" s="37"/>
      <c r="D180" s="186" t="s">
        <v>155</v>
      </c>
      <c r="E180" s="37"/>
      <c r="F180" s="187" t="s">
        <v>1368</v>
      </c>
      <c r="G180" s="37"/>
      <c r="H180" s="37"/>
      <c r="I180" s="188"/>
      <c r="J180" s="37"/>
      <c r="K180" s="37"/>
      <c r="L180" s="38"/>
      <c r="M180" s="189"/>
      <c r="N180" s="190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155</v>
      </c>
      <c r="AU180" s="18" t="s">
        <v>82</v>
      </c>
    </row>
    <row r="181" s="2" customFormat="1" ht="37.8" customHeight="1">
      <c r="A181" s="37"/>
      <c r="B181" s="171"/>
      <c r="C181" s="172" t="s">
        <v>241</v>
      </c>
      <c r="D181" s="172" t="s">
        <v>150</v>
      </c>
      <c r="E181" s="173" t="s">
        <v>1369</v>
      </c>
      <c r="F181" s="174" t="s">
        <v>1370</v>
      </c>
      <c r="G181" s="175" t="s">
        <v>153</v>
      </c>
      <c r="H181" s="176">
        <v>1</v>
      </c>
      <c r="I181" s="177"/>
      <c r="J181" s="178">
        <f>ROUND(I181*H181,2)</f>
        <v>0</v>
      </c>
      <c r="K181" s="179"/>
      <c r="L181" s="38"/>
      <c r="M181" s="180" t="s">
        <v>1</v>
      </c>
      <c r="N181" s="181" t="s">
        <v>38</v>
      </c>
      <c r="O181" s="76"/>
      <c r="P181" s="182">
        <f>O181*H181</f>
        <v>0</v>
      </c>
      <c r="Q181" s="182">
        <v>0</v>
      </c>
      <c r="R181" s="182">
        <f>Q181*H181</f>
        <v>0</v>
      </c>
      <c r="S181" s="182">
        <v>0</v>
      </c>
      <c r="T181" s="183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4" t="s">
        <v>216</v>
      </c>
      <c r="AT181" s="184" t="s">
        <v>150</v>
      </c>
      <c r="AU181" s="184" t="s">
        <v>82</v>
      </c>
      <c r="AY181" s="18" t="s">
        <v>147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8" t="s">
        <v>80</v>
      </c>
      <c r="BK181" s="185">
        <f>ROUND(I181*H181,2)</f>
        <v>0</v>
      </c>
      <c r="BL181" s="18" t="s">
        <v>216</v>
      </c>
      <c r="BM181" s="184" t="s">
        <v>333</v>
      </c>
    </row>
    <row r="182" s="2" customFormat="1">
      <c r="A182" s="37"/>
      <c r="B182" s="38"/>
      <c r="C182" s="37"/>
      <c r="D182" s="186" t="s">
        <v>155</v>
      </c>
      <c r="E182" s="37"/>
      <c r="F182" s="187" t="s">
        <v>1371</v>
      </c>
      <c r="G182" s="37"/>
      <c r="H182" s="37"/>
      <c r="I182" s="188"/>
      <c r="J182" s="37"/>
      <c r="K182" s="37"/>
      <c r="L182" s="38"/>
      <c r="M182" s="189"/>
      <c r="N182" s="190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155</v>
      </c>
      <c r="AU182" s="18" t="s">
        <v>82</v>
      </c>
    </row>
    <row r="183" s="2" customFormat="1" ht="44.25" customHeight="1">
      <c r="A183" s="37"/>
      <c r="B183" s="171"/>
      <c r="C183" s="172" t="s">
        <v>335</v>
      </c>
      <c r="D183" s="172" t="s">
        <v>150</v>
      </c>
      <c r="E183" s="173" t="s">
        <v>1372</v>
      </c>
      <c r="F183" s="174" t="s">
        <v>1373</v>
      </c>
      <c r="G183" s="175" t="s">
        <v>667</v>
      </c>
      <c r="H183" s="226"/>
      <c r="I183" s="177"/>
      <c r="J183" s="178">
        <f>ROUND(I183*H183,2)</f>
        <v>0</v>
      </c>
      <c r="K183" s="179"/>
      <c r="L183" s="38"/>
      <c r="M183" s="180" t="s">
        <v>1</v>
      </c>
      <c r="N183" s="181" t="s">
        <v>38</v>
      </c>
      <c r="O183" s="76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4" t="s">
        <v>216</v>
      </c>
      <c r="AT183" s="184" t="s">
        <v>150</v>
      </c>
      <c r="AU183" s="184" t="s">
        <v>82</v>
      </c>
      <c r="AY183" s="18" t="s">
        <v>147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8" t="s">
        <v>80</v>
      </c>
      <c r="BK183" s="185">
        <f>ROUND(I183*H183,2)</f>
        <v>0</v>
      </c>
      <c r="BL183" s="18" t="s">
        <v>216</v>
      </c>
      <c r="BM183" s="184" t="s">
        <v>336</v>
      </c>
    </row>
    <row r="184" s="2" customFormat="1">
      <c r="A184" s="37"/>
      <c r="B184" s="38"/>
      <c r="C184" s="37"/>
      <c r="D184" s="186" t="s">
        <v>155</v>
      </c>
      <c r="E184" s="37"/>
      <c r="F184" s="187" t="s">
        <v>1374</v>
      </c>
      <c r="G184" s="37"/>
      <c r="H184" s="37"/>
      <c r="I184" s="188"/>
      <c r="J184" s="37"/>
      <c r="K184" s="37"/>
      <c r="L184" s="38"/>
      <c r="M184" s="189"/>
      <c r="N184" s="190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155</v>
      </c>
      <c r="AU184" s="18" t="s">
        <v>82</v>
      </c>
    </row>
    <row r="185" s="12" customFormat="1" ht="22.8" customHeight="1">
      <c r="A185" s="12"/>
      <c r="B185" s="158"/>
      <c r="C185" s="12"/>
      <c r="D185" s="159" t="s">
        <v>72</v>
      </c>
      <c r="E185" s="169" t="s">
        <v>1375</v>
      </c>
      <c r="F185" s="169" t="s">
        <v>1376</v>
      </c>
      <c r="G185" s="12"/>
      <c r="H185" s="12"/>
      <c r="I185" s="161"/>
      <c r="J185" s="170">
        <f>BK185</f>
        <v>0</v>
      </c>
      <c r="K185" s="12"/>
      <c r="L185" s="158"/>
      <c r="M185" s="163"/>
      <c r="N185" s="164"/>
      <c r="O185" s="164"/>
      <c r="P185" s="165">
        <f>SUM(P186:P204)</f>
        <v>0</v>
      </c>
      <c r="Q185" s="164"/>
      <c r="R185" s="165">
        <f>SUM(R186:R204)</f>
        <v>0</v>
      </c>
      <c r="S185" s="164"/>
      <c r="T185" s="166">
        <f>SUM(T186:T204)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9" t="s">
        <v>82</v>
      </c>
      <c r="AT185" s="167" t="s">
        <v>72</v>
      </c>
      <c r="AU185" s="167" t="s">
        <v>80</v>
      </c>
      <c r="AY185" s="159" t="s">
        <v>147</v>
      </c>
      <c r="BK185" s="168">
        <f>SUM(BK186:BK204)</f>
        <v>0</v>
      </c>
    </row>
    <row r="186" s="2" customFormat="1" ht="37.8" customHeight="1">
      <c r="A186" s="37"/>
      <c r="B186" s="171"/>
      <c r="C186" s="172" t="s">
        <v>103</v>
      </c>
      <c r="D186" s="172" t="s">
        <v>150</v>
      </c>
      <c r="E186" s="173" t="s">
        <v>1377</v>
      </c>
      <c r="F186" s="174" t="s">
        <v>1378</v>
      </c>
      <c r="G186" s="175" t="s">
        <v>153</v>
      </c>
      <c r="H186" s="176">
        <v>7</v>
      </c>
      <c r="I186" s="177"/>
      <c r="J186" s="178">
        <f>ROUND(I186*H186,2)</f>
        <v>0</v>
      </c>
      <c r="K186" s="179"/>
      <c r="L186" s="38"/>
      <c r="M186" s="180" t="s">
        <v>1</v>
      </c>
      <c r="N186" s="181" t="s">
        <v>38</v>
      </c>
      <c r="O186" s="76"/>
      <c r="P186" s="182">
        <f>O186*H186</f>
        <v>0</v>
      </c>
      <c r="Q186" s="182">
        <v>0</v>
      </c>
      <c r="R186" s="182">
        <f>Q186*H186</f>
        <v>0</v>
      </c>
      <c r="S186" s="182">
        <v>0</v>
      </c>
      <c r="T186" s="183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4" t="s">
        <v>216</v>
      </c>
      <c r="AT186" s="184" t="s">
        <v>150</v>
      </c>
      <c r="AU186" s="184" t="s">
        <v>82</v>
      </c>
      <c r="AY186" s="18" t="s">
        <v>147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8" t="s">
        <v>80</v>
      </c>
      <c r="BK186" s="185">
        <f>ROUND(I186*H186,2)</f>
        <v>0</v>
      </c>
      <c r="BL186" s="18" t="s">
        <v>216</v>
      </c>
      <c r="BM186" s="184" t="s">
        <v>343</v>
      </c>
    </row>
    <row r="187" s="2" customFormat="1">
      <c r="A187" s="37"/>
      <c r="B187" s="38"/>
      <c r="C187" s="37"/>
      <c r="D187" s="186" t="s">
        <v>155</v>
      </c>
      <c r="E187" s="37"/>
      <c r="F187" s="187" t="s">
        <v>1379</v>
      </c>
      <c r="G187" s="37"/>
      <c r="H187" s="37"/>
      <c r="I187" s="188"/>
      <c r="J187" s="37"/>
      <c r="K187" s="37"/>
      <c r="L187" s="38"/>
      <c r="M187" s="189"/>
      <c r="N187" s="190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155</v>
      </c>
      <c r="AU187" s="18" t="s">
        <v>82</v>
      </c>
    </row>
    <row r="188" s="2" customFormat="1" ht="16.5" customHeight="1">
      <c r="A188" s="37"/>
      <c r="B188" s="171"/>
      <c r="C188" s="172" t="s">
        <v>345</v>
      </c>
      <c r="D188" s="172" t="s">
        <v>150</v>
      </c>
      <c r="E188" s="173" t="s">
        <v>1380</v>
      </c>
      <c r="F188" s="174" t="s">
        <v>1381</v>
      </c>
      <c r="G188" s="175" t="s">
        <v>164</v>
      </c>
      <c r="H188" s="176">
        <v>25</v>
      </c>
      <c r="I188" s="177"/>
      <c r="J188" s="178">
        <f>ROUND(I188*H188,2)</f>
        <v>0</v>
      </c>
      <c r="K188" s="179"/>
      <c r="L188" s="38"/>
      <c r="M188" s="180" t="s">
        <v>1</v>
      </c>
      <c r="N188" s="181" t="s">
        <v>38</v>
      </c>
      <c r="O188" s="76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4" t="s">
        <v>216</v>
      </c>
      <c r="AT188" s="184" t="s">
        <v>150</v>
      </c>
      <c r="AU188" s="184" t="s">
        <v>82</v>
      </c>
      <c r="AY188" s="18" t="s">
        <v>147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8" t="s">
        <v>80</v>
      </c>
      <c r="BK188" s="185">
        <f>ROUND(I188*H188,2)</f>
        <v>0</v>
      </c>
      <c r="BL188" s="18" t="s">
        <v>216</v>
      </c>
      <c r="BM188" s="184" t="s">
        <v>348</v>
      </c>
    </row>
    <row r="189" s="2" customFormat="1">
      <c r="A189" s="37"/>
      <c r="B189" s="38"/>
      <c r="C189" s="37"/>
      <c r="D189" s="186" t="s">
        <v>155</v>
      </c>
      <c r="E189" s="37"/>
      <c r="F189" s="187" t="s">
        <v>1382</v>
      </c>
      <c r="G189" s="37"/>
      <c r="H189" s="37"/>
      <c r="I189" s="188"/>
      <c r="J189" s="37"/>
      <c r="K189" s="37"/>
      <c r="L189" s="38"/>
      <c r="M189" s="189"/>
      <c r="N189" s="190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155</v>
      </c>
      <c r="AU189" s="18" t="s">
        <v>82</v>
      </c>
    </row>
    <row r="190" s="2" customFormat="1" ht="44.25" customHeight="1">
      <c r="A190" s="37"/>
      <c r="B190" s="171"/>
      <c r="C190" s="172" t="s">
        <v>268</v>
      </c>
      <c r="D190" s="172" t="s">
        <v>150</v>
      </c>
      <c r="E190" s="173" t="s">
        <v>1408</v>
      </c>
      <c r="F190" s="174" t="s">
        <v>1409</v>
      </c>
      <c r="G190" s="175" t="s">
        <v>153</v>
      </c>
      <c r="H190" s="176">
        <v>2</v>
      </c>
      <c r="I190" s="177"/>
      <c r="J190" s="178">
        <f>ROUND(I190*H190,2)</f>
        <v>0</v>
      </c>
      <c r="K190" s="179"/>
      <c r="L190" s="38"/>
      <c r="M190" s="180" t="s">
        <v>1</v>
      </c>
      <c r="N190" s="181" t="s">
        <v>38</v>
      </c>
      <c r="O190" s="76"/>
      <c r="P190" s="182">
        <f>O190*H190</f>
        <v>0</v>
      </c>
      <c r="Q190" s="182">
        <v>0</v>
      </c>
      <c r="R190" s="182">
        <f>Q190*H190</f>
        <v>0</v>
      </c>
      <c r="S190" s="182">
        <v>0</v>
      </c>
      <c r="T190" s="183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4" t="s">
        <v>216</v>
      </c>
      <c r="AT190" s="184" t="s">
        <v>150</v>
      </c>
      <c r="AU190" s="184" t="s">
        <v>82</v>
      </c>
      <c r="AY190" s="18" t="s">
        <v>147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8" t="s">
        <v>80</v>
      </c>
      <c r="BK190" s="185">
        <f>ROUND(I190*H190,2)</f>
        <v>0</v>
      </c>
      <c r="BL190" s="18" t="s">
        <v>216</v>
      </c>
      <c r="BM190" s="184" t="s">
        <v>356</v>
      </c>
    </row>
    <row r="191" s="2" customFormat="1">
      <c r="A191" s="37"/>
      <c r="B191" s="38"/>
      <c r="C191" s="37"/>
      <c r="D191" s="186" t="s">
        <v>155</v>
      </c>
      <c r="E191" s="37"/>
      <c r="F191" s="187" t="s">
        <v>1410</v>
      </c>
      <c r="G191" s="37"/>
      <c r="H191" s="37"/>
      <c r="I191" s="188"/>
      <c r="J191" s="37"/>
      <c r="K191" s="37"/>
      <c r="L191" s="38"/>
      <c r="M191" s="189"/>
      <c r="N191" s="190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155</v>
      </c>
      <c r="AU191" s="18" t="s">
        <v>82</v>
      </c>
    </row>
    <row r="192" s="2" customFormat="1" ht="44.25" customHeight="1">
      <c r="A192" s="37"/>
      <c r="B192" s="171"/>
      <c r="C192" s="172" t="s">
        <v>358</v>
      </c>
      <c r="D192" s="172" t="s">
        <v>150</v>
      </c>
      <c r="E192" s="173" t="s">
        <v>1411</v>
      </c>
      <c r="F192" s="174" t="s">
        <v>1412</v>
      </c>
      <c r="G192" s="175" t="s">
        <v>153</v>
      </c>
      <c r="H192" s="176">
        <v>2</v>
      </c>
      <c r="I192" s="177"/>
      <c r="J192" s="178">
        <f>ROUND(I192*H192,2)</f>
        <v>0</v>
      </c>
      <c r="K192" s="179"/>
      <c r="L192" s="38"/>
      <c r="M192" s="180" t="s">
        <v>1</v>
      </c>
      <c r="N192" s="181" t="s">
        <v>38</v>
      </c>
      <c r="O192" s="76"/>
      <c r="P192" s="182">
        <f>O192*H192</f>
        <v>0</v>
      </c>
      <c r="Q192" s="182">
        <v>0</v>
      </c>
      <c r="R192" s="182">
        <f>Q192*H192</f>
        <v>0</v>
      </c>
      <c r="S192" s="182">
        <v>0</v>
      </c>
      <c r="T192" s="183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4" t="s">
        <v>216</v>
      </c>
      <c r="AT192" s="184" t="s">
        <v>150</v>
      </c>
      <c r="AU192" s="184" t="s">
        <v>82</v>
      </c>
      <c r="AY192" s="18" t="s">
        <v>147</v>
      </c>
      <c r="BE192" s="185">
        <f>IF(N192="základní",J192,0)</f>
        <v>0</v>
      </c>
      <c r="BF192" s="185">
        <f>IF(N192="snížená",J192,0)</f>
        <v>0</v>
      </c>
      <c r="BG192" s="185">
        <f>IF(N192="zákl. přenesená",J192,0)</f>
        <v>0</v>
      </c>
      <c r="BH192" s="185">
        <f>IF(N192="sníž. přenesená",J192,0)</f>
        <v>0</v>
      </c>
      <c r="BI192" s="185">
        <f>IF(N192="nulová",J192,0)</f>
        <v>0</v>
      </c>
      <c r="BJ192" s="18" t="s">
        <v>80</v>
      </c>
      <c r="BK192" s="185">
        <f>ROUND(I192*H192,2)</f>
        <v>0</v>
      </c>
      <c r="BL192" s="18" t="s">
        <v>216</v>
      </c>
      <c r="BM192" s="184" t="s">
        <v>361</v>
      </c>
    </row>
    <row r="193" s="2" customFormat="1">
      <c r="A193" s="37"/>
      <c r="B193" s="38"/>
      <c r="C193" s="37"/>
      <c r="D193" s="186" t="s">
        <v>155</v>
      </c>
      <c r="E193" s="37"/>
      <c r="F193" s="187" t="s">
        <v>1413</v>
      </c>
      <c r="G193" s="37"/>
      <c r="H193" s="37"/>
      <c r="I193" s="188"/>
      <c r="J193" s="37"/>
      <c r="K193" s="37"/>
      <c r="L193" s="38"/>
      <c r="M193" s="189"/>
      <c r="N193" s="190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155</v>
      </c>
      <c r="AU193" s="18" t="s">
        <v>82</v>
      </c>
    </row>
    <row r="194" s="2" customFormat="1" ht="49.05" customHeight="1">
      <c r="A194" s="37"/>
      <c r="B194" s="171"/>
      <c r="C194" s="172" t="s">
        <v>274</v>
      </c>
      <c r="D194" s="172" t="s">
        <v>150</v>
      </c>
      <c r="E194" s="173" t="s">
        <v>1386</v>
      </c>
      <c r="F194" s="174" t="s">
        <v>1387</v>
      </c>
      <c r="G194" s="175" t="s">
        <v>153</v>
      </c>
      <c r="H194" s="176">
        <v>2</v>
      </c>
      <c r="I194" s="177"/>
      <c r="J194" s="178">
        <f>ROUND(I194*H194,2)</f>
        <v>0</v>
      </c>
      <c r="K194" s="179"/>
      <c r="L194" s="38"/>
      <c r="M194" s="180" t="s">
        <v>1</v>
      </c>
      <c r="N194" s="181" t="s">
        <v>38</v>
      </c>
      <c r="O194" s="76"/>
      <c r="P194" s="182">
        <f>O194*H194</f>
        <v>0</v>
      </c>
      <c r="Q194" s="182">
        <v>0</v>
      </c>
      <c r="R194" s="182">
        <f>Q194*H194</f>
        <v>0</v>
      </c>
      <c r="S194" s="182">
        <v>0</v>
      </c>
      <c r="T194" s="183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4" t="s">
        <v>216</v>
      </c>
      <c r="AT194" s="184" t="s">
        <v>150</v>
      </c>
      <c r="AU194" s="184" t="s">
        <v>82</v>
      </c>
      <c r="AY194" s="18" t="s">
        <v>147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8" t="s">
        <v>80</v>
      </c>
      <c r="BK194" s="185">
        <f>ROUND(I194*H194,2)</f>
        <v>0</v>
      </c>
      <c r="BL194" s="18" t="s">
        <v>216</v>
      </c>
      <c r="BM194" s="184" t="s">
        <v>363</v>
      </c>
    </row>
    <row r="195" s="2" customFormat="1">
      <c r="A195" s="37"/>
      <c r="B195" s="38"/>
      <c r="C195" s="37"/>
      <c r="D195" s="186" t="s">
        <v>155</v>
      </c>
      <c r="E195" s="37"/>
      <c r="F195" s="187" t="s">
        <v>1388</v>
      </c>
      <c r="G195" s="37"/>
      <c r="H195" s="37"/>
      <c r="I195" s="188"/>
      <c r="J195" s="37"/>
      <c r="K195" s="37"/>
      <c r="L195" s="38"/>
      <c r="M195" s="189"/>
      <c r="N195" s="190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155</v>
      </c>
      <c r="AU195" s="18" t="s">
        <v>82</v>
      </c>
    </row>
    <row r="196" s="2" customFormat="1" ht="24.15" customHeight="1">
      <c r="A196" s="37"/>
      <c r="B196" s="171"/>
      <c r="C196" s="172" t="s">
        <v>364</v>
      </c>
      <c r="D196" s="172" t="s">
        <v>150</v>
      </c>
      <c r="E196" s="173" t="s">
        <v>1414</v>
      </c>
      <c r="F196" s="174" t="s">
        <v>1415</v>
      </c>
      <c r="G196" s="175" t="s">
        <v>153</v>
      </c>
      <c r="H196" s="176">
        <v>1</v>
      </c>
      <c r="I196" s="177"/>
      <c r="J196" s="178">
        <f>ROUND(I196*H196,2)</f>
        <v>0</v>
      </c>
      <c r="K196" s="179"/>
      <c r="L196" s="38"/>
      <c r="M196" s="180" t="s">
        <v>1</v>
      </c>
      <c r="N196" s="181" t="s">
        <v>38</v>
      </c>
      <c r="O196" s="76"/>
      <c r="P196" s="182">
        <f>O196*H196</f>
        <v>0</v>
      </c>
      <c r="Q196" s="182">
        <v>0</v>
      </c>
      <c r="R196" s="182">
        <f>Q196*H196</f>
        <v>0</v>
      </c>
      <c r="S196" s="182">
        <v>0</v>
      </c>
      <c r="T196" s="183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4" t="s">
        <v>216</v>
      </c>
      <c r="AT196" s="184" t="s">
        <v>150</v>
      </c>
      <c r="AU196" s="184" t="s">
        <v>82</v>
      </c>
      <c r="AY196" s="18" t="s">
        <v>147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8" t="s">
        <v>80</v>
      </c>
      <c r="BK196" s="185">
        <f>ROUND(I196*H196,2)</f>
        <v>0</v>
      </c>
      <c r="BL196" s="18" t="s">
        <v>216</v>
      </c>
      <c r="BM196" s="184" t="s">
        <v>365</v>
      </c>
    </row>
    <row r="197" s="2" customFormat="1">
      <c r="A197" s="37"/>
      <c r="B197" s="38"/>
      <c r="C197" s="37"/>
      <c r="D197" s="186" t="s">
        <v>155</v>
      </c>
      <c r="E197" s="37"/>
      <c r="F197" s="187" t="s">
        <v>1416</v>
      </c>
      <c r="G197" s="37"/>
      <c r="H197" s="37"/>
      <c r="I197" s="188"/>
      <c r="J197" s="37"/>
      <c r="K197" s="37"/>
      <c r="L197" s="38"/>
      <c r="M197" s="189"/>
      <c r="N197" s="190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155</v>
      </c>
      <c r="AU197" s="18" t="s">
        <v>82</v>
      </c>
    </row>
    <row r="198" s="2" customFormat="1" ht="37.8" customHeight="1">
      <c r="A198" s="37"/>
      <c r="B198" s="171"/>
      <c r="C198" s="172" t="s">
        <v>278</v>
      </c>
      <c r="D198" s="172" t="s">
        <v>150</v>
      </c>
      <c r="E198" s="173" t="s">
        <v>1395</v>
      </c>
      <c r="F198" s="174" t="s">
        <v>1396</v>
      </c>
      <c r="G198" s="175" t="s">
        <v>164</v>
      </c>
      <c r="H198" s="176">
        <v>25</v>
      </c>
      <c r="I198" s="177"/>
      <c r="J198" s="178">
        <f>ROUND(I198*H198,2)</f>
        <v>0</v>
      </c>
      <c r="K198" s="179"/>
      <c r="L198" s="38"/>
      <c r="M198" s="180" t="s">
        <v>1</v>
      </c>
      <c r="N198" s="181" t="s">
        <v>38</v>
      </c>
      <c r="O198" s="76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4" t="s">
        <v>216</v>
      </c>
      <c r="AT198" s="184" t="s">
        <v>150</v>
      </c>
      <c r="AU198" s="184" t="s">
        <v>82</v>
      </c>
      <c r="AY198" s="18" t="s">
        <v>147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8" t="s">
        <v>80</v>
      </c>
      <c r="BK198" s="185">
        <f>ROUND(I198*H198,2)</f>
        <v>0</v>
      </c>
      <c r="BL198" s="18" t="s">
        <v>216</v>
      </c>
      <c r="BM198" s="184" t="s">
        <v>369</v>
      </c>
    </row>
    <row r="199" s="2" customFormat="1">
      <c r="A199" s="37"/>
      <c r="B199" s="38"/>
      <c r="C199" s="37"/>
      <c r="D199" s="186" t="s">
        <v>155</v>
      </c>
      <c r="E199" s="37"/>
      <c r="F199" s="187" t="s">
        <v>1397</v>
      </c>
      <c r="G199" s="37"/>
      <c r="H199" s="37"/>
      <c r="I199" s="188"/>
      <c r="J199" s="37"/>
      <c r="K199" s="37"/>
      <c r="L199" s="38"/>
      <c r="M199" s="189"/>
      <c r="N199" s="190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155</v>
      </c>
      <c r="AU199" s="18" t="s">
        <v>82</v>
      </c>
    </row>
    <row r="200" s="2" customFormat="1" ht="24.15" customHeight="1">
      <c r="A200" s="37"/>
      <c r="B200" s="171"/>
      <c r="C200" s="172" t="s">
        <v>374</v>
      </c>
      <c r="D200" s="172" t="s">
        <v>150</v>
      </c>
      <c r="E200" s="173" t="s">
        <v>1398</v>
      </c>
      <c r="F200" s="174" t="s">
        <v>1399</v>
      </c>
      <c r="G200" s="175" t="s">
        <v>153</v>
      </c>
      <c r="H200" s="176">
        <v>1</v>
      </c>
      <c r="I200" s="177"/>
      <c r="J200" s="178">
        <f>ROUND(I200*H200,2)</f>
        <v>0</v>
      </c>
      <c r="K200" s="179"/>
      <c r="L200" s="38"/>
      <c r="M200" s="180" t="s">
        <v>1</v>
      </c>
      <c r="N200" s="181" t="s">
        <v>38</v>
      </c>
      <c r="O200" s="76"/>
      <c r="P200" s="182">
        <f>O200*H200</f>
        <v>0</v>
      </c>
      <c r="Q200" s="182">
        <v>0</v>
      </c>
      <c r="R200" s="182">
        <f>Q200*H200</f>
        <v>0</v>
      </c>
      <c r="S200" s="182">
        <v>0</v>
      </c>
      <c r="T200" s="183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4" t="s">
        <v>216</v>
      </c>
      <c r="AT200" s="184" t="s">
        <v>150</v>
      </c>
      <c r="AU200" s="184" t="s">
        <v>82</v>
      </c>
      <c r="AY200" s="18" t="s">
        <v>147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8" t="s">
        <v>80</v>
      </c>
      <c r="BK200" s="185">
        <f>ROUND(I200*H200,2)</f>
        <v>0</v>
      </c>
      <c r="BL200" s="18" t="s">
        <v>216</v>
      </c>
      <c r="BM200" s="184" t="s">
        <v>375</v>
      </c>
    </row>
    <row r="201" s="2" customFormat="1">
      <c r="A201" s="37"/>
      <c r="B201" s="38"/>
      <c r="C201" s="37"/>
      <c r="D201" s="186" t="s">
        <v>155</v>
      </c>
      <c r="E201" s="37"/>
      <c r="F201" s="187" t="s">
        <v>1400</v>
      </c>
      <c r="G201" s="37"/>
      <c r="H201" s="37"/>
      <c r="I201" s="188"/>
      <c r="J201" s="37"/>
      <c r="K201" s="37"/>
      <c r="L201" s="38"/>
      <c r="M201" s="189"/>
      <c r="N201" s="190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155</v>
      </c>
      <c r="AU201" s="18" t="s">
        <v>82</v>
      </c>
    </row>
    <row r="202" s="2" customFormat="1" ht="16.5" customHeight="1">
      <c r="A202" s="37"/>
      <c r="B202" s="171"/>
      <c r="C202" s="215" t="s">
        <v>294</v>
      </c>
      <c r="D202" s="215" t="s">
        <v>223</v>
      </c>
      <c r="E202" s="216" t="s">
        <v>1401</v>
      </c>
      <c r="F202" s="217" t="s">
        <v>1402</v>
      </c>
      <c r="G202" s="218" t="s">
        <v>153</v>
      </c>
      <c r="H202" s="219">
        <v>1</v>
      </c>
      <c r="I202" s="220"/>
      <c r="J202" s="221">
        <f>ROUND(I202*H202,2)</f>
        <v>0</v>
      </c>
      <c r="K202" s="222"/>
      <c r="L202" s="223"/>
      <c r="M202" s="224" t="s">
        <v>1</v>
      </c>
      <c r="N202" s="225" t="s">
        <v>38</v>
      </c>
      <c r="O202" s="7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4" t="s">
        <v>268</v>
      </c>
      <c r="AT202" s="184" t="s">
        <v>223</v>
      </c>
      <c r="AU202" s="184" t="s">
        <v>82</v>
      </c>
      <c r="AY202" s="18" t="s">
        <v>147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8" t="s">
        <v>80</v>
      </c>
      <c r="BK202" s="185">
        <f>ROUND(I202*H202,2)</f>
        <v>0</v>
      </c>
      <c r="BL202" s="18" t="s">
        <v>216</v>
      </c>
      <c r="BM202" s="184" t="s">
        <v>379</v>
      </c>
    </row>
    <row r="203" s="2" customFormat="1" ht="55.5" customHeight="1">
      <c r="A203" s="37"/>
      <c r="B203" s="171"/>
      <c r="C203" s="172" t="s">
        <v>382</v>
      </c>
      <c r="D203" s="172" t="s">
        <v>150</v>
      </c>
      <c r="E203" s="173" t="s">
        <v>1403</v>
      </c>
      <c r="F203" s="174" t="s">
        <v>1404</v>
      </c>
      <c r="G203" s="175" t="s">
        <v>667</v>
      </c>
      <c r="H203" s="226"/>
      <c r="I203" s="177"/>
      <c r="J203" s="178">
        <f>ROUND(I203*H203,2)</f>
        <v>0</v>
      </c>
      <c r="K203" s="179"/>
      <c r="L203" s="38"/>
      <c r="M203" s="180" t="s">
        <v>1</v>
      </c>
      <c r="N203" s="181" t="s">
        <v>38</v>
      </c>
      <c r="O203" s="76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4" t="s">
        <v>216</v>
      </c>
      <c r="AT203" s="184" t="s">
        <v>150</v>
      </c>
      <c r="AU203" s="184" t="s">
        <v>82</v>
      </c>
      <c r="AY203" s="18" t="s">
        <v>147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8" t="s">
        <v>80</v>
      </c>
      <c r="BK203" s="185">
        <f>ROUND(I203*H203,2)</f>
        <v>0</v>
      </c>
      <c r="BL203" s="18" t="s">
        <v>216</v>
      </c>
      <c r="BM203" s="184" t="s">
        <v>385</v>
      </c>
    </row>
    <row r="204" s="2" customFormat="1">
      <c r="A204" s="37"/>
      <c r="B204" s="38"/>
      <c r="C204" s="37"/>
      <c r="D204" s="186" t="s">
        <v>155</v>
      </c>
      <c r="E204" s="37"/>
      <c r="F204" s="187" t="s">
        <v>1405</v>
      </c>
      <c r="G204" s="37"/>
      <c r="H204" s="37"/>
      <c r="I204" s="188"/>
      <c r="J204" s="37"/>
      <c r="K204" s="37"/>
      <c r="L204" s="38"/>
      <c r="M204" s="230"/>
      <c r="N204" s="231"/>
      <c r="O204" s="232"/>
      <c r="P204" s="232"/>
      <c r="Q204" s="232"/>
      <c r="R204" s="232"/>
      <c r="S204" s="232"/>
      <c r="T204" s="233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155</v>
      </c>
      <c r="AU204" s="18" t="s">
        <v>82</v>
      </c>
    </row>
    <row r="205" s="2" customFormat="1" ht="6.96" customHeight="1">
      <c r="A205" s="37"/>
      <c r="B205" s="59"/>
      <c r="C205" s="60"/>
      <c r="D205" s="60"/>
      <c r="E205" s="60"/>
      <c r="F205" s="60"/>
      <c r="G205" s="60"/>
      <c r="H205" s="60"/>
      <c r="I205" s="60"/>
      <c r="J205" s="60"/>
      <c r="K205" s="60"/>
      <c r="L205" s="38"/>
      <c r="M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</sheetData>
  <autoFilter ref="C121:K20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725650805"/>
    <hyperlink ref="F129" r:id="rId2" display="https://podminky.urs.cz/item/CS_URS_2024_02/723190110"/>
    <hyperlink ref="F131" r:id="rId3" display="https://podminky.urs.cz/item/CS_URS_2024_02/723230103"/>
    <hyperlink ref="F133" r:id="rId4" display="https://podminky.urs.cz/item/CS_URS_2024_02/731244201"/>
    <hyperlink ref="F135" r:id="rId5" display="https://podminky.urs.cz/item/CS_URS_2024_02/731341140"/>
    <hyperlink ref="F137" r:id="rId6" display="https://podminky.urs.cz/item/CS_URS_2024_02/731810332"/>
    <hyperlink ref="F139" r:id="rId7" display="https://podminky.urs.cz/item/CS_URS_2024_02/731810342"/>
    <hyperlink ref="F141" r:id="rId8" display="https://podminky.urs.cz/item/CS_URS_2024_02/998731202"/>
    <hyperlink ref="F144" r:id="rId9" display="https://podminky.urs.cz/item/CS_URS_2024_02/733110806"/>
    <hyperlink ref="F146" r:id="rId10" display="https://podminky.urs.cz/item/CS_URS_2024_02/733222302"/>
    <hyperlink ref="F148" r:id="rId11" display="https://podminky.urs.cz/item/CS_URS_2024_02/733222303"/>
    <hyperlink ref="F150" r:id="rId12" display="https://podminky.urs.cz/item/CS_URS_2024_02/733811241"/>
    <hyperlink ref="F152" r:id="rId13" display="https://podminky.urs.cz/item/CS_URS_2024_02/998733202"/>
    <hyperlink ref="F156" r:id="rId14" display="https://podminky.urs.cz/item/CS_URS_2024_02/734163441"/>
    <hyperlink ref="F158" r:id="rId15" display="https://podminky.urs.cz/item/CS_URS_2024_02/734221682"/>
    <hyperlink ref="F160" r:id="rId16" display="https://podminky.urs.cz/item/CS_URS_2024_02/734242412"/>
    <hyperlink ref="F162" r:id="rId17" display="https://podminky.urs.cz/item/CS_URS_2024_02/734242413"/>
    <hyperlink ref="F164" r:id="rId18" display="https://podminky.urs.cz/item/CS_URS_2024_02/734251211"/>
    <hyperlink ref="F166" r:id="rId19" display="https://podminky.urs.cz/item/CS_URS_2024_02/734261406"/>
    <hyperlink ref="F168" r:id="rId20" display="https://podminky.urs.cz/item/CS_URS_2024_02/734291124"/>
    <hyperlink ref="F170" r:id="rId21" display="https://podminky.urs.cz/item/CS_URS_2024_02/734291253"/>
    <hyperlink ref="F172" r:id="rId22" display="https://podminky.urs.cz/item/CS_URS_2024_02/734292713"/>
    <hyperlink ref="F174" r:id="rId23" display="https://podminky.urs.cz/item/CS_URS_2024_02/734292714"/>
    <hyperlink ref="F176" r:id="rId24" display="https://podminky.urs.cz/item/CS_URS_2024_02/734292723"/>
    <hyperlink ref="F178" r:id="rId25" display="https://podminky.urs.cz/item/CS_URS_2024_02/734292724"/>
    <hyperlink ref="F180" r:id="rId26" display="https://podminky.urs.cz/item/CS_URS_2024_02/734411102"/>
    <hyperlink ref="F182" r:id="rId27" display="https://podminky.urs.cz/item/CS_URS_2024_02/734421101"/>
    <hyperlink ref="F184" r:id="rId28" display="https://podminky.urs.cz/item/CS_URS_2024_02/998734202"/>
    <hyperlink ref="F187" r:id="rId29" display="https://podminky.urs.cz/item/CS_URS_2024_02/735000912"/>
    <hyperlink ref="F189" r:id="rId30" display="https://podminky.urs.cz/item/CS_URS_2024_02/735111810"/>
    <hyperlink ref="F191" r:id="rId31" display="https://podminky.urs.cz/item/CS_URS_2024_02/735152175"/>
    <hyperlink ref="F193" r:id="rId32" display="https://podminky.urs.cz/item/CS_URS_2024_02/735152179"/>
    <hyperlink ref="F195" r:id="rId33" display="https://podminky.urs.cz/item/CS_URS_2024_02/735152276"/>
    <hyperlink ref="F197" r:id="rId34" display="https://podminky.urs.cz/item/CS_URS_2024_02/735164262"/>
    <hyperlink ref="F199" r:id="rId35" display="https://podminky.urs.cz/item/CS_URS_2024_02/735191910"/>
    <hyperlink ref="F201" r:id="rId36" display="https://podminky.urs.cz/item/CS_URS_2024_02/735411232"/>
    <hyperlink ref="F204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05 -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1418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ROUND((SUM(BE121:BE152)),  2)</f>
        <v>0</v>
      </c>
      <c r="G33" s="37"/>
      <c r="H33" s="37"/>
      <c r="I33" s="127">
        <v>0.20999999999999999</v>
      </c>
      <c r="J33" s="126">
        <f>ROUND(((SUM(BE121:BE152))*I33),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ROUND((SUM(BF121:BF152)),  2)</f>
        <v>0</v>
      </c>
      <c r="G34" s="37"/>
      <c r="H34" s="37"/>
      <c r="I34" s="127">
        <v>0.12</v>
      </c>
      <c r="J34" s="126">
        <f>ROUND(((SUM(BF121:BF152))*I34),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ROUND((SUM(BG121:BG152)),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ROUND((SUM(BH121:BH152)),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ROUND((SUM(BI121:BI152)),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05 -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21 - Elektrotechnika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124</v>
      </c>
      <c r="E97" s="141"/>
      <c r="F97" s="141"/>
      <c r="G97" s="141"/>
      <c r="H97" s="141"/>
      <c r="I97" s="141"/>
      <c r="J97" s="142">
        <f>J122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1419</v>
      </c>
      <c r="E98" s="145"/>
      <c r="F98" s="145"/>
      <c r="G98" s="145"/>
      <c r="H98" s="145"/>
      <c r="I98" s="145"/>
      <c r="J98" s="146">
        <f>J123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1420</v>
      </c>
      <c r="E99" s="145"/>
      <c r="F99" s="145"/>
      <c r="G99" s="145"/>
      <c r="H99" s="145"/>
      <c r="I99" s="145"/>
      <c r="J99" s="146">
        <f>J127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9"/>
      <c r="C100" s="9"/>
      <c r="D100" s="140" t="s">
        <v>1421</v>
      </c>
      <c r="E100" s="141"/>
      <c r="F100" s="141"/>
      <c r="G100" s="141"/>
      <c r="H100" s="141"/>
      <c r="I100" s="141"/>
      <c r="J100" s="142">
        <f>J134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43"/>
      <c r="C101" s="10"/>
      <c r="D101" s="144" t="s">
        <v>1422</v>
      </c>
      <c r="E101" s="145"/>
      <c r="F101" s="145"/>
      <c r="G101" s="145"/>
      <c r="H101" s="145"/>
      <c r="I101" s="145"/>
      <c r="J101" s="146">
        <f>J135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132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7"/>
      <c r="D111" s="37"/>
      <c r="E111" s="120" t="str">
        <f>E7</f>
        <v>05 - Regenerace bytového fondu Mírová Osada – V. etapa, ul. Koněvova 22, 24, 26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107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21 - Elektrotechnika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 xml:space="preserve"> </v>
      </c>
      <c r="G115" s="37"/>
      <c r="H115" s="37"/>
      <c r="I115" s="31" t="s">
        <v>22</v>
      </c>
      <c r="J115" s="68" t="str">
        <f>IF(J12="","",J12)</f>
        <v>28. 1. 2025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7"/>
      <c r="E117" s="37"/>
      <c r="F117" s="26" t="str">
        <f>E15</f>
        <v xml:space="preserve"> </v>
      </c>
      <c r="G117" s="37"/>
      <c r="H117" s="37"/>
      <c r="I117" s="31" t="s">
        <v>29</v>
      </c>
      <c r="J117" s="35" t="str">
        <f>E21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27</v>
      </c>
      <c r="D118" s="37"/>
      <c r="E118" s="37"/>
      <c r="F118" s="26" t="str">
        <f>IF(E18="","",E18)</f>
        <v>Vyplň údaj</v>
      </c>
      <c r="G118" s="37"/>
      <c r="H118" s="37"/>
      <c r="I118" s="31" t="s">
        <v>31</v>
      </c>
      <c r="J118" s="35" t="str">
        <f>E24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47"/>
      <c r="B120" s="148"/>
      <c r="C120" s="149" t="s">
        <v>133</v>
      </c>
      <c r="D120" s="150" t="s">
        <v>58</v>
      </c>
      <c r="E120" s="150" t="s">
        <v>54</v>
      </c>
      <c r="F120" s="150" t="s">
        <v>55</v>
      </c>
      <c r="G120" s="150" t="s">
        <v>134</v>
      </c>
      <c r="H120" s="150" t="s">
        <v>135</v>
      </c>
      <c r="I120" s="150" t="s">
        <v>136</v>
      </c>
      <c r="J120" s="151" t="s">
        <v>111</v>
      </c>
      <c r="K120" s="152" t="s">
        <v>137</v>
      </c>
      <c r="L120" s="153"/>
      <c r="M120" s="85" t="s">
        <v>1</v>
      </c>
      <c r="N120" s="86" t="s">
        <v>37</v>
      </c>
      <c r="O120" s="86" t="s">
        <v>138</v>
      </c>
      <c r="P120" s="86" t="s">
        <v>139</v>
      </c>
      <c r="Q120" s="86" t="s">
        <v>140</v>
      </c>
      <c r="R120" s="86" t="s">
        <v>141</v>
      </c>
      <c r="S120" s="86" t="s">
        <v>142</v>
      </c>
      <c r="T120" s="87" t="s">
        <v>143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="2" customFormat="1" ht="22.8" customHeight="1">
      <c r="A121" s="37"/>
      <c r="B121" s="38"/>
      <c r="C121" s="92" t="s">
        <v>144</v>
      </c>
      <c r="D121" s="37"/>
      <c r="E121" s="37"/>
      <c r="F121" s="37"/>
      <c r="G121" s="37"/>
      <c r="H121" s="37"/>
      <c r="I121" s="37"/>
      <c r="J121" s="154">
        <f>BK121</f>
        <v>0</v>
      </c>
      <c r="K121" s="37"/>
      <c r="L121" s="38"/>
      <c r="M121" s="88"/>
      <c r="N121" s="72"/>
      <c r="O121" s="89"/>
      <c r="P121" s="155">
        <f>P122+P134</f>
        <v>0</v>
      </c>
      <c r="Q121" s="89"/>
      <c r="R121" s="155">
        <f>R122+R134</f>
        <v>0</v>
      </c>
      <c r="S121" s="89"/>
      <c r="T121" s="156">
        <f>T122+T134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72</v>
      </c>
      <c r="AU121" s="18" t="s">
        <v>113</v>
      </c>
      <c r="BK121" s="157">
        <f>BK122+BK134</f>
        <v>0</v>
      </c>
    </row>
    <row r="122" s="12" customFormat="1" ht="25.92" customHeight="1">
      <c r="A122" s="12"/>
      <c r="B122" s="158"/>
      <c r="C122" s="12"/>
      <c r="D122" s="159" t="s">
        <v>72</v>
      </c>
      <c r="E122" s="160" t="s">
        <v>618</v>
      </c>
      <c r="F122" s="160" t="s">
        <v>619</v>
      </c>
      <c r="G122" s="12"/>
      <c r="H122" s="12"/>
      <c r="I122" s="161"/>
      <c r="J122" s="162">
        <f>BK122</f>
        <v>0</v>
      </c>
      <c r="K122" s="12"/>
      <c r="L122" s="158"/>
      <c r="M122" s="163"/>
      <c r="N122" s="164"/>
      <c r="O122" s="164"/>
      <c r="P122" s="165">
        <f>P123+P127</f>
        <v>0</v>
      </c>
      <c r="Q122" s="164"/>
      <c r="R122" s="165">
        <f>R123+R127</f>
        <v>0</v>
      </c>
      <c r="S122" s="164"/>
      <c r="T122" s="166">
        <f>T123+T127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9" t="s">
        <v>82</v>
      </c>
      <c r="AT122" s="167" t="s">
        <v>72</v>
      </c>
      <c r="AU122" s="167" t="s">
        <v>73</v>
      </c>
      <c r="AY122" s="159" t="s">
        <v>147</v>
      </c>
      <c r="BK122" s="168">
        <f>BK123+BK127</f>
        <v>0</v>
      </c>
    </row>
    <row r="123" s="12" customFormat="1" ht="22.8" customHeight="1">
      <c r="A123" s="12"/>
      <c r="B123" s="158"/>
      <c r="C123" s="12"/>
      <c r="D123" s="159" t="s">
        <v>72</v>
      </c>
      <c r="E123" s="169" t="s">
        <v>1423</v>
      </c>
      <c r="F123" s="169" t="s">
        <v>1424</v>
      </c>
      <c r="G123" s="12"/>
      <c r="H123" s="12"/>
      <c r="I123" s="161"/>
      <c r="J123" s="170">
        <f>BK123</f>
        <v>0</v>
      </c>
      <c r="K123" s="12"/>
      <c r="L123" s="158"/>
      <c r="M123" s="163"/>
      <c r="N123" s="164"/>
      <c r="O123" s="164"/>
      <c r="P123" s="165">
        <f>SUM(P124:P126)</f>
        <v>0</v>
      </c>
      <c r="Q123" s="164"/>
      <c r="R123" s="165">
        <f>SUM(R124:R126)</f>
        <v>0</v>
      </c>
      <c r="S123" s="164"/>
      <c r="T123" s="166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82</v>
      </c>
      <c r="AT123" s="167" t="s">
        <v>72</v>
      </c>
      <c r="AU123" s="167" t="s">
        <v>80</v>
      </c>
      <c r="AY123" s="159" t="s">
        <v>147</v>
      </c>
      <c r="BK123" s="168">
        <f>SUM(BK124:BK126)</f>
        <v>0</v>
      </c>
    </row>
    <row r="124" s="2" customFormat="1" ht="49.05" customHeight="1">
      <c r="A124" s="37"/>
      <c r="B124" s="171"/>
      <c r="C124" s="172" t="s">
        <v>80</v>
      </c>
      <c r="D124" s="172" t="s">
        <v>150</v>
      </c>
      <c r="E124" s="173" t="s">
        <v>1425</v>
      </c>
      <c r="F124" s="174" t="s">
        <v>1426</v>
      </c>
      <c r="G124" s="175" t="s">
        <v>153</v>
      </c>
      <c r="H124" s="176">
        <v>1</v>
      </c>
      <c r="I124" s="177"/>
      <c r="J124" s="178">
        <f>ROUND(I124*H124,2)</f>
        <v>0</v>
      </c>
      <c r="K124" s="179"/>
      <c r="L124" s="38"/>
      <c r="M124" s="180" t="s">
        <v>1</v>
      </c>
      <c r="N124" s="181" t="s">
        <v>38</v>
      </c>
      <c r="O124" s="7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4" t="s">
        <v>216</v>
      </c>
      <c r="AT124" s="184" t="s">
        <v>150</v>
      </c>
      <c r="AU124" s="184" t="s">
        <v>82</v>
      </c>
      <c r="AY124" s="18" t="s">
        <v>147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8" t="s">
        <v>80</v>
      </c>
      <c r="BK124" s="185">
        <f>ROUND(I124*H124,2)</f>
        <v>0</v>
      </c>
      <c r="BL124" s="18" t="s">
        <v>216</v>
      </c>
      <c r="BM124" s="184" t="s">
        <v>82</v>
      </c>
    </row>
    <row r="125" s="2" customFormat="1">
      <c r="A125" s="37"/>
      <c r="B125" s="38"/>
      <c r="C125" s="37"/>
      <c r="D125" s="186" t="s">
        <v>155</v>
      </c>
      <c r="E125" s="37"/>
      <c r="F125" s="187" t="s">
        <v>1427</v>
      </c>
      <c r="G125" s="37"/>
      <c r="H125" s="37"/>
      <c r="I125" s="188"/>
      <c r="J125" s="37"/>
      <c r="K125" s="37"/>
      <c r="L125" s="38"/>
      <c r="M125" s="189"/>
      <c r="N125" s="190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155</v>
      </c>
      <c r="AU125" s="18" t="s">
        <v>82</v>
      </c>
    </row>
    <row r="126" s="2" customFormat="1" ht="16.5" customHeight="1">
      <c r="A126" s="37"/>
      <c r="B126" s="171"/>
      <c r="C126" s="215" t="s">
        <v>82</v>
      </c>
      <c r="D126" s="215" t="s">
        <v>223</v>
      </c>
      <c r="E126" s="216" t="s">
        <v>1428</v>
      </c>
      <c r="F126" s="217" t="s">
        <v>1429</v>
      </c>
      <c r="G126" s="218" t="s">
        <v>153</v>
      </c>
      <c r="H126" s="219">
        <v>1</v>
      </c>
      <c r="I126" s="220"/>
      <c r="J126" s="221">
        <f>ROUND(I126*H126,2)</f>
        <v>0</v>
      </c>
      <c r="K126" s="222"/>
      <c r="L126" s="223"/>
      <c r="M126" s="224" t="s">
        <v>1</v>
      </c>
      <c r="N126" s="225" t="s">
        <v>38</v>
      </c>
      <c r="O126" s="76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4" t="s">
        <v>268</v>
      </c>
      <c r="AT126" s="184" t="s">
        <v>223</v>
      </c>
      <c r="AU126" s="184" t="s">
        <v>82</v>
      </c>
      <c r="AY126" s="18" t="s">
        <v>147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8" t="s">
        <v>80</v>
      </c>
      <c r="BK126" s="185">
        <f>ROUND(I126*H126,2)</f>
        <v>0</v>
      </c>
      <c r="BL126" s="18" t="s">
        <v>216</v>
      </c>
      <c r="BM126" s="184" t="s">
        <v>154</v>
      </c>
    </row>
    <row r="127" s="12" customFormat="1" ht="22.8" customHeight="1">
      <c r="A127" s="12"/>
      <c r="B127" s="158"/>
      <c r="C127" s="12"/>
      <c r="D127" s="159" t="s">
        <v>72</v>
      </c>
      <c r="E127" s="169" t="s">
        <v>1430</v>
      </c>
      <c r="F127" s="169" t="s">
        <v>1431</v>
      </c>
      <c r="G127" s="12"/>
      <c r="H127" s="12"/>
      <c r="I127" s="161"/>
      <c r="J127" s="170">
        <f>BK127</f>
        <v>0</v>
      </c>
      <c r="K127" s="12"/>
      <c r="L127" s="158"/>
      <c r="M127" s="163"/>
      <c r="N127" s="164"/>
      <c r="O127" s="164"/>
      <c r="P127" s="165">
        <f>SUM(P128:P133)</f>
        <v>0</v>
      </c>
      <c r="Q127" s="164"/>
      <c r="R127" s="165">
        <f>SUM(R128:R133)</f>
        <v>0</v>
      </c>
      <c r="S127" s="164"/>
      <c r="T127" s="166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9" t="s">
        <v>82</v>
      </c>
      <c r="AT127" s="167" t="s">
        <v>72</v>
      </c>
      <c r="AU127" s="167" t="s">
        <v>80</v>
      </c>
      <c r="AY127" s="159" t="s">
        <v>147</v>
      </c>
      <c r="BK127" s="168">
        <f>SUM(BK128:BK133)</f>
        <v>0</v>
      </c>
    </row>
    <row r="128" s="2" customFormat="1" ht="24.15" customHeight="1">
      <c r="A128" s="37"/>
      <c r="B128" s="171"/>
      <c r="C128" s="172" t="s">
        <v>148</v>
      </c>
      <c r="D128" s="172" t="s">
        <v>150</v>
      </c>
      <c r="E128" s="173" t="s">
        <v>1432</v>
      </c>
      <c r="F128" s="174" t="s">
        <v>1433</v>
      </c>
      <c r="G128" s="175" t="s">
        <v>153</v>
      </c>
      <c r="H128" s="176">
        <v>4</v>
      </c>
      <c r="I128" s="177"/>
      <c r="J128" s="178">
        <f>ROUND(I128*H128,2)</f>
        <v>0</v>
      </c>
      <c r="K128" s="179"/>
      <c r="L128" s="38"/>
      <c r="M128" s="180" t="s">
        <v>1</v>
      </c>
      <c r="N128" s="181" t="s">
        <v>38</v>
      </c>
      <c r="O128" s="7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4" t="s">
        <v>216</v>
      </c>
      <c r="AT128" s="184" t="s">
        <v>150</v>
      </c>
      <c r="AU128" s="184" t="s">
        <v>82</v>
      </c>
      <c r="AY128" s="18" t="s">
        <v>147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8" t="s">
        <v>80</v>
      </c>
      <c r="BK128" s="185">
        <f>ROUND(I128*H128,2)</f>
        <v>0</v>
      </c>
      <c r="BL128" s="18" t="s">
        <v>216</v>
      </c>
      <c r="BM128" s="184" t="s">
        <v>159</v>
      </c>
    </row>
    <row r="129" s="2" customFormat="1">
      <c r="A129" s="37"/>
      <c r="B129" s="38"/>
      <c r="C129" s="37"/>
      <c r="D129" s="186" t="s">
        <v>155</v>
      </c>
      <c r="E129" s="37"/>
      <c r="F129" s="187" t="s">
        <v>1434</v>
      </c>
      <c r="G129" s="37"/>
      <c r="H129" s="37"/>
      <c r="I129" s="188"/>
      <c r="J129" s="37"/>
      <c r="K129" s="37"/>
      <c r="L129" s="38"/>
      <c r="M129" s="189"/>
      <c r="N129" s="190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155</v>
      </c>
      <c r="AU129" s="18" t="s">
        <v>82</v>
      </c>
    </row>
    <row r="130" s="2" customFormat="1" ht="24.15" customHeight="1">
      <c r="A130" s="37"/>
      <c r="B130" s="171"/>
      <c r="C130" s="215" t="s">
        <v>154</v>
      </c>
      <c r="D130" s="215" t="s">
        <v>223</v>
      </c>
      <c r="E130" s="216" t="s">
        <v>1435</v>
      </c>
      <c r="F130" s="217" t="s">
        <v>1436</v>
      </c>
      <c r="G130" s="218" t="s">
        <v>153</v>
      </c>
      <c r="H130" s="219">
        <v>1</v>
      </c>
      <c r="I130" s="220"/>
      <c r="J130" s="221">
        <f>ROUND(I130*H130,2)</f>
        <v>0</v>
      </c>
      <c r="K130" s="222"/>
      <c r="L130" s="223"/>
      <c r="M130" s="224" t="s">
        <v>1</v>
      </c>
      <c r="N130" s="225" t="s">
        <v>38</v>
      </c>
      <c r="O130" s="76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4" t="s">
        <v>268</v>
      </c>
      <c r="AT130" s="184" t="s">
        <v>223</v>
      </c>
      <c r="AU130" s="184" t="s">
        <v>82</v>
      </c>
      <c r="AY130" s="18" t="s">
        <v>147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8" t="s">
        <v>80</v>
      </c>
      <c r="BK130" s="185">
        <f>ROUND(I130*H130,2)</f>
        <v>0</v>
      </c>
      <c r="BL130" s="18" t="s">
        <v>216</v>
      </c>
      <c r="BM130" s="184" t="s">
        <v>184</v>
      </c>
    </row>
    <row r="131" s="2" customFormat="1" ht="24.15" customHeight="1">
      <c r="A131" s="37"/>
      <c r="B131" s="171"/>
      <c r="C131" s="215" t="s">
        <v>192</v>
      </c>
      <c r="D131" s="215" t="s">
        <v>223</v>
      </c>
      <c r="E131" s="216" t="s">
        <v>1437</v>
      </c>
      <c r="F131" s="217" t="s">
        <v>1438</v>
      </c>
      <c r="G131" s="218" t="s">
        <v>153</v>
      </c>
      <c r="H131" s="219">
        <v>1</v>
      </c>
      <c r="I131" s="220"/>
      <c r="J131" s="221">
        <f>ROUND(I131*H131,2)</f>
        <v>0</v>
      </c>
      <c r="K131" s="222"/>
      <c r="L131" s="223"/>
      <c r="M131" s="224" t="s">
        <v>1</v>
      </c>
      <c r="N131" s="225" t="s">
        <v>38</v>
      </c>
      <c r="O131" s="76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4" t="s">
        <v>268</v>
      </c>
      <c r="AT131" s="184" t="s">
        <v>223</v>
      </c>
      <c r="AU131" s="184" t="s">
        <v>82</v>
      </c>
      <c r="AY131" s="18" t="s">
        <v>147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8" t="s">
        <v>80</v>
      </c>
      <c r="BK131" s="185">
        <f>ROUND(I131*H131,2)</f>
        <v>0</v>
      </c>
      <c r="BL131" s="18" t="s">
        <v>216</v>
      </c>
      <c r="BM131" s="184" t="s">
        <v>196</v>
      </c>
    </row>
    <row r="132" s="2" customFormat="1" ht="16.5" customHeight="1">
      <c r="A132" s="37"/>
      <c r="B132" s="171"/>
      <c r="C132" s="215" t="s">
        <v>159</v>
      </c>
      <c r="D132" s="215" t="s">
        <v>223</v>
      </c>
      <c r="E132" s="216" t="s">
        <v>1439</v>
      </c>
      <c r="F132" s="217" t="s">
        <v>1440</v>
      </c>
      <c r="G132" s="218" t="s">
        <v>153</v>
      </c>
      <c r="H132" s="219">
        <v>1</v>
      </c>
      <c r="I132" s="220"/>
      <c r="J132" s="221">
        <f>ROUND(I132*H132,2)</f>
        <v>0</v>
      </c>
      <c r="K132" s="222"/>
      <c r="L132" s="223"/>
      <c r="M132" s="224" t="s">
        <v>1</v>
      </c>
      <c r="N132" s="225" t="s">
        <v>38</v>
      </c>
      <c r="O132" s="76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4" t="s">
        <v>268</v>
      </c>
      <c r="AT132" s="184" t="s">
        <v>223</v>
      </c>
      <c r="AU132" s="184" t="s">
        <v>82</v>
      </c>
      <c r="AY132" s="18" t="s">
        <v>147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8" t="s">
        <v>80</v>
      </c>
      <c r="BK132" s="185">
        <f>ROUND(I132*H132,2)</f>
        <v>0</v>
      </c>
      <c r="BL132" s="18" t="s">
        <v>216</v>
      </c>
      <c r="BM132" s="184" t="s">
        <v>8</v>
      </c>
    </row>
    <row r="133" s="2" customFormat="1" ht="16.5" customHeight="1">
      <c r="A133" s="37"/>
      <c r="B133" s="171"/>
      <c r="C133" s="215" t="s">
        <v>209</v>
      </c>
      <c r="D133" s="215" t="s">
        <v>223</v>
      </c>
      <c r="E133" s="216" t="s">
        <v>1441</v>
      </c>
      <c r="F133" s="217" t="s">
        <v>1442</v>
      </c>
      <c r="G133" s="218" t="s">
        <v>153</v>
      </c>
      <c r="H133" s="219">
        <v>4</v>
      </c>
      <c r="I133" s="220"/>
      <c r="J133" s="221">
        <f>ROUND(I133*H133,2)</f>
        <v>0</v>
      </c>
      <c r="K133" s="222"/>
      <c r="L133" s="223"/>
      <c r="M133" s="224" t="s">
        <v>1</v>
      </c>
      <c r="N133" s="225" t="s">
        <v>38</v>
      </c>
      <c r="O133" s="7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4" t="s">
        <v>268</v>
      </c>
      <c r="AT133" s="184" t="s">
        <v>223</v>
      </c>
      <c r="AU133" s="184" t="s">
        <v>82</v>
      </c>
      <c r="AY133" s="18" t="s">
        <v>147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8" t="s">
        <v>80</v>
      </c>
      <c r="BK133" s="185">
        <f>ROUND(I133*H133,2)</f>
        <v>0</v>
      </c>
      <c r="BL133" s="18" t="s">
        <v>216</v>
      </c>
      <c r="BM133" s="184" t="s">
        <v>212</v>
      </c>
    </row>
    <row r="134" s="12" customFormat="1" ht="25.92" customHeight="1">
      <c r="A134" s="12"/>
      <c r="B134" s="158"/>
      <c r="C134" s="12"/>
      <c r="D134" s="159" t="s">
        <v>72</v>
      </c>
      <c r="E134" s="160" t="s">
        <v>223</v>
      </c>
      <c r="F134" s="160" t="s">
        <v>1443</v>
      </c>
      <c r="G134" s="12"/>
      <c r="H134" s="12"/>
      <c r="I134" s="161"/>
      <c r="J134" s="162">
        <f>BK134</f>
        <v>0</v>
      </c>
      <c r="K134" s="12"/>
      <c r="L134" s="158"/>
      <c r="M134" s="163"/>
      <c r="N134" s="164"/>
      <c r="O134" s="164"/>
      <c r="P134" s="165">
        <f>P135</f>
        <v>0</v>
      </c>
      <c r="Q134" s="164"/>
      <c r="R134" s="165">
        <f>R135</f>
        <v>0</v>
      </c>
      <c r="S134" s="164"/>
      <c r="T134" s="166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9" t="s">
        <v>148</v>
      </c>
      <c r="AT134" s="167" t="s">
        <v>72</v>
      </c>
      <c r="AU134" s="167" t="s">
        <v>73</v>
      </c>
      <c r="AY134" s="159" t="s">
        <v>147</v>
      </c>
      <c r="BK134" s="168">
        <f>BK135</f>
        <v>0</v>
      </c>
    </row>
    <row r="135" s="12" customFormat="1" ht="22.8" customHeight="1">
      <c r="A135" s="12"/>
      <c r="B135" s="158"/>
      <c r="C135" s="12"/>
      <c r="D135" s="159" t="s">
        <v>72</v>
      </c>
      <c r="E135" s="169" t="s">
        <v>1444</v>
      </c>
      <c r="F135" s="169" t="s">
        <v>1445</v>
      </c>
      <c r="G135" s="12"/>
      <c r="H135" s="12"/>
      <c r="I135" s="161"/>
      <c r="J135" s="170">
        <f>BK135</f>
        <v>0</v>
      </c>
      <c r="K135" s="12"/>
      <c r="L135" s="158"/>
      <c r="M135" s="163"/>
      <c r="N135" s="164"/>
      <c r="O135" s="164"/>
      <c r="P135" s="165">
        <f>SUM(P136:P152)</f>
        <v>0</v>
      </c>
      <c r="Q135" s="164"/>
      <c r="R135" s="165">
        <f>SUM(R136:R152)</f>
        <v>0</v>
      </c>
      <c r="S135" s="164"/>
      <c r="T135" s="166">
        <f>SUM(T136:T152)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9" t="s">
        <v>148</v>
      </c>
      <c r="AT135" s="167" t="s">
        <v>72</v>
      </c>
      <c r="AU135" s="167" t="s">
        <v>80</v>
      </c>
      <c r="AY135" s="159" t="s">
        <v>147</v>
      </c>
      <c r="BK135" s="168">
        <f>SUM(BK136:BK152)</f>
        <v>0</v>
      </c>
    </row>
    <row r="136" s="2" customFormat="1" ht="16.5" customHeight="1">
      <c r="A136" s="37"/>
      <c r="B136" s="171"/>
      <c r="C136" s="172" t="s">
        <v>184</v>
      </c>
      <c r="D136" s="172" t="s">
        <v>150</v>
      </c>
      <c r="E136" s="173" t="s">
        <v>1446</v>
      </c>
      <c r="F136" s="174" t="s">
        <v>1447</v>
      </c>
      <c r="G136" s="175" t="s">
        <v>195</v>
      </c>
      <c r="H136" s="176">
        <v>145</v>
      </c>
      <c r="I136" s="177"/>
      <c r="J136" s="178">
        <f>ROUND(I136*H136,2)</f>
        <v>0</v>
      </c>
      <c r="K136" s="179"/>
      <c r="L136" s="38"/>
      <c r="M136" s="180" t="s">
        <v>1</v>
      </c>
      <c r="N136" s="181" t="s">
        <v>38</v>
      </c>
      <c r="O136" s="7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4" t="s">
        <v>356</v>
      </c>
      <c r="AT136" s="184" t="s">
        <v>150</v>
      </c>
      <c r="AU136" s="184" t="s">
        <v>82</v>
      </c>
      <c r="AY136" s="18" t="s">
        <v>147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8" t="s">
        <v>80</v>
      </c>
      <c r="BK136" s="185">
        <f>ROUND(I136*H136,2)</f>
        <v>0</v>
      </c>
      <c r="BL136" s="18" t="s">
        <v>356</v>
      </c>
      <c r="BM136" s="184" t="s">
        <v>216</v>
      </c>
    </row>
    <row r="137" s="2" customFormat="1" ht="16.5" customHeight="1">
      <c r="A137" s="37"/>
      <c r="B137" s="171"/>
      <c r="C137" s="172" t="s">
        <v>218</v>
      </c>
      <c r="D137" s="172" t="s">
        <v>150</v>
      </c>
      <c r="E137" s="173" t="s">
        <v>1448</v>
      </c>
      <c r="F137" s="174" t="s">
        <v>1449</v>
      </c>
      <c r="G137" s="175" t="s">
        <v>195</v>
      </c>
      <c r="H137" s="176">
        <v>18</v>
      </c>
      <c r="I137" s="177"/>
      <c r="J137" s="178">
        <f>ROUND(I137*H137,2)</f>
        <v>0</v>
      </c>
      <c r="K137" s="179"/>
      <c r="L137" s="38"/>
      <c r="M137" s="180" t="s">
        <v>1</v>
      </c>
      <c r="N137" s="181" t="s">
        <v>38</v>
      </c>
      <c r="O137" s="76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4" t="s">
        <v>356</v>
      </c>
      <c r="AT137" s="184" t="s">
        <v>150</v>
      </c>
      <c r="AU137" s="184" t="s">
        <v>82</v>
      </c>
      <c r="AY137" s="18" t="s">
        <v>147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8" t="s">
        <v>80</v>
      </c>
      <c r="BK137" s="185">
        <f>ROUND(I137*H137,2)</f>
        <v>0</v>
      </c>
      <c r="BL137" s="18" t="s">
        <v>356</v>
      </c>
      <c r="BM137" s="184" t="s">
        <v>221</v>
      </c>
    </row>
    <row r="138" s="2" customFormat="1" ht="16.5" customHeight="1">
      <c r="A138" s="37"/>
      <c r="B138" s="171"/>
      <c r="C138" s="172" t="s">
        <v>196</v>
      </c>
      <c r="D138" s="172" t="s">
        <v>150</v>
      </c>
      <c r="E138" s="173" t="s">
        <v>1450</v>
      </c>
      <c r="F138" s="174" t="s">
        <v>1451</v>
      </c>
      <c r="G138" s="175" t="s">
        <v>775</v>
      </c>
      <c r="H138" s="176">
        <v>95</v>
      </c>
      <c r="I138" s="177"/>
      <c r="J138" s="178">
        <f>ROUND(I138*H138,2)</f>
        <v>0</v>
      </c>
      <c r="K138" s="179"/>
      <c r="L138" s="38"/>
      <c r="M138" s="180" t="s">
        <v>1</v>
      </c>
      <c r="N138" s="181" t="s">
        <v>38</v>
      </c>
      <c r="O138" s="76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4" t="s">
        <v>356</v>
      </c>
      <c r="AT138" s="184" t="s">
        <v>150</v>
      </c>
      <c r="AU138" s="184" t="s">
        <v>82</v>
      </c>
      <c r="AY138" s="18" t="s">
        <v>147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8" t="s">
        <v>80</v>
      </c>
      <c r="BK138" s="185">
        <f>ROUND(I138*H138,2)</f>
        <v>0</v>
      </c>
      <c r="BL138" s="18" t="s">
        <v>356</v>
      </c>
      <c r="BM138" s="184" t="s">
        <v>226</v>
      </c>
    </row>
    <row r="139" s="2" customFormat="1" ht="16.5" customHeight="1">
      <c r="A139" s="37"/>
      <c r="B139" s="171"/>
      <c r="C139" s="172" t="s">
        <v>227</v>
      </c>
      <c r="D139" s="172" t="s">
        <v>150</v>
      </c>
      <c r="E139" s="173" t="s">
        <v>1452</v>
      </c>
      <c r="F139" s="174" t="s">
        <v>1453</v>
      </c>
      <c r="G139" s="175" t="s">
        <v>195</v>
      </c>
      <c r="H139" s="176">
        <v>50</v>
      </c>
      <c r="I139" s="177"/>
      <c r="J139" s="178">
        <f>ROUND(I139*H139,2)</f>
        <v>0</v>
      </c>
      <c r="K139" s="179"/>
      <c r="L139" s="38"/>
      <c r="M139" s="180" t="s">
        <v>1</v>
      </c>
      <c r="N139" s="181" t="s">
        <v>38</v>
      </c>
      <c r="O139" s="76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4" t="s">
        <v>356</v>
      </c>
      <c r="AT139" s="184" t="s">
        <v>150</v>
      </c>
      <c r="AU139" s="184" t="s">
        <v>82</v>
      </c>
      <c r="AY139" s="18" t="s">
        <v>147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8" t="s">
        <v>80</v>
      </c>
      <c r="BK139" s="185">
        <f>ROUND(I139*H139,2)</f>
        <v>0</v>
      </c>
      <c r="BL139" s="18" t="s">
        <v>356</v>
      </c>
      <c r="BM139" s="184" t="s">
        <v>229</v>
      </c>
    </row>
    <row r="140" s="2" customFormat="1" ht="16.5" customHeight="1">
      <c r="A140" s="37"/>
      <c r="B140" s="171"/>
      <c r="C140" s="172" t="s">
        <v>8</v>
      </c>
      <c r="D140" s="172" t="s">
        <v>150</v>
      </c>
      <c r="E140" s="173" t="s">
        <v>1454</v>
      </c>
      <c r="F140" s="174" t="s">
        <v>1455</v>
      </c>
      <c r="G140" s="175" t="s">
        <v>775</v>
      </c>
      <c r="H140" s="176">
        <v>6</v>
      </c>
      <c r="I140" s="177"/>
      <c r="J140" s="178">
        <f>ROUND(I140*H140,2)</f>
        <v>0</v>
      </c>
      <c r="K140" s="179"/>
      <c r="L140" s="38"/>
      <c r="M140" s="180" t="s">
        <v>1</v>
      </c>
      <c r="N140" s="181" t="s">
        <v>38</v>
      </c>
      <c r="O140" s="76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4" t="s">
        <v>356</v>
      </c>
      <c r="AT140" s="184" t="s">
        <v>150</v>
      </c>
      <c r="AU140" s="184" t="s">
        <v>82</v>
      </c>
      <c r="AY140" s="18" t="s">
        <v>147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8" t="s">
        <v>80</v>
      </c>
      <c r="BK140" s="185">
        <f>ROUND(I140*H140,2)</f>
        <v>0</v>
      </c>
      <c r="BL140" s="18" t="s">
        <v>356</v>
      </c>
      <c r="BM140" s="184" t="s">
        <v>233</v>
      </c>
    </row>
    <row r="141" s="2" customFormat="1" ht="16.5" customHeight="1">
      <c r="A141" s="37"/>
      <c r="B141" s="171"/>
      <c r="C141" s="172" t="s">
        <v>234</v>
      </c>
      <c r="D141" s="172" t="s">
        <v>150</v>
      </c>
      <c r="E141" s="173" t="s">
        <v>1456</v>
      </c>
      <c r="F141" s="174" t="s">
        <v>1457</v>
      </c>
      <c r="G141" s="175" t="s">
        <v>775</v>
      </c>
      <c r="H141" s="176">
        <v>10</v>
      </c>
      <c r="I141" s="177"/>
      <c r="J141" s="178">
        <f>ROUND(I141*H141,2)</f>
        <v>0</v>
      </c>
      <c r="K141" s="179"/>
      <c r="L141" s="38"/>
      <c r="M141" s="180" t="s">
        <v>1</v>
      </c>
      <c r="N141" s="181" t="s">
        <v>38</v>
      </c>
      <c r="O141" s="76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4" t="s">
        <v>356</v>
      </c>
      <c r="AT141" s="184" t="s">
        <v>150</v>
      </c>
      <c r="AU141" s="184" t="s">
        <v>82</v>
      </c>
      <c r="AY141" s="18" t="s">
        <v>147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8" t="s">
        <v>80</v>
      </c>
      <c r="BK141" s="185">
        <f>ROUND(I141*H141,2)</f>
        <v>0</v>
      </c>
      <c r="BL141" s="18" t="s">
        <v>356</v>
      </c>
      <c r="BM141" s="184" t="s">
        <v>237</v>
      </c>
    </row>
    <row r="142" s="2" customFormat="1" ht="16.5" customHeight="1">
      <c r="A142" s="37"/>
      <c r="B142" s="171"/>
      <c r="C142" s="172" t="s">
        <v>212</v>
      </c>
      <c r="D142" s="172" t="s">
        <v>150</v>
      </c>
      <c r="E142" s="173" t="s">
        <v>1458</v>
      </c>
      <c r="F142" s="174" t="s">
        <v>1459</v>
      </c>
      <c r="G142" s="175" t="s">
        <v>775</v>
      </c>
      <c r="H142" s="176">
        <v>15</v>
      </c>
      <c r="I142" s="177"/>
      <c r="J142" s="178">
        <f>ROUND(I142*H142,2)</f>
        <v>0</v>
      </c>
      <c r="K142" s="179"/>
      <c r="L142" s="38"/>
      <c r="M142" s="180" t="s">
        <v>1</v>
      </c>
      <c r="N142" s="181" t="s">
        <v>38</v>
      </c>
      <c r="O142" s="7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4" t="s">
        <v>356</v>
      </c>
      <c r="AT142" s="184" t="s">
        <v>150</v>
      </c>
      <c r="AU142" s="184" t="s">
        <v>82</v>
      </c>
      <c r="AY142" s="18" t="s">
        <v>147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8" t="s">
        <v>80</v>
      </c>
      <c r="BK142" s="185">
        <f>ROUND(I142*H142,2)</f>
        <v>0</v>
      </c>
      <c r="BL142" s="18" t="s">
        <v>356</v>
      </c>
      <c r="BM142" s="184" t="s">
        <v>241</v>
      </c>
    </row>
    <row r="143" s="2" customFormat="1" ht="16.5" customHeight="1">
      <c r="A143" s="37"/>
      <c r="B143" s="171"/>
      <c r="C143" s="172" t="s">
        <v>260</v>
      </c>
      <c r="D143" s="172" t="s">
        <v>150</v>
      </c>
      <c r="E143" s="173" t="s">
        <v>1460</v>
      </c>
      <c r="F143" s="174" t="s">
        <v>1461</v>
      </c>
      <c r="G143" s="175" t="s">
        <v>775</v>
      </c>
      <c r="H143" s="176">
        <v>6</v>
      </c>
      <c r="I143" s="177"/>
      <c r="J143" s="178">
        <f>ROUND(I143*H143,2)</f>
        <v>0</v>
      </c>
      <c r="K143" s="179"/>
      <c r="L143" s="38"/>
      <c r="M143" s="180" t="s">
        <v>1</v>
      </c>
      <c r="N143" s="181" t="s">
        <v>38</v>
      </c>
      <c r="O143" s="76"/>
      <c r="P143" s="182">
        <f>O143*H143</f>
        <v>0</v>
      </c>
      <c r="Q143" s="182">
        <v>0</v>
      </c>
      <c r="R143" s="182">
        <f>Q143*H143</f>
        <v>0</v>
      </c>
      <c r="S143" s="182">
        <v>0</v>
      </c>
      <c r="T143" s="183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4" t="s">
        <v>356</v>
      </c>
      <c r="AT143" s="184" t="s">
        <v>150</v>
      </c>
      <c r="AU143" s="184" t="s">
        <v>82</v>
      </c>
      <c r="AY143" s="18" t="s">
        <v>147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8" t="s">
        <v>80</v>
      </c>
      <c r="BK143" s="185">
        <f>ROUND(I143*H143,2)</f>
        <v>0</v>
      </c>
      <c r="BL143" s="18" t="s">
        <v>356</v>
      </c>
      <c r="BM143" s="184" t="s">
        <v>103</v>
      </c>
    </row>
    <row r="144" s="2" customFormat="1" ht="16.5" customHeight="1">
      <c r="A144" s="37"/>
      <c r="B144" s="171"/>
      <c r="C144" s="172" t="s">
        <v>216</v>
      </c>
      <c r="D144" s="172" t="s">
        <v>150</v>
      </c>
      <c r="E144" s="173" t="s">
        <v>1462</v>
      </c>
      <c r="F144" s="174" t="s">
        <v>1463</v>
      </c>
      <c r="G144" s="175" t="s">
        <v>775</v>
      </c>
      <c r="H144" s="176">
        <v>40</v>
      </c>
      <c r="I144" s="177"/>
      <c r="J144" s="178">
        <f>ROUND(I144*H144,2)</f>
        <v>0</v>
      </c>
      <c r="K144" s="179"/>
      <c r="L144" s="38"/>
      <c r="M144" s="180" t="s">
        <v>1</v>
      </c>
      <c r="N144" s="181" t="s">
        <v>38</v>
      </c>
      <c r="O144" s="76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4" t="s">
        <v>356</v>
      </c>
      <c r="AT144" s="184" t="s">
        <v>150</v>
      </c>
      <c r="AU144" s="184" t="s">
        <v>82</v>
      </c>
      <c r="AY144" s="18" t="s">
        <v>147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8" t="s">
        <v>80</v>
      </c>
      <c r="BK144" s="185">
        <f>ROUND(I144*H144,2)</f>
        <v>0</v>
      </c>
      <c r="BL144" s="18" t="s">
        <v>356</v>
      </c>
      <c r="BM144" s="184" t="s">
        <v>268</v>
      </c>
    </row>
    <row r="145" s="2" customFormat="1" ht="16.5" customHeight="1">
      <c r="A145" s="37"/>
      <c r="B145" s="171"/>
      <c r="C145" s="172" t="s">
        <v>271</v>
      </c>
      <c r="D145" s="172" t="s">
        <v>150</v>
      </c>
      <c r="E145" s="173" t="s">
        <v>1464</v>
      </c>
      <c r="F145" s="174" t="s">
        <v>1465</v>
      </c>
      <c r="G145" s="175" t="s">
        <v>775</v>
      </c>
      <c r="H145" s="176">
        <v>2</v>
      </c>
      <c r="I145" s="177"/>
      <c r="J145" s="178">
        <f>ROUND(I145*H145,2)</f>
        <v>0</v>
      </c>
      <c r="K145" s="179"/>
      <c r="L145" s="38"/>
      <c r="M145" s="180" t="s">
        <v>1</v>
      </c>
      <c r="N145" s="181" t="s">
        <v>38</v>
      </c>
      <c r="O145" s="7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4" t="s">
        <v>356</v>
      </c>
      <c r="AT145" s="184" t="s">
        <v>150</v>
      </c>
      <c r="AU145" s="184" t="s">
        <v>82</v>
      </c>
      <c r="AY145" s="18" t="s">
        <v>147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8" t="s">
        <v>80</v>
      </c>
      <c r="BK145" s="185">
        <f>ROUND(I145*H145,2)</f>
        <v>0</v>
      </c>
      <c r="BL145" s="18" t="s">
        <v>356</v>
      </c>
      <c r="BM145" s="184" t="s">
        <v>274</v>
      </c>
    </row>
    <row r="146" s="2" customFormat="1" ht="16.5" customHeight="1">
      <c r="A146" s="37"/>
      <c r="B146" s="171"/>
      <c r="C146" s="172" t="s">
        <v>221</v>
      </c>
      <c r="D146" s="172" t="s">
        <v>150</v>
      </c>
      <c r="E146" s="173" t="s">
        <v>1466</v>
      </c>
      <c r="F146" s="174" t="s">
        <v>1467</v>
      </c>
      <c r="G146" s="175" t="s">
        <v>775</v>
      </c>
      <c r="H146" s="176">
        <v>6</v>
      </c>
      <c r="I146" s="177"/>
      <c r="J146" s="178">
        <f>ROUND(I146*H146,2)</f>
        <v>0</v>
      </c>
      <c r="K146" s="179"/>
      <c r="L146" s="38"/>
      <c r="M146" s="180" t="s">
        <v>1</v>
      </c>
      <c r="N146" s="181" t="s">
        <v>38</v>
      </c>
      <c r="O146" s="76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4" t="s">
        <v>356</v>
      </c>
      <c r="AT146" s="184" t="s">
        <v>150</v>
      </c>
      <c r="AU146" s="184" t="s">
        <v>82</v>
      </c>
      <c r="AY146" s="18" t="s">
        <v>147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8" t="s">
        <v>80</v>
      </c>
      <c r="BK146" s="185">
        <f>ROUND(I146*H146,2)</f>
        <v>0</v>
      </c>
      <c r="BL146" s="18" t="s">
        <v>356</v>
      </c>
      <c r="BM146" s="184" t="s">
        <v>278</v>
      </c>
    </row>
    <row r="147" s="2" customFormat="1" ht="16.5" customHeight="1">
      <c r="A147" s="37"/>
      <c r="B147" s="171"/>
      <c r="C147" s="172" t="s">
        <v>291</v>
      </c>
      <c r="D147" s="172" t="s">
        <v>150</v>
      </c>
      <c r="E147" s="173" t="s">
        <v>1468</v>
      </c>
      <c r="F147" s="174" t="s">
        <v>1469</v>
      </c>
      <c r="G147" s="175" t="s">
        <v>775</v>
      </c>
      <c r="H147" s="176">
        <v>2</v>
      </c>
      <c r="I147" s="177"/>
      <c r="J147" s="178">
        <f>ROUND(I147*H147,2)</f>
        <v>0</v>
      </c>
      <c r="K147" s="179"/>
      <c r="L147" s="38"/>
      <c r="M147" s="180" t="s">
        <v>1</v>
      </c>
      <c r="N147" s="181" t="s">
        <v>38</v>
      </c>
      <c r="O147" s="76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4" t="s">
        <v>356</v>
      </c>
      <c r="AT147" s="184" t="s">
        <v>150</v>
      </c>
      <c r="AU147" s="184" t="s">
        <v>82</v>
      </c>
      <c r="AY147" s="18" t="s">
        <v>147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8" t="s">
        <v>80</v>
      </c>
      <c r="BK147" s="185">
        <f>ROUND(I147*H147,2)</f>
        <v>0</v>
      </c>
      <c r="BL147" s="18" t="s">
        <v>356</v>
      </c>
      <c r="BM147" s="184" t="s">
        <v>294</v>
      </c>
    </row>
    <row r="148" s="2" customFormat="1" ht="16.5" customHeight="1">
      <c r="A148" s="37"/>
      <c r="B148" s="171"/>
      <c r="C148" s="172" t="s">
        <v>226</v>
      </c>
      <c r="D148" s="172" t="s">
        <v>150</v>
      </c>
      <c r="E148" s="173" t="s">
        <v>1470</v>
      </c>
      <c r="F148" s="174" t="s">
        <v>1471</v>
      </c>
      <c r="G148" s="175" t="s">
        <v>775</v>
      </c>
      <c r="H148" s="176">
        <v>1</v>
      </c>
      <c r="I148" s="177"/>
      <c r="J148" s="178">
        <f>ROUND(I148*H148,2)</f>
        <v>0</v>
      </c>
      <c r="K148" s="179"/>
      <c r="L148" s="38"/>
      <c r="M148" s="180" t="s">
        <v>1</v>
      </c>
      <c r="N148" s="181" t="s">
        <v>38</v>
      </c>
      <c r="O148" s="7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4" t="s">
        <v>356</v>
      </c>
      <c r="AT148" s="184" t="s">
        <v>150</v>
      </c>
      <c r="AU148" s="184" t="s">
        <v>82</v>
      </c>
      <c r="AY148" s="18" t="s">
        <v>147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8" t="s">
        <v>80</v>
      </c>
      <c r="BK148" s="185">
        <f>ROUND(I148*H148,2)</f>
        <v>0</v>
      </c>
      <c r="BL148" s="18" t="s">
        <v>356</v>
      </c>
      <c r="BM148" s="184" t="s">
        <v>298</v>
      </c>
    </row>
    <row r="149" s="2" customFormat="1" ht="16.5" customHeight="1">
      <c r="A149" s="37"/>
      <c r="B149" s="171"/>
      <c r="C149" s="172" t="s">
        <v>7</v>
      </c>
      <c r="D149" s="172" t="s">
        <v>150</v>
      </c>
      <c r="E149" s="173" t="s">
        <v>1472</v>
      </c>
      <c r="F149" s="174" t="s">
        <v>1473</v>
      </c>
      <c r="G149" s="175" t="s">
        <v>775</v>
      </c>
      <c r="H149" s="176">
        <v>6</v>
      </c>
      <c r="I149" s="177"/>
      <c r="J149" s="178">
        <f>ROUND(I149*H149,2)</f>
        <v>0</v>
      </c>
      <c r="K149" s="179"/>
      <c r="L149" s="38"/>
      <c r="M149" s="180" t="s">
        <v>1</v>
      </c>
      <c r="N149" s="181" t="s">
        <v>38</v>
      </c>
      <c r="O149" s="76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4" t="s">
        <v>356</v>
      </c>
      <c r="AT149" s="184" t="s">
        <v>150</v>
      </c>
      <c r="AU149" s="184" t="s">
        <v>82</v>
      </c>
      <c r="AY149" s="18" t="s">
        <v>147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8" t="s">
        <v>80</v>
      </c>
      <c r="BK149" s="185">
        <f>ROUND(I149*H149,2)</f>
        <v>0</v>
      </c>
      <c r="BL149" s="18" t="s">
        <v>356</v>
      </c>
      <c r="BM149" s="184" t="s">
        <v>302</v>
      </c>
    </row>
    <row r="150" s="2" customFormat="1" ht="16.5" customHeight="1">
      <c r="A150" s="37"/>
      <c r="B150" s="171"/>
      <c r="C150" s="172" t="s">
        <v>229</v>
      </c>
      <c r="D150" s="172" t="s">
        <v>150</v>
      </c>
      <c r="E150" s="173" t="s">
        <v>1474</v>
      </c>
      <c r="F150" s="174" t="s">
        <v>1475</v>
      </c>
      <c r="G150" s="175" t="s">
        <v>775</v>
      </c>
      <c r="H150" s="176">
        <v>12</v>
      </c>
      <c r="I150" s="177"/>
      <c r="J150" s="178">
        <f>ROUND(I150*H150,2)</f>
        <v>0</v>
      </c>
      <c r="K150" s="179"/>
      <c r="L150" s="38"/>
      <c r="M150" s="180" t="s">
        <v>1</v>
      </c>
      <c r="N150" s="181" t="s">
        <v>38</v>
      </c>
      <c r="O150" s="76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4" t="s">
        <v>356</v>
      </c>
      <c r="AT150" s="184" t="s">
        <v>150</v>
      </c>
      <c r="AU150" s="184" t="s">
        <v>82</v>
      </c>
      <c r="AY150" s="18" t="s">
        <v>147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8" t="s">
        <v>80</v>
      </c>
      <c r="BK150" s="185">
        <f>ROUND(I150*H150,2)</f>
        <v>0</v>
      </c>
      <c r="BL150" s="18" t="s">
        <v>356</v>
      </c>
      <c r="BM150" s="184" t="s">
        <v>306</v>
      </c>
    </row>
    <row r="151" s="2" customFormat="1" ht="16.5" customHeight="1">
      <c r="A151" s="37"/>
      <c r="B151" s="171"/>
      <c r="C151" s="172" t="s">
        <v>308</v>
      </c>
      <c r="D151" s="172" t="s">
        <v>150</v>
      </c>
      <c r="E151" s="173" t="s">
        <v>1476</v>
      </c>
      <c r="F151" s="174" t="s">
        <v>1477</v>
      </c>
      <c r="G151" s="175" t="s">
        <v>775</v>
      </c>
      <c r="H151" s="176">
        <v>6</v>
      </c>
      <c r="I151" s="177"/>
      <c r="J151" s="178">
        <f>ROUND(I151*H151,2)</f>
        <v>0</v>
      </c>
      <c r="K151" s="179"/>
      <c r="L151" s="38"/>
      <c r="M151" s="180" t="s">
        <v>1</v>
      </c>
      <c r="N151" s="181" t="s">
        <v>38</v>
      </c>
      <c r="O151" s="7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4" t="s">
        <v>356</v>
      </c>
      <c r="AT151" s="184" t="s">
        <v>150</v>
      </c>
      <c r="AU151" s="184" t="s">
        <v>82</v>
      </c>
      <c r="AY151" s="18" t="s">
        <v>147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8" t="s">
        <v>80</v>
      </c>
      <c r="BK151" s="185">
        <f>ROUND(I151*H151,2)</f>
        <v>0</v>
      </c>
      <c r="BL151" s="18" t="s">
        <v>356</v>
      </c>
      <c r="BM151" s="184" t="s">
        <v>311</v>
      </c>
    </row>
    <row r="152" s="2" customFormat="1" ht="16.5" customHeight="1">
      <c r="A152" s="37"/>
      <c r="B152" s="171"/>
      <c r="C152" s="172" t="s">
        <v>233</v>
      </c>
      <c r="D152" s="172" t="s">
        <v>150</v>
      </c>
      <c r="E152" s="173" t="s">
        <v>1478</v>
      </c>
      <c r="F152" s="174" t="s">
        <v>1479</v>
      </c>
      <c r="G152" s="175" t="s">
        <v>909</v>
      </c>
      <c r="H152" s="176">
        <v>50</v>
      </c>
      <c r="I152" s="177"/>
      <c r="J152" s="178">
        <f>ROUND(I152*H152,2)</f>
        <v>0</v>
      </c>
      <c r="K152" s="179"/>
      <c r="L152" s="38"/>
      <c r="M152" s="234" t="s">
        <v>1</v>
      </c>
      <c r="N152" s="235" t="s">
        <v>38</v>
      </c>
      <c r="O152" s="23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4" t="s">
        <v>356</v>
      </c>
      <c r="AT152" s="184" t="s">
        <v>150</v>
      </c>
      <c r="AU152" s="184" t="s">
        <v>82</v>
      </c>
      <c r="AY152" s="18" t="s">
        <v>147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8" t="s">
        <v>80</v>
      </c>
      <c r="BK152" s="185">
        <f>ROUND(I152*H152,2)</f>
        <v>0</v>
      </c>
      <c r="BL152" s="18" t="s">
        <v>356</v>
      </c>
      <c r="BM152" s="184" t="s">
        <v>315</v>
      </c>
    </row>
    <row r="153" s="2" customFormat="1" ht="6.96" customHeight="1">
      <c r="A153" s="37"/>
      <c r="B153" s="59"/>
      <c r="C153" s="60"/>
      <c r="D153" s="60"/>
      <c r="E153" s="60"/>
      <c r="F153" s="60"/>
      <c r="G153" s="60"/>
      <c r="H153" s="60"/>
      <c r="I153" s="60"/>
      <c r="J153" s="60"/>
      <c r="K153" s="60"/>
      <c r="L153" s="38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autoFilter ref="C120:K15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741372067"/>
    <hyperlink ref="F129" r:id="rId2" display="https://podminky.urs.cz/item/CS_URS_2024_02/2203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="1" customFormat="1" ht="24.96" customHeight="1">
      <c r="B4" s="21"/>
      <c r="D4" s="22" t="s">
        <v>106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05 - Regenerace bytového fondu Mírová Osada – V. etapa, ul. Koněvova 22, 24, 26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1480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ROUND((SUM(BE119:BE125)),  2)</f>
        <v>0</v>
      </c>
      <c r="G33" s="37"/>
      <c r="H33" s="37"/>
      <c r="I33" s="127">
        <v>0.20999999999999999</v>
      </c>
      <c r="J33" s="126">
        <f>ROUND(((SUM(BE119:BE125))*I33),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ROUND((SUM(BF119:BF125)),  2)</f>
        <v>0</v>
      </c>
      <c r="G34" s="37"/>
      <c r="H34" s="37"/>
      <c r="I34" s="127">
        <v>0.12</v>
      </c>
      <c r="J34" s="126">
        <f>ROUND(((SUM(BF119:BF125))*I34),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ROUND((SUM(BG119:BG125)),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ROUND((SUM(BH119:BH125)),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ROUND((SUM(BI119:BI125)),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109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05 - Regenerace bytového fondu Mírová Osada – V. etapa, ul. Koněvova 22, 24, 26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30 - Vedlejší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28. 1. 2025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110</v>
      </c>
      <c r="D94" s="128"/>
      <c r="E94" s="128"/>
      <c r="F94" s="128"/>
      <c r="G94" s="128"/>
      <c r="H94" s="128"/>
      <c r="I94" s="128"/>
      <c r="J94" s="137" t="s">
        <v>111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112</v>
      </c>
      <c r="D96" s="37"/>
      <c r="E96" s="37"/>
      <c r="F96" s="37"/>
      <c r="G96" s="37"/>
      <c r="H96" s="37"/>
      <c r="I96" s="37"/>
      <c r="J96" s="95">
        <f>J119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113</v>
      </c>
    </row>
    <row r="97" s="9" customFormat="1" ht="24.96" customHeight="1">
      <c r="A97" s="9"/>
      <c r="B97" s="139"/>
      <c r="C97" s="9"/>
      <c r="D97" s="140" t="s">
        <v>1481</v>
      </c>
      <c r="E97" s="141"/>
      <c r="F97" s="141"/>
      <c r="G97" s="141"/>
      <c r="H97" s="141"/>
      <c r="I97" s="141"/>
      <c r="J97" s="142">
        <f>J120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1482</v>
      </c>
      <c r="E98" s="145"/>
      <c r="F98" s="145"/>
      <c r="G98" s="145"/>
      <c r="H98" s="145"/>
      <c r="I98" s="145"/>
      <c r="J98" s="146">
        <f>J121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1483</v>
      </c>
      <c r="E99" s="145"/>
      <c r="F99" s="145"/>
      <c r="G99" s="145"/>
      <c r="H99" s="145"/>
      <c r="I99" s="145"/>
      <c r="J99" s="146">
        <f>J123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132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6.25" customHeight="1">
      <c r="A109" s="37"/>
      <c r="B109" s="38"/>
      <c r="C109" s="37"/>
      <c r="D109" s="37"/>
      <c r="E109" s="120" t="str">
        <f>E7</f>
        <v>05 - Regenerace bytového fondu Mírová Osada – V. etapa, ul. Koněvova 22, 24, 26</v>
      </c>
      <c r="F109" s="31"/>
      <c r="G109" s="31"/>
      <c r="H109" s="31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107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66" t="str">
        <f>E9</f>
        <v>30 - Vedlejší náklady</v>
      </c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7"/>
      <c r="E113" s="37"/>
      <c r="F113" s="26" t="str">
        <f>F12</f>
        <v xml:space="preserve"> </v>
      </c>
      <c r="G113" s="37"/>
      <c r="H113" s="37"/>
      <c r="I113" s="31" t="s">
        <v>22</v>
      </c>
      <c r="J113" s="68" t="str">
        <f>IF(J12="","",J12)</f>
        <v>28. 1. 2025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7"/>
      <c r="E115" s="37"/>
      <c r="F115" s="26" t="str">
        <f>E15</f>
        <v xml:space="preserve"> </v>
      </c>
      <c r="G115" s="37"/>
      <c r="H115" s="37"/>
      <c r="I115" s="31" t="s">
        <v>29</v>
      </c>
      <c r="J115" s="35" t="str">
        <f>E21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27</v>
      </c>
      <c r="D116" s="37"/>
      <c r="E116" s="37"/>
      <c r="F116" s="26" t="str">
        <f>IF(E18="","",E18)</f>
        <v>Vyplň údaj</v>
      </c>
      <c r="G116" s="37"/>
      <c r="H116" s="37"/>
      <c r="I116" s="31" t="s">
        <v>31</v>
      </c>
      <c r="J116" s="35" t="str">
        <f>E24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47"/>
      <c r="B118" s="148"/>
      <c r="C118" s="149" t="s">
        <v>133</v>
      </c>
      <c r="D118" s="150" t="s">
        <v>58</v>
      </c>
      <c r="E118" s="150" t="s">
        <v>54</v>
      </c>
      <c r="F118" s="150" t="s">
        <v>55</v>
      </c>
      <c r="G118" s="150" t="s">
        <v>134</v>
      </c>
      <c r="H118" s="150" t="s">
        <v>135</v>
      </c>
      <c r="I118" s="150" t="s">
        <v>136</v>
      </c>
      <c r="J118" s="151" t="s">
        <v>111</v>
      </c>
      <c r="K118" s="152" t="s">
        <v>137</v>
      </c>
      <c r="L118" s="153"/>
      <c r="M118" s="85" t="s">
        <v>1</v>
      </c>
      <c r="N118" s="86" t="s">
        <v>37</v>
      </c>
      <c r="O118" s="86" t="s">
        <v>138</v>
      </c>
      <c r="P118" s="86" t="s">
        <v>139</v>
      </c>
      <c r="Q118" s="86" t="s">
        <v>140</v>
      </c>
      <c r="R118" s="86" t="s">
        <v>141</v>
      </c>
      <c r="S118" s="86" t="s">
        <v>142</v>
      </c>
      <c r="T118" s="87" t="s">
        <v>143</v>
      </c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="2" customFormat="1" ht="22.8" customHeight="1">
      <c r="A119" s="37"/>
      <c r="B119" s="38"/>
      <c r="C119" s="92" t="s">
        <v>144</v>
      </c>
      <c r="D119" s="37"/>
      <c r="E119" s="37"/>
      <c r="F119" s="37"/>
      <c r="G119" s="37"/>
      <c r="H119" s="37"/>
      <c r="I119" s="37"/>
      <c r="J119" s="154">
        <f>BK119</f>
        <v>0</v>
      </c>
      <c r="K119" s="37"/>
      <c r="L119" s="38"/>
      <c r="M119" s="88"/>
      <c r="N119" s="72"/>
      <c r="O119" s="89"/>
      <c r="P119" s="155">
        <f>P120</f>
        <v>0</v>
      </c>
      <c r="Q119" s="89"/>
      <c r="R119" s="155">
        <f>R120</f>
        <v>0</v>
      </c>
      <c r="S119" s="89"/>
      <c r="T119" s="156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72</v>
      </c>
      <c r="AU119" s="18" t="s">
        <v>113</v>
      </c>
      <c r="BK119" s="157">
        <f>BK120</f>
        <v>0</v>
      </c>
    </row>
    <row r="120" s="12" customFormat="1" ht="25.92" customHeight="1">
      <c r="A120" s="12"/>
      <c r="B120" s="158"/>
      <c r="C120" s="12"/>
      <c r="D120" s="159" t="s">
        <v>72</v>
      </c>
      <c r="E120" s="160" t="s">
        <v>1484</v>
      </c>
      <c r="F120" s="160" t="s">
        <v>1485</v>
      </c>
      <c r="G120" s="12"/>
      <c r="H120" s="12"/>
      <c r="I120" s="161"/>
      <c r="J120" s="162">
        <f>BK120</f>
        <v>0</v>
      </c>
      <c r="K120" s="12"/>
      <c r="L120" s="158"/>
      <c r="M120" s="163"/>
      <c r="N120" s="164"/>
      <c r="O120" s="164"/>
      <c r="P120" s="165">
        <f>P121+P123</f>
        <v>0</v>
      </c>
      <c r="Q120" s="164"/>
      <c r="R120" s="165">
        <f>R121+R123</f>
        <v>0</v>
      </c>
      <c r="S120" s="164"/>
      <c r="T120" s="166">
        <f>T121+T123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9" t="s">
        <v>192</v>
      </c>
      <c r="AT120" s="167" t="s">
        <v>72</v>
      </c>
      <c r="AU120" s="167" t="s">
        <v>73</v>
      </c>
      <c r="AY120" s="159" t="s">
        <v>147</v>
      </c>
      <c r="BK120" s="168">
        <f>BK121+BK123</f>
        <v>0</v>
      </c>
    </row>
    <row r="121" s="12" customFormat="1" ht="22.8" customHeight="1">
      <c r="A121" s="12"/>
      <c r="B121" s="158"/>
      <c r="C121" s="12"/>
      <c r="D121" s="159" t="s">
        <v>72</v>
      </c>
      <c r="E121" s="169" t="s">
        <v>1486</v>
      </c>
      <c r="F121" s="169" t="s">
        <v>1487</v>
      </c>
      <c r="G121" s="12"/>
      <c r="H121" s="12"/>
      <c r="I121" s="161"/>
      <c r="J121" s="170">
        <f>BK121</f>
        <v>0</v>
      </c>
      <c r="K121" s="12"/>
      <c r="L121" s="158"/>
      <c r="M121" s="163"/>
      <c r="N121" s="164"/>
      <c r="O121" s="164"/>
      <c r="P121" s="165">
        <f>P122</f>
        <v>0</v>
      </c>
      <c r="Q121" s="164"/>
      <c r="R121" s="165">
        <f>R122</f>
        <v>0</v>
      </c>
      <c r="S121" s="164"/>
      <c r="T121" s="166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9" t="s">
        <v>192</v>
      </c>
      <c r="AT121" s="167" t="s">
        <v>72</v>
      </c>
      <c r="AU121" s="167" t="s">
        <v>80</v>
      </c>
      <c r="AY121" s="159" t="s">
        <v>147</v>
      </c>
      <c r="BK121" s="168">
        <f>BK122</f>
        <v>0</v>
      </c>
    </row>
    <row r="122" s="2" customFormat="1" ht="24.15" customHeight="1">
      <c r="A122" s="37"/>
      <c r="B122" s="171"/>
      <c r="C122" s="172" t="s">
        <v>80</v>
      </c>
      <c r="D122" s="172" t="s">
        <v>150</v>
      </c>
      <c r="E122" s="173" t="s">
        <v>1488</v>
      </c>
      <c r="F122" s="174" t="s">
        <v>1489</v>
      </c>
      <c r="G122" s="175" t="s">
        <v>1047</v>
      </c>
      <c r="H122" s="176">
        <v>1</v>
      </c>
      <c r="I122" s="177"/>
      <c r="J122" s="178">
        <f>ROUND(I122*H122,2)</f>
        <v>0</v>
      </c>
      <c r="K122" s="179"/>
      <c r="L122" s="38"/>
      <c r="M122" s="180" t="s">
        <v>1</v>
      </c>
      <c r="N122" s="181" t="s">
        <v>38</v>
      </c>
      <c r="O122" s="76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4" t="s">
        <v>154</v>
      </c>
      <c r="AT122" s="184" t="s">
        <v>150</v>
      </c>
      <c r="AU122" s="184" t="s">
        <v>82</v>
      </c>
      <c r="AY122" s="18" t="s">
        <v>147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8" t="s">
        <v>80</v>
      </c>
      <c r="BK122" s="185">
        <f>ROUND(I122*H122,2)</f>
        <v>0</v>
      </c>
      <c r="BL122" s="18" t="s">
        <v>154</v>
      </c>
      <c r="BM122" s="184" t="s">
        <v>82</v>
      </c>
    </row>
    <row r="123" s="12" customFormat="1" ht="22.8" customHeight="1">
      <c r="A123" s="12"/>
      <c r="B123" s="158"/>
      <c r="C123" s="12"/>
      <c r="D123" s="159" t="s">
        <v>72</v>
      </c>
      <c r="E123" s="169" t="s">
        <v>1490</v>
      </c>
      <c r="F123" s="169" t="s">
        <v>1491</v>
      </c>
      <c r="G123" s="12"/>
      <c r="H123" s="12"/>
      <c r="I123" s="161"/>
      <c r="J123" s="170">
        <f>BK123</f>
        <v>0</v>
      </c>
      <c r="K123" s="12"/>
      <c r="L123" s="158"/>
      <c r="M123" s="163"/>
      <c r="N123" s="164"/>
      <c r="O123" s="164"/>
      <c r="P123" s="165">
        <f>SUM(P124:P125)</f>
        <v>0</v>
      </c>
      <c r="Q123" s="164"/>
      <c r="R123" s="165">
        <f>SUM(R124:R125)</f>
        <v>0</v>
      </c>
      <c r="S123" s="164"/>
      <c r="T123" s="166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9" t="s">
        <v>192</v>
      </c>
      <c r="AT123" s="167" t="s">
        <v>72</v>
      </c>
      <c r="AU123" s="167" t="s">
        <v>80</v>
      </c>
      <c r="AY123" s="159" t="s">
        <v>147</v>
      </c>
      <c r="BK123" s="168">
        <f>SUM(BK124:BK125)</f>
        <v>0</v>
      </c>
    </row>
    <row r="124" s="2" customFormat="1" ht="16.5" customHeight="1">
      <c r="A124" s="37"/>
      <c r="B124" s="171"/>
      <c r="C124" s="172" t="s">
        <v>82</v>
      </c>
      <c r="D124" s="172" t="s">
        <v>150</v>
      </c>
      <c r="E124" s="173" t="s">
        <v>1492</v>
      </c>
      <c r="F124" s="174" t="s">
        <v>1493</v>
      </c>
      <c r="G124" s="175" t="s">
        <v>1047</v>
      </c>
      <c r="H124" s="176">
        <v>1</v>
      </c>
      <c r="I124" s="177"/>
      <c r="J124" s="178">
        <f>ROUND(I124*H124,2)</f>
        <v>0</v>
      </c>
      <c r="K124" s="179"/>
      <c r="L124" s="38"/>
      <c r="M124" s="180" t="s">
        <v>1</v>
      </c>
      <c r="N124" s="181" t="s">
        <v>38</v>
      </c>
      <c r="O124" s="76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4" t="s">
        <v>154</v>
      </c>
      <c r="AT124" s="184" t="s">
        <v>150</v>
      </c>
      <c r="AU124" s="184" t="s">
        <v>82</v>
      </c>
      <c r="AY124" s="18" t="s">
        <v>147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8" t="s">
        <v>80</v>
      </c>
      <c r="BK124" s="185">
        <f>ROUND(I124*H124,2)</f>
        <v>0</v>
      </c>
      <c r="BL124" s="18" t="s">
        <v>154</v>
      </c>
      <c r="BM124" s="184" t="s">
        <v>154</v>
      </c>
    </row>
    <row r="125" s="2" customFormat="1" ht="16.5" customHeight="1">
      <c r="A125" s="37"/>
      <c r="B125" s="171"/>
      <c r="C125" s="172" t="s">
        <v>148</v>
      </c>
      <c r="D125" s="172" t="s">
        <v>150</v>
      </c>
      <c r="E125" s="173" t="s">
        <v>1494</v>
      </c>
      <c r="F125" s="174" t="s">
        <v>1495</v>
      </c>
      <c r="G125" s="175" t="s">
        <v>1047</v>
      </c>
      <c r="H125" s="176">
        <v>1</v>
      </c>
      <c r="I125" s="177"/>
      <c r="J125" s="178">
        <f>ROUND(I125*H125,2)</f>
        <v>0</v>
      </c>
      <c r="K125" s="179"/>
      <c r="L125" s="38"/>
      <c r="M125" s="234" t="s">
        <v>1</v>
      </c>
      <c r="N125" s="235" t="s">
        <v>38</v>
      </c>
      <c r="O125" s="23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4" t="s">
        <v>154</v>
      </c>
      <c r="AT125" s="184" t="s">
        <v>150</v>
      </c>
      <c r="AU125" s="184" t="s">
        <v>82</v>
      </c>
      <c r="AY125" s="18" t="s">
        <v>147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8" t="s">
        <v>80</v>
      </c>
      <c r="BK125" s="185">
        <f>ROUND(I125*H125,2)</f>
        <v>0</v>
      </c>
      <c r="BL125" s="18" t="s">
        <v>154</v>
      </c>
      <c r="BM125" s="184" t="s">
        <v>159</v>
      </c>
    </row>
    <row r="126" s="2" customFormat="1" ht="6.96" customHeight="1">
      <c r="A126" s="37"/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38"/>
      <c r="M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</sheetData>
  <autoFilter ref="C118:K12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Klus</dc:creator>
  <cp:lastModifiedBy>Pavel Klus</cp:lastModifiedBy>
  <dcterms:created xsi:type="dcterms:W3CDTF">2025-01-28T15:30:43Z</dcterms:created>
  <dcterms:modified xsi:type="dcterms:W3CDTF">2025-01-28T15:30:47Z</dcterms:modified>
</cp:coreProperties>
</file>