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dbsdb/webdav/2024/153-24/Roz + VV/jídelna - celá skladba/"/>
    </mc:Choice>
  </mc:AlternateContent>
  <xr:revisionPtr revIDLastSave="0" documentId="8_{38C0E01B-89DA-4FF9-9F27-2B135D1B6AF1}" xr6:coauthVersionLast="36" xr6:coauthVersionMax="36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 R-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 R-1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 R-1 Pol'!$A$1:$Y$206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9" i="12"/>
  <c r="G8" i="12" s="1"/>
  <c r="G196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I11" i="12" s="1"/>
  <c r="K12" i="12"/>
  <c r="M12" i="12"/>
  <c r="O12" i="12"/>
  <c r="Q12" i="12"/>
  <c r="Q11" i="12" s="1"/>
  <c r="V12" i="12"/>
  <c r="G13" i="12"/>
  <c r="G11" i="12" s="1"/>
  <c r="I13" i="12"/>
  <c r="K13" i="12"/>
  <c r="O13" i="12"/>
  <c r="O11" i="12" s="1"/>
  <c r="Q13" i="12"/>
  <c r="V13" i="12"/>
  <c r="G15" i="12"/>
  <c r="I15" i="12"/>
  <c r="K15" i="12"/>
  <c r="M15" i="12"/>
  <c r="O15" i="12"/>
  <c r="Q15" i="12"/>
  <c r="V15" i="12"/>
  <c r="G26" i="12"/>
  <c r="M26" i="12" s="1"/>
  <c r="I26" i="12"/>
  <c r="K26" i="12"/>
  <c r="K11" i="12" s="1"/>
  <c r="O26" i="12"/>
  <c r="Q26" i="12"/>
  <c r="V26" i="12"/>
  <c r="V11" i="12" s="1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5" i="12"/>
  <c r="M45" i="12" s="1"/>
  <c r="I45" i="12"/>
  <c r="K45" i="12"/>
  <c r="K44" i="12" s="1"/>
  <c r="O45" i="12"/>
  <c r="O44" i="12" s="1"/>
  <c r="Q45" i="12"/>
  <c r="V45" i="12"/>
  <c r="V44" i="12" s="1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I44" i="12" s="1"/>
  <c r="K51" i="12"/>
  <c r="M51" i="12"/>
  <c r="O51" i="12"/>
  <c r="Q51" i="12"/>
  <c r="Q44" i="12" s="1"/>
  <c r="V51" i="12"/>
  <c r="G53" i="12"/>
  <c r="M53" i="12" s="1"/>
  <c r="I53" i="12"/>
  <c r="K53" i="12"/>
  <c r="O53" i="12"/>
  <c r="Q53" i="12"/>
  <c r="V53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8" i="12"/>
  <c r="I68" i="12"/>
  <c r="K68" i="12"/>
  <c r="M68" i="12"/>
  <c r="O68" i="12"/>
  <c r="Q68" i="12"/>
  <c r="V68" i="12"/>
  <c r="G77" i="12"/>
  <c r="M77" i="12" s="1"/>
  <c r="I77" i="12"/>
  <c r="K77" i="12"/>
  <c r="O77" i="12"/>
  <c r="Q77" i="12"/>
  <c r="V77" i="12"/>
  <c r="G91" i="12"/>
  <c r="I91" i="12"/>
  <c r="K91" i="12"/>
  <c r="M91" i="12"/>
  <c r="O91" i="12"/>
  <c r="Q91" i="12"/>
  <c r="V91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41" i="12"/>
  <c r="I141" i="12"/>
  <c r="K141" i="12"/>
  <c r="M141" i="12"/>
  <c r="O141" i="12"/>
  <c r="Q141" i="12"/>
  <c r="V141" i="12"/>
  <c r="G144" i="12"/>
  <c r="I144" i="12"/>
  <c r="K144" i="12"/>
  <c r="M144" i="12"/>
  <c r="O144" i="12"/>
  <c r="Q144" i="12"/>
  <c r="V144" i="12"/>
  <c r="G146" i="12"/>
  <c r="G145" i="12" s="1"/>
  <c r="I146" i="12"/>
  <c r="I145" i="12" s="1"/>
  <c r="K146" i="12"/>
  <c r="K145" i="12" s="1"/>
  <c r="O146" i="12"/>
  <c r="O145" i="12" s="1"/>
  <c r="Q146" i="12"/>
  <c r="Q145" i="12" s="1"/>
  <c r="V146" i="12"/>
  <c r="V145" i="12" s="1"/>
  <c r="G147" i="12"/>
  <c r="I147" i="12"/>
  <c r="K147" i="12"/>
  <c r="M147" i="12"/>
  <c r="O147" i="12"/>
  <c r="Q147" i="12"/>
  <c r="V147" i="12"/>
  <c r="G149" i="12"/>
  <c r="I149" i="12"/>
  <c r="K149" i="12"/>
  <c r="M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I154" i="12"/>
  <c r="Q154" i="12"/>
  <c r="G155" i="12"/>
  <c r="I155" i="12"/>
  <c r="K155" i="12"/>
  <c r="K154" i="12" s="1"/>
  <c r="M155" i="12"/>
  <c r="O155" i="12"/>
  <c r="Q155" i="12"/>
  <c r="V155" i="12"/>
  <c r="V154" i="12" s="1"/>
  <c r="G156" i="12"/>
  <c r="G154" i="12" s="1"/>
  <c r="I156" i="12"/>
  <c r="K156" i="12"/>
  <c r="M156" i="12"/>
  <c r="O156" i="12"/>
  <c r="O154" i="12" s="1"/>
  <c r="Q156" i="12"/>
  <c r="V156" i="12"/>
  <c r="G157" i="12"/>
  <c r="M157" i="12" s="1"/>
  <c r="I157" i="12"/>
  <c r="K157" i="12"/>
  <c r="O157" i="12"/>
  <c r="Q157" i="12"/>
  <c r="V157" i="12"/>
  <c r="G159" i="12"/>
  <c r="I159" i="12"/>
  <c r="K159" i="12"/>
  <c r="K158" i="12" s="1"/>
  <c r="M159" i="12"/>
  <c r="O159" i="12"/>
  <c r="Q159" i="12"/>
  <c r="V159" i="12"/>
  <c r="V158" i="12" s="1"/>
  <c r="G160" i="12"/>
  <c r="I160" i="12"/>
  <c r="K160" i="12"/>
  <c r="M160" i="12"/>
  <c r="O160" i="12"/>
  <c r="Q160" i="12"/>
  <c r="V160" i="12"/>
  <c r="G162" i="12"/>
  <c r="G158" i="12" s="1"/>
  <c r="I162" i="12"/>
  <c r="K162" i="12"/>
  <c r="O162" i="12"/>
  <c r="O158" i="12" s="1"/>
  <c r="Q162" i="12"/>
  <c r="V162" i="12"/>
  <c r="G164" i="12"/>
  <c r="M164" i="12" s="1"/>
  <c r="I164" i="12"/>
  <c r="I158" i="12" s="1"/>
  <c r="K164" i="12"/>
  <c r="O164" i="12"/>
  <c r="Q164" i="12"/>
  <c r="Q158" i="12" s="1"/>
  <c r="V164" i="12"/>
  <c r="G166" i="12"/>
  <c r="M166" i="12" s="1"/>
  <c r="I166" i="12"/>
  <c r="K166" i="12"/>
  <c r="O166" i="12"/>
  <c r="Q166" i="12"/>
  <c r="V166" i="12"/>
  <c r="G168" i="12"/>
  <c r="G167" i="12" s="1"/>
  <c r="I168" i="12"/>
  <c r="I167" i="12" s="1"/>
  <c r="K168" i="12"/>
  <c r="O168" i="12"/>
  <c r="O167" i="12" s="1"/>
  <c r="Q168" i="12"/>
  <c r="Q167" i="12" s="1"/>
  <c r="V168" i="12"/>
  <c r="G170" i="12"/>
  <c r="M170" i="12" s="1"/>
  <c r="I170" i="12"/>
  <c r="K170" i="12"/>
  <c r="K167" i="12" s="1"/>
  <c r="O170" i="12"/>
  <c r="Q170" i="12"/>
  <c r="V170" i="12"/>
  <c r="V167" i="12" s="1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G176" i="12" s="1"/>
  <c r="I177" i="12"/>
  <c r="K177" i="12"/>
  <c r="K176" i="12" s="1"/>
  <c r="M177" i="12"/>
  <c r="O177" i="12"/>
  <c r="Q177" i="12"/>
  <c r="V177" i="12"/>
  <c r="V176" i="12" s="1"/>
  <c r="G178" i="12"/>
  <c r="I178" i="12"/>
  <c r="K178" i="12"/>
  <c r="M178" i="12"/>
  <c r="O178" i="12"/>
  <c r="O176" i="12" s="1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I176" i="12" s="1"/>
  <c r="K180" i="12"/>
  <c r="O180" i="12"/>
  <c r="Q180" i="12"/>
  <c r="Q176" i="12" s="1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G184" i="12"/>
  <c r="M184" i="12" s="1"/>
  <c r="I184" i="12"/>
  <c r="I183" i="12" s="1"/>
  <c r="K184" i="12"/>
  <c r="K183" i="12" s="1"/>
  <c r="O184" i="12"/>
  <c r="Q184" i="12"/>
  <c r="Q183" i="12" s="1"/>
  <c r="V184" i="12"/>
  <c r="V183" i="12" s="1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O183" i="12" s="1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1" i="12"/>
  <c r="O191" i="12"/>
  <c r="G192" i="12"/>
  <c r="I192" i="12"/>
  <c r="I191" i="12" s="1"/>
  <c r="K192" i="12"/>
  <c r="K191" i="12" s="1"/>
  <c r="M192" i="12"/>
  <c r="M191" i="12" s="1"/>
  <c r="O192" i="12"/>
  <c r="Q192" i="12"/>
  <c r="Q191" i="12" s="1"/>
  <c r="V192" i="12"/>
  <c r="V191" i="12" s="1"/>
  <c r="G193" i="12"/>
  <c r="I193" i="12"/>
  <c r="K193" i="12"/>
  <c r="M193" i="12"/>
  <c r="O193" i="12"/>
  <c r="Q193" i="12"/>
  <c r="V193" i="12"/>
  <c r="G194" i="12"/>
  <c r="I194" i="12"/>
  <c r="K194" i="12"/>
  <c r="M194" i="12"/>
  <c r="O194" i="12"/>
  <c r="Q194" i="12"/>
  <c r="V194" i="12"/>
  <c r="AE196" i="12"/>
  <c r="F40" i="1" s="1"/>
  <c r="I20" i="1"/>
  <c r="I19" i="1"/>
  <c r="I18" i="1"/>
  <c r="I17" i="1"/>
  <c r="F39" i="1" l="1"/>
  <c r="F41" i="1"/>
  <c r="I49" i="1"/>
  <c r="M176" i="12"/>
  <c r="M154" i="12"/>
  <c r="M183" i="12"/>
  <c r="M44" i="12"/>
  <c r="M168" i="12"/>
  <c r="M167" i="12" s="1"/>
  <c r="M162" i="12"/>
  <c r="M158" i="12" s="1"/>
  <c r="M146" i="12"/>
  <c r="M145" i="12" s="1"/>
  <c r="G44" i="12"/>
  <c r="M13" i="12"/>
  <c r="M11" i="12" s="1"/>
  <c r="M9" i="12"/>
  <c r="M8" i="12" s="1"/>
  <c r="AF196" i="12"/>
  <c r="J28" i="1"/>
  <c r="J26" i="1"/>
  <c r="G38" i="1"/>
  <c r="F38" i="1"/>
  <c r="J23" i="1"/>
  <c r="J24" i="1"/>
  <c r="J25" i="1"/>
  <c r="J27" i="1"/>
  <c r="E24" i="1"/>
  <c r="E26" i="1"/>
  <c r="I16" i="1" l="1"/>
  <c r="I21" i="1" s="1"/>
  <c r="I59" i="1"/>
  <c r="G40" i="1"/>
  <c r="H40" i="1" s="1"/>
  <c r="I40" i="1" s="1"/>
  <c r="G41" i="1"/>
  <c r="H41" i="1" s="1"/>
  <c r="I41" i="1" s="1"/>
  <c r="G39" i="1"/>
  <c r="G42" i="1" s="1"/>
  <c r="G25" i="1" s="1"/>
  <c r="A25" i="1" s="1"/>
  <c r="A26" i="1" s="1"/>
  <c r="G26" i="1" s="1"/>
  <c r="F42" i="1"/>
  <c r="H39" i="1" l="1"/>
  <c r="I39" i="1"/>
  <c r="I42" i="1" s="1"/>
  <c r="H42" i="1"/>
  <c r="G28" i="1"/>
  <c r="G23" i="1"/>
  <c r="A23" i="1" s="1"/>
  <c r="A24" i="1" s="1"/>
  <c r="G24" i="1" s="1"/>
  <c r="A27" i="1" s="1"/>
  <c r="A29" i="1" s="1"/>
  <c r="G29" i="1" s="1"/>
  <c r="G27" i="1" s="1"/>
  <c r="J58" i="1"/>
  <c r="J53" i="1"/>
  <c r="J56" i="1"/>
  <c r="J49" i="1"/>
  <c r="J51" i="1"/>
  <c r="J57" i="1"/>
  <c r="J52" i="1"/>
  <c r="J50" i="1"/>
  <c r="J54" i="1"/>
  <c r="J55" i="1"/>
  <c r="J59" i="1" l="1"/>
  <c r="J39" i="1"/>
  <c r="J42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Čermák Jan</author>
  </authors>
  <commentList>
    <comment ref="S6" authorId="0" shapeId="0" xr:uid="{B0FC6368-B91E-4950-A00D-A5721CEF29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728C82-2DEE-4916-B4E4-5496F2056F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<sst xmlns="http://schemas.openxmlformats.org/spreadsheetml/2006/main" count="956" uniqueCount="328">
  <si>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</si>
  <si>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</si>
  <si>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</si>
  <si>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</si>
  <si>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</si>
  <si>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</si>
  <si>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</si>
  <si>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</si>
  <si>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</si>
  <si>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</si>
  <si>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</si>
  <si>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</si>
  <si>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</si>
  <si>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</si>
  <si>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</si>
  <si>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</si>
  <si>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</si>
  <si>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</si>
  <si>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</si>
  <si>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</si>
  <si>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</si>
  <si>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</si>
  <si>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</si>
  <si>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</si>
  <si>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</si>
  <si>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</si>
  <si>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</si>
  <si>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</si>
  <si>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</si>
  <si>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</si>
  <si>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</si>
  <si>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</si>
  <si>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</si>
  <si>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</si>
  <si>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</si>
  <si>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</si>
  <si>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</si>
  <si>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</si>
  <si>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</si>
  <si>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</si>
  <si>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</si>
  <si>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</si>
  <si>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</si>
  <si>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 R-1</t>
  </si>
  <si>
    <t>Izolace střešního pláště E jídelna</t>
  </si>
  <si>
    <t>01</t>
  </si>
  <si>
    <t xml:space="preserve">Objekt </t>
  </si>
  <si>
    <t>Objekt:</t>
  </si>
  <si>
    <t>Rozpočet:</t>
  </si>
  <si>
    <t>ZŠ a MŠ DR. Joklíka - izolace střešního pláště</t>
  </si>
  <si>
    <t>Základní škola a Mateřská škola DR. Joklíka, příspěvková organizace města Kyjova</t>
  </si>
  <si>
    <t>Sídliště U Vodojemu 1261/18</t>
  </si>
  <si>
    <t>Kyjov</t>
  </si>
  <si>
    <t>69701</t>
  </si>
  <si>
    <t>48847747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</si>
  <si>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</si>
  <si>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</si>
  <si>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</si>
  <si>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</si>
  <si>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</si>
  <si>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</si>
  <si>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</si>
  <si>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96</t>
  </si>
  <si>
    <t>Bourání konstrukcí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</si>
  <si>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</si>
  <si>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</si>
  <si>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</si>
  <si>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</si>
  <si>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</si>
  <si>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</si>
  <si>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</si>
  <si>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</si>
  <si>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</si>
  <si>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</si>
  <si>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</si>
  <si>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</si>
  <si>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</si>
  <si>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</si>
  <si>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</si>
  <si>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</si>
  <si>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</si>
  <si>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</si>
  <si>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</si>
  <si>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</si>
  <si>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</si>
  <si>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</si>
  <si>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</si>
  <si>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</si>
  <si>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</si>
  <si>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</si>
  <si>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</si>
  <si>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</si>
  <si>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</si>
  <si>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</si>
  <si>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</si>
  <si>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</si>
  <si>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</si>
  <si>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</si>
  <si>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</si>
  <si>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</si>
  <si>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</si>
  <si>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</si>
  <si>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</si>
  <si>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</si>
  <si>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</si>
  <si>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</si>
  <si>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</si>
  <si>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</si>
  <si>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</si>
  <si>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602011112</t>
  </si>
  <si>
    <t>Omítka na stěnách jádrová vápenocementová, ručně tloušťka vrstvy do 15 mm</t>
  </si>
  <si>
    <t>m2</t>
  </si>
  <si>
    <t>RTS 24/ II</t>
  </si>
  <si>
    <t>Práce</t>
  </si>
  <si>
    <t>Běžná</t>
  </si>
  <si>
    <t>POL1_</t>
  </si>
  <si>
    <t>626201</t>
  </si>
  <si>
    <t>Omítka tenkovrstvá s výztužnou mřížkou - komín</t>
  </si>
  <si>
    <t>Vlastní</t>
  </si>
  <si>
    <t>Indiv</t>
  </si>
  <si>
    <t>978015391</t>
  </si>
  <si>
    <t>Otlučení omítek vnějších MVC v složit.5-7 do 100 %</t>
  </si>
  <si>
    <t>711140101</t>
  </si>
  <si>
    <t>Odstranění izolace proti vlhkosti na ploše vodorovné, asfaltové pásy přitavením, 1 vrstva</t>
  </si>
  <si>
    <t>plocha : 19*28</t>
  </si>
  <si>
    <t>VV</t>
  </si>
  <si>
    <t>711140201</t>
  </si>
  <si>
    <t>Odstranění izolace proti vlhkosti na ploše svislé, asfaltové pásy přitavením, 1 vrstva</t>
  </si>
  <si>
    <t/>
  </si>
  <si>
    <t>atika : (28,4+19+28,4+19)*(0,7+0,45)</t>
  </si>
  <si>
    <t>komín : (2,9+2,6+2,9+2,6)*0,7</t>
  </si>
  <si>
    <t>světlík : (1,1*4*2)*0,7</t>
  </si>
  <si>
    <t>vzt : (0,6*4*2)*0,7</t>
  </si>
  <si>
    <t>(1,8+0,9+1,8+0,9)*0,7</t>
  </si>
  <si>
    <t>(0,5+0,35+0,5+0,35)*0,7</t>
  </si>
  <si>
    <t>(1,1+0,9+1,1+0,9)*0,7</t>
  </si>
  <si>
    <t>(0,8+1,1+0,8+1,1)*0,7</t>
  </si>
  <si>
    <t>Mezisoučet</t>
  </si>
  <si>
    <t>712300831</t>
  </si>
  <si>
    <t>Odstranění povlakové krytiny střech do 10°, 1 vrstva vč. kotev a geotextilie</t>
  </si>
  <si>
    <t>RTS 24/ I</t>
  </si>
  <si>
    <t>atika : (28,4+29+28,4+19)*(0,5+0,45)</t>
  </si>
  <si>
    <t>komín : (2,9+2,6+2,9+2,6)*0,3</t>
  </si>
  <si>
    <t>světlík : (1,1*4*2)*0,3</t>
  </si>
  <si>
    <t>vzt : (0,6*4*2)*0,3</t>
  </si>
  <si>
    <t>(1,8+0,9+1,8+0,9)*0,3</t>
  </si>
  <si>
    <t>(0,5+0,35+0,5+0,35)*0,3</t>
  </si>
  <si>
    <t>(1,1+0,9+1,1+0,9)*0,3</t>
  </si>
  <si>
    <t>(0,8+1,1+0,8+1,1)*0,3</t>
  </si>
  <si>
    <t>713104113</t>
  </si>
  <si>
    <t>Odstranění tepelné izolace střech plochých, volně uložené, z desek EPS, tl. nad 200 mm</t>
  </si>
  <si>
    <t>Odkaz na mn. položky pořadí 6 : 643,41000</t>
  </si>
  <si>
    <t xml:space="preserve">Hodnota z bývalého odkazu. : </t>
  </si>
  <si>
    <t>969601</t>
  </si>
  <si>
    <t xml:space="preserve">Odstranění systémových lišt </t>
  </si>
  <si>
    <t>m</t>
  </si>
  <si>
    <t>94,8+140,8</t>
  </si>
  <si>
    <t>712311101</t>
  </si>
  <si>
    <t>Provedení povlakové krytiny střech do 10°, asfaltovým penetračním nátěrem 1x nátěr - nátěr ve specifikaci</t>
  </si>
  <si>
    <t>712341559</t>
  </si>
  <si>
    <t>Provedení povlakové krytiny střech do 10°, asfaltovými pásy, přitavení celoplošně 1 vrstva - asfaltový pás ve specifikaci</t>
  </si>
  <si>
    <t>Odkaz na mn. položky pořadí 9 : 532,00000</t>
  </si>
  <si>
    <t>712372111</t>
  </si>
  <si>
    <t>Provedení povlakové krytiny střech do 10°, fólií kotvenou do betonového podkladu, 5 kotvy/m2</t>
  </si>
  <si>
    <t>712378006</t>
  </si>
  <si>
    <t>Rohová lišta vnější VIPLANYL plech RŠ 100 mm</t>
  </si>
  <si>
    <t>atika : 28,4+19+28,4+19</t>
  </si>
  <si>
    <t>712378007</t>
  </si>
  <si>
    <t>Rohová lišta vnitřní VIPLANYL plech RŠ 100 mm</t>
  </si>
  <si>
    <t>komín : 2,9+2,6+2,9+2,6</t>
  </si>
  <si>
    <t>světlík : 1,1*4*2</t>
  </si>
  <si>
    <t>vzt : 0,6*4*2</t>
  </si>
  <si>
    <t>1,8+0,9+1,8+0,9</t>
  </si>
  <si>
    <t>0,5+0,35+0,5+0,35</t>
  </si>
  <si>
    <t>1,1+0,9+1,1+0,9</t>
  </si>
  <si>
    <t>0,8+1,1+0,8+1,1</t>
  </si>
  <si>
    <t>1,8+1,1+1,8+1,8</t>
  </si>
  <si>
    <t>712378110</t>
  </si>
  <si>
    <t xml:space="preserve">Vnitřní rohová tvarovka </t>
  </si>
  <si>
    <t>kus</t>
  </si>
  <si>
    <t>4</t>
  </si>
  <si>
    <t>712378111</t>
  </si>
  <si>
    <t xml:space="preserve">Vnější rohová tvarovka </t>
  </si>
  <si>
    <t>4*9</t>
  </si>
  <si>
    <t>712378005</t>
  </si>
  <si>
    <t>Stěnová lišta vyhnutá VIPLANYL plech RŠ 70 mm</t>
  </si>
  <si>
    <t>712391171</t>
  </si>
  <si>
    <t>Povlaková krytina střech do 10°, podklad. textilie 1 vrstva - materiál ve specifikaci</t>
  </si>
  <si>
    <t>(1,8+1,1+1,8+1,8)*0,3</t>
  </si>
  <si>
    <t>712811101</t>
  </si>
  <si>
    <t>Provedení povlakové krytiny střech, samostatné vytažení povlaku, asfaltový penetrační nátěr 1x nátěr - nátěr ve specifikaci</t>
  </si>
  <si>
    <t>712841559</t>
  </si>
  <si>
    <t>Provedení povlakové krytiny střech, samostatné vytažení povlaku, asfaltové pásy přitavením 1 vrstva - asfaltový pás ve specifikaci</t>
  </si>
  <si>
    <t>Odkaz na mn. položky pořadí 18 : 136,67000</t>
  </si>
  <si>
    <t>712871801</t>
  </si>
  <si>
    <t>Samostatné vytažení izolace, fólií PVC polož.volně 1 vrstva - folie ve specifikaci</t>
  </si>
  <si>
    <t>mb</t>
  </si>
  <si>
    <t>Odkaz na mn. položky pořadí 13 : 140,80000</t>
  </si>
  <si>
    <t>712-02</t>
  </si>
  <si>
    <t>Lemování z poplastovaneho plechu zdí, rš 250 mm</t>
  </si>
  <si>
    <t>712378004R0L</t>
  </si>
  <si>
    <t>Lemování  lišta VIPLANYL rš 250 mm</t>
  </si>
  <si>
    <t xml:space="preserve">atika u štítu : </t>
  </si>
  <si>
    <t>13</t>
  </si>
  <si>
    <t>712777588R00</t>
  </si>
  <si>
    <t>Opracování prostupů trub termoplasty, D do 200 mm</t>
  </si>
  <si>
    <t>11163111</t>
  </si>
  <si>
    <t>Lak asfaltový izolační ALP/9 PENETRAL</t>
  </si>
  <si>
    <t>kg</t>
  </si>
  <si>
    <t>SPCM</t>
  </si>
  <si>
    <t>Specifikace</t>
  </si>
  <si>
    <t>POL3_</t>
  </si>
  <si>
    <t>(532+136,67)*0,4</t>
  </si>
  <si>
    <t>1311131</t>
  </si>
  <si>
    <t>šroub ITLW 8x110</t>
  </si>
  <si>
    <t>ks</t>
  </si>
  <si>
    <t>Koeficient : 5</t>
  </si>
  <si>
    <t>1-0,46</t>
  </si>
  <si>
    <t>24633512</t>
  </si>
  <si>
    <t>Tmel 1-složkový polyuretanový Baumit Baumacol Polyurethane PU, bal. 310 ml šedý</t>
  </si>
  <si>
    <t>283220012</t>
  </si>
  <si>
    <t>Fólie hydroizolační PVC-P, DEKPLAN 76 tl. 1,5 mm, střešní</t>
  </si>
  <si>
    <t>Koeficient : 0,15</t>
  </si>
  <si>
    <t>Koeficient : 0,2</t>
  </si>
  <si>
    <t>6263</t>
  </si>
  <si>
    <t>teleskop 350mm</t>
  </si>
  <si>
    <t>6264</t>
  </si>
  <si>
    <t>teleskop 400mm</t>
  </si>
  <si>
    <t>teleskop 450mm</t>
  </si>
  <si>
    <t>62852265</t>
  </si>
  <si>
    <t>Pás asfaltový modifikovaný GLASTEK 40 SPECIAL mineral, natavovací, kotvicí</t>
  </si>
  <si>
    <t>Odkaz na mn. položky pořadí 10 : 532,00000</t>
  </si>
  <si>
    <t>Odkaz na mn. položky pořadí 19 : 136,67000</t>
  </si>
  <si>
    <t>69366195</t>
  </si>
  <si>
    <t>Textilie sklovláknitá FILTEK V 120 g/m2</t>
  </si>
  <si>
    <t>Odkaz na mn. položky pořadí 17 : 645,36000</t>
  </si>
  <si>
    <t>Koeficient : 0,1</t>
  </si>
  <si>
    <t>998712202</t>
  </si>
  <si>
    <t>Přesun hmot pro povlakové krytiny, výšky do 12 m</t>
  </si>
  <si>
    <t>Přesun hmot</t>
  </si>
  <si>
    <t>POL7_</t>
  </si>
  <si>
    <t>713141336</t>
  </si>
  <si>
    <t>Montáž tepelné izolace střech do tl. 250 mm, 3 vrstvy, na kotvy (4 kusy/m2)</t>
  </si>
  <si>
    <t>713141717</t>
  </si>
  <si>
    <t>Montáž spádových klínů plochých střech, 1 kotva/ m2 - dočasné přichycení</t>
  </si>
  <si>
    <t>28375768.A</t>
  </si>
  <si>
    <t xml:space="preserve">Deska izolační EPS 150, </t>
  </si>
  <si>
    <t>m3</t>
  </si>
  <si>
    <t>532*0,3*1,02</t>
  </si>
  <si>
    <t>28375972</t>
  </si>
  <si>
    <t xml:space="preserve">Deska spádová EPS 150, </t>
  </si>
  <si>
    <t>klínd od 20mm spád 2% pr. tl. klínu 80mm : 532,41*0,08*1,05</t>
  </si>
  <si>
    <t>998713202</t>
  </si>
  <si>
    <t>Přesun hmot pro izolace tepelné, výšky do 12 m</t>
  </si>
  <si>
    <t>721-000</t>
  </si>
  <si>
    <t>Demontáž  střešního vtoku</t>
  </si>
  <si>
    <t>721-001</t>
  </si>
  <si>
    <t>Montáž střešního vtoku</t>
  </si>
  <si>
    <t>721-002</t>
  </si>
  <si>
    <t xml:space="preserve">Sanační vpust TW SAN 110 PVC </t>
  </si>
  <si>
    <t>762088116</t>
  </si>
  <si>
    <t>Zakrývání provizorní plachtou 15x20m,vč.odstranění</t>
  </si>
  <si>
    <t>762441112</t>
  </si>
  <si>
    <t>Montáž obložení atiky z desek na bázi dřeva, 1 vrstva, šroubováním</t>
  </si>
  <si>
    <t>atika : (28,4+19+28,4+19)</t>
  </si>
  <si>
    <t>762441112R01</t>
  </si>
  <si>
    <t>Demontáž  obložení atiky z desek na bázi dřeva</t>
  </si>
  <si>
    <t>60725016</t>
  </si>
  <si>
    <t>Deska dřevoštěpková OSB 3, Kronospan nebroušená tl. 22 mm</t>
  </si>
  <si>
    <t>94,8*0,7*1,15</t>
  </si>
  <si>
    <t>998762202</t>
  </si>
  <si>
    <t>Přesun hmot pro tesařské konstrukce, výšky do 12 m</t>
  </si>
  <si>
    <t>764817175</t>
  </si>
  <si>
    <t>Oplechování zdí (atik) z lak.Pz plechu, do  rš 750 mm</t>
  </si>
  <si>
    <t>764391820</t>
  </si>
  <si>
    <t>Demontáž závětrné lišty, rš 250 a 330 mm, do 30°</t>
  </si>
  <si>
    <t>Hodnota z bývalého odkazu. : 81,8</t>
  </si>
  <si>
    <t>764396291TIZ-01</t>
  </si>
  <si>
    <t>Montáž přípojovací lišty dilatační rš. 120</t>
  </si>
  <si>
    <t>Odkaz na mn. položky pořadí 16 : 46,00000</t>
  </si>
  <si>
    <t>764719432RXX</t>
  </si>
  <si>
    <t>Oplechováníčepice  komína  lak. plechu</t>
  </si>
  <si>
    <t>998764202</t>
  </si>
  <si>
    <t>Přesun hmot pro klempířské konstr., výšky do 12 m</t>
  </si>
  <si>
    <t>76231120R01</t>
  </si>
  <si>
    <t xml:space="preserve">Montáž světlíků plochy </t>
  </si>
  <si>
    <t>7666205R00</t>
  </si>
  <si>
    <t xml:space="preserve">Montáž střešního výlezu </t>
  </si>
  <si>
    <t>76676601</t>
  </si>
  <si>
    <t>Demnotáž střešního výlezu</t>
  </si>
  <si>
    <t>76676602</t>
  </si>
  <si>
    <t>Demnotáž střešního světlíku</t>
  </si>
  <si>
    <t>7667662</t>
  </si>
  <si>
    <t>Střešní výlez určený k přístupu na plochou střechu, OTV/pVYz kop/PC manžeta 15 cm  rozměr před objednáním zaměřit</t>
  </si>
  <si>
    <t>7667663</t>
  </si>
  <si>
    <t>Střešnísvětlík kopulový fixní FIX kop/PC manžeta 15 cm  rozměr před objednáním zaměřit</t>
  </si>
  <si>
    <t>979087212</t>
  </si>
  <si>
    <t>Nakládání suti na dopravní prostředky</t>
  </si>
  <si>
    <t>t</t>
  </si>
  <si>
    <t>Přesun suti</t>
  </si>
  <si>
    <t>POL8_</t>
  </si>
  <si>
    <t>979011111</t>
  </si>
  <si>
    <t>Svislá doprava suti a vybour. hmot za 2.NP a 1.PP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</si>
  <si>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</si>
  <si>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</si>
  <si>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</si>
  <si>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</si>
  <si>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</si>
  <si>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</si>
  <si>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</si>
  <si>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</si>
  <si>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979990112</t>
  </si>
  <si>
    <t xml:space="preserve">Poplatek za uložení suti </t>
  </si>
  <si>
    <t>RTS 23/ I</t>
  </si>
  <si>
    <t>02T</t>
  </si>
  <si>
    <t>Jeřáb/geda výtah pro materiál</t>
  </si>
  <si>
    <t>Soubor</t>
  </si>
  <si>
    <t>VRN</t>
  </si>
  <si>
    <t>POL99_8</t>
  </si>
  <si>
    <t>06T</t>
  </si>
  <si>
    <t>Zdvihací zařízení pro montážníky</t>
  </si>
  <si>
    <t>soubor</t>
  </si>
  <si>
    <t>01T</t>
  </si>
  <si>
    <t>Doprava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</si>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</sst>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/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/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12019</v>
      </c>
      <c r="B4" s="122" t="s">
        <v>48</v>
      </c>
      <c r="C4" s="123"/>
      <c r="D4" s="124"/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SUMIF(F49:F58,A16,I49:I58)+SUMIF(F49:F58,"PSU",I49:I58)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SUMIF(F49:F58,A17,I49:I58)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SUMIF(F49:F58,A18,I49:I58)</f>
        <v>0</v>
      </c>
      <c r="J18" s="85"/>
    </row>
    <row r="19" spans="1:10" ht="23.25" customHeight="1" x14ac:dyDescent="0.2">
      <c r="A19" s="198" t="s">
        <v>79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SUMIF(F49:F58,A19,I49:I58)</f>
        <v>0</v>
      </c>
      <c r="J19" s="85"/>
    </row>
    <row r="20" spans="1:10" ht="23.25" customHeight="1" x14ac:dyDescent="0.2">
      <c r="A20" s="198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SUMIF(F49:F58,A20,I49:I58)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55</v>
      </c>
      <c r="C39" s="149"/>
      <c r="D39" s="149"/>
      <c r="E39" s="149"/>
      <c r="F39" s="150">
        <f>'01 D R-1 Pol'!AE196</f>
        <v>0</v>
      </c>
      <c r="G39" s="151">
        <f>'01 D R-1 Pol'!AF196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'01 D R-1 Pol'!AE196</f>
        <v>0</v>
      </c>
      <c r="G40" s="157">
        <f>'01 D R-1 Pol'!AF196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D R-1 Pol'!AE196</f>
        <v>0</v>
      </c>
      <c r="G41" s="152">
        <f>'01 D R-1 Pol'!AF196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56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58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59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60</v>
      </c>
      <c r="C49" s="186" t="s">
        <v>61</v>
      </c>
      <c r="D49" s="187"/>
      <c r="E49" s="187"/>
      <c r="F49" s="194" t="s">
        <v>26</v>
      </c>
      <c r="G49" s="195"/>
      <c r="H49" s="195"/>
      <c r="I49" s="195">
        <f>'01 D R-1 Pol'!G8</f>
        <v>0</v>
      </c>
      <c r="J49" s="191" t="str">
        <f>IF(I59=0,"",I49/I59*100)</f>
        <v/>
      </c>
    </row>
    <row r="50" spans="1:10" ht="36.75" customHeight="1" x14ac:dyDescent="0.2">
      <c r="A50" s="180"/>
      <c r="B50" s="185" t="s">
        <v>62</v>
      </c>
      <c r="C50" s="186" t="s">
        <v>63</v>
      </c>
      <c r="D50" s="187"/>
      <c r="E50" s="187"/>
      <c r="F50" s="194" t="s">
        <v>26</v>
      </c>
      <c r="G50" s="195"/>
      <c r="H50" s="195"/>
      <c r="I50" s="195">
        <f>'01 D R-1 Pol'!G11</f>
        <v>0</v>
      </c>
      <c r="J50" s="191" t="str">
        <f>IF(I59=0,"",I50/I59*100)</f>
        <v/>
      </c>
    </row>
    <row r="51" spans="1:10" ht="36.75" customHeight="1" x14ac:dyDescent="0.2">
      <c r="A51" s="180"/>
      <c r="B51" s="185" t="s">
        <v>64</v>
      </c>
      <c r="C51" s="186" t="s">
        <v>65</v>
      </c>
      <c r="D51" s="187"/>
      <c r="E51" s="187"/>
      <c r="F51" s="194" t="s">
        <v>27</v>
      </c>
      <c r="G51" s="195"/>
      <c r="H51" s="195"/>
      <c r="I51" s="195">
        <f>'01 D R-1 Pol'!G44</f>
        <v>0</v>
      </c>
      <c r="J51" s="191" t="str">
        <f>IF(I59=0,"",I51/I59*100)</f>
        <v/>
      </c>
    </row>
    <row r="52" spans="1:10" ht="36.75" customHeight="1" x14ac:dyDescent="0.2">
      <c r="A52" s="180"/>
      <c r="B52" s="185" t="s">
        <v>66</v>
      </c>
      <c r="C52" s="186" t="s">
        <v>67</v>
      </c>
      <c r="D52" s="187"/>
      <c r="E52" s="187"/>
      <c r="F52" s="194" t="s">
        <v>27</v>
      </c>
      <c r="G52" s="195"/>
      <c r="H52" s="195"/>
      <c r="I52" s="195">
        <f>'01 D R-1 Pol'!G145</f>
        <v>0</v>
      </c>
      <c r="J52" s="191" t="str">
        <f>IF(I59=0,"",I52/I59*100)</f>
        <v/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27</v>
      </c>
      <c r="G53" s="195"/>
      <c r="H53" s="195"/>
      <c r="I53" s="195">
        <f>'01 D R-1 Pol'!G154</f>
        <v>0</v>
      </c>
      <c r="J53" s="191" t="str">
        <f>IF(I59=0,"",I53/I59*100)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27</v>
      </c>
      <c r="G54" s="195"/>
      <c r="H54" s="195"/>
      <c r="I54" s="195">
        <f>'01 D R-1 Pol'!G158</f>
        <v>0</v>
      </c>
      <c r="J54" s="191" t="str">
        <f>IF(I59=0,"",I54/I59*100)</f>
        <v/>
      </c>
    </row>
    <row r="55" spans="1:10" ht="36.75" customHeight="1" x14ac:dyDescent="0.2">
      <c r="A55" s="180"/>
      <c r="B55" s="185" t="s">
        <v>72</v>
      </c>
      <c r="C55" s="186" t="s">
        <v>73</v>
      </c>
      <c r="D55" s="187"/>
      <c r="E55" s="187"/>
      <c r="F55" s="194" t="s">
        <v>27</v>
      </c>
      <c r="G55" s="195"/>
      <c r="H55" s="195"/>
      <c r="I55" s="195">
        <f>'01 D R-1 Pol'!G167</f>
        <v>0</v>
      </c>
      <c r="J55" s="191" t="str">
        <f>IF(I59=0,"",I55/I59*100)</f>
        <v/>
      </c>
    </row>
    <row r="56" spans="1:10" ht="36.75" customHeight="1" x14ac:dyDescent="0.2">
      <c r="A56" s="180"/>
      <c r="B56" s="185" t="s">
        <v>74</v>
      </c>
      <c r="C56" s="186" t="s">
        <v>75</v>
      </c>
      <c r="D56" s="187"/>
      <c r="E56" s="187"/>
      <c r="F56" s="194" t="s">
        <v>27</v>
      </c>
      <c r="G56" s="195"/>
      <c r="H56" s="195"/>
      <c r="I56" s="195">
        <f>'01 D R-1 Pol'!G176</f>
        <v>0</v>
      </c>
      <c r="J56" s="191" t="str">
        <f>IF(I59=0,"",I56/I59*100)</f>
        <v/>
      </c>
    </row>
    <row r="57" spans="1:10" ht="36.75" customHeight="1" x14ac:dyDescent="0.2">
      <c r="A57" s="180"/>
      <c r="B57" s="185" t="s">
        <v>76</v>
      </c>
      <c r="C57" s="186" t="s">
        <v>77</v>
      </c>
      <c r="D57" s="187"/>
      <c r="E57" s="187"/>
      <c r="F57" s="194" t="s">
        <v>78</v>
      </c>
      <c r="G57" s="195"/>
      <c r="H57" s="195"/>
      <c r="I57" s="195">
        <f>'01 D R-1 Pol'!G183</f>
        <v>0</v>
      </c>
      <c r="J57" s="191" t="str">
        <f>IF(I59=0,"",I57/I59*100)</f>
        <v/>
      </c>
    </row>
    <row r="58" spans="1:10" ht="36.75" customHeight="1" x14ac:dyDescent="0.2">
      <c r="A58" s="180"/>
      <c r="B58" s="185" t="s">
        <v>79</v>
      </c>
      <c r="C58" s="186" t="s">
        <v>29</v>
      </c>
      <c r="D58" s="187"/>
      <c r="E58" s="187"/>
      <c r="F58" s="194" t="s">
        <v>79</v>
      </c>
      <c r="G58" s="195"/>
      <c r="H58" s="195"/>
      <c r="I58" s="195">
        <f>'01 D R-1 Pol'!G191</f>
        <v>0</v>
      </c>
      <c r="J58" s="191" t="str">
        <f>IF(I59=0,"",I58/I59*100)</f>
        <v/>
      </c>
    </row>
    <row r="59" spans="1:10" ht="25.5" customHeight="1" x14ac:dyDescent="0.2">
      <c r="A59" s="181"/>
      <c r="B59" s="188" t="s">
        <v>1</v>
      </c>
      <c r="C59" s="189"/>
      <c r="D59" s="190"/>
      <c r="E59" s="190"/>
      <c r="F59" s="196"/>
      <c r="G59" s="197"/>
      <c r="H59" s="197"/>
      <c r="I59" s="197">
        <f>SUM(I49:I58)</f>
        <v>0</v>
      </c>
      <c r="J59" s="192">
        <f>SUM(J49:J58)</f>
        <v>0</v>
      </c>
    </row>
    <row r="60" spans="1:10" x14ac:dyDescent="0.2">
      <c r="F60" s="137"/>
      <c r="G60" s="137"/>
      <c r="H60" s="137"/>
      <c r="I60" s="137"/>
      <c r="J60" s="193"/>
    </row>
    <row r="61" spans="1:10" x14ac:dyDescent="0.2">
      <c r="F61" s="137"/>
      <c r="G61" s="137"/>
      <c r="H61" s="137"/>
      <c r="I61" s="137"/>
      <c r="J61" s="193"/>
    </row>
    <row r="62" spans="1:10" x14ac:dyDescent="0.2">
      <c r="F62" s="137"/>
      <c r="G62" s="137"/>
      <c r="H62" s="137"/>
      <c r="I62" s="137"/>
      <c r="J62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5F8C-6E7F-4C28-A688-A5F1E7DB8ED1}">
  <sheetPr>
    <outlinePr summaryBelow="0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81</v>
      </c>
    </row>
    <row r="2" spans="1:60" ht="24.95" customHeight="1" x14ac:dyDescent="0.2">
      <c r="A2" s="200" t="s">
        <v>8</v>
      </c>
      <c r="B2" s="49"/>
      <c r="C2" s="203" t="s">
        <v>49</v>
      </c>
      <c r="D2" s="201"/>
      <c r="E2" s="201"/>
      <c r="F2" s="201"/>
      <c r="G2" s="202"/>
      <c r="AG2" t="s">
        <v>82</v>
      </c>
    </row>
    <row r="3" spans="1:60" ht="24.95" customHeight="1" x14ac:dyDescent="0.2">
      <c r="A3" s="200" t="s">
        <v>9</v>
      </c>
      <c r="B3" s="49"/>
      <c r="C3" s="203" t="s">
        <v>46</v>
      </c>
      <c r="D3" s="201"/>
      <c r="E3" s="201"/>
      <c r="F3" s="201"/>
      <c r="G3" s="202"/>
      <c r="AC3" s="178" t="s">
        <v>82</v>
      </c>
      <c r="AG3" t="s">
        <v>83</v>
      </c>
    </row>
    <row r="4" spans="1:60" ht="24.95" customHeight="1" x14ac:dyDescent="0.2">
      <c r="A4" s="204" t="s">
        <v>10</v>
      </c>
      <c r="B4" s="205"/>
      <c r="C4" s="206" t="s">
        <v>44</v>
      </c>
      <c r="D4" s="207"/>
      <c r="E4" s="207"/>
      <c r="F4" s="207"/>
      <c r="G4" s="208"/>
      <c r="AG4" t="s">
        <v>84</v>
      </c>
    </row>
    <row r="5" spans="1:60" x14ac:dyDescent="0.2">
      <c r="D5" s="10"/>
    </row>
    <row r="6" spans="1:60" ht="38.25" x14ac:dyDescent="0.2">
      <c r="A6" s="210" t="s">
        <v>85</v>
      </c>
      <c r="B6" s="212" t="s">
        <v>86</v>
      </c>
      <c r="C6" s="212" t="s">
        <v>87</v>
      </c>
      <c r="D6" s="211" t="s">
        <v>88</v>
      </c>
      <c r="E6" s="210" t="s">
        <v>89</v>
      </c>
      <c r="F6" s="209" t="s">
        <v>90</v>
      </c>
      <c r="G6" s="210" t="s">
        <v>31</v>
      </c>
      <c r="H6" s="213" t="s">
        <v>32</v>
      </c>
      <c r="I6" s="213" t="s">
        <v>91</v>
      </c>
      <c r="J6" s="213" t="s">
        <v>33</v>
      </c>
      <c r="K6" s="213" t="s">
        <v>92</v>
      </c>
      <c r="L6" s="213" t="s">
        <v>93</v>
      </c>
      <c r="M6" s="213" t="s">
        <v>94</v>
      </c>
      <c r="N6" s="213" t="s">
        <v>95</v>
      </c>
      <c r="O6" s="213" t="s">
        <v>96</v>
      </c>
      <c r="P6" s="213" t="s">
        <v>97</v>
      </c>
      <c r="Q6" s="213" t="s">
        <v>98</v>
      </c>
      <c r="R6" s="213" t="s">
        <v>99</v>
      </c>
      <c r="S6" s="213" t="s">
        <v>100</v>
      </c>
      <c r="T6" s="213" t="s">
        <v>101</v>
      </c>
      <c r="U6" s="213" t="s">
        <v>102</v>
      </c>
      <c r="V6" s="213" t="s">
        <v>103</v>
      </c>
      <c r="W6" s="213" t="s">
        <v>104</v>
      </c>
      <c r="X6" s="213" t="s">
        <v>105</v>
      </c>
      <c r="Y6" s="213" t="s">
        <v>106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5" t="s">
        <v>107</v>
      </c>
      <c r="B8" s="246" t="s">
        <v>60</v>
      </c>
      <c r="C8" s="265" t="s">
        <v>61</v>
      </c>
      <c r="D8" s="247"/>
      <c r="E8" s="248"/>
      <c r="F8" s="249"/>
      <c r="G8" s="250">
        <f>SUMIF(AG9:AG10,"&lt;&gt;NOR",G9:G10)</f>
        <v>0</v>
      </c>
      <c r="H8" s="244"/>
      <c r="I8" s="244">
        <f>SUM(I9:I10)</f>
        <v>0</v>
      </c>
      <c r="J8" s="244"/>
      <c r="K8" s="244">
        <f>SUM(K9:K10)</f>
        <v>0</v>
      </c>
      <c r="L8" s="244"/>
      <c r="M8" s="244">
        <f>SUM(M9:M10)</f>
        <v>0</v>
      </c>
      <c r="N8" s="243"/>
      <c r="O8" s="243">
        <f>SUM(O9:O10)</f>
        <v>0.13</v>
      </c>
      <c r="P8" s="243"/>
      <c r="Q8" s="243">
        <f>SUM(Q9:Q10)</f>
        <v>0</v>
      </c>
      <c r="R8" s="244"/>
      <c r="S8" s="244"/>
      <c r="T8" s="244"/>
      <c r="U8" s="244"/>
      <c r="V8" s="244">
        <f>SUM(V9:V10)</f>
        <v>1.81</v>
      </c>
      <c r="W8" s="244"/>
      <c r="X8" s="244"/>
      <c r="Y8" s="244"/>
      <c r="AG8" t="s">
        <v>108</v>
      </c>
    </row>
    <row r="9" spans="1:60" ht="22.5" outlineLevel="1" x14ac:dyDescent="0.2">
      <c r="A9" s="258">
        <v>1</v>
      </c>
      <c r="B9" s="259" t="s">
        <v>109</v>
      </c>
      <c r="C9" s="266" t="s">
        <v>110</v>
      </c>
      <c r="D9" s="260" t="s">
        <v>111</v>
      </c>
      <c r="E9" s="261">
        <v>4.32</v>
      </c>
      <c r="F9" s="262"/>
      <c r="G9" s="26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3.0550000000000001E-2</v>
      </c>
      <c r="O9" s="234">
        <f>ROUND(E9*N9,2)</f>
        <v>0.13</v>
      </c>
      <c r="P9" s="234">
        <v>0</v>
      </c>
      <c r="Q9" s="234">
        <f>ROUND(E9*P9,2)</f>
        <v>0</v>
      </c>
      <c r="R9" s="235"/>
      <c r="S9" s="235" t="s">
        <v>112</v>
      </c>
      <c r="T9" s="235" t="s">
        <v>112</v>
      </c>
      <c r="U9" s="235">
        <v>0.42</v>
      </c>
      <c r="V9" s="235">
        <f>ROUND(E9*U9,2)</f>
        <v>1.81</v>
      </c>
      <c r="W9" s="235"/>
      <c r="X9" s="235" t="s">
        <v>113</v>
      </c>
      <c r="Y9" s="235" t="s">
        <v>114</v>
      </c>
      <c r="Z9" s="214"/>
      <c r="AA9" s="214"/>
      <c r="AB9" s="214"/>
      <c r="AC9" s="214"/>
      <c r="AD9" s="214"/>
      <c r="AE9" s="214"/>
      <c r="AF9" s="214"/>
      <c r="AG9" s="214" t="s">
        <v>115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8">
        <v>2</v>
      </c>
      <c r="B10" s="259" t="s">
        <v>116</v>
      </c>
      <c r="C10" s="266" t="s">
        <v>117</v>
      </c>
      <c r="D10" s="260" t="s">
        <v>111</v>
      </c>
      <c r="E10" s="261">
        <v>4.32</v>
      </c>
      <c r="F10" s="262"/>
      <c r="G10" s="263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118</v>
      </c>
      <c r="T10" s="235" t="s">
        <v>119</v>
      </c>
      <c r="U10" s="235">
        <v>0</v>
      </c>
      <c r="V10" s="235">
        <f>ROUND(E10*U10,2)</f>
        <v>0</v>
      </c>
      <c r="W10" s="235"/>
      <c r="X10" s="235" t="s">
        <v>113</v>
      </c>
      <c r="Y10" s="235" t="s">
        <v>114</v>
      </c>
      <c r="Z10" s="214"/>
      <c r="AA10" s="214"/>
      <c r="AB10" s="214"/>
      <c r="AC10" s="214"/>
      <c r="AD10" s="214"/>
      <c r="AE10" s="214"/>
      <c r="AF10" s="214"/>
      <c r="AG10" s="214" t="s">
        <v>115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45" t="s">
        <v>107</v>
      </c>
      <c r="B11" s="246" t="s">
        <v>62</v>
      </c>
      <c r="C11" s="265" t="s">
        <v>63</v>
      </c>
      <c r="D11" s="247"/>
      <c r="E11" s="248"/>
      <c r="F11" s="249"/>
      <c r="G11" s="250">
        <f>SUMIF(AG12:AG43,"&lt;&gt;NOR",G12:G43)</f>
        <v>0</v>
      </c>
      <c r="H11" s="244"/>
      <c r="I11" s="244">
        <f>SUM(I12:I43)</f>
        <v>0</v>
      </c>
      <c r="J11" s="244"/>
      <c r="K11" s="244">
        <f>SUM(K12:K43)</f>
        <v>0</v>
      </c>
      <c r="L11" s="244"/>
      <c r="M11" s="244">
        <f>SUM(M12:M43)</f>
        <v>0</v>
      </c>
      <c r="N11" s="243"/>
      <c r="O11" s="243">
        <f>SUM(O12:O43)</f>
        <v>0</v>
      </c>
      <c r="P11" s="243"/>
      <c r="Q11" s="243">
        <f>SUM(Q12:Q43)</f>
        <v>10.790000000000001</v>
      </c>
      <c r="R11" s="244"/>
      <c r="S11" s="244"/>
      <c r="T11" s="244"/>
      <c r="U11" s="244"/>
      <c r="V11" s="244">
        <f>SUM(V12:V43)</f>
        <v>106.44</v>
      </c>
      <c r="W11" s="244"/>
      <c r="X11" s="244"/>
      <c r="Y11" s="244"/>
      <c r="AG11" t="s">
        <v>108</v>
      </c>
    </row>
    <row r="12" spans="1:60" outlineLevel="1" x14ac:dyDescent="0.2">
      <c r="A12" s="258">
        <v>3</v>
      </c>
      <c r="B12" s="259" t="s">
        <v>120</v>
      </c>
      <c r="C12" s="266" t="s">
        <v>121</v>
      </c>
      <c r="D12" s="260" t="s">
        <v>111</v>
      </c>
      <c r="E12" s="261">
        <v>4.32</v>
      </c>
      <c r="F12" s="262"/>
      <c r="G12" s="26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9.1999999999999998E-2</v>
      </c>
      <c r="Q12" s="234">
        <f>ROUND(E12*P12,2)</f>
        <v>0.4</v>
      </c>
      <c r="R12" s="235"/>
      <c r="S12" s="235" t="s">
        <v>112</v>
      </c>
      <c r="T12" s="235" t="s">
        <v>112</v>
      </c>
      <c r="U12" s="235">
        <v>0.39</v>
      </c>
      <c r="V12" s="235">
        <f>ROUND(E12*U12,2)</f>
        <v>1.68</v>
      </c>
      <c r="W12" s="235"/>
      <c r="X12" s="235" t="s">
        <v>113</v>
      </c>
      <c r="Y12" s="235" t="s">
        <v>114</v>
      </c>
      <c r="Z12" s="214"/>
      <c r="AA12" s="214"/>
      <c r="AB12" s="214"/>
      <c r="AC12" s="214"/>
      <c r="AD12" s="214"/>
      <c r="AE12" s="214"/>
      <c r="AF12" s="214"/>
      <c r="AG12" s="214" t="s">
        <v>115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52">
        <v>4</v>
      </c>
      <c r="B13" s="253" t="s">
        <v>122</v>
      </c>
      <c r="C13" s="267" t="s">
        <v>123</v>
      </c>
      <c r="D13" s="254" t="s">
        <v>111</v>
      </c>
      <c r="E13" s="255">
        <v>532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4.8700000000000002E-3</v>
      </c>
      <c r="Q13" s="234">
        <f>ROUND(E13*P13,2)</f>
        <v>2.59</v>
      </c>
      <c r="R13" s="235"/>
      <c r="S13" s="235" t="s">
        <v>112</v>
      </c>
      <c r="T13" s="235" t="s">
        <v>112</v>
      </c>
      <c r="U13" s="235">
        <v>4.1000000000000002E-2</v>
      </c>
      <c r="V13" s="235">
        <f>ROUND(E13*U13,2)</f>
        <v>21.81</v>
      </c>
      <c r="W13" s="235"/>
      <c r="X13" s="235" t="s">
        <v>113</v>
      </c>
      <c r="Y13" s="235" t="s">
        <v>114</v>
      </c>
      <c r="Z13" s="214"/>
      <c r="AA13" s="214"/>
      <c r="AB13" s="214"/>
      <c r="AC13" s="214"/>
      <c r="AD13" s="214"/>
      <c r="AE13" s="214"/>
      <c r="AF13" s="214"/>
      <c r="AG13" s="214" t="s">
        <v>115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31"/>
      <c r="B14" s="232"/>
      <c r="C14" s="268" t="s">
        <v>124</v>
      </c>
      <c r="D14" s="237"/>
      <c r="E14" s="238">
        <v>532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125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52">
        <v>5</v>
      </c>
      <c r="B15" s="253" t="s">
        <v>126</v>
      </c>
      <c r="C15" s="267" t="s">
        <v>127</v>
      </c>
      <c r="D15" s="254" t="s">
        <v>111</v>
      </c>
      <c r="E15" s="255">
        <v>136.66999999999999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5.2399999999999999E-3</v>
      </c>
      <c r="Q15" s="234">
        <f>ROUND(E15*P15,2)</f>
        <v>0.72</v>
      </c>
      <c r="R15" s="235"/>
      <c r="S15" s="235" t="s">
        <v>112</v>
      </c>
      <c r="T15" s="235" t="s">
        <v>112</v>
      </c>
      <c r="U15" s="235">
        <v>4.2000000000000003E-2</v>
      </c>
      <c r="V15" s="235">
        <f>ROUND(E15*U15,2)</f>
        <v>5.74</v>
      </c>
      <c r="W15" s="235"/>
      <c r="X15" s="235" t="s">
        <v>113</v>
      </c>
      <c r="Y15" s="235" t="s">
        <v>114</v>
      </c>
      <c r="Z15" s="214"/>
      <c r="AA15" s="214"/>
      <c r="AB15" s="214"/>
      <c r="AC15" s="214"/>
      <c r="AD15" s="214"/>
      <c r="AE15" s="214"/>
      <c r="AF15" s="214"/>
      <c r="AG15" s="214" t="s">
        <v>115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68" t="s">
        <v>128</v>
      </c>
      <c r="D16" s="237"/>
      <c r="E16" s="238"/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125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31"/>
      <c r="B17" s="232"/>
      <c r="C17" s="268" t="s">
        <v>129</v>
      </c>
      <c r="D17" s="237"/>
      <c r="E17" s="238">
        <v>109.02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125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31"/>
      <c r="B18" s="232"/>
      <c r="C18" s="268" t="s">
        <v>130</v>
      </c>
      <c r="D18" s="237"/>
      <c r="E18" s="238">
        <v>7.7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125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31"/>
      <c r="B19" s="232"/>
      <c r="C19" s="268" t="s">
        <v>131</v>
      </c>
      <c r="D19" s="237"/>
      <c r="E19" s="238">
        <v>6.16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125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8" t="s">
        <v>132</v>
      </c>
      <c r="D20" s="237"/>
      <c r="E20" s="238">
        <v>3.36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125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31"/>
      <c r="B21" s="232"/>
      <c r="C21" s="268" t="s">
        <v>133</v>
      </c>
      <c r="D21" s="237"/>
      <c r="E21" s="238">
        <v>3.78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125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31"/>
      <c r="B22" s="232"/>
      <c r="C22" s="268" t="s">
        <v>134</v>
      </c>
      <c r="D22" s="237"/>
      <c r="E22" s="238">
        <v>1.19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125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31"/>
      <c r="B23" s="232"/>
      <c r="C23" s="268" t="s">
        <v>135</v>
      </c>
      <c r="D23" s="237"/>
      <c r="E23" s="238">
        <v>2.8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4"/>
      <c r="AA23" s="214"/>
      <c r="AB23" s="214"/>
      <c r="AC23" s="214"/>
      <c r="AD23" s="214"/>
      <c r="AE23" s="214"/>
      <c r="AF23" s="214"/>
      <c r="AG23" s="214" t="s">
        <v>125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31"/>
      <c r="B24" s="232"/>
      <c r="C24" s="268" t="s">
        <v>136</v>
      </c>
      <c r="D24" s="237"/>
      <c r="E24" s="238">
        <v>2.66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4"/>
      <c r="AA24" s="214"/>
      <c r="AB24" s="214"/>
      <c r="AC24" s="214"/>
      <c r="AD24" s="214"/>
      <c r="AE24" s="214"/>
      <c r="AF24" s="214"/>
      <c r="AG24" s="214" t="s">
        <v>125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31"/>
      <c r="B25" s="232"/>
      <c r="C25" s="269" t="s">
        <v>137</v>
      </c>
      <c r="D25" s="239"/>
      <c r="E25" s="240">
        <v>136.66999999999999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4"/>
      <c r="AA25" s="214"/>
      <c r="AB25" s="214"/>
      <c r="AC25" s="214"/>
      <c r="AD25" s="214"/>
      <c r="AE25" s="214"/>
      <c r="AF25" s="214"/>
      <c r="AG25" s="214" t="s">
        <v>125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52">
        <v>6</v>
      </c>
      <c r="B26" s="253" t="s">
        <v>138</v>
      </c>
      <c r="C26" s="267" t="s">
        <v>139</v>
      </c>
      <c r="D26" s="254" t="s">
        <v>111</v>
      </c>
      <c r="E26" s="255">
        <v>643.41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6.0000000000000001E-3</v>
      </c>
      <c r="Q26" s="234">
        <f>ROUND(E26*P26,2)</f>
        <v>3.86</v>
      </c>
      <c r="R26" s="235"/>
      <c r="S26" s="235" t="s">
        <v>112</v>
      </c>
      <c r="T26" s="235" t="s">
        <v>140</v>
      </c>
      <c r="U26" s="235">
        <v>5.1999999999999998E-2</v>
      </c>
      <c r="V26" s="235">
        <f>ROUND(E26*U26,2)</f>
        <v>33.46</v>
      </c>
      <c r="W26" s="235"/>
      <c r="X26" s="235" t="s">
        <v>113</v>
      </c>
      <c r="Y26" s="235" t="s">
        <v>114</v>
      </c>
      <c r="Z26" s="214"/>
      <c r="AA26" s="214"/>
      <c r="AB26" s="214"/>
      <c r="AC26" s="214"/>
      <c r="AD26" s="214"/>
      <c r="AE26" s="214"/>
      <c r="AF26" s="214"/>
      <c r="AG26" s="214" t="s">
        <v>115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31"/>
      <c r="B27" s="232"/>
      <c r="C27" s="268" t="s">
        <v>124</v>
      </c>
      <c r="D27" s="237"/>
      <c r="E27" s="238">
        <v>532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4"/>
      <c r="AA27" s="214"/>
      <c r="AB27" s="214"/>
      <c r="AC27" s="214"/>
      <c r="AD27" s="214"/>
      <c r="AE27" s="214"/>
      <c r="AF27" s="214"/>
      <c r="AG27" s="214" t="s">
        <v>125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31"/>
      <c r="B28" s="232"/>
      <c r="C28" s="269" t="s">
        <v>137</v>
      </c>
      <c r="D28" s="239"/>
      <c r="E28" s="240">
        <v>532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4"/>
      <c r="AA28" s="214"/>
      <c r="AB28" s="214"/>
      <c r="AC28" s="214"/>
      <c r="AD28" s="214"/>
      <c r="AE28" s="214"/>
      <c r="AF28" s="214"/>
      <c r="AG28" s="214" t="s">
        <v>125</v>
      </c>
      <c r="AH28" s="214">
        <v>1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31"/>
      <c r="B29" s="232"/>
      <c r="C29" s="268" t="s">
        <v>128</v>
      </c>
      <c r="D29" s="237"/>
      <c r="E29" s="238"/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125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8" t="s">
        <v>141</v>
      </c>
      <c r="D30" s="237"/>
      <c r="E30" s="238">
        <v>99.56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125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68" t="s">
        <v>142</v>
      </c>
      <c r="D31" s="237"/>
      <c r="E31" s="238">
        <v>3.3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125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31"/>
      <c r="B32" s="232"/>
      <c r="C32" s="268" t="s">
        <v>143</v>
      </c>
      <c r="D32" s="237"/>
      <c r="E32" s="238">
        <v>2.64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125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31"/>
      <c r="B33" s="232"/>
      <c r="C33" s="268" t="s">
        <v>144</v>
      </c>
      <c r="D33" s="237"/>
      <c r="E33" s="238">
        <v>1.44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125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31"/>
      <c r="B34" s="232"/>
      <c r="C34" s="268" t="s">
        <v>145</v>
      </c>
      <c r="D34" s="237"/>
      <c r="E34" s="238">
        <v>1.62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125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68" t="s">
        <v>146</v>
      </c>
      <c r="D35" s="237"/>
      <c r="E35" s="238">
        <v>0.51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125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31"/>
      <c r="B36" s="232"/>
      <c r="C36" s="268" t="s">
        <v>147</v>
      </c>
      <c r="D36" s="237"/>
      <c r="E36" s="238">
        <v>1.2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125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31"/>
      <c r="B37" s="232"/>
      <c r="C37" s="268" t="s">
        <v>148</v>
      </c>
      <c r="D37" s="237"/>
      <c r="E37" s="238">
        <v>1.1399999999999999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125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31"/>
      <c r="B38" s="232"/>
      <c r="C38" s="269" t="s">
        <v>137</v>
      </c>
      <c r="D38" s="239"/>
      <c r="E38" s="240">
        <v>111.41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125</v>
      </c>
      <c r="AH38" s="214">
        <v>1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52">
        <v>7</v>
      </c>
      <c r="B39" s="253" t="s">
        <v>149</v>
      </c>
      <c r="C39" s="267" t="s">
        <v>150</v>
      </c>
      <c r="D39" s="254" t="s">
        <v>111</v>
      </c>
      <c r="E39" s="255">
        <v>643.41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0</v>
      </c>
      <c r="O39" s="234">
        <f>ROUND(E39*N39,2)</f>
        <v>0</v>
      </c>
      <c r="P39" s="234">
        <v>5.0000000000000001E-3</v>
      </c>
      <c r="Q39" s="234">
        <f>ROUND(E39*P39,2)</f>
        <v>3.22</v>
      </c>
      <c r="R39" s="235"/>
      <c r="S39" s="235" t="s">
        <v>112</v>
      </c>
      <c r="T39" s="235" t="s">
        <v>140</v>
      </c>
      <c r="U39" s="235">
        <v>6.8000000000000005E-2</v>
      </c>
      <c r="V39" s="235">
        <f>ROUND(E39*U39,2)</f>
        <v>43.75</v>
      </c>
      <c r="W39" s="235"/>
      <c r="X39" s="235" t="s">
        <v>113</v>
      </c>
      <c r="Y39" s="235" t="s">
        <v>114</v>
      </c>
      <c r="Z39" s="214"/>
      <c r="AA39" s="214"/>
      <c r="AB39" s="214"/>
      <c r="AC39" s="214"/>
      <c r="AD39" s="214"/>
      <c r="AE39" s="214"/>
      <c r="AF39" s="214"/>
      <c r="AG39" s="214" t="s">
        <v>115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31"/>
      <c r="B40" s="232"/>
      <c r="C40" s="268" t="s">
        <v>151</v>
      </c>
      <c r="D40" s="237"/>
      <c r="E40" s="238">
        <v>643.41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125</v>
      </c>
      <c r="AH40" s="214">
        <v>5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68" t="s">
        <v>152</v>
      </c>
      <c r="D41" s="237"/>
      <c r="E41" s="238"/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125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52">
        <v>8</v>
      </c>
      <c r="B42" s="253" t="s">
        <v>153</v>
      </c>
      <c r="C42" s="267" t="s">
        <v>154</v>
      </c>
      <c r="D42" s="254" t="s">
        <v>155</v>
      </c>
      <c r="E42" s="255">
        <v>235.6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118</v>
      </c>
      <c r="T42" s="235" t="s">
        <v>119</v>
      </c>
      <c r="U42" s="235">
        <v>0</v>
      </c>
      <c r="V42" s="235">
        <f>ROUND(E42*U42,2)</f>
        <v>0</v>
      </c>
      <c r="W42" s="235"/>
      <c r="X42" s="235" t="s">
        <v>113</v>
      </c>
      <c r="Y42" s="235" t="s">
        <v>114</v>
      </c>
      <c r="Z42" s="214"/>
      <c r="AA42" s="214"/>
      <c r="AB42" s="214"/>
      <c r="AC42" s="214"/>
      <c r="AD42" s="214"/>
      <c r="AE42" s="214"/>
      <c r="AF42" s="214"/>
      <c r="AG42" s="214" t="s">
        <v>115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8" t="s">
        <v>156</v>
      </c>
      <c r="D43" s="237"/>
      <c r="E43" s="238">
        <v>235.6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125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">
      <c r="A44" s="245" t="s">
        <v>107</v>
      </c>
      <c r="B44" s="246" t="s">
        <v>64</v>
      </c>
      <c r="C44" s="265" t="s">
        <v>65</v>
      </c>
      <c r="D44" s="247"/>
      <c r="E44" s="248"/>
      <c r="F44" s="249"/>
      <c r="G44" s="250">
        <f>SUMIF(AG45:AG144,"&lt;&gt;NOR",G45:G144)</f>
        <v>0</v>
      </c>
      <c r="H44" s="244"/>
      <c r="I44" s="244">
        <f>SUM(I45:I144)</f>
        <v>0</v>
      </c>
      <c r="J44" s="244"/>
      <c r="K44" s="244">
        <f>SUM(K45:K144)</f>
        <v>0</v>
      </c>
      <c r="L44" s="244"/>
      <c r="M44" s="244">
        <f>SUM(M45:M144)</f>
        <v>0</v>
      </c>
      <c r="N44" s="243"/>
      <c r="O44" s="243">
        <f>SUM(O45:O144)</f>
        <v>5.75</v>
      </c>
      <c r="P44" s="243"/>
      <c r="Q44" s="243">
        <f>SUM(Q45:Q144)</f>
        <v>0</v>
      </c>
      <c r="R44" s="244"/>
      <c r="S44" s="244"/>
      <c r="T44" s="244"/>
      <c r="U44" s="244"/>
      <c r="V44" s="244">
        <f>SUM(V45:V144)</f>
        <v>1799.73</v>
      </c>
      <c r="W44" s="244"/>
      <c r="X44" s="244"/>
      <c r="Y44" s="244"/>
      <c r="AG44" t="s">
        <v>108</v>
      </c>
    </row>
    <row r="45" spans="1:60" ht="33.75" outlineLevel="1" x14ac:dyDescent="0.2">
      <c r="A45" s="252">
        <v>9</v>
      </c>
      <c r="B45" s="253" t="s">
        <v>157</v>
      </c>
      <c r="C45" s="267" t="s">
        <v>158</v>
      </c>
      <c r="D45" s="254" t="s">
        <v>111</v>
      </c>
      <c r="E45" s="255">
        <v>532</v>
      </c>
      <c r="F45" s="256"/>
      <c r="G45" s="257">
        <f>ROUND(E45*F45,2)</f>
        <v>0</v>
      </c>
      <c r="H45" s="236"/>
      <c r="I45" s="235">
        <f>ROUND(E45*H45,2)</f>
        <v>0</v>
      </c>
      <c r="J45" s="236"/>
      <c r="K45" s="235">
        <f>ROUND(E45*J45,2)</f>
        <v>0</v>
      </c>
      <c r="L45" s="235">
        <v>21</v>
      </c>
      <c r="M45" s="235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5"/>
      <c r="S45" s="235" t="s">
        <v>112</v>
      </c>
      <c r="T45" s="235" t="s">
        <v>112</v>
      </c>
      <c r="U45" s="235">
        <v>2.75E-2</v>
      </c>
      <c r="V45" s="235">
        <f>ROUND(E45*U45,2)</f>
        <v>14.63</v>
      </c>
      <c r="W45" s="235"/>
      <c r="X45" s="235" t="s">
        <v>113</v>
      </c>
      <c r="Y45" s="235" t="s">
        <v>114</v>
      </c>
      <c r="Z45" s="214"/>
      <c r="AA45" s="214"/>
      <c r="AB45" s="214"/>
      <c r="AC45" s="214"/>
      <c r="AD45" s="214"/>
      <c r="AE45" s="214"/>
      <c r="AF45" s="214"/>
      <c r="AG45" s="214" t="s">
        <v>115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31"/>
      <c r="B46" s="232"/>
      <c r="C46" s="268" t="s">
        <v>124</v>
      </c>
      <c r="D46" s="237"/>
      <c r="E46" s="238">
        <v>532</v>
      </c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4"/>
      <c r="AA46" s="214"/>
      <c r="AB46" s="214"/>
      <c r="AC46" s="214"/>
      <c r="AD46" s="214"/>
      <c r="AE46" s="214"/>
      <c r="AF46" s="214"/>
      <c r="AG46" s="214" t="s">
        <v>125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52">
        <v>10</v>
      </c>
      <c r="B47" s="253" t="s">
        <v>159</v>
      </c>
      <c r="C47" s="267" t="s">
        <v>160</v>
      </c>
      <c r="D47" s="254" t="s">
        <v>111</v>
      </c>
      <c r="E47" s="255">
        <v>532</v>
      </c>
      <c r="F47" s="256"/>
      <c r="G47" s="257">
        <f>ROUND(E47*F47,2)</f>
        <v>0</v>
      </c>
      <c r="H47" s="236"/>
      <c r="I47" s="235">
        <f>ROUND(E47*H47,2)</f>
        <v>0</v>
      </c>
      <c r="J47" s="236"/>
      <c r="K47" s="235">
        <f>ROUND(E47*J47,2)</f>
        <v>0</v>
      </c>
      <c r="L47" s="235">
        <v>21</v>
      </c>
      <c r="M47" s="235">
        <f>G47*(1+L47/100)</f>
        <v>0</v>
      </c>
      <c r="N47" s="234">
        <v>3.5E-4</v>
      </c>
      <c r="O47" s="234">
        <f>ROUND(E47*N47,2)</f>
        <v>0.19</v>
      </c>
      <c r="P47" s="234">
        <v>0</v>
      </c>
      <c r="Q47" s="234">
        <f>ROUND(E47*P47,2)</f>
        <v>0</v>
      </c>
      <c r="R47" s="235"/>
      <c r="S47" s="235" t="s">
        <v>112</v>
      </c>
      <c r="T47" s="235" t="s">
        <v>112</v>
      </c>
      <c r="U47" s="235">
        <v>0.2</v>
      </c>
      <c r="V47" s="235">
        <f>ROUND(E47*U47,2)</f>
        <v>106.4</v>
      </c>
      <c r="W47" s="235"/>
      <c r="X47" s="235" t="s">
        <v>113</v>
      </c>
      <c r="Y47" s="235" t="s">
        <v>114</v>
      </c>
      <c r="Z47" s="214"/>
      <c r="AA47" s="214"/>
      <c r="AB47" s="214"/>
      <c r="AC47" s="214"/>
      <c r="AD47" s="214"/>
      <c r="AE47" s="214"/>
      <c r="AF47" s="214"/>
      <c r="AG47" s="214" t="s">
        <v>115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31"/>
      <c r="B48" s="232"/>
      <c r="C48" s="268" t="s">
        <v>161</v>
      </c>
      <c r="D48" s="237"/>
      <c r="E48" s="238">
        <v>532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4"/>
      <c r="AA48" s="214"/>
      <c r="AB48" s="214"/>
      <c r="AC48" s="214"/>
      <c r="AD48" s="214"/>
      <c r="AE48" s="214"/>
      <c r="AF48" s="214"/>
      <c r="AG48" s="214" t="s">
        <v>125</v>
      </c>
      <c r="AH48" s="214">
        <v>5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52">
        <v>11</v>
      </c>
      <c r="B49" s="253" t="s">
        <v>162</v>
      </c>
      <c r="C49" s="267" t="s">
        <v>163</v>
      </c>
      <c r="D49" s="254" t="s">
        <v>111</v>
      </c>
      <c r="E49" s="255">
        <v>643.41</v>
      </c>
      <c r="F49" s="256"/>
      <c r="G49" s="257">
        <f>ROUND(E49*F49,2)</f>
        <v>0</v>
      </c>
      <c r="H49" s="236"/>
      <c r="I49" s="235">
        <f>ROUND(E49*H49,2)</f>
        <v>0</v>
      </c>
      <c r="J49" s="236"/>
      <c r="K49" s="235">
        <f>ROUND(E49*J49,2)</f>
        <v>0</v>
      </c>
      <c r="L49" s="235">
        <v>21</v>
      </c>
      <c r="M49" s="235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5"/>
      <c r="S49" s="235" t="s">
        <v>112</v>
      </c>
      <c r="T49" s="235" t="s">
        <v>119</v>
      </c>
      <c r="U49" s="235">
        <v>2</v>
      </c>
      <c r="V49" s="235">
        <f>ROUND(E49*U49,2)</f>
        <v>1286.82</v>
      </c>
      <c r="W49" s="235"/>
      <c r="X49" s="235" t="s">
        <v>113</v>
      </c>
      <c r="Y49" s="235" t="s">
        <v>114</v>
      </c>
      <c r="Z49" s="214"/>
      <c r="AA49" s="214"/>
      <c r="AB49" s="214"/>
      <c r="AC49" s="214"/>
      <c r="AD49" s="214"/>
      <c r="AE49" s="214"/>
      <c r="AF49" s="214"/>
      <c r="AG49" s="214" t="s">
        <v>115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31"/>
      <c r="B50" s="232"/>
      <c r="C50" s="268" t="s">
        <v>151</v>
      </c>
      <c r="D50" s="237"/>
      <c r="E50" s="238">
        <v>643.41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4"/>
      <c r="AA50" s="214"/>
      <c r="AB50" s="214"/>
      <c r="AC50" s="214"/>
      <c r="AD50" s="214"/>
      <c r="AE50" s="214"/>
      <c r="AF50" s="214"/>
      <c r="AG50" s="214" t="s">
        <v>125</v>
      </c>
      <c r="AH50" s="214">
        <v>5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2">
        <v>12</v>
      </c>
      <c r="B51" s="253" t="s">
        <v>164</v>
      </c>
      <c r="C51" s="267" t="s">
        <v>165</v>
      </c>
      <c r="D51" s="254" t="s">
        <v>155</v>
      </c>
      <c r="E51" s="255">
        <v>94.8</v>
      </c>
      <c r="F51" s="256"/>
      <c r="G51" s="257">
        <f>ROUND(E51*F51,2)</f>
        <v>0</v>
      </c>
      <c r="H51" s="236"/>
      <c r="I51" s="235">
        <f>ROUND(E51*H51,2)</f>
        <v>0</v>
      </c>
      <c r="J51" s="236"/>
      <c r="K51" s="235">
        <f>ROUND(E51*J51,2)</f>
        <v>0</v>
      </c>
      <c r="L51" s="235">
        <v>21</v>
      </c>
      <c r="M51" s="235">
        <f>G51*(1+L51/100)</f>
        <v>0</v>
      </c>
      <c r="N51" s="234">
        <v>7.6000000000000004E-4</v>
      </c>
      <c r="O51" s="234">
        <f>ROUND(E51*N51,2)</f>
        <v>7.0000000000000007E-2</v>
      </c>
      <c r="P51" s="234">
        <v>0</v>
      </c>
      <c r="Q51" s="234">
        <f>ROUND(E51*P51,2)</f>
        <v>0</v>
      </c>
      <c r="R51" s="235"/>
      <c r="S51" s="235" t="s">
        <v>112</v>
      </c>
      <c r="T51" s="235" t="s">
        <v>140</v>
      </c>
      <c r="U51" s="235">
        <v>0.189</v>
      </c>
      <c r="V51" s="235">
        <f>ROUND(E51*U51,2)</f>
        <v>17.920000000000002</v>
      </c>
      <c r="W51" s="235"/>
      <c r="X51" s="235" t="s">
        <v>113</v>
      </c>
      <c r="Y51" s="235" t="s">
        <v>114</v>
      </c>
      <c r="Z51" s="214"/>
      <c r="AA51" s="214"/>
      <c r="AB51" s="214"/>
      <c r="AC51" s="214"/>
      <c r="AD51" s="214"/>
      <c r="AE51" s="214"/>
      <c r="AF51" s="214"/>
      <c r="AG51" s="214" t="s">
        <v>115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31"/>
      <c r="B52" s="232"/>
      <c r="C52" s="268" t="s">
        <v>166</v>
      </c>
      <c r="D52" s="237"/>
      <c r="E52" s="238">
        <v>94.8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4"/>
      <c r="AA52" s="214"/>
      <c r="AB52" s="214"/>
      <c r="AC52" s="214"/>
      <c r="AD52" s="214"/>
      <c r="AE52" s="214"/>
      <c r="AF52" s="214"/>
      <c r="AG52" s="214" t="s">
        <v>125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52">
        <v>13</v>
      </c>
      <c r="B53" s="253" t="s">
        <v>167</v>
      </c>
      <c r="C53" s="267" t="s">
        <v>168</v>
      </c>
      <c r="D53" s="254" t="s">
        <v>155</v>
      </c>
      <c r="E53" s="255">
        <v>140.80000000000001</v>
      </c>
      <c r="F53" s="256"/>
      <c r="G53" s="257">
        <f>ROUND(E53*F53,2)</f>
        <v>0</v>
      </c>
      <c r="H53" s="236"/>
      <c r="I53" s="235">
        <f>ROUND(E53*H53,2)</f>
        <v>0</v>
      </c>
      <c r="J53" s="236"/>
      <c r="K53" s="235">
        <f>ROUND(E53*J53,2)</f>
        <v>0</v>
      </c>
      <c r="L53" s="235">
        <v>21</v>
      </c>
      <c r="M53" s="235">
        <f>G53*(1+L53/100)</f>
        <v>0</v>
      </c>
      <c r="N53" s="234">
        <v>7.6000000000000004E-4</v>
      </c>
      <c r="O53" s="234">
        <f>ROUND(E53*N53,2)</f>
        <v>0.11</v>
      </c>
      <c r="P53" s="234">
        <v>0</v>
      </c>
      <c r="Q53" s="234">
        <f>ROUND(E53*P53,2)</f>
        <v>0</v>
      </c>
      <c r="R53" s="235"/>
      <c r="S53" s="235" t="s">
        <v>112</v>
      </c>
      <c r="T53" s="235" t="s">
        <v>140</v>
      </c>
      <c r="U53" s="235">
        <v>1</v>
      </c>
      <c r="V53" s="235">
        <f>ROUND(E53*U53,2)</f>
        <v>140.80000000000001</v>
      </c>
      <c r="W53" s="235"/>
      <c r="X53" s="235" t="s">
        <v>113</v>
      </c>
      <c r="Y53" s="235" t="s">
        <v>114</v>
      </c>
      <c r="Z53" s="214"/>
      <c r="AA53" s="214"/>
      <c r="AB53" s="214"/>
      <c r="AC53" s="214"/>
      <c r="AD53" s="214"/>
      <c r="AE53" s="214"/>
      <c r="AF53" s="214"/>
      <c r="AG53" s="214" t="s">
        <v>115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31"/>
      <c r="B54" s="232"/>
      <c r="C54" s="268" t="s">
        <v>166</v>
      </c>
      <c r="D54" s="237"/>
      <c r="E54" s="238">
        <v>94.8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125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31"/>
      <c r="B55" s="232"/>
      <c r="C55" s="268" t="s">
        <v>169</v>
      </c>
      <c r="D55" s="237"/>
      <c r="E55" s="238">
        <v>11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125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31"/>
      <c r="B56" s="232"/>
      <c r="C56" s="268" t="s">
        <v>170</v>
      </c>
      <c r="D56" s="237"/>
      <c r="E56" s="238">
        <v>8.8000000000000007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125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8" t="s">
        <v>171</v>
      </c>
      <c r="D57" s="237"/>
      <c r="E57" s="238">
        <v>4.8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125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8" t="s">
        <v>172</v>
      </c>
      <c r="D58" s="237"/>
      <c r="E58" s="238">
        <v>5.4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125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8" t="s">
        <v>173</v>
      </c>
      <c r="D59" s="237"/>
      <c r="E59" s="238">
        <v>1.7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125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31"/>
      <c r="B60" s="232"/>
      <c r="C60" s="268" t="s">
        <v>174</v>
      </c>
      <c r="D60" s="237"/>
      <c r="E60" s="238">
        <v>4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4"/>
      <c r="AA60" s="214"/>
      <c r="AB60" s="214"/>
      <c r="AC60" s="214"/>
      <c r="AD60" s="214"/>
      <c r="AE60" s="214"/>
      <c r="AF60" s="214"/>
      <c r="AG60" s="214" t="s">
        <v>125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31"/>
      <c r="B61" s="232"/>
      <c r="C61" s="268" t="s">
        <v>175</v>
      </c>
      <c r="D61" s="237"/>
      <c r="E61" s="238">
        <v>3.8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125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68" t="s">
        <v>176</v>
      </c>
      <c r="D62" s="237"/>
      <c r="E62" s="238">
        <v>6.5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125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52">
        <v>14</v>
      </c>
      <c r="B63" s="253" t="s">
        <v>177</v>
      </c>
      <c r="C63" s="267" t="s">
        <v>178</v>
      </c>
      <c r="D63" s="254" t="s">
        <v>179</v>
      </c>
      <c r="E63" s="255">
        <v>4</v>
      </c>
      <c r="F63" s="256"/>
      <c r="G63" s="257">
        <f>ROUND(E63*F63,2)</f>
        <v>0</v>
      </c>
      <c r="H63" s="236"/>
      <c r="I63" s="235">
        <f>ROUND(E63*H63,2)</f>
        <v>0</v>
      </c>
      <c r="J63" s="236"/>
      <c r="K63" s="235">
        <f>ROUND(E63*J63,2)</f>
        <v>0</v>
      </c>
      <c r="L63" s="235">
        <v>21</v>
      </c>
      <c r="M63" s="235">
        <f>G63*(1+L63/100)</f>
        <v>0</v>
      </c>
      <c r="N63" s="234">
        <v>5.0000000000000002E-5</v>
      </c>
      <c r="O63" s="234">
        <f>ROUND(E63*N63,2)</f>
        <v>0</v>
      </c>
      <c r="P63" s="234">
        <v>0</v>
      </c>
      <c r="Q63" s="234">
        <f>ROUND(E63*P63,2)</f>
        <v>0</v>
      </c>
      <c r="R63" s="235"/>
      <c r="S63" s="235" t="s">
        <v>112</v>
      </c>
      <c r="T63" s="235" t="s">
        <v>140</v>
      </c>
      <c r="U63" s="235">
        <v>0.13</v>
      </c>
      <c r="V63" s="235">
        <f>ROUND(E63*U63,2)</f>
        <v>0.52</v>
      </c>
      <c r="W63" s="235"/>
      <c r="X63" s="235" t="s">
        <v>113</v>
      </c>
      <c r="Y63" s="235" t="s">
        <v>114</v>
      </c>
      <c r="Z63" s="214"/>
      <c r="AA63" s="214"/>
      <c r="AB63" s="214"/>
      <c r="AC63" s="214"/>
      <c r="AD63" s="214"/>
      <c r="AE63" s="214"/>
      <c r="AF63" s="214"/>
      <c r="AG63" s="214" t="s">
        <v>115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31"/>
      <c r="B64" s="232"/>
      <c r="C64" s="268" t="s">
        <v>180</v>
      </c>
      <c r="D64" s="237"/>
      <c r="E64" s="238">
        <v>4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4"/>
      <c r="AA64" s="214"/>
      <c r="AB64" s="214"/>
      <c r="AC64" s="214"/>
      <c r="AD64" s="214"/>
      <c r="AE64" s="214"/>
      <c r="AF64" s="214"/>
      <c r="AG64" s="214" t="s">
        <v>125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2">
        <v>15</v>
      </c>
      <c r="B65" s="253" t="s">
        <v>181</v>
      </c>
      <c r="C65" s="267" t="s">
        <v>182</v>
      </c>
      <c r="D65" s="254" t="s">
        <v>179</v>
      </c>
      <c r="E65" s="255">
        <v>40</v>
      </c>
      <c r="F65" s="256"/>
      <c r="G65" s="257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21</v>
      </c>
      <c r="M65" s="235">
        <f>G65*(1+L65/100)</f>
        <v>0</v>
      </c>
      <c r="N65" s="234">
        <v>1E-4</v>
      </c>
      <c r="O65" s="234">
        <f>ROUND(E65*N65,2)</f>
        <v>0</v>
      </c>
      <c r="P65" s="234">
        <v>0</v>
      </c>
      <c r="Q65" s="234">
        <f>ROUND(E65*P65,2)</f>
        <v>0</v>
      </c>
      <c r="R65" s="235"/>
      <c r="S65" s="235" t="s">
        <v>112</v>
      </c>
      <c r="T65" s="235" t="s">
        <v>140</v>
      </c>
      <c r="U65" s="235">
        <v>0.13</v>
      </c>
      <c r="V65" s="235">
        <f>ROUND(E65*U65,2)</f>
        <v>5.2</v>
      </c>
      <c r="W65" s="235"/>
      <c r="X65" s="235" t="s">
        <v>113</v>
      </c>
      <c r="Y65" s="235" t="s">
        <v>114</v>
      </c>
      <c r="Z65" s="214"/>
      <c r="AA65" s="214"/>
      <c r="AB65" s="214"/>
      <c r="AC65" s="214"/>
      <c r="AD65" s="214"/>
      <c r="AE65" s="214"/>
      <c r="AF65" s="214"/>
      <c r="AG65" s="214" t="s">
        <v>115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31"/>
      <c r="B66" s="232"/>
      <c r="C66" s="268" t="s">
        <v>180</v>
      </c>
      <c r="D66" s="237"/>
      <c r="E66" s="238">
        <v>4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35"/>
      <c r="Z66" s="214"/>
      <c r="AA66" s="214"/>
      <c r="AB66" s="214"/>
      <c r="AC66" s="214"/>
      <c r="AD66" s="214"/>
      <c r="AE66" s="214"/>
      <c r="AF66" s="214"/>
      <c r="AG66" s="214" t="s">
        <v>125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31"/>
      <c r="B67" s="232"/>
      <c r="C67" s="268" t="s">
        <v>183</v>
      </c>
      <c r="D67" s="237"/>
      <c r="E67" s="238">
        <v>36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125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2">
        <v>16</v>
      </c>
      <c r="B68" s="253" t="s">
        <v>184</v>
      </c>
      <c r="C68" s="267" t="s">
        <v>185</v>
      </c>
      <c r="D68" s="254" t="s">
        <v>155</v>
      </c>
      <c r="E68" s="255">
        <v>46</v>
      </c>
      <c r="F68" s="256"/>
      <c r="G68" s="257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5.8E-4</v>
      </c>
      <c r="O68" s="234">
        <f>ROUND(E68*N68,2)</f>
        <v>0.03</v>
      </c>
      <c r="P68" s="234">
        <v>0</v>
      </c>
      <c r="Q68" s="234">
        <f>ROUND(E68*P68,2)</f>
        <v>0</v>
      </c>
      <c r="R68" s="235"/>
      <c r="S68" s="235" t="s">
        <v>118</v>
      </c>
      <c r="T68" s="235" t="s">
        <v>119</v>
      </c>
      <c r="U68" s="235">
        <v>1</v>
      </c>
      <c r="V68" s="235">
        <f>ROUND(E68*U68,2)</f>
        <v>46</v>
      </c>
      <c r="W68" s="235"/>
      <c r="X68" s="235" t="s">
        <v>113</v>
      </c>
      <c r="Y68" s="235" t="s">
        <v>114</v>
      </c>
      <c r="Z68" s="214"/>
      <c r="AA68" s="214"/>
      <c r="AB68" s="214"/>
      <c r="AC68" s="214"/>
      <c r="AD68" s="214"/>
      <c r="AE68" s="214"/>
      <c r="AF68" s="214"/>
      <c r="AG68" s="214" t="s">
        <v>115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31"/>
      <c r="B69" s="232"/>
      <c r="C69" s="268" t="s">
        <v>169</v>
      </c>
      <c r="D69" s="237"/>
      <c r="E69" s="238">
        <v>11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125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31"/>
      <c r="B70" s="232"/>
      <c r="C70" s="268" t="s">
        <v>170</v>
      </c>
      <c r="D70" s="237"/>
      <c r="E70" s="238">
        <v>8.8000000000000007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125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68" t="s">
        <v>171</v>
      </c>
      <c r="D71" s="237"/>
      <c r="E71" s="238">
        <v>4.8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125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31"/>
      <c r="B72" s="232"/>
      <c r="C72" s="268" t="s">
        <v>172</v>
      </c>
      <c r="D72" s="237"/>
      <c r="E72" s="238">
        <v>5.4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125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31"/>
      <c r="B73" s="232"/>
      <c r="C73" s="268" t="s">
        <v>173</v>
      </c>
      <c r="D73" s="237"/>
      <c r="E73" s="238">
        <v>1.7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125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31"/>
      <c r="B74" s="232"/>
      <c r="C74" s="268" t="s">
        <v>174</v>
      </c>
      <c r="D74" s="237"/>
      <c r="E74" s="238">
        <v>4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125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31"/>
      <c r="B75" s="232"/>
      <c r="C75" s="268" t="s">
        <v>175</v>
      </c>
      <c r="D75" s="237"/>
      <c r="E75" s="238">
        <v>3.8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125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8" t="s">
        <v>176</v>
      </c>
      <c r="D76" s="237"/>
      <c r="E76" s="238">
        <v>6.5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125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52">
        <v>17</v>
      </c>
      <c r="B77" s="253" t="s">
        <v>186</v>
      </c>
      <c r="C77" s="267" t="s">
        <v>187</v>
      </c>
      <c r="D77" s="254" t="s">
        <v>111</v>
      </c>
      <c r="E77" s="255">
        <v>645.36</v>
      </c>
      <c r="F77" s="256"/>
      <c r="G77" s="257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112</v>
      </c>
      <c r="T77" s="235" t="s">
        <v>140</v>
      </c>
      <c r="U77" s="235">
        <v>0.1</v>
      </c>
      <c r="V77" s="235">
        <f>ROUND(E77*U77,2)</f>
        <v>64.540000000000006</v>
      </c>
      <c r="W77" s="235"/>
      <c r="X77" s="235" t="s">
        <v>113</v>
      </c>
      <c r="Y77" s="235" t="s">
        <v>114</v>
      </c>
      <c r="Z77" s="214"/>
      <c r="AA77" s="214"/>
      <c r="AB77" s="214"/>
      <c r="AC77" s="214"/>
      <c r="AD77" s="214"/>
      <c r="AE77" s="214"/>
      <c r="AF77" s="214"/>
      <c r="AG77" s="214" t="s">
        <v>115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31"/>
      <c r="B78" s="232"/>
      <c r="C78" s="268" t="s">
        <v>124</v>
      </c>
      <c r="D78" s="237"/>
      <c r="E78" s="238">
        <v>532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125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31"/>
      <c r="B79" s="232"/>
      <c r="C79" s="269" t="s">
        <v>137</v>
      </c>
      <c r="D79" s="239"/>
      <c r="E79" s="240">
        <v>532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4"/>
      <c r="AA79" s="214"/>
      <c r="AB79" s="214"/>
      <c r="AC79" s="214"/>
      <c r="AD79" s="214"/>
      <c r="AE79" s="214"/>
      <c r="AF79" s="214"/>
      <c r="AG79" s="214" t="s">
        <v>125</v>
      </c>
      <c r="AH79" s="214">
        <v>1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31"/>
      <c r="B80" s="232"/>
      <c r="C80" s="268" t="s">
        <v>128</v>
      </c>
      <c r="D80" s="237"/>
      <c r="E80" s="238"/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125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31"/>
      <c r="B81" s="232"/>
      <c r="C81" s="268" t="s">
        <v>141</v>
      </c>
      <c r="D81" s="237"/>
      <c r="E81" s="238">
        <v>99.56</v>
      </c>
      <c r="F81" s="235"/>
      <c r="G81" s="235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125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31"/>
      <c r="B82" s="232"/>
      <c r="C82" s="268" t="s">
        <v>142</v>
      </c>
      <c r="D82" s="237"/>
      <c r="E82" s="238">
        <v>3.3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125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31"/>
      <c r="B83" s="232"/>
      <c r="C83" s="268" t="s">
        <v>143</v>
      </c>
      <c r="D83" s="237"/>
      <c r="E83" s="238">
        <v>2.64</v>
      </c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125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31"/>
      <c r="B84" s="232"/>
      <c r="C84" s="268" t="s">
        <v>144</v>
      </c>
      <c r="D84" s="237"/>
      <c r="E84" s="238">
        <v>1.44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125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31"/>
      <c r="B85" s="232"/>
      <c r="C85" s="268" t="s">
        <v>145</v>
      </c>
      <c r="D85" s="237"/>
      <c r="E85" s="238">
        <v>1.62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35"/>
      <c r="Z85" s="214"/>
      <c r="AA85" s="214"/>
      <c r="AB85" s="214"/>
      <c r="AC85" s="214"/>
      <c r="AD85" s="214"/>
      <c r="AE85" s="214"/>
      <c r="AF85" s="214"/>
      <c r="AG85" s="214" t="s">
        <v>125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31"/>
      <c r="B86" s="232"/>
      <c r="C86" s="268" t="s">
        <v>146</v>
      </c>
      <c r="D86" s="237"/>
      <c r="E86" s="238">
        <v>0.51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125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31"/>
      <c r="B87" s="232"/>
      <c r="C87" s="268" t="s">
        <v>147</v>
      </c>
      <c r="D87" s="237"/>
      <c r="E87" s="238">
        <v>1.2</v>
      </c>
      <c r="F87" s="235"/>
      <c r="G87" s="235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4"/>
      <c r="AA87" s="214"/>
      <c r="AB87" s="214"/>
      <c r="AC87" s="214"/>
      <c r="AD87" s="214"/>
      <c r="AE87" s="214"/>
      <c r="AF87" s="214"/>
      <c r="AG87" s="214" t="s">
        <v>125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31"/>
      <c r="B88" s="232"/>
      <c r="C88" s="268" t="s">
        <v>148</v>
      </c>
      <c r="D88" s="237"/>
      <c r="E88" s="238">
        <v>1.1399999999999999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4"/>
      <c r="AA88" s="214"/>
      <c r="AB88" s="214"/>
      <c r="AC88" s="214"/>
      <c r="AD88" s="214"/>
      <c r="AE88" s="214"/>
      <c r="AF88" s="214"/>
      <c r="AG88" s="214" t="s">
        <v>125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31"/>
      <c r="B89" s="232"/>
      <c r="C89" s="268" t="s">
        <v>188</v>
      </c>
      <c r="D89" s="237"/>
      <c r="E89" s="238">
        <v>1.95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125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31"/>
      <c r="B90" s="232"/>
      <c r="C90" s="269" t="s">
        <v>137</v>
      </c>
      <c r="D90" s="239"/>
      <c r="E90" s="240">
        <v>113.36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125</v>
      </c>
      <c r="AH90" s="214">
        <v>1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33.75" outlineLevel="1" x14ac:dyDescent="0.2">
      <c r="A91" s="252">
        <v>18</v>
      </c>
      <c r="B91" s="253" t="s">
        <v>189</v>
      </c>
      <c r="C91" s="267" t="s">
        <v>190</v>
      </c>
      <c r="D91" s="254" t="s">
        <v>111</v>
      </c>
      <c r="E91" s="255">
        <v>136.66999999999999</v>
      </c>
      <c r="F91" s="256"/>
      <c r="G91" s="257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5"/>
      <c r="S91" s="235" t="s">
        <v>112</v>
      </c>
      <c r="T91" s="235" t="s">
        <v>112</v>
      </c>
      <c r="U91" s="235">
        <v>3.5999999999999997E-2</v>
      </c>
      <c r="V91" s="235">
        <f>ROUND(E91*U91,2)</f>
        <v>4.92</v>
      </c>
      <c r="W91" s="235"/>
      <c r="X91" s="235" t="s">
        <v>113</v>
      </c>
      <c r="Y91" s="235" t="s">
        <v>114</v>
      </c>
      <c r="Z91" s="214"/>
      <c r="AA91" s="214"/>
      <c r="AB91" s="214"/>
      <c r="AC91" s="214"/>
      <c r="AD91" s="214"/>
      <c r="AE91" s="214"/>
      <c r="AF91" s="214"/>
      <c r="AG91" s="214" t="s">
        <v>115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31"/>
      <c r="B92" s="232"/>
      <c r="C92" s="268" t="s">
        <v>128</v>
      </c>
      <c r="D92" s="237"/>
      <c r="E92" s="238"/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125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31"/>
      <c r="B93" s="232"/>
      <c r="C93" s="268" t="s">
        <v>129</v>
      </c>
      <c r="D93" s="237"/>
      <c r="E93" s="238">
        <v>109.02</v>
      </c>
      <c r="F93" s="235"/>
      <c r="G93" s="235"/>
      <c r="H93" s="235"/>
      <c r="I93" s="235"/>
      <c r="J93" s="235"/>
      <c r="K93" s="235"/>
      <c r="L93" s="235"/>
      <c r="M93" s="235"/>
      <c r="N93" s="234"/>
      <c r="O93" s="234"/>
      <c r="P93" s="234"/>
      <c r="Q93" s="234"/>
      <c r="R93" s="235"/>
      <c r="S93" s="235"/>
      <c r="T93" s="235"/>
      <c r="U93" s="235"/>
      <c r="V93" s="235"/>
      <c r="W93" s="235"/>
      <c r="X93" s="235"/>
      <c r="Y93" s="235"/>
      <c r="Z93" s="214"/>
      <c r="AA93" s="214"/>
      <c r="AB93" s="214"/>
      <c r="AC93" s="214"/>
      <c r="AD93" s="214"/>
      <c r="AE93" s="214"/>
      <c r="AF93" s="214"/>
      <c r="AG93" s="214" t="s">
        <v>125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31"/>
      <c r="B94" s="232"/>
      <c r="C94" s="268" t="s">
        <v>130</v>
      </c>
      <c r="D94" s="237"/>
      <c r="E94" s="238">
        <v>7.7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125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31"/>
      <c r="B95" s="232"/>
      <c r="C95" s="268" t="s">
        <v>131</v>
      </c>
      <c r="D95" s="237"/>
      <c r="E95" s="238">
        <v>6.16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4"/>
      <c r="AA95" s="214"/>
      <c r="AB95" s="214"/>
      <c r="AC95" s="214"/>
      <c r="AD95" s="214"/>
      <c r="AE95" s="214"/>
      <c r="AF95" s="214"/>
      <c r="AG95" s="214" t="s">
        <v>125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2">
      <c r="A96" s="231"/>
      <c r="B96" s="232"/>
      <c r="C96" s="268" t="s">
        <v>132</v>
      </c>
      <c r="D96" s="237"/>
      <c r="E96" s="238">
        <v>3.36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125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31"/>
      <c r="B97" s="232"/>
      <c r="C97" s="268" t="s">
        <v>133</v>
      </c>
      <c r="D97" s="237"/>
      <c r="E97" s="238">
        <v>3.78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4"/>
      <c r="AA97" s="214"/>
      <c r="AB97" s="214"/>
      <c r="AC97" s="214"/>
      <c r="AD97" s="214"/>
      <c r="AE97" s="214"/>
      <c r="AF97" s="214"/>
      <c r="AG97" s="214" t="s">
        <v>125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31"/>
      <c r="B98" s="232"/>
      <c r="C98" s="268" t="s">
        <v>134</v>
      </c>
      <c r="D98" s="237"/>
      <c r="E98" s="238">
        <v>1.19</v>
      </c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35"/>
      <c r="Z98" s="214"/>
      <c r="AA98" s="214"/>
      <c r="AB98" s="214"/>
      <c r="AC98" s="214"/>
      <c r="AD98" s="214"/>
      <c r="AE98" s="214"/>
      <c r="AF98" s="214"/>
      <c r="AG98" s="214" t="s">
        <v>125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31"/>
      <c r="B99" s="232"/>
      <c r="C99" s="268" t="s">
        <v>135</v>
      </c>
      <c r="D99" s="237"/>
      <c r="E99" s="238">
        <v>2.8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125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31"/>
      <c r="B100" s="232"/>
      <c r="C100" s="268" t="s">
        <v>136</v>
      </c>
      <c r="D100" s="237"/>
      <c r="E100" s="238">
        <v>2.66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125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31"/>
      <c r="B101" s="232"/>
      <c r="C101" s="269" t="s">
        <v>137</v>
      </c>
      <c r="D101" s="239"/>
      <c r="E101" s="240">
        <v>136.66999999999999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125</v>
      </c>
      <c r="AH101" s="214">
        <v>1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3.75" outlineLevel="1" x14ac:dyDescent="0.2">
      <c r="A102" s="252">
        <v>19</v>
      </c>
      <c r="B102" s="253" t="s">
        <v>191</v>
      </c>
      <c r="C102" s="267" t="s">
        <v>192</v>
      </c>
      <c r="D102" s="254" t="s">
        <v>111</v>
      </c>
      <c r="E102" s="255">
        <v>136.66999999999999</v>
      </c>
      <c r="F102" s="256"/>
      <c r="G102" s="257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21</v>
      </c>
      <c r="M102" s="235">
        <f>G102*(1+L102/100)</f>
        <v>0</v>
      </c>
      <c r="N102" s="234">
        <v>4.2000000000000002E-4</v>
      </c>
      <c r="O102" s="234">
        <f>ROUND(E102*N102,2)</f>
        <v>0.06</v>
      </c>
      <c r="P102" s="234">
        <v>0</v>
      </c>
      <c r="Q102" s="234">
        <f>ROUND(E102*P102,2)</f>
        <v>0</v>
      </c>
      <c r="R102" s="235"/>
      <c r="S102" s="235" t="s">
        <v>112</v>
      </c>
      <c r="T102" s="235" t="s">
        <v>112</v>
      </c>
      <c r="U102" s="235">
        <v>0.28999999999999998</v>
      </c>
      <c r="V102" s="235">
        <f>ROUND(E102*U102,2)</f>
        <v>39.630000000000003</v>
      </c>
      <c r="W102" s="235"/>
      <c r="X102" s="235" t="s">
        <v>113</v>
      </c>
      <c r="Y102" s="235" t="s">
        <v>114</v>
      </c>
      <c r="Z102" s="214"/>
      <c r="AA102" s="214"/>
      <c r="AB102" s="214"/>
      <c r="AC102" s="214"/>
      <c r="AD102" s="214"/>
      <c r="AE102" s="214"/>
      <c r="AF102" s="214"/>
      <c r="AG102" s="214" t="s">
        <v>115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31"/>
      <c r="B103" s="232"/>
      <c r="C103" s="268" t="s">
        <v>193</v>
      </c>
      <c r="D103" s="237"/>
      <c r="E103" s="238">
        <v>136.66999999999999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35"/>
      <c r="Z103" s="214"/>
      <c r="AA103" s="214"/>
      <c r="AB103" s="214"/>
      <c r="AC103" s="214"/>
      <c r="AD103" s="214"/>
      <c r="AE103" s="214"/>
      <c r="AF103" s="214"/>
      <c r="AG103" s="214" t="s">
        <v>125</v>
      </c>
      <c r="AH103" s="214">
        <v>5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 x14ac:dyDescent="0.2">
      <c r="A104" s="252">
        <v>20</v>
      </c>
      <c r="B104" s="253" t="s">
        <v>194</v>
      </c>
      <c r="C104" s="267" t="s">
        <v>195</v>
      </c>
      <c r="D104" s="254" t="s">
        <v>196</v>
      </c>
      <c r="E104" s="255">
        <v>140.80000000000001</v>
      </c>
      <c r="F104" s="256"/>
      <c r="G104" s="257">
        <f>ROUND(E104*F104,2)</f>
        <v>0</v>
      </c>
      <c r="H104" s="236"/>
      <c r="I104" s="235">
        <f>ROUND(E104*H104,2)</f>
        <v>0</v>
      </c>
      <c r="J104" s="236"/>
      <c r="K104" s="235">
        <f>ROUND(E104*J104,2)</f>
        <v>0</v>
      </c>
      <c r="L104" s="235">
        <v>21</v>
      </c>
      <c r="M104" s="235">
        <f>G104*(1+L104/100)</f>
        <v>0</v>
      </c>
      <c r="N104" s="234">
        <v>3.0000000000000001E-5</v>
      </c>
      <c r="O104" s="234">
        <f>ROUND(E104*N104,2)</f>
        <v>0</v>
      </c>
      <c r="P104" s="234">
        <v>0</v>
      </c>
      <c r="Q104" s="234">
        <f>ROUND(E104*P104,2)</f>
        <v>0</v>
      </c>
      <c r="R104" s="235"/>
      <c r="S104" s="235" t="s">
        <v>112</v>
      </c>
      <c r="T104" s="235" t="s">
        <v>140</v>
      </c>
      <c r="U104" s="235">
        <v>0.34</v>
      </c>
      <c r="V104" s="235">
        <f>ROUND(E104*U104,2)</f>
        <v>47.87</v>
      </c>
      <c r="W104" s="235"/>
      <c r="X104" s="235" t="s">
        <v>113</v>
      </c>
      <c r="Y104" s="235" t="s">
        <v>114</v>
      </c>
      <c r="Z104" s="214"/>
      <c r="AA104" s="214"/>
      <c r="AB104" s="214"/>
      <c r="AC104" s="214"/>
      <c r="AD104" s="214"/>
      <c r="AE104" s="214"/>
      <c r="AF104" s="214"/>
      <c r="AG104" s="214" t="s">
        <v>115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31"/>
      <c r="B105" s="232"/>
      <c r="C105" s="268" t="s">
        <v>197</v>
      </c>
      <c r="D105" s="237"/>
      <c r="E105" s="238">
        <v>140.80000000000001</v>
      </c>
      <c r="F105" s="235"/>
      <c r="G105" s="235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35"/>
      <c r="Z105" s="214"/>
      <c r="AA105" s="214"/>
      <c r="AB105" s="214"/>
      <c r="AC105" s="214"/>
      <c r="AD105" s="214"/>
      <c r="AE105" s="214"/>
      <c r="AF105" s="214"/>
      <c r="AG105" s="214" t="s">
        <v>125</v>
      </c>
      <c r="AH105" s="214">
        <v>5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58">
        <v>21</v>
      </c>
      <c r="B106" s="259" t="s">
        <v>198</v>
      </c>
      <c r="C106" s="266" t="s">
        <v>199</v>
      </c>
      <c r="D106" s="260" t="s">
        <v>155</v>
      </c>
      <c r="E106" s="261">
        <v>12</v>
      </c>
      <c r="F106" s="262"/>
      <c r="G106" s="263">
        <f>ROUND(E106*F106,2)</f>
        <v>0</v>
      </c>
      <c r="H106" s="236"/>
      <c r="I106" s="235">
        <f>ROUND(E106*H106,2)</f>
        <v>0</v>
      </c>
      <c r="J106" s="236"/>
      <c r="K106" s="235">
        <f>ROUND(E106*J106,2)</f>
        <v>0</v>
      </c>
      <c r="L106" s="235">
        <v>21</v>
      </c>
      <c r="M106" s="235">
        <f>G106*(1+L106/100)</f>
        <v>0</v>
      </c>
      <c r="N106" s="234">
        <v>2.31E-3</v>
      </c>
      <c r="O106" s="234">
        <f>ROUND(E106*N106,2)</f>
        <v>0.03</v>
      </c>
      <c r="P106" s="234">
        <v>0</v>
      </c>
      <c r="Q106" s="234">
        <f>ROUND(E106*P106,2)</f>
        <v>0</v>
      </c>
      <c r="R106" s="235"/>
      <c r="S106" s="235" t="s">
        <v>118</v>
      </c>
      <c r="T106" s="235" t="s">
        <v>119</v>
      </c>
      <c r="U106" s="235">
        <v>1</v>
      </c>
      <c r="V106" s="235">
        <f>ROUND(E106*U106,2)</f>
        <v>12</v>
      </c>
      <c r="W106" s="235"/>
      <c r="X106" s="235" t="s">
        <v>113</v>
      </c>
      <c r="Y106" s="235" t="s">
        <v>114</v>
      </c>
      <c r="Z106" s="214"/>
      <c r="AA106" s="214"/>
      <c r="AB106" s="214"/>
      <c r="AC106" s="214"/>
      <c r="AD106" s="214"/>
      <c r="AE106" s="214"/>
      <c r="AF106" s="214"/>
      <c r="AG106" s="214" t="s">
        <v>115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52">
        <v>22</v>
      </c>
      <c r="B107" s="253" t="s">
        <v>200</v>
      </c>
      <c r="C107" s="267" t="s">
        <v>201</v>
      </c>
      <c r="D107" s="254" t="s">
        <v>155</v>
      </c>
      <c r="E107" s="255">
        <v>13</v>
      </c>
      <c r="F107" s="256"/>
      <c r="G107" s="257">
        <f>ROUND(E107*F107,2)</f>
        <v>0</v>
      </c>
      <c r="H107" s="236"/>
      <c r="I107" s="235">
        <f>ROUND(E107*H107,2)</f>
        <v>0</v>
      </c>
      <c r="J107" s="236"/>
      <c r="K107" s="235">
        <f>ROUND(E107*J107,2)</f>
        <v>0</v>
      </c>
      <c r="L107" s="235">
        <v>21</v>
      </c>
      <c r="M107" s="235">
        <f>G107*(1+L107/100)</f>
        <v>0</v>
      </c>
      <c r="N107" s="234">
        <v>1.8400000000000001E-3</v>
      </c>
      <c r="O107" s="234">
        <f>ROUND(E107*N107,2)</f>
        <v>0.02</v>
      </c>
      <c r="P107" s="234">
        <v>0</v>
      </c>
      <c r="Q107" s="234">
        <f>ROUND(E107*P107,2)</f>
        <v>0</v>
      </c>
      <c r="R107" s="235"/>
      <c r="S107" s="235" t="s">
        <v>118</v>
      </c>
      <c r="T107" s="235" t="s">
        <v>119</v>
      </c>
      <c r="U107" s="235">
        <v>0.252</v>
      </c>
      <c r="V107" s="235">
        <f>ROUND(E107*U107,2)</f>
        <v>3.28</v>
      </c>
      <c r="W107" s="235"/>
      <c r="X107" s="235" t="s">
        <v>113</v>
      </c>
      <c r="Y107" s="235" t="s">
        <v>114</v>
      </c>
      <c r="Z107" s="214"/>
      <c r="AA107" s="214"/>
      <c r="AB107" s="214"/>
      <c r="AC107" s="214"/>
      <c r="AD107" s="214"/>
      <c r="AE107" s="214"/>
      <c r="AF107" s="214"/>
      <c r="AG107" s="214" t="s">
        <v>115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31"/>
      <c r="B108" s="232"/>
      <c r="C108" s="268" t="s">
        <v>202</v>
      </c>
      <c r="D108" s="237"/>
      <c r="E108" s="238"/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125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2">
      <c r="A109" s="231"/>
      <c r="B109" s="232"/>
      <c r="C109" s="268" t="s">
        <v>203</v>
      </c>
      <c r="D109" s="237"/>
      <c r="E109" s="238">
        <v>13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125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58">
        <v>23</v>
      </c>
      <c r="B110" s="259" t="s">
        <v>204</v>
      </c>
      <c r="C110" s="266" t="s">
        <v>205</v>
      </c>
      <c r="D110" s="260" t="s">
        <v>179</v>
      </c>
      <c r="E110" s="261">
        <v>5</v>
      </c>
      <c r="F110" s="262"/>
      <c r="G110" s="263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21</v>
      </c>
      <c r="M110" s="235">
        <f>G110*(1+L110/100)</f>
        <v>0</v>
      </c>
      <c r="N110" s="234">
        <v>1.72E-3</v>
      </c>
      <c r="O110" s="234">
        <f>ROUND(E110*N110,2)</f>
        <v>0.01</v>
      </c>
      <c r="P110" s="234">
        <v>0</v>
      </c>
      <c r="Q110" s="234">
        <f>ROUND(E110*P110,2)</f>
        <v>0</v>
      </c>
      <c r="R110" s="235"/>
      <c r="S110" s="235" t="s">
        <v>118</v>
      </c>
      <c r="T110" s="235" t="s">
        <v>119</v>
      </c>
      <c r="U110" s="235">
        <v>1.84</v>
      </c>
      <c r="V110" s="235">
        <f>ROUND(E110*U110,2)</f>
        <v>9.1999999999999993</v>
      </c>
      <c r="W110" s="235"/>
      <c r="X110" s="235" t="s">
        <v>113</v>
      </c>
      <c r="Y110" s="235" t="s">
        <v>114</v>
      </c>
      <c r="Z110" s="214"/>
      <c r="AA110" s="214"/>
      <c r="AB110" s="214"/>
      <c r="AC110" s="214"/>
      <c r="AD110" s="214"/>
      <c r="AE110" s="214"/>
      <c r="AF110" s="214"/>
      <c r="AG110" s="214" t="s">
        <v>115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52">
        <v>24</v>
      </c>
      <c r="B111" s="253" t="s">
        <v>206</v>
      </c>
      <c r="C111" s="267" t="s">
        <v>207</v>
      </c>
      <c r="D111" s="254" t="s">
        <v>208</v>
      </c>
      <c r="E111" s="255">
        <v>267.46800000000002</v>
      </c>
      <c r="F111" s="256"/>
      <c r="G111" s="257">
        <f>ROUND(E111*F111,2)</f>
        <v>0</v>
      </c>
      <c r="H111" s="236"/>
      <c r="I111" s="235">
        <f>ROUND(E111*H111,2)</f>
        <v>0</v>
      </c>
      <c r="J111" s="236"/>
      <c r="K111" s="235">
        <f>ROUND(E111*J111,2)</f>
        <v>0</v>
      </c>
      <c r="L111" s="235">
        <v>21</v>
      </c>
      <c r="M111" s="235">
        <f>G111*(1+L111/100)</f>
        <v>0</v>
      </c>
      <c r="N111" s="234">
        <v>1E-3</v>
      </c>
      <c r="O111" s="234">
        <f>ROUND(E111*N111,2)</f>
        <v>0.27</v>
      </c>
      <c r="P111" s="234">
        <v>0</v>
      </c>
      <c r="Q111" s="234">
        <f>ROUND(E111*P111,2)</f>
        <v>0</v>
      </c>
      <c r="R111" s="235" t="s">
        <v>209</v>
      </c>
      <c r="S111" s="235" t="s">
        <v>112</v>
      </c>
      <c r="T111" s="235" t="s">
        <v>112</v>
      </c>
      <c r="U111" s="235">
        <v>0</v>
      </c>
      <c r="V111" s="235">
        <f>ROUND(E111*U111,2)</f>
        <v>0</v>
      </c>
      <c r="W111" s="235"/>
      <c r="X111" s="235" t="s">
        <v>210</v>
      </c>
      <c r="Y111" s="235" t="s">
        <v>114</v>
      </c>
      <c r="Z111" s="214"/>
      <c r="AA111" s="214"/>
      <c r="AB111" s="214"/>
      <c r="AC111" s="214"/>
      <c r="AD111" s="214"/>
      <c r="AE111" s="214"/>
      <c r="AF111" s="214"/>
      <c r="AG111" s="214" t="s">
        <v>211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31"/>
      <c r="B112" s="232"/>
      <c r="C112" s="268" t="s">
        <v>212</v>
      </c>
      <c r="D112" s="237"/>
      <c r="E112" s="238">
        <v>267.46800000000002</v>
      </c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125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52">
        <v>25</v>
      </c>
      <c r="B113" s="253" t="s">
        <v>213</v>
      </c>
      <c r="C113" s="267" t="s">
        <v>214</v>
      </c>
      <c r="D113" s="254" t="s">
        <v>215</v>
      </c>
      <c r="E113" s="255">
        <v>3861</v>
      </c>
      <c r="F113" s="256"/>
      <c r="G113" s="257">
        <f>ROUND(E113*F113,2)</f>
        <v>0</v>
      </c>
      <c r="H113" s="236"/>
      <c r="I113" s="235">
        <f>ROUND(E113*H113,2)</f>
        <v>0</v>
      </c>
      <c r="J113" s="236"/>
      <c r="K113" s="235">
        <f>ROUND(E113*J113,2)</f>
        <v>0</v>
      </c>
      <c r="L113" s="235">
        <v>21</v>
      </c>
      <c r="M113" s="235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5"/>
      <c r="S113" s="235" t="s">
        <v>118</v>
      </c>
      <c r="T113" s="235" t="s">
        <v>119</v>
      </c>
      <c r="U113" s="235">
        <v>0</v>
      </c>
      <c r="V113" s="235">
        <f>ROUND(E113*U113,2)</f>
        <v>0</v>
      </c>
      <c r="W113" s="235"/>
      <c r="X113" s="235" t="s">
        <v>210</v>
      </c>
      <c r="Y113" s="235" t="s">
        <v>114</v>
      </c>
      <c r="Z113" s="214"/>
      <c r="AA113" s="214"/>
      <c r="AB113" s="214"/>
      <c r="AC113" s="214"/>
      <c r="AD113" s="214"/>
      <c r="AE113" s="214"/>
      <c r="AF113" s="214"/>
      <c r="AG113" s="214" t="s">
        <v>211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31"/>
      <c r="B114" s="232"/>
      <c r="C114" s="268" t="s">
        <v>151</v>
      </c>
      <c r="D114" s="237"/>
      <c r="E114" s="238">
        <v>643.41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125</v>
      </c>
      <c r="AH114" s="214">
        <v>5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31"/>
      <c r="B115" s="232"/>
      <c r="C115" s="270" t="s">
        <v>216</v>
      </c>
      <c r="D115" s="241"/>
      <c r="E115" s="242">
        <v>3217.05</v>
      </c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4"/>
      <c r="AA115" s="214"/>
      <c r="AB115" s="214"/>
      <c r="AC115" s="214"/>
      <c r="AD115" s="214"/>
      <c r="AE115" s="214"/>
      <c r="AF115" s="214"/>
      <c r="AG115" s="214" t="s">
        <v>125</v>
      </c>
      <c r="AH115" s="214">
        <v>4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31"/>
      <c r="B116" s="232"/>
      <c r="C116" s="268" t="s">
        <v>217</v>
      </c>
      <c r="D116" s="237"/>
      <c r="E116" s="238">
        <v>0.54</v>
      </c>
      <c r="F116" s="235"/>
      <c r="G116" s="23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35"/>
      <c r="Z116" s="214"/>
      <c r="AA116" s="214"/>
      <c r="AB116" s="214"/>
      <c r="AC116" s="214"/>
      <c r="AD116" s="214"/>
      <c r="AE116" s="214"/>
      <c r="AF116" s="214"/>
      <c r="AG116" s="214" t="s">
        <v>125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58">
        <v>26</v>
      </c>
      <c r="B117" s="259" t="s">
        <v>218</v>
      </c>
      <c r="C117" s="266" t="s">
        <v>219</v>
      </c>
      <c r="D117" s="260" t="s">
        <v>179</v>
      </c>
      <c r="E117" s="261">
        <v>8</v>
      </c>
      <c r="F117" s="262"/>
      <c r="G117" s="263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21</v>
      </c>
      <c r="M117" s="235">
        <f>G117*(1+L117/100)</f>
        <v>0</v>
      </c>
      <c r="N117" s="234">
        <v>4.0000000000000002E-4</v>
      </c>
      <c r="O117" s="234">
        <f>ROUND(E117*N117,2)</f>
        <v>0</v>
      </c>
      <c r="P117" s="234">
        <v>0</v>
      </c>
      <c r="Q117" s="234">
        <f>ROUND(E117*P117,2)</f>
        <v>0</v>
      </c>
      <c r="R117" s="235" t="s">
        <v>209</v>
      </c>
      <c r="S117" s="235" t="s">
        <v>112</v>
      </c>
      <c r="T117" s="235" t="s">
        <v>140</v>
      </c>
      <c r="U117" s="235">
        <v>0</v>
      </c>
      <c r="V117" s="235">
        <f>ROUND(E117*U117,2)</f>
        <v>0</v>
      </c>
      <c r="W117" s="235"/>
      <c r="X117" s="235" t="s">
        <v>210</v>
      </c>
      <c r="Y117" s="235" t="s">
        <v>114</v>
      </c>
      <c r="Z117" s="214"/>
      <c r="AA117" s="214"/>
      <c r="AB117" s="214"/>
      <c r="AC117" s="214"/>
      <c r="AD117" s="214"/>
      <c r="AE117" s="214"/>
      <c r="AF117" s="214"/>
      <c r="AG117" s="214" t="s">
        <v>211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52">
        <v>27</v>
      </c>
      <c r="B118" s="253" t="s">
        <v>220</v>
      </c>
      <c r="C118" s="267" t="s">
        <v>221</v>
      </c>
      <c r="D118" s="254" t="s">
        <v>111</v>
      </c>
      <c r="E118" s="255">
        <v>745.49199999999996</v>
      </c>
      <c r="F118" s="256"/>
      <c r="G118" s="257">
        <f>ROUND(E118*F118,2)</f>
        <v>0</v>
      </c>
      <c r="H118" s="236"/>
      <c r="I118" s="235">
        <f>ROUND(E118*H118,2)</f>
        <v>0</v>
      </c>
      <c r="J118" s="236"/>
      <c r="K118" s="235">
        <f>ROUND(E118*J118,2)</f>
        <v>0</v>
      </c>
      <c r="L118" s="235">
        <v>21</v>
      </c>
      <c r="M118" s="235">
        <f>G118*(1+L118/100)</f>
        <v>0</v>
      </c>
      <c r="N118" s="234">
        <v>1.8500000000000001E-3</v>
      </c>
      <c r="O118" s="234">
        <f>ROUND(E118*N118,2)</f>
        <v>1.38</v>
      </c>
      <c r="P118" s="234">
        <v>0</v>
      </c>
      <c r="Q118" s="234">
        <f>ROUND(E118*P118,2)</f>
        <v>0</v>
      </c>
      <c r="R118" s="235" t="s">
        <v>209</v>
      </c>
      <c r="S118" s="235" t="s">
        <v>112</v>
      </c>
      <c r="T118" s="235" t="s">
        <v>112</v>
      </c>
      <c r="U118" s="235">
        <v>0</v>
      </c>
      <c r="V118" s="235">
        <f>ROUND(E118*U118,2)</f>
        <v>0</v>
      </c>
      <c r="W118" s="235"/>
      <c r="X118" s="235" t="s">
        <v>210</v>
      </c>
      <c r="Y118" s="235" t="s">
        <v>114</v>
      </c>
      <c r="Z118" s="214"/>
      <c r="AA118" s="214"/>
      <c r="AB118" s="214"/>
      <c r="AC118" s="214"/>
      <c r="AD118" s="214"/>
      <c r="AE118" s="214"/>
      <c r="AF118" s="214"/>
      <c r="AG118" s="214" t="s">
        <v>211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 x14ac:dyDescent="0.2">
      <c r="A119" s="231"/>
      <c r="B119" s="232"/>
      <c r="C119" s="268" t="s">
        <v>124</v>
      </c>
      <c r="D119" s="237"/>
      <c r="E119" s="238">
        <v>532</v>
      </c>
      <c r="F119" s="235"/>
      <c r="G119" s="235"/>
      <c r="H119" s="235"/>
      <c r="I119" s="235"/>
      <c r="J119" s="235"/>
      <c r="K119" s="235"/>
      <c r="L119" s="235"/>
      <c r="M119" s="235"/>
      <c r="N119" s="234"/>
      <c r="O119" s="234"/>
      <c r="P119" s="234"/>
      <c r="Q119" s="234"/>
      <c r="R119" s="235"/>
      <c r="S119" s="235"/>
      <c r="T119" s="235"/>
      <c r="U119" s="235"/>
      <c r="V119" s="235"/>
      <c r="W119" s="235"/>
      <c r="X119" s="235"/>
      <c r="Y119" s="235"/>
      <c r="Z119" s="214"/>
      <c r="AA119" s="214"/>
      <c r="AB119" s="214"/>
      <c r="AC119" s="214"/>
      <c r="AD119" s="214"/>
      <c r="AE119" s="214"/>
      <c r="AF119" s="214"/>
      <c r="AG119" s="214" t="s">
        <v>125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2">
      <c r="A120" s="231"/>
      <c r="B120" s="232"/>
      <c r="C120" s="270" t="s">
        <v>222</v>
      </c>
      <c r="D120" s="241"/>
      <c r="E120" s="242">
        <v>79.8</v>
      </c>
      <c r="F120" s="235"/>
      <c r="G120" s="235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35"/>
      <c r="Z120" s="214"/>
      <c r="AA120" s="214"/>
      <c r="AB120" s="214"/>
      <c r="AC120" s="214"/>
      <c r="AD120" s="214"/>
      <c r="AE120" s="214"/>
      <c r="AF120" s="214"/>
      <c r="AG120" s="214" t="s">
        <v>125</v>
      </c>
      <c r="AH120" s="214">
        <v>4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2">
      <c r="A121" s="231"/>
      <c r="B121" s="232"/>
      <c r="C121" s="269" t="s">
        <v>137</v>
      </c>
      <c r="D121" s="239"/>
      <c r="E121" s="240">
        <v>611.79999999999995</v>
      </c>
      <c r="F121" s="235"/>
      <c r="G121" s="235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4"/>
      <c r="AA121" s="214"/>
      <c r="AB121" s="214"/>
      <c r="AC121" s="214"/>
      <c r="AD121" s="214"/>
      <c r="AE121" s="214"/>
      <c r="AF121" s="214"/>
      <c r="AG121" s="214" t="s">
        <v>125</v>
      </c>
      <c r="AH121" s="214">
        <v>1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31"/>
      <c r="B122" s="232"/>
      <c r="C122" s="268" t="s">
        <v>128</v>
      </c>
      <c r="D122" s="237"/>
      <c r="E122" s="238"/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4"/>
      <c r="AA122" s="214"/>
      <c r="AB122" s="214"/>
      <c r="AC122" s="214"/>
      <c r="AD122" s="214"/>
      <c r="AE122" s="214"/>
      <c r="AF122" s="214"/>
      <c r="AG122" s="214" t="s">
        <v>125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31"/>
      <c r="B123" s="232"/>
      <c r="C123" s="268" t="s">
        <v>141</v>
      </c>
      <c r="D123" s="237"/>
      <c r="E123" s="238">
        <v>99.56</v>
      </c>
      <c r="F123" s="235"/>
      <c r="G123" s="235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4"/>
      <c r="AA123" s="214"/>
      <c r="AB123" s="214"/>
      <c r="AC123" s="214"/>
      <c r="AD123" s="214"/>
      <c r="AE123" s="214"/>
      <c r="AF123" s="214"/>
      <c r="AG123" s="214" t="s">
        <v>125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31"/>
      <c r="B124" s="232"/>
      <c r="C124" s="268" t="s">
        <v>142</v>
      </c>
      <c r="D124" s="237"/>
      <c r="E124" s="238">
        <v>3.3</v>
      </c>
      <c r="F124" s="235"/>
      <c r="G124" s="23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4"/>
      <c r="AA124" s="214"/>
      <c r="AB124" s="214"/>
      <c r="AC124" s="214"/>
      <c r="AD124" s="214"/>
      <c r="AE124" s="214"/>
      <c r="AF124" s="214"/>
      <c r="AG124" s="214" t="s">
        <v>125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31"/>
      <c r="B125" s="232"/>
      <c r="C125" s="268" t="s">
        <v>143</v>
      </c>
      <c r="D125" s="237"/>
      <c r="E125" s="238">
        <v>2.64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4"/>
      <c r="AA125" s="214"/>
      <c r="AB125" s="214"/>
      <c r="AC125" s="214"/>
      <c r="AD125" s="214"/>
      <c r="AE125" s="214"/>
      <c r="AF125" s="214"/>
      <c r="AG125" s="214" t="s">
        <v>125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31"/>
      <c r="B126" s="232"/>
      <c r="C126" s="268" t="s">
        <v>144</v>
      </c>
      <c r="D126" s="237"/>
      <c r="E126" s="238">
        <v>1.44</v>
      </c>
      <c r="F126" s="235"/>
      <c r="G126" s="235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35"/>
      <c r="Z126" s="214"/>
      <c r="AA126" s="214"/>
      <c r="AB126" s="214"/>
      <c r="AC126" s="214"/>
      <c r="AD126" s="214"/>
      <c r="AE126" s="214"/>
      <c r="AF126" s="214"/>
      <c r="AG126" s="214" t="s">
        <v>125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31"/>
      <c r="B127" s="232"/>
      <c r="C127" s="268" t="s">
        <v>145</v>
      </c>
      <c r="D127" s="237"/>
      <c r="E127" s="238">
        <v>1.62</v>
      </c>
      <c r="F127" s="235"/>
      <c r="G127" s="235"/>
      <c r="H127" s="235"/>
      <c r="I127" s="235"/>
      <c r="J127" s="235"/>
      <c r="K127" s="235"/>
      <c r="L127" s="235"/>
      <c r="M127" s="235"/>
      <c r="N127" s="234"/>
      <c r="O127" s="234"/>
      <c r="P127" s="234"/>
      <c r="Q127" s="234"/>
      <c r="R127" s="235"/>
      <c r="S127" s="235"/>
      <c r="T127" s="235"/>
      <c r="U127" s="235"/>
      <c r="V127" s="235"/>
      <c r="W127" s="235"/>
      <c r="X127" s="235"/>
      <c r="Y127" s="235"/>
      <c r="Z127" s="214"/>
      <c r="AA127" s="214"/>
      <c r="AB127" s="214"/>
      <c r="AC127" s="214"/>
      <c r="AD127" s="214"/>
      <c r="AE127" s="214"/>
      <c r="AF127" s="214"/>
      <c r="AG127" s="214" t="s">
        <v>125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31"/>
      <c r="B128" s="232"/>
      <c r="C128" s="268" t="s">
        <v>146</v>
      </c>
      <c r="D128" s="237"/>
      <c r="E128" s="238">
        <v>0.51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125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31"/>
      <c r="B129" s="232"/>
      <c r="C129" s="268" t="s">
        <v>147</v>
      </c>
      <c r="D129" s="237"/>
      <c r="E129" s="238">
        <v>1.2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35"/>
      <c r="Z129" s="214"/>
      <c r="AA129" s="214"/>
      <c r="AB129" s="214"/>
      <c r="AC129" s="214"/>
      <c r="AD129" s="214"/>
      <c r="AE129" s="214"/>
      <c r="AF129" s="214"/>
      <c r="AG129" s="214" t="s">
        <v>125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31"/>
      <c r="B130" s="232"/>
      <c r="C130" s="268" t="s">
        <v>148</v>
      </c>
      <c r="D130" s="237"/>
      <c r="E130" s="238">
        <v>1.1399999999999999</v>
      </c>
      <c r="F130" s="235"/>
      <c r="G130" s="235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35"/>
      <c r="Z130" s="214"/>
      <c r="AA130" s="214"/>
      <c r="AB130" s="214"/>
      <c r="AC130" s="214"/>
      <c r="AD130" s="214"/>
      <c r="AE130" s="214"/>
      <c r="AF130" s="214"/>
      <c r="AG130" s="214" t="s">
        <v>125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31"/>
      <c r="B131" s="232"/>
      <c r="C131" s="270" t="s">
        <v>223</v>
      </c>
      <c r="D131" s="241"/>
      <c r="E131" s="242">
        <v>22.282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35"/>
      <c r="Z131" s="214"/>
      <c r="AA131" s="214"/>
      <c r="AB131" s="214"/>
      <c r="AC131" s="214"/>
      <c r="AD131" s="214"/>
      <c r="AE131" s="214"/>
      <c r="AF131" s="214"/>
      <c r="AG131" s="214" t="s">
        <v>125</v>
      </c>
      <c r="AH131" s="214">
        <v>4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31"/>
      <c r="B132" s="232"/>
      <c r="C132" s="269" t="s">
        <v>137</v>
      </c>
      <c r="D132" s="239"/>
      <c r="E132" s="240">
        <v>133.69200000000001</v>
      </c>
      <c r="F132" s="235"/>
      <c r="G132" s="235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35"/>
      <c r="Z132" s="214"/>
      <c r="AA132" s="214"/>
      <c r="AB132" s="214"/>
      <c r="AC132" s="214"/>
      <c r="AD132" s="214"/>
      <c r="AE132" s="214"/>
      <c r="AF132" s="214"/>
      <c r="AG132" s="214" t="s">
        <v>125</v>
      </c>
      <c r="AH132" s="214">
        <v>1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58">
        <v>28</v>
      </c>
      <c r="B133" s="259" t="s">
        <v>224</v>
      </c>
      <c r="C133" s="266" t="s">
        <v>225</v>
      </c>
      <c r="D133" s="260" t="s">
        <v>215</v>
      </c>
      <c r="E133" s="261">
        <v>1287</v>
      </c>
      <c r="F133" s="262"/>
      <c r="G133" s="263">
        <f>ROUND(E133*F133,2)</f>
        <v>0</v>
      </c>
      <c r="H133" s="236"/>
      <c r="I133" s="235">
        <f>ROUND(E133*H133,2)</f>
        <v>0</v>
      </c>
      <c r="J133" s="236"/>
      <c r="K133" s="235">
        <f>ROUND(E133*J133,2)</f>
        <v>0</v>
      </c>
      <c r="L133" s="235">
        <v>21</v>
      </c>
      <c r="M133" s="235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5"/>
      <c r="S133" s="235" t="s">
        <v>118</v>
      </c>
      <c r="T133" s="235" t="s">
        <v>119</v>
      </c>
      <c r="U133" s="235">
        <v>0</v>
      </c>
      <c r="V133" s="235">
        <f>ROUND(E133*U133,2)</f>
        <v>0</v>
      </c>
      <c r="W133" s="235"/>
      <c r="X133" s="235" t="s">
        <v>210</v>
      </c>
      <c r="Y133" s="235" t="s">
        <v>114</v>
      </c>
      <c r="Z133" s="214"/>
      <c r="AA133" s="214"/>
      <c r="AB133" s="214"/>
      <c r="AC133" s="214"/>
      <c r="AD133" s="214"/>
      <c r="AE133" s="214"/>
      <c r="AF133" s="214"/>
      <c r="AG133" s="214" t="s">
        <v>211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58">
        <v>29</v>
      </c>
      <c r="B134" s="259" t="s">
        <v>226</v>
      </c>
      <c r="C134" s="266" t="s">
        <v>227</v>
      </c>
      <c r="D134" s="260" t="s">
        <v>215</v>
      </c>
      <c r="E134" s="261">
        <v>1287</v>
      </c>
      <c r="F134" s="262"/>
      <c r="G134" s="263">
        <f>ROUND(E134*F134,2)</f>
        <v>0</v>
      </c>
      <c r="H134" s="236"/>
      <c r="I134" s="235">
        <f>ROUND(E134*H134,2)</f>
        <v>0</v>
      </c>
      <c r="J134" s="236"/>
      <c r="K134" s="235">
        <f>ROUND(E134*J134,2)</f>
        <v>0</v>
      </c>
      <c r="L134" s="235">
        <v>21</v>
      </c>
      <c r="M134" s="235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5"/>
      <c r="S134" s="235" t="s">
        <v>118</v>
      </c>
      <c r="T134" s="235" t="s">
        <v>119</v>
      </c>
      <c r="U134" s="235">
        <v>0</v>
      </c>
      <c r="V134" s="235">
        <f>ROUND(E134*U134,2)</f>
        <v>0</v>
      </c>
      <c r="W134" s="235"/>
      <c r="X134" s="235" t="s">
        <v>210</v>
      </c>
      <c r="Y134" s="235" t="s">
        <v>114</v>
      </c>
      <c r="Z134" s="214"/>
      <c r="AA134" s="214"/>
      <c r="AB134" s="214"/>
      <c r="AC134" s="214"/>
      <c r="AD134" s="214"/>
      <c r="AE134" s="214"/>
      <c r="AF134" s="214"/>
      <c r="AG134" s="214" t="s">
        <v>211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58">
        <v>30</v>
      </c>
      <c r="B135" s="259" t="s">
        <v>226</v>
      </c>
      <c r="C135" s="266" t="s">
        <v>228</v>
      </c>
      <c r="D135" s="260" t="s">
        <v>215</v>
      </c>
      <c r="E135" s="261">
        <v>1287</v>
      </c>
      <c r="F135" s="262"/>
      <c r="G135" s="263">
        <f>ROUND(E135*F135,2)</f>
        <v>0</v>
      </c>
      <c r="H135" s="236"/>
      <c r="I135" s="235">
        <f>ROUND(E135*H135,2)</f>
        <v>0</v>
      </c>
      <c r="J135" s="236"/>
      <c r="K135" s="235">
        <f>ROUND(E135*J135,2)</f>
        <v>0</v>
      </c>
      <c r="L135" s="235">
        <v>21</v>
      </c>
      <c r="M135" s="235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5"/>
      <c r="S135" s="235" t="s">
        <v>118</v>
      </c>
      <c r="T135" s="235" t="s">
        <v>119</v>
      </c>
      <c r="U135" s="235">
        <v>0</v>
      </c>
      <c r="V135" s="235">
        <f>ROUND(E135*U135,2)</f>
        <v>0</v>
      </c>
      <c r="W135" s="235"/>
      <c r="X135" s="235" t="s">
        <v>210</v>
      </c>
      <c r="Y135" s="235" t="s">
        <v>114</v>
      </c>
      <c r="Z135" s="214"/>
      <c r="AA135" s="214"/>
      <c r="AB135" s="214"/>
      <c r="AC135" s="214"/>
      <c r="AD135" s="214"/>
      <c r="AE135" s="214"/>
      <c r="AF135" s="214"/>
      <c r="AG135" s="214" t="s">
        <v>211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 x14ac:dyDescent="0.2">
      <c r="A136" s="252">
        <v>31</v>
      </c>
      <c r="B136" s="253" t="s">
        <v>229</v>
      </c>
      <c r="C136" s="267" t="s">
        <v>230</v>
      </c>
      <c r="D136" s="254" t="s">
        <v>111</v>
      </c>
      <c r="E136" s="255">
        <v>775.80399999999997</v>
      </c>
      <c r="F136" s="256"/>
      <c r="G136" s="257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4.4999999999999997E-3</v>
      </c>
      <c r="O136" s="234">
        <f>ROUND(E136*N136,2)</f>
        <v>3.49</v>
      </c>
      <c r="P136" s="234">
        <v>0</v>
      </c>
      <c r="Q136" s="234">
        <f>ROUND(E136*P136,2)</f>
        <v>0</v>
      </c>
      <c r="R136" s="235" t="s">
        <v>209</v>
      </c>
      <c r="S136" s="235" t="s">
        <v>112</v>
      </c>
      <c r="T136" s="235" t="s">
        <v>112</v>
      </c>
      <c r="U136" s="235">
        <v>0</v>
      </c>
      <c r="V136" s="235">
        <f>ROUND(E136*U136,2)</f>
        <v>0</v>
      </c>
      <c r="W136" s="235"/>
      <c r="X136" s="235" t="s">
        <v>210</v>
      </c>
      <c r="Y136" s="235" t="s">
        <v>114</v>
      </c>
      <c r="Z136" s="214"/>
      <c r="AA136" s="214"/>
      <c r="AB136" s="214"/>
      <c r="AC136" s="214"/>
      <c r="AD136" s="214"/>
      <c r="AE136" s="214"/>
      <c r="AF136" s="214"/>
      <c r="AG136" s="214" t="s">
        <v>211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31"/>
      <c r="B137" s="232"/>
      <c r="C137" s="268" t="s">
        <v>231</v>
      </c>
      <c r="D137" s="237"/>
      <c r="E137" s="238">
        <v>532</v>
      </c>
      <c r="F137" s="235"/>
      <c r="G137" s="235"/>
      <c r="H137" s="235"/>
      <c r="I137" s="235"/>
      <c r="J137" s="235"/>
      <c r="K137" s="235"/>
      <c r="L137" s="235"/>
      <c r="M137" s="235"/>
      <c r="N137" s="234"/>
      <c r="O137" s="234"/>
      <c r="P137" s="234"/>
      <c r="Q137" s="234"/>
      <c r="R137" s="235"/>
      <c r="S137" s="235"/>
      <c r="T137" s="235"/>
      <c r="U137" s="235"/>
      <c r="V137" s="235"/>
      <c r="W137" s="235"/>
      <c r="X137" s="235"/>
      <c r="Y137" s="235"/>
      <c r="Z137" s="214"/>
      <c r="AA137" s="214"/>
      <c r="AB137" s="214"/>
      <c r="AC137" s="214"/>
      <c r="AD137" s="214"/>
      <c r="AE137" s="214"/>
      <c r="AF137" s="214"/>
      <c r="AG137" s="214" t="s">
        <v>125</v>
      </c>
      <c r="AH137" s="214">
        <v>5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31"/>
      <c r="B138" s="232"/>
      <c r="C138" s="270" t="s">
        <v>222</v>
      </c>
      <c r="D138" s="241"/>
      <c r="E138" s="242">
        <v>79.8</v>
      </c>
      <c r="F138" s="235"/>
      <c r="G138" s="235"/>
      <c r="H138" s="235"/>
      <c r="I138" s="235"/>
      <c r="J138" s="235"/>
      <c r="K138" s="235"/>
      <c r="L138" s="235"/>
      <c r="M138" s="235"/>
      <c r="N138" s="234"/>
      <c r="O138" s="234"/>
      <c r="P138" s="234"/>
      <c r="Q138" s="234"/>
      <c r="R138" s="235"/>
      <c r="S138" s="235"/>
      <c r="T138" s="235"/>
      <c r="U138" s="235"/>
      <c r="V138" s="235"/>
      <c r="W138" s="235"/>
      <c r="X138" s="235"/>
      <c r="Y138" s="235"/>
      <c r="Z138" s="214"/>
      <c r="AA138" s="214"/>
      <c r="AB138" s="214"/>
      <c r="AC138" s="214"/>
      <c r="AD138" s="214"/>
      <c r="AE138" s="214"/>
      <c r="AF138" s="214"/>
      <c r="AG138" s="214" t="s">
        <v>125</v>
      </c>
      <c r="AH138" s="214">
        <v>4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31"/>
      <c r="B139" s="232"/>
      <c r="C139" s="268" t="s">
        <v>232</v>
      </c>
      <c r="D139" s="237"/>
      <c r="E139" s="238">
        <v>136.66999999999999</v>
      </c>
      <c r="F139" s="235"/>
      <c r="G139" s="235"/>
      <c r="H139" s="235"/>
      <c r="I139" s="235"/>
      <c r="J139" s="235"/>
      <c r="K139" s="235"/>
      <c r="L139" s="235"/>
      <c r="M139" s="235"/>
      <c r="N139" s="234"/>
      <c r="O139" s="234"/>
      <c r="P139" s="234"/>
      <c r="Q139" s="234"/>
      <c r="R139" s="235"/>
      <c r="S139" s="235"/>
      <c r="T139" s="235"/>
      <c r="U139" s="235"/>
      <c r="V139" s="235"/>
      <c r="W139" s="235"/>
      <c r="X139" s="235"/>
      <c r="Y139" s="235"/>
      <c r="Z139" s="214"/>
      <c r="AA139" s="214"/>
      <c r="AB139" s="214"/>
      <c r="AC139" s="214"/>
      <c r="AD139" s="214"/>
      <c r="AE139" s="214"/>
      <c r="AF139" s="214"/>
      <c r="AG139" s="214" t="s">
        <v>125</v>
      </c>
      <c r="AH139" s="214">
        <v>5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31"/>
      <c r="B140" s="232"/>
      <c r="C140" s="270" t="s">
        <v>223</v>
      </c>
      <c r="D140" s="241"/>
      <c r="E140" s="242">
        <v>27.334</v>
      </c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35"/>
      <c r="Z140" s="214"/>
      <c r="AA140" s="214"/>
      <c r="AB140" s="214"/>
      <c r="AC140" s="214"/>
      <c r="AD140" s="214"/>
      <c r="AE140" s="214"/>
      <c r="AF140" s="214"/>
      <c r="AG140" s="214" t="s">
        <v>125</v>
      </c>
      <c r="AH140" s="214">
        <v>4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52">
        <v>32</v>
      </c>
      <c r="B141" s="253" t="s">
        <v>233</v>
      </c>
      <c r="C141" s="267" t="s">
        <v>234</v>
      </c>
      <c r="D141" s="254" t="s">
        <v>111</v>
      </c>
      <c r="E141" s="255">
        <v>709.89599999999996</v>
      </c>
      <c r="F141" s="256"/>
      <c r="G141" s="257">
        <f>ROUND(E141*F141,2)</f>
        <v>0</v>
      </c>
      <c r="H141" s="236"/>
      <c r="I141" s="235">
        <f>ROUND(E141*H141,2)</f>
        <v>0</v>
      </c>
      <c r="J141" s="236"/>
      <c r="K141" s="235">
        <f>ROUND(E141*J141,2)</f>
        <v>0</v>
      </c>
      <c r="L141" s="235">
        <v>21</v>
      </c>
      <c r="M141" s="235">
        <f>G141*(1+L141/100)</f>
        <v>0</v>
      </c>
      <c r="N141" s="234">
        <v>1.2E-4</v>
      </c>
      <c r="O141" s="234">
        <f>ROUND(E141*N141,2)</f>
        <v>0.09</v>
      </c>
      <c r="P141" s="234">
        <v>0</v>
      </c>
      <c r="Q141" s="234">
        <f>ROUND(E141*P141,2)</f>
        <v>0</v>
      </c>
      <c r="R141" s="235" t="s">
        <v>209</v>
      </c>
      <c r="S141" s="235" t="s">
        <v>112</v>
      </c>
      <c r="T141" s="235" t="s">
        <v>140</v>
      </c>
      <c r="U141" s="235">
        <v>0</v>
      </c>
      <c r="V141" s="235">
        <f>ROUND(E141*U141,2)</f>
        <v>0</v>
      </c>
      <c r="W141" s="235"/>
      <c r="X141" s="235" t="s">
        <v>210</v>
      </c>
      <c r="Y141" s="235" t="s">
        <v>114</v>
      </c>
      <c r="Z141" s="214"/>
      <c r="AA141" s="214"/>
      <c r="AB141" s="214"/>
      <c r="AC141" s="214"/>
      <c r="AD141" s="214"/>
      <c r="AE141" s="214"/>
      <c r="AF141" s="214"/>
      <c r="AG141" s="214" t="s">
        <v>211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2">
      <c r="A142" s="231"/>
      <c r="B142" s="232"/>
      <c r="C142" s="268" t="s">
        <v>235</v>
      </c>
      <c r="D142" s="237"/>
      <c r="E142" s="238">
        <v>645.36</v>
      </c>
      <c r="F142" s="235"/>
      <c r="G142" s="235"/>
      <c r="H142" s="235"/>
      <c r="I142" s="235"/>
      <c r="J142" s="235"/>
      <c r="K142" s="235"/>
      <c r="L142" s="235"/>
      <c r="M142" s="235"/>
      <c r="N142" s="234"/>
      <c r="O142" s="234"/>
      <c r="P142" s="234"/>
      <c r="Q142" s="234"/>
      <c r="R142" s="235"/>
      <c r="S142" s="235"/>
      <c r="T142" s="235"/>
      <c r="U142" s="235"/>
      <c r="V142" s="235"/>
      <c r="W142" s="235"/>
      <c r="X142" s="235"/>
      <c r="Y142" s="235"/>
      <c r="Z142" s="214"/>
      <c r="AA142" s="214"/>
      <c r="AB142" s="214"/>
      <c r="AC142" s="214"/>
      <c r="AD142" s="214"/>
      <c r="AE142" s="214"/>
      <c r="AF142" s="214"/>
      <c r="AG142" s="214" t="s">
        <v>125</v>
      </c>
      <c r="AH142" s="214">
        <v>5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31"/>
      <c r="B143" s="232"/>
      <c r="C143" s="270" t="s">
        <v>236</v>
      </c>
      <c r="D143" s="241"/>
      <c r="E143" s="242">
        <v>64.536000000000001</v>
      </c>
      <c r="F143" s="235"/>
      <c r="G143" s="235"/>
      <c r="H143" s="235"/>
      <c r="I143" s="235"/>
      <c r="J143" s="235"/>
      <c r="K143" s="235"/>
      <c r="L143" s="235"/>
      <c r="M143" s="235"/>
      <c r="N143" s="234"/>
      <c r="O143" s="234"/>
      <c r="P143" s="234"/>
      <c r="Q143" s="234"/>
      <c r="R143" s="235"/>
      <c r="S143" s="235"/>
      <c r="T143" s="235"/>
      <c r="U143" s="235"/>
      <c r="V143" s="235"/>
      <c r="W143" s="235"/>
      <c r="X143" s="235"/>
      <c r="Y143" s="235"/>
      <c r="Z143" s="214"/>
      <c r="AA143" s="214"/>
      <c r="AB143" s="214"/>
      <c r="AC143" s="214"/>
      <c r="AD143" s="214"/>
      <c r="AE143" s="214"/>
      <c r="AF143" s="214"/>
      <c r="AG143" s="214" t="s">
        <v>125</v>
      </c>
      <c r="AH143" s="214">
        <v>4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>
        <v>33</v>
      </c>
      <c r="B144" s="232" t="s">
        <v>237</v>
      </c>
      <c r="C144" s="271" t="s">
        <v>238</v>
      </c>
      <c r="D144" s="233" t="s">
        <v>0</v>
      </c>
      <c r="E144" s="264"/>
      <c r="F144" s="236"/>
      <c r="G144" s="235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21</v>
      </c>
      <c r="M144" s="235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5"/>
      <c r="S144" s="235" t="s">
        <v>112</v>
      </c>
      <c r="T144" s="235" t="s">
        <v>140</v>
      </c>
      <c r="U144" s="235">
        <v>0</v>
      </c>
      <c r="V144" s="235">
        <f>ROUND(E144*U144,2)</f>
        <v>0</v>
      </c>
      <c r="W144" s="235"/>
      <c r="X144" s="235" t="s">
        <v>239</v>
      </c>
      <c r="Y144" s="235" t="s">
        <v>114</v>
      </c>
      <c r="Z144" s="214"/>
      <c r="AA144" s="214"/>
      <c r="AB144" s="214"/>
      <c r="AC144" s="214"/>
      <c r="AD144" s="214"/>
      <c r="AE144" s="214"/>
      <c r="AF144" s="214"/>
      <c r="AG144" s="214" t="s">
        <v>240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x14ac:dyDescent="0.2">
      <c r="A145" s="245" t="s">
        <v>107</v>
      </c>
      <c r="B145" s="246" t="s">
        <v>66</v>
      </c>
      <c r="C145" s="265" t="s">
        <v>67</v>
      </c>
      <c r="D145" s="247"/>
      <c r="E145" s="248"/>
      <c r="F145" s="249"/>
      <c r="G145" s="250">
        <f>SUMIF(AG146:AG153,"&lt;&gt;NOR",G146:G153)</f>
        <v>0</v>
      </c>
      <c r="H145" s="244"/>
      <c r="I145" s="244">
        <f>SUM(I146:I153)</f>
        <v>0</v>
      </c>
      <c r="J145" s="244"/>
      <c r="K145" s="244">
        <f>SUM(K146:K153)</f>
        <v>0</v>
      </c>
      <c r="L145" s="244"/>
      <c r="M145" s="244">
        <f>SUM(M146:M153)</f>
        <v>0</v>
      </c>
      <c r="N145" s="243"/>
      <c r="O145" s="243">
        <f>SUM(O146:O153)</f>
        <v>5.29</v>
      </c>
      <c r="P145" s="243"/>
      <c r="Q145" s="243">
        <f>SUM(Q146:Q153)</f>
        <v>0</v>
      </c>
      <c r="R145" s="244"/>
      <c r="S145" s="244"/>
      <c r="T145" s="244"/>
      <c r="U145" s="244"/>
      <c r="V145" s="244">
        <f>SUM(V146:V153)</f>
        <v>327.18</v>
      </c>
      <c r="W145" s="244"/>
      <c r="X145" s="244"/>
      <c r="Y145" s="244"/>
      <c r="AG145" t="s">
        <v>108</v>
      </c>
    </row>
    <row r="146" spans="1:60" ht="22.5" outlineLevel="1" x14ac:dyDescent="0.2">
      <c r="A146" s="258">
        <v>34</v>
      </c>
      <c r="B146" s="259" t="s">
        <v>241</v>
      </c>
      <c r="C146" s="266" t="s">
        <v>242</v>
      </c>
      <c r="D146" s="260" t="s">
        <v>111</v>
      </c>
      <c r="E146" s="261">
        <v>532</v>
      </c>
      <c r="F146" s="262"/>
      <c r="G146" s="263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21</v>
      </c>
      <c r="M146" s="235">
        <f>G146*(1+L146/100)</f>
        <v>0</v>
      </c>
      <c r="N146" s="234">
        <v>1.7000000000000001E-4</v>
      </c>
      <c r="O146" s="234">
        <f>ROUND(E146*N146,2)</f>
        <v>0.09</v>
      </c>
      <c r="P146" s="234">
        <v>0</v>
      </c>
      <c r="Q146" s="234">
        <f>ROUND(E146*P146,2)</f>
        <v>0</v>
      </c>
      <c r="R146" s="235"/>
      <c r="S146" s="235" t="s">
        <v>112</v>
      </c>
      <c r="T146" s="235" t="s">
        <v>140</v>
      </c>
      <c r="U146" s="235">
        <v>0.41</v>
      </c>
      <c r="V146" s="235">
        <f>ROUND(E146*U146,2)</f>
        <v>218.12</v>
      </c>
      <c r="W146" s="235"/>
      <c r="X146" s="235" t="s">
        <v>113</v>
      </c>
      <c r="Y146" s="235" t="s">
        <v>114</v>
      </c>
      <c r="Z146" s="214"/>
      <c r="AA146" s="214"/>
      <c r="AB146" s="214"/>
      <c r="AC146" s="214"/>
      <c r="AD146" s="214"/>
      <c r="AE146" s="214"/>
      <c r="AF146" s="214"/>
      <c r="AG146" s="214" t="s">
        <v>115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52">
        <v>35</v>
      </c>
      <c r="B147" s="253" t="s">
        <v>243</v>
      </c>
      <c r="C147" s="267" t="s">
        <v>244</v>
      </c>
      <c r="D147" s="254" t="s">
        <v>111</v>
      </c>
      <c r="E147" s="255">
        <v>532</v>
      </c>
      <c r="F147" s="256"/>
      <c r="G147" s="257">
        <f>ROUND(E147*F147,2)</f>
        <v>0</v>
      </c>
      <c r="H147" s="236"/>
      <c r="I147" s="235">
        <f>ROUND(E147*H147,2)</f>
        <v>0</v>
      </c>
      <c r="J147" s="236"/>
      <c r="K147" s="235">
        <f>ROUND(E147*J147,2)</f>
        <v>0</v>
      </c>
      <c r="L147" s="235">
        <v>21</v>
      </c>
      <c r="M147" s="235">
        <f>G147*(1+L147/100)</f>
        <v>0</v>
      </c>
      <c r="N147" s="234">
        <v>1.0000000000000001E-5</v>
      </c>
      <c r="O147" s="234">
        <f>ROUND(E147*N147,2)</f>
        <v>0.01</v>
      </c>
      <c r="P147" s="234">
        <v>0</v>
      </c>
      <c r="Q147" s="234">
        <f>ROUND(E147*P147,2)</f>
        <v>0</v>
      </c>
      <c r="R147" s="235"/>
      <c r="S147" s="235" t="s">
        <v>112</v>
      </c>
      <c r="T147" s="235" t="s">
        <v>112</v>
      </c>
      <c r="U147" s="235">
        <v>0.20499999999999999</v>
      </c>
      <c r="V147" s="235">
        <f>ROUND(E147*U147,2)</f>
        <v>109.06</v>
      </c>
      <c r="W147" s="235"/>
      <c r="X147" s="235" t="s">
        <v>113</v>
      </c>
      <c r="Y147" s="235" t="s">
        <v>114</v>
      </c>
      <c r="Z147" s="214"/>
      <c r="AA147" s="214"/>
      <c r="AB147" s="214"/>
      <c r="AC147" s="214"/>
      <c r="AD147" s="214"/>
      <c r="AE147" s="214"/>
      <c r="AF147" s="214"/>
      <c r="AG147" s="214" t="s">
        <v>115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2">
      <c r="A148" s="231"/>
      <c r="B148" s="232"/>
      <c r="C148" s="268" t="s">
        <v>124</v>
      </c>
      <c r="D148" s="237"/>
      <c r="E148" s="238">
        <v>532</v>
      </c>
      <c r="F148" s="235"/>
      <c r="G148" s="235"/>
      <c r="H148" s="235"/>
      <c r="I148" s="235"/>
      <c r="J148" s="235"/>
      <c r="K148" s="235"/>
      <c r="L148" s="235"/>
      <c r="M148" s="235"/>
      <c r="N148" s="234"/>
      <c r="O148" s="234"/>
      <c r="P148" s="234"/>
      <c r="Q148" s="234"/>
      <c r="R148" s="235"/>
      <c r="S148" s="235"/>
      <c r="T148" s="235"/>
      <c r="U148" s="235"/>
      <c r="V148" s="235"/>
      <c r="W148" s="235"/>
      <c r="X148" s="235"/>
      <c r="Y148" s="235"/>
      <c r="Z148" s="214"/>
      <c r="AA148" s="214"/>
      <c r="AB148" s="214"/>
      <c r="AC148" s="214"/>
      <c r="AD148" s="214"/>
      <c r="AE148" s="214"/>
      <c r="AF148" s="214"/>
      <c r="AG148" s="214" t="s">
        <v>125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52">
        <v>36</v>
      </c>
      <c r="B149" s="253" t="s">
        <v>245</v>
      </c>
      <c r="C149" s="267" t="s">
        <v>246</v>
      </c>
      <c r="D149" s="254" t="s">
        <v>247</v>
      </c>
      <c r="E149" s="255">
        <v>162.792</v>
      </c>
      <c r="F149" s="256"/>
      <c r="G149" s="257">
        <f>ROUND(E149*F149,2)</f>
        <v>0</v>
      </c>
      <c r="H149" s="236"/>
      <c r="I149" s="235">
        <f>ROUND(E149*H149,2)</f>
        <v>0</v>
      </c>
      <c r="J149" s="236"/>
      <c r="K149" s="235">
        <f>ROUND(E149*J149,2)</f>
        <v>0</v>
      </c>
      <c r="L149" s="235">
        <v>21</v>
      </c>
      <c r="M149" s="235">
        <f>G149*(1+L149/100)</f>
        <v>0</v>
      </c>
      <c r="N149" s="234">
        <v>2.5000000000000001E-2</v>
      </c>
      <c r="O149" s="234">
        <f>ROUND(E149*N149,2)</f>
        <v>4.07</v>
      </c>
      <c r="P149" s="234">
        <v>0</v>
      </c>
      <c r="Q149" s="234">
        <f>ROUND(E149*P149,2)</f>
        <v>0</v>
      </c>
      <c r="R149" s="235" t="s">
        <v>209</v>
      </c>
      <c r="S149" s="235" t="s">
        <v>112</v>
      </c>
      <c r="T149" s="235" t="s">
        <v>140</v>
      </c>
      <c r="U149" s="235">
        <v>0</v>
      </c>
      <c r="V149" s="235">
        <f>ROUND(E149*U149,2)</f>
        <v>0</v>
      </c>
      <c r="W149" s="235"/>
      <c r="X149" s="235" t="s">
        <v>210</v>
      </c>
      <c r="Y149" s="235" t="s">
        <v>114</v>
      </c>
      <c r="Z149" s="214"/>
      <c r="AA149" s="214"/>
      <c r="AB149" s="214"/>
      <c r="AC149" s="214"/>
      <c r="AD149" s="214"/>
      <c r="AE149" s="214"/>
      <c r="AF149" s="214"/>
      <c r="AG149" s="214" t="s">
        <v>211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2">
      <c r="A150" s="231"/>
      <c r="B150" s="232"/>
      <c r="C150" s="268" t="s">
        <v>248</v>
      </c>
      <c r="D150" s="237"/>
      <c r="E150" s="238">
        <v>162.792</v>
      </c>
      <c r="F150" s="235"/>
      <c r="G150" s="235"/>
      <c r="H150" s="235"/>
      <c r="I150" s="235"/>
      <c r="J150" s="235"/>
      <c r="K150" s="235"/>
      <c r="L150" s="235"/>
      <c r="M150" s="235"/>
      <c r="N150" s="234"/>
      <c r="O150" s="234"/>
      <c r="P150" s="234"/>
      <c r="Q150" s="234"/>
      <c r="R150" s="235"/>
      <c r="S150" s="235"/>
      <c r="T150" s="235"/>
      <c r="U150" s="235"/>
      <c r="V150" s="235"/>
      <c r="W150" s="235"/>
      <c r="X150" s="235"/>
      <c r="Y150" s="235"/>
      <c r="Z150" s="214"/>
      <c r="AA150" s="214"/>
      <c r="AB150" s="214"/>
      <c r="AC150" s="214"/>
      <c r="AD150" s="214"/>
      <c r="AE150" s="214"/>
      <c r="AF150" s="214"/>
      <c r="AG150" s="214" t="s">
        <v>125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52">
        <v>37</v>
      </c>
      <c r="B151" s="253" t="s">
        <v>249</v>
      </c>
      <c r="C151" s="267" t="s">
        <v>250</v>
      </c>
      <c r="D151" s="254" t="s">
        <v>247</v>
      </c>
      <c r="E151" s="255">
        <v>44.722439999999999</v>
      </c>
      <c r="F151" s="256"/>
      <c r="G151" s="257">
        <f>ROUND(E151*F151,2)</f>
        <v>0</v>
      </c>
      <c r="H151" s="236"/>
      <c r="I151" s="235">
        <f>ROUND(E151*H151,2)</f>
        <v>0</v>
      </c>
      <c r="J151" s="236"/>
      <c r="K151" s="235">
        <f>ROUND(E151*J151,2)</f>
        <v>0</v>
      </c>
      <c r="L151" s="235">
        <v>21</v>
      </c>
      <c r="M151" s="235">
        <f>G151*(1+L151/100)</f>
        <v>0</v>
      </c>
      <c r="N151" s="234">
        <v>2.5000000000000001E-2</v>
      </c>
      <c r="O151" s="234">
        <f>ROUND(E151*N151,2)</f>
        <v>1.1200000000000001</v>
      </c>
      <c r="P151" s="234">
        <v>0</v>
      </c>
      <c r="Q151" s="234">
        <f>ROUND(E151*P151,2)</f>
        <v>0</v>
      </c>
      <c r="R151" s="235" t="s">
        <v>209</v>
      </c>
      <c r="S151" s="235" t="s">
        <v>112</v>
      </c>
      <c r="T151" s="235" t="s">
        <v>112</v>
      </c>
      <c r="U151" s="235">
        <v>0</v>
      </c>
      <c r="V151" s="235">
        <f>ROUND(E151*U151,2)</f>
        <v>0</v>
      </c>
      <c r="W151" s="235"/>
      <c r="X151" s="235" t="s">
        <v>210</v>
      </c>
      <c r="Y151" s="235" t="s">
        <v>114</v>
      </c>
      <c r="Z151" s="214"/>
      <c r="AA151" s="214"/>
      <c r="AB151" s="214"/>
      <c r="AC151" s="214"/>
      <c r="AD151" s="214"/>
      <c r="AE151" s="214"/>
      <c r="AF151" s="214"/>
      <c r="AG151" s="214" t="s">
        <v>211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2" x14ac:dyDescent="0.2">
      <c r="A152" s="231"/>
      <c r="B152" s="232"/>
      <c r="C152" s="268" t="s">
        <v>251</v>
      </c>
      <c r="D152" s="237"/>
      <c r="E152" s="238">
        <v>44.722439999999999</v>
      </c>
      <c r="F152" s="235"/>
      <c r="G152" s="235"/>
      <c r="H152" s="235"/>
      <c r="I152" s="235"/>
      <c r="J152" s="235"/>
      <c r="K152" s="235"/>
      <c r="L152" s="235"/>
      <c r="M152" s="235"/>
      <c r="N152" s="234"/>
      <c r="O152" s="234"/>
      <c r="P152" s="234"/>
      <c r="Q152" s="234"/>
      <c r="R152" s="235"/>
      <c r="S152" s="235"/>
      <c r="T152" s="235"/>
      <c r="U152" s="235"/>
      <c r="V152" s="235"/>
      <c r="W152" s="235"/>
      <c r="X152" s="235"/>
      <c r="Y152" s="235"/>
      <c r="Z152" s="214"/>
      <c r="AA152" s="214"/>
      <c r="AB152" s="214"/>
      <c r="AC152" s="214"/>
      <c r="AD152" s="214"/>
      <c r="AE152" s="214"/>
      <c r="AF152" s="214"/>
      <c r="AG152" s="214" t="s">
        <v>125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>
        <v>38</v>
      </c>
      <c r="B153" s="232" t="s">
        <v>252</v>
      </c>
      <c r="C153" s="271" t="s">
        <v>253</v>
      </c>
      <c r="D153" s="233" t="s">
        <v>0</v>
      </c>
      <c r="E153" s="264"/>
      <c r="F153" s="236"/>
      <c r="G153" s="235">
        <f>ROUND(E153*F153,2)</f>
        <v>0</v>
      </c>
      <c r="H153" s="236"/>
      <c r="I153" s="235">
        <f>ROUND(E153*H153,2)</f>
        <v>0</v>
      </c>
      <c r="J153" s="236"/>
      <c r="K153" s="235">
        <f>ROUND(E153*J153,2)</f>
        <v>0</v>
      </c>
      <c r="L153" s="235">
        <v>21</v>
      </c>
      <c r="M153" s="235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5"/>
      <c r="S153" s="235" t="s">
        <v>112</v>
      </c>
      <c r="T153" s="235" t="s">
        <v>140</v>
      </c>
      <c r="U153" s="235">
        <v>0</v>
      </c>
      <c r="V153" s="235">
        <f>ROUND(E153*U153,2)</f>
        <v>0</v>
      </c>
      <c r="W153" s="235"/>
      <c r="X153" s="235" t="s">
        <v>239</v>
      </c>
      <c r="Y153" s="235" t="s">
        <v>114</v>
      </c>
      <c r="Z153" s="214"/>
      <c r="AA153" s="214"/>
      <c r="AB153" s="214"/>
      <c r="AC153" s="214"/>
      <c r="AD153" s="214"/>
      <c r="AE153" s="214"/>
      <c r="AF153" s="214"/>
      <c r="AG153" s="214" t="s">
        <v>240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x14ac:dyDescent="0.2">
      <c r="A154" s="245" t="s">
        <v>107</v>
      </c>
      <c r="B154" s="246" t="s">
        <v>68</v>
      </c>
      <c r="C154" s="265" t="s">
        <v>69</v>
      </c>
      <c r="D154" s="247"/>
      <c r="E154" s="248"/>
      <c r="F154" s="249"/>
      <c r="G154" s="250">
        <f>SUMIF(AG155:AG157,"&lt;&gt;NOR",G155:G157)</f>
        <v>0</v>
      </c>
      <c r="H154" s="244"/>
      <c r="I154" s="244">
        <f>SUM(I155:I157)</f>
        <v>0</v>
      </c>
      <c r="J154" s="244"/>
      <c r="K154" s="244">
        <f>SUM(K155:K157)</f>
        <v>0</v>
      </c>
      <c r="L154" s="244"/>
      <c r="M154" s="244">
        <f>SUM(M155:M157)</f>
        <v>0</v>
      </c>
      <c r="N154" s="243"/>
      <c r="O154" s="243">
        <f>SUM(O155:O157)</f>
        <v>0</v>
      </c>
      <c r="P154" s="243"/>
      <c r="Q154" s="243">
        <f>SUM(Q155:Q157)</f>
        <v>0</v>
      </c>
      <c r="R154" s="244"/>
      <c r="S154" s="244"/>
      <c r="T154" s="244"/>
      <c r="U154" s="244"/>
      <c r="V154" s="244">
        <f>SUM(V155:V157)</f>
        <v>6</v>
      </c>
      <c r="W154" s="244"/>
      <c r="X154" s="244"/>
      <c r="Y154" s="244"/>
      <c r="AG154" t="s">
        <v>108</v>
      </c>
    </row>
    <row r="155" spans="1:60" outlineLevel="1" x14ac:dyDescent="0.2">
      <c r="A155" s="258">
        <v>39</v>
      </c>
      <c r="B155" s="259" t="s">
        <v>254</v>
      </c>
      <c r="C155" s="266" t="s">
        <v>255</v>
      </c>
      <c r="D155" s="260" t="s">
        <v>179</v>
      </c>
      <c r="E155" s="261">
        <v>2</v>
      </c>
      <c r="F155" s="262"/>
      <c r="G155" s="263">
        <f>ROUND(E155*F155,2)</f>
        <v>0</v>
      </c>
      <c r="H155" s="236"/>
      <c r="I155" s="235">
        <f>ROUND(E155*H155,2)</f>
        <v>0</v>
      </c>
      <c r="J155" s="236"/>
      <c r="K155" s="235">
        <f>ROUND(E155*J155,2)</f>
        <v>0</v>
      </c>
      <c r="L155" s="235">
        <v>21</v>
      </c>
      <c r="M155" s="235">
        <f>G155*(1+L155/100)</f>
        <v>0</v>
      </c>
      <c r="N155" s="234">
        <v>1.07E-3</v>
      </c>
      <c r="O155" s="234">
        <f>ROUND(E155*N155,2)</f>
        <v>0</v>
      </c>
      <c r="P155" s="234">
        <v>0</v>
      </c>
      <c r="Q155" s="234">
        <f>ROUND(E155*P155,2)</f>
        <v>0</v>
      </c>
      <c r="R155" s="235"/>
      <c r="S155" s="235" t="s">
        <v>118</v>
      </c>
      <c r="T155" s="235" t="s">
        <v>119</v>
      </c>
      <c r="U155" s="235">
        <v>1</v>
      </c>
      <c r="V155" s="235">
        <f>ROUND(E155*U155,2)</f>
        <v>2</v>
      </c>
      <c r="W155" s="235"/>
      <c r="X155" s="235" t="s">
        <v>113</v>
      </c>
      <c r="Y155" s="235" t="s">
        <v>114</v>
      </c>
      <c r="Z155" s="214"/>
      <c r="AA155" s="214"/>
      <c r="AB155" s="214"/>
      <c r="AC155" s="214"/>
      <c r="AD155" s="214"/>
      <c r="AE155" s="214"/>
      <c r="AF155" s="214"/>
      <c r="AG155" s="214" t="s">
        <v>115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58">
        <v>40</v>
      </c>
      <c r="B156" s="259" t="s">
        <v>256</v>
      </c>
      <c r="C156" s="266" t="s">
        <v>257</v>
      </c>
      <c r="D156" s="260" t="s">
        <v>179</v>
      </c>
      <c r="E156" s="261">
        <v>2</v>
      </c>
      <c r="F156" s="262"/>
      <c r="G156" s="263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1.07E-3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118</v>
      </c>
      <c r="T156" s="235" t="s">
        <v>119</v>
      </c>
      <c r="U156" s="235">
        <v>1</v>
      </c>
      <c r="V156" s="235">
        <f>ROUND(E156*U156,2)</f>
        <v>2</v>
      </c>
      <c r="W156" s="235"/>
      <c r="X156" s="235" t="s">
        <v>113</v>
      </c>
      <c r="Y156" s="235" t="s">
        <v>114</v>
      </c>
      <c r="Z156" s="214"/>
      <c r="AA156" s="214"/>
      <c r="AB156" s="214"/>
      <c r="AC156" s="214"/>
      <c r="AD156" s="214"/>
      <c r="AE156" s="214"/>
      <c r="AF156" s="214"/>
      <c r="AG156" s="214" t="s">
        <v>115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8">
        <v>41</v>
      </c>
      <c r="B157" s="259" t="s">
        <v>258</v>
      </c>
      <c r="C157" s="266" t="s">
        <v>259</v>
      </c>
      <c r="D157" s="260" t="s">
        <v>179</v>
      </c>
      <c r="E157" s="261">
        <v>2</v>
      </c>
      <c r="F157" s="262"/>
      <c r="G157" s="263">
        <f>ROUND(E157*F157,2)</f>
        <v>0</v>
      </c>
      <c r="H157" s="236"/>
      <c r="I157" s="235">
        <f>ROUND(E157*H157,2)</f>
        <v>0</v>
      </c>
      <c r="J157" s="236"/>
      <c r="K157" s="235">
        <f>ROUND(E157*J157,2)</f>
        <v>0</v>
      </c>
      <c r="L157" s="235">
        <v>21</v>
      </c>
      <c r="M157" s="235">
        <f>G157*(1+L157/100)</f>
        <v>0</v>
      </c>
      <c r="N157" s="234">
        <v>1.07E-3</v>
      </c>
      <c r="O157" s="234">
        <f>ROUND(E157*N157,2)</f>
        <v>0</v>
      </c>
      <c r="P157" s="234">
        <v>0</v>
      </c>
      <c r="Q157" s="234">
        <f>ROUND(E157*P157,2)</f>
        <v>0</v>
      </c>
      <c r="R157" s="235"/>
      <c r="S157" s="235" t="s">
        <v>118</v>
      </c>
      <c r="T157" s="235" t="s">
        <v>119</v>
      </c>
      <c r="U157" s="235">
        <v>1</v>
      </c>
      <c r="V157" s="235">
        <f>ROUND(E157*U157,2)</f>
        <v>2</v>
      </c>
      <c r="W157" s="235"/>
      <c r="X157" s="235" t="s">
        <v>113</v>
      </c>
      <c r="Y157" s="235" t="s">
        <v>114</v>
      </c>
      <c r="Z157" s="214"/>
      <c r="AA157" s="214"/>
      <c r="AB157" s="214"/>
      <c r="AC157" s="214"/>
      <c r="AD157" s="214"/>
      <c r="AE157" s="214"/>
      <c r="AF157" s="214"/>
      <c r="AG157" s="214" t="s">
        <v>115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x14ac:dyDescent="0.2">
      <c r="A158" s="245" t="s">
        <v>107</v>
      </c>
      <c r="B158" s="246" t="s">
        <v>70</v>
      </c>
      <c r="C158" s="265" t="s">
        <v>71</v>
      </c>
      <c r="D158" s="247"/>
      <c r="E158" s="248"/>
      <c r="F158" s="249"/>
      <c r="G158" s="250">
        <f>SUMIF(AG159:AG166,"&lt;&gt;NOR",G159:G166)</f>
        <v>0</v>
      </c>
      <c r="H158" s="244"/>
      <c r="I158" s="244">
        <f>SUM(I159:I166)</f>
        <v>0</v>
      </c>
      <c r="J158" s="244"/>
      <c r="K158" s="244">
        <f>SUM(K159:K166)</f>
        <v>0</v>
      </c>
      <c r="L158" s="244"/>
      <c r="M158" s="244">
        <f>SUM(M159:M166)</f>
        <v>0</v>
      </c>
      <c r="N158" s="243"/>
      <c r="O158" s="243">
        <f>SUM(O159:O166)</f>
        <v>1.1599999999999999</v>
      </c>
      <c r="P158" s="243"/>
      <c r="Q158" s="243">
        <f>SUM(Q159:Q166)</f>
        <v>0</v>
      </c>
      <c r="R158" s="244"/>
      <c r="S158" s="244"/>
      <c r="T158" s="244"/>
      <c r="U158" s="244"/>
      <c r="V158" s="244">
        <f>SUM(V159:V166)</f>
        <v>93.52000000000001</v>
      </c>
      <c r="W158" s="244"/>
      <c r="X158" s="244"/>
      <c r="Y158" s="244"/>
      <c r="AG158" t="s">
        <v>108</v>
      </c>
    </row>
    <row r="159" spans="1:60" outlineLevel="1" x14ac:dyDescent="0.2">
      <c r="A159" s="258">
        <v>42</v>
      </c>
      <c r="B159" s="259" t="s">
        <v>260</v>
      </c>
      <c r="C159" s="266" t="s">
        <v>261</v>
      </c>
      <c r="D159" s="260" t="s">
        <v>179</v>
      </c>
      <c r="E159" s="261">
        <v>1</v>
      </c>
      <c r="F159" s="262"/>
      <c r="G159" s="263">
        <f>ROUND(E159*F159,2)</f>
        <v>0</v>
      </c>
      <c r="H159" s="236"/>
      <c r="I159" s="235">
        <f>ROUND(E159*H159,2)</f>
        <v>0</v>
      </c>
      <c r="J159" s="236"/>
      <c r="K159" s="235">
        <f>ROUND(E159*J159,2)</f>
        <v>0</v>
      </c>
      <c r="L159" s="235">
        <v>21</v>
      </c>
      <c r="M159" s="235">
        <f>G159*(1+L159/100)</f>
        <v>0</v>
      </c>
      <c r="N159" s="234">
        <v>0.17008999999999999</v>
      </c>
      <c r="O159" s="234">
        <f>ROUND(E159*N159,2)</f>
        <v>0.17</v>
      </c>
      <c r="P159" s="234">
        <v>0</v>
      </c>
      <c r="Q159" s="234">
        <f>ROUND(E159*P159,2)</f>
        <v>0</v>
      </c>
      <c r="R159" s="235"/>
      <c r="S159" s="235" t="s">
        <v>112</v>
      </c>
      <c r="T159" s="235" t="s">
        <v>112</v>
      </c>
      <c r="U159" s="235">
        <v>30</v>
      </c>
      <c r="V159" s="235">
        <f>ROUND(E159*U159,2)</f>
        <v>30</v>
      </c>
      <c r="W159" s="235"/>
      <c r="X159" s="235" t="s">
        <v>113</v>
      </c>
      <c r="Y159" s="235" t="s">
        <v>114</v>
      </c>
      <c r="Z159" s="214"/>
      <c r="AA159" s="214"/>
      <c r="AB159" s="214"/>
      <c r="AC159" s="214"/>
      <c r="AD159" s="214"/>
      <c r="AE159" s="214"/>
      <c r="AF159" s="214"/>
      <c r="AG159" s="214" t="s">
        <v>115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1" x14ac:dyDescent="0.2">
      <c r="A160" s="252">
        <v>43</v>
      </c>
      <c r="B160" s="253" t="s">
        <v>262</v>
      </c>
      <c r="C160" s="267" t="s">
        <v>263</v>
      </c>
      <c r="D160" s="254" t="s">
        <v>155</v>
      </c>
      <c r="E160" s="255">
        <v>94.8</v>
      </c>
      <c r="F160" s="256"/>
      <c r="G160" s="257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21</v>
      </c>
      <c r="M160" s="235">
        <f>G160*(1+L160/100)</f>
        <v>0</v>
      </c>
      <c r="N160" s="234">
        <v>0</v>
      </c>
      <c r="O160" s="234">
        <f>ROUND(E160*N160,2)</f>
        <v>0</v>
      </c>
      <c r="P160" s="234">
        <v>0</v>
      </c>
      <c r="Q160" s="234">
        <f>ROUND(E160*P160,2)</f>
        <v>0</v>
      </c>
      <c r="R160" s="235"/>
      <c r="S160" s="235" t="s">
        <v>112</v>
      </c>
      <c r="T160" s="235" t="s">
        <v>112</v>
      </c>
      <c r="U160" s="235">
        <v>0.33500000000000002</v>
      </c>
      <c r="V160" s="235">
        <f>ROUND(E160*U160,2)</f>
        <v>31.76</v>
      </c>
      <c r="W160" s="235"/>
      <c r="X160" s="235" t="s">
        <v>113</v>
      </c>
      <c r="Y160" s="235" t="s">
        <v>114</v>
      </c>
      <c r="Z160" s="214"/>
      <c r="AA160" s="214"/>
      <c r="AB160" s="214"/>
      <c r="AC160" s="214"/>
      <c r="AD160" s="214"/>
      <c r="AE160" s="214"/>
      <c r="AF160" s="214"/>
      <c r="AG160" s="214" t="s">
        <v>115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2" x14ac:dyDescent="0.2">
      <c r="A161" s="231"/>
      <c r="B161" s="232"/>
      <c r="C161" s="268" t="s">
        <v>264</v>
      </c>
      <c r="D161" s="237"/>
      <c r="E161" s="238">
        <v>94.8</v>
      </c>
      <c r="F161" s="235"/>
      <c r="G161" s="235"/>
      <c r="H161" s="235"/>
      <c r="I161" s="235"/>
      <c r="J161" s="235"/>
      <c r="K161" s="235"/>
      <c r="L161" s="235"/>
      <c r="M161" s="235"/>
      <c r="N161" s="234"/>
      <c r="O161" s="234"/>
      <c r="P161" s="234"/>
      <c r="Q161" s="234"/>
      <c r="R161" s="235"/>
      <c r="S161" s="235"/>
      <c r="T161" s="235"/>
      <c r="U161" s="235"/>
      <c r="V161" s="235"/>
      <c r="W161" s="235"/>
      <c r="X161" s="235"/>
      <c r="Y161" s="235"/>
      <c r="Z161" s="214"/>
      <c r="AA161" s="214"/>
      <c r="AB161" s="214"/>
      <c r="AC161" s="214"/>
      <c r="AD161" s="214"/>
      <c r="AE161" s="214"/>
      <c r="AF161" s="214"/>
      <c r="AG161" s="214" t="s">
        <v>125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52">
        <v>44</v>
      </c>
      <c r="B162" s="253" t="s">
        <v>265</v>
      </c>
      <c r="C162" s="267" t="s">
        <v>266</v>
      </c>
      <c r="D162" s="254" t="s">
        <v>155</v>
      </c>
      <c r="E162" s="255">
        <v>94.8</v>
      </c>
      <c r="F162" s="256"/>
      <c r="G162" s="257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21</v>
      </c>
      <c r="M162" s="235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5"/>
      <c r="S162" s="235" t="s">
        <v>118</v>
      </c>
      <c r="T162" s="235" t="s">
        <v>119</v>
      </c>
      <c r="U162" s="235">
        <v>0.33500000000000002</v>
      </c>
      <c r="V162" s="235">
        <f>ROUND(E162*U162,2)</f>
        <v>31.76</v>
      </c>
      <c r="W162" s="235"/>
      <c r="X162" s="235" t="s">
        <v>113</v>
      </c>
      <c r="Y162" s="235" t="s">
        <v>114</v>
      </c>
      <c r="Z162" s="214"/>
      <c r="AA162" s="214"/>
      <c r="AB162" s="214"/>
      <c r="AC162" s="214"/>
      <c r="AD162" s="214"/>
      <c r="AE162" s="214"/>
      <c r="AF162" s="214"/>
      <c r="AG162" s="214" t="s">
        <v>115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31"/>
      <c r="B163" s="232"/>
      <c r="C163" s="268" t="s">
        <v>264</v>
      </c>
      <c r="D163" s="237"/>
      <c r="E163" s="238">
        <v>94.8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35"/>
      <c r="Z163" s="214"/>
      <c r="AA163" s="214"/>
      <c r="AB163" s="214"/>
      <c r="AC163" s="214"/>
      <c r="AD163" s="214"/>
      <c r="AE163" s="214"/>
      <c r="AF163" s="214"/>
      <c r="AG163" s="214" t="s">
        <v>125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1" x14ac:dyDescent="0.2">
      <c r="A164" s="252">
        <v>45</v>
      </c>
      <c r="B164" s="253" t="s">
        <v>267</v>
      </c>
      <c r="C164" s="267" t="s">
        <v>268</v>
      </c>
      <c r="D164" s="254" t="s">
        <v>111</v>
      </c>
      <c r="E164" s="255">
        <v>76.313999999999993</v>
      </c>
      <c r="F164" s="256"/>
      <c r="G164" s="257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1.2999999999999999E-2</v>
      </c>
      <c r="O164" s="234">
        <f>ROUND(E164*N164,2)</f>
        <v>0.99</v>
      </c>
      <c r="P164" s="234">
        <v>0</v>
      </c>
      <c r="Q164" s="234">
        <f>ROUND(E164*P164,2)</f>
        <v>0</v>
      </c>
      <c r="R164" s="235" t="s">
        <v>209</v>
      </c>
      <c r="S164" s="235" t="s">
        <v>112</v>
      </c>
      <c r="T164" s="235" t="s">
        <v>112</v>
      </c>
      <c r="U164" s="235">
        <v>0</v>
      </c>
      <c r="V164" s="235">
        <f>ROUND(E164*U164,2)</f>
        <v>0</v>
      </c>
      <c r="W164" s="235"/>
      <c r="X164" s="235" t="s">
        <v>210</v>
      </c>
      <c r="Y164" s="235" t="s">
        <v>114</v>
      </c>
      <c r="Z164" s="214"/>
      <c r="AA164" s="214"/>
      <c r="AB164" s="214"/>
      <c r="AC164" s="214"/>
      <c r="AD164" s="214"/>
      <c r="AE164" s="214"/>
      <c r="AF164" s="214"/>
      <c r="AG164" s="214" t="s">
        <v>211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 x14ac:dyDescent="0.2">
      <c r="A165" s="231"/>
      <c r="B165" s="232"/>
      <c r="C165" s="268" t="s">
        <v>269</v>
      </c>
      <c r="D165" s="237"/>
      <c r="E165" s="238">
        <v>76.313999999999993</v>
      </c>
      <c r="F165" s="235"/>
      <c r="G165" s="23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35"/>
      <c r="Z165" s="214"/>
      <c r="AA165" s="214"/>
      <c r="AB165" s="214"/>
      <c r="AC165" s="214"/>
      <c r="AD165" s="214"/>
      <c r="AE165" s="214"/>
      <c r="AF165" s="214"/>
      <c r="AG165" s="214" t="s">
        <v>125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22.5" outlineLevel="1" x14ac:dyDescent="0.2">
      <c r="A166" s="231">
        <v>46</v>
      </c>
      <c r="B166" s="232" t="s">
        <v>270</v>
      </c>
      <c r="C166" s="271" t="s">
        <v>271</v>
      </c>
      <c r="D166" s="233" t="s">
        <v>0</v>
      </c>
      <c r="E166" s="264"/>
      <c r="F166" s="236"/>
      <c r="G166" s="235">
        <f>ROUND(E166*F166,2)</f>
        <v>0</v>
      </c>
      <c r="H166" s="236"/>
      <c r="I166" s="235">
        <f>ROUND(E166*H166,2)</f>
        <v>0</v>
      </c>
      <c r="J166" s="236"/>
      <c r="K166" s="235">
        <f>ROUND(E166*J166,2)</f>
        <v>0</v>
      </c>
      <c r="L166" s="235">
        <v>21</v>
      </c>
      <c r="M166" s="235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5"/>
      <c r="S166" s="235" t="s">
        <v>112</v>
      </c>
      <c r="T166" s="235" t="s">
        <v>112</v>
      </c>
      <c r="U166" s="235">
        <v>0</v>
      </c>
      <c r="V166" s="235">
        <f>ROUND(E166*U166,2)</f>
        <v>0</v>
      </c>
      <c r="W166" s="235"/>
      <c r="X166" s="235" t="s">
        <v>239</v>
      </c>
      <c r="Y166" s="235" t="s">
        <v>114</v>
      </c>
      <c r="Z166" s="214"/>
      <c r="AA166" s="214"/>
      <c r="AB166" s="214"/>
      <c r="AC166" s="214"/>
      <c r="AD166" s="214"/>
      <c r="AE166" s="214"/>
      <c r="AF166" s="214"/>
      <c r="AG166" s="214" t="s">
        <v>240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x14ac:dyDescent="0.2">
      <c r="A167" s="245" t="s">
        <v>107</v>
      </c>
      <c r="B167" s="246" t="s">
        <v>72</v>
      </c>
      <c r="C167" s="265" t="s">
        <v>73</v>
      </c>
      <c r="D167" s="247"/>
      <c r="E167" s="248"/>
      <c r="F167" s="249"/>
      <c r="G167" s="250">
        <f>SUMIF(AG168:AG175,"&lt;&gt;NOR",G168:G175)</f>
        <v>0</v>
      </c>
      <c r="H167" s="244"/>
      <c r="I167" s="244">
        <f>SUM(I168:I175)</f>
        <v>0</v>
      </c>
      <c r="J167" s="244"/>
      <c r="K167" s="244">
        <f>SUM(K168:K175)</f>
        <v>0</v>
      </c>
      <c r="L167" s="244"/>
      <c r="M167" s="244">
        <f>SUM(M168:M175)</f>
        <v>0</v>
      </c>
      <c r="N167" s="243"/>
      <c r="O167" s="243">
        <f>SUM(O168:O175)</f>
        <v>0.75</v>
      </c>
      <c r="P167" s="243"/>
      <c r="Q167" s="243">
        <f>SUM(Q168:Q175)</f>
        <v>0.16</v>
      </c>
      <c r="R167" s="244"/>
      <c r="S167" s="244"/>
      <c r="T167" s="244"/>
      <c r="U167" s="244"/>
      <c r="V167" s="244">
        <f>SUM(V168:V175)</f>
        <v>107.51</v>
      </c>
      <c r="W167" s="244"/>
      <c r="X167" s="244"/>
      <c r="Y167" s="244"/>
      <c r="AG167" t="s">
        <v>108</v>
      </c>
    </row>
    <row r="168" spans="1:60" outlineLevel="1" x14ac:dyDescent="0.2">
      <c r="A168" s="252">
        <v>47</v>
      </c>
      <c r="B168" s="253" t="s">
        <v>272</v>
      </c>
      <c r="C168" s="267" t="s">
        <v>273</v>
      </c>
      <c r="D168" s="254" t="s">
        <v>155</v>
      </c>
      <c r="E168" s="255">
        <v>94.8</v>
      </c>
      <c r="F168" s="256"/>
      <c r="G168" s="257">
        <f>ROUND(E168*F168,2)</f>
        <v>0</v>
      </c>
      <c r="H168" s="236"/>
      <c r="I168" s="235">
        <f>ROUND(E168*H168,2)</f>
        <v>0</v>
      </c>
      <c r="J168" s="236"/>
      <c r="K168" s="235">
        <f>ROUND(E168*J168,2)</f>
        <v>0</v>
      </c>
      <c r="L168" s="235">
        <v>21</v>
      </c>
      <c r="M168" s="235">
        <f>G168*(1+L168/100)</f>
        <v>0</v>
      </c>
      <c r="N168" s="234">
        <v>7.9500000000000005E-3</v>
      </c>
      <c r="O168" s="234">
        <f>ROUND(E168*N168,2)</f>
        <v>0.75</v>
      </c>
      <c r="P168" s="234">
        <v>0</v>
      </c>
      <c r="Q168" s="234">
        <f>ROUND(E168*P168,2)</f>
        <v>0</v>
      </c>
      <c r="R168" s="235"/>
      <c r="S168" s="235" t="s">
        <v>112</v>
      </c>
      <c r="T168" s="235" t="s">
        <v>112</v>
      </c>
      <c r="U168" s="235">
        <v>0.58875</v>
      </c>
      <c r="V168" s="235">
        <f>ROUND(E168*U168,2)</f>
        <v>55.81</v>
      </c>
      <c r="W168" s="235"/>
      <c r="X168" s="235" t="s">
        <v>113</v>
      </c>
      <c r="Y168" s="235" t="s">
        <v>114</v>
      </c>
      <c r="Z168" s="214"/>
      <c r="AA168" s="214"/>
      <c r="AB168" s="214"/>
      <c r="AC168" s="214"/>
      <c r="AD168" s="214"/>
      <c r="AE168" s="214"/>
      <c r="AF168" s="214"/>
      <c r="AG168" s="214" t="s">
        <v>115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31"/>
      <c r="B169" s="232"/>
      <c r="C169" s="268" t="s">
        <v>166</v>
      </c>
      <c r="D169" s="237"/>
      <c r="E169" s="238">
        <v>94.8</v>
      </c>
      <c r="F169" s="235"/>
      <c r="G169" s="235"/>
      <c r="H169" s="235"/>
      <c r="I169" s="235"/>
      <c r="J169" s="235"/>
      <c r="K169" s="235"/>
      <c r="L169" s="235"/>
      <c r="M169" s="235"/>
      <c r="N169" s="234"/>
      <c r="O169" s="234"/>
      <c r="P169" s="234"/>
      <c r="Q169" s="234"/>
      <c r="R169" s="235"/>
      <c r="S169" s="235"/>
      <c r="T169" s="235"/>
      <c r="U169" s="235"/>
      <c r="V169" s="235"/>
      <c r="W169" s="235"/>
      <c r="X169" s="235"/>
      <c r="Y169" s="235"/>
      <c r="Z169" s="214"/>
      <c r="AA169" s="214"/>
      <c r="AB169" s="214"/>
      <c r="AC169" s="214"/>
      <c r="AD169" s="214"/>
      <c r="AE169" s="214"/>
      <c r="AF169" s="214"/>
      <c r="AG169" s="214" t="s">
        <v>125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52">
        <v>48</v>
      </c>
      <c r="B170" s="253" t="s">
        <v>274</v>
      </c>
      <c r="C170" s="267" t="s">
        <v>275</v>
      </c>
      <c r="D170" s="254" t="s">
        <v>155</v>
      </c>
      <c r="E170" s="255">
        <v>81.8</v>
      </c>
      <c r="F170" s="256"/>
      <c r="G170" s="257">
        <f>ROUND(E170*F170,2)</f>
        <v>0</v>
      </c>
      <c r="H170" s="236"/>
      <c r="I170" s="235">
        <f>ROUND(E170*H170,2)</f>
        <v>0</v>
      </c>
      <c r="J170" s="236"/>
      <c r="K170" s="235">
        <f>ROUND(E170*J170,2)</f>
        <v>0</v>
      </c>
      <c r="L170" s="235">
        <v>21</v>
      </c>
      <c r="M170" s="235">
        <f>G170*(1+L170/100)</f>
        <v>0</v>
      </c>
      <c r="N170" s="234">
        <v>0</v>
      </c>
      <c r="O170" s="234">
        <f>ROUND(E170*N170,2)</f>
        <v>0</v>
      </c>
      <c r="P170" s="234">
        <v>1.92E-3</v>
      </c>
      <c r="Q170" s="234">
        <f>ROUND(E170*P170,2)</f>
        <v>0.16</v>
      </c>
      <c r="R170" s="235"/>
      <c r="S170" s="235" t="s">
        <v>112</v>
      </c>
      <c r="T170" s="235" t="s">
        <v>112</v>
      </c>
      <c r="U170" s="235">
        <v>5.7500000000000002E-2</v>
      </c>
      <c r="V170" s="235">
        <f>ROUND(E170*U170,2)</f>
        <v>4.7</v>
      </c>
      <c r="W170" s="235"/>
      <c r="X170" s="235" t="s">
        <v>113</v>
      </c>
      <c r="Y170" s="235" t="s">
        <v>114</v>
      </c>
      <c r="Z170" s="214"/>
      <c r="AA170" s="214"/>
      <c r="AB170" s="214"/>
      <c r="AC170" s="214"/>
      <c r="AD170" s="214"/>
      <c r="AE170" s="214"/>
      <c r="AF170" s="214"/>
      <c r="AG170" s="214" t="s">
        <v>115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2">
      <c r="A171" s="231"/>
      <c r="B171" s="232"/>
      <c r="C171" s="268" t="s">
        <v>276</v>
      </c>
      <c r="D171" s="237"/>
      <c r="E171" s="238">
        <v>81.8</v>
      </c>
      <c r="F171" s="235"/>
      <c r="G171" s="235"/>
      <c r="H171" s="235"/>
      <c r="I171" s="235"/>
      <c r="J171" s="235"/>
      <c r="K171" s="235"/>
      <c r="L171" s="235"/>
      <c r="M171" s="235"/>
      <c r="N171" s="234"/>
      <c r="O171" s="234"/>
      <c r="P171" s="234"/>
      <c r="Q171" s="234"/>
      <c r="R171" s="235"/>
      <c r="S171" s="235"/>
      <c r="T171" s="235"/>
      <c r="U171" s="235"/>
      <c r="V171" s="235"/>
      <c r="W171" s="235"/>
      <c r="X171" s="235"/>
      <c r="Y171" s="235"/>
      <c r="Z171" s="214"/>
      <c r="AA171" s="214"/>
      <c r="AB171" s="214"/>
      <c r="AC171" s="214"/>
      <c r="AD171" s="214"/>
      <c r="AE171" s="214"/>
      <c r="AF171" s="214"/>
      <c r="AG171" s="214" t="s">
        <v>125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52">
        <v>49</v>
      </c>
      <c r="B172" s="253" t="s">
        <v>277</v>
      </c>
      <c r="C172" s="267" t="s">
        <v>278</v>
      </c>
      <c r="D172" s="254" t="s">
        <v>155</v>
      </c>
      <c r="E172" s="255">
        <v>46</v>
      </c>
      <c r="F172" s="256"/>
      <c r="G172" s="257">
        <f>ROUND(E172*F172,2)</f>
        <v>0</v>
      </c>
      <c r="H172" s="236"/>
      <c r="I172" s="235">
        <f>ROUND(E172*H172,2)</f>
        <v>0</v>
      </c>
      <c r="J172" s="236"/>
      <c r="K172" s="235">
        <f>ROUND(E172*J172,2)</f>
        <v>0</v>
      </c>
      <c r="L172" s="235">
        <v>21</v>
      </c>
      <c r="M172" s="235">
        <f>G172*(1+L172/100)</f>
        <v>0</v>
      </c>
      <c r="N172" s="234">
        <v>6.9999999999999994E-5</v>
      </c>
      <c r="O172" s="234">
        <f>ROUND(E172*N172,2)</f>
        <v>0</v>
      </c>
      <c r="P172" s="234">
        <v>0</v>
      </c>
      <c r="Q172" s="234">
        <f>ROUND(E172*P172,2)</f>
        <v>0</v>
      </c>
      <c r="R172" s="235"/>
      <c r="S172" s="235" t="s">
        <v>118</v>
      </c>
      <c r="T172" s="235" t="s">
        <v>119</v>
      </c>
      <c r="U172" s="235">
        <v>1</v>
      </c>
      <c r="V172" s="235">
        <f>ROUND(E172*U172,2)</f>
        <v>46</v>
      </c>
      <c r="W172" s="235"/>
      <c r="X172" s="235" t="s">
        <v>113</v>
      </c>
      <c r="Y172" s="235" t="s">
        <v>114</v>
      </c>
      <c r="Z172" s="214"/>
      <c r="AA172" s="214"/>
      <c r="AB172" s="214"/>
      <c r="AC172" s="214"/>
      <c r="AD172" s="214"/>
      <c r="AE172" s="214"/>
      <c r="AF172" s="214"/>
      <c r="AG172" s="214" t="s">
        <v>115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2">
      <c r="A173" s="231"/>
      <c r="B173" s="232"/>
      <c r="C173" s="268" t="s">
        <v>279</v>
      </c>
      <c r="D173" s="237"/>
      <c r="E173" s="238">
        <v>46</v>
      </c>
      <c r="F173" s="235"/>
      <c r="G173" s="235"/>
      <c r="H173" s="235"/>
      <c r="I173" s="235"/>
      <c r="J173" s="235"/>
      <c r="K173" s="235"/>
      <c r="L173" s="235"/>
      <c r="M173" s="235"/>
      <c r="N173" s="234"/>
      <c r="O173" s="234"/>
      <c r="P173" s="234"/>
      <c r="Q173" s="234"/>
      <c r="R173" s="235"/>
      <c r="S173" s="235"/>
      <c r="T173" s="235"/>
      <c r="U173" s="235"/>
      <c r="V173" s="235"/>
      <c r="W173" s="235"/>
      <c r="X173" s="235"/>
      <c r="Y173" s="235"/>
      <c r="Z173" s="214"/>
      <c r="AA173" s="214"/>
      <c r="AB173" s="214"/>
      <c r="AC173" s="214"/>
      <c r="AD173" s="214"/>
      <c r="AE173" s="214"/>
      <c r="AF173" s="214"/>
      <c r="AG173" s="214" t="s">
        <v>125</v>
      </c>
      <c r="AH173" s="214">
        <v>5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52">
        <v>50</v>
      </c>
      <c r="B174" s="253" t="s">
        <v>280</v>
      </c>
      <c r="C174" s="267" t="s">
        <v>281</v>
      </c>
      <c r="D174" s="254" t="s">
        <v>179</v>
      </c>
      <c r="E174" s="255">
        <v>1</v>
      </c>
      <c r="F174" s="256"/>
      <c r="G174" s="257">
        <f>ROUND(E174*F174,2)</f>
        <v>0</v>
      </c>
      <c r="H174" s="236"/>
      <c r="I174" s="235">
        <f>ROUND(E174*H174,2)</f>
        <v>0</v>
      </c>
      <c r="J174" s="236"/>
      <c r="K174" s="235">
        <f>ROUND(E174*J174,2)</f>
        <v>0</v>
      </c>
      <c r="L174" s="235">
        <v>21</v>
      </c>
      <c r="M174" s="235">
        <f>G174*(1+L174/100)</f>
        <v>0</v>
      </c>
      <c r="N174" s="234">
        <v>4.6000000000000001E-4</v>
      </c>
      <c r="O174" s="234">
        <f>ROUND(E174*N174,2)</f>
        <v>0</v>
      </c>
      <c r="P174" s="234">
        <v>0</v>
      </c>
      <c r="Q174" s="234">
        <f>ROUND(E174*P174,2)</f>
        <v>0</v>
      </c>
      <c r="R174" s="235"/>
      <c r="S174" s="235" t="s">
        <v>118</v>
      </c>
      <c r="T174" s="235" t="s">
        <v>119</v>
      </c>
      <c r="U174" s="235">
        <v>1</v>
      </c>
      <c r="V174" s="235">
        <f>ROUND(E174*U174,2)</f>
        <v>1</v>
      </c>
      <c r="W174" s="235"/>
      <c r="X174" s="235" t="s">
        <v>113</v>
      </c>
      <c r="Y174" s="235" t="s">
        <v>114</v>
      </c>
      <c r="Z174" s="214"/>
      <c r="AA174" s="214"/>
      <c r="AB174" s="214"/>
      <c r="AC174" s="214"/>
      <c r="AD174" s="214"/>
      <c r="AE174" s="214"/>
      <c r="AF174" s="214"/>
      <c r="AG174" s="214" t="s">
        <v>115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>
        <v>51</v>
      </c>
      <c r="B175" s="232" t="s">
        <v>282</v>
      </c>
      <c r="C175" s="271" t="s">
        <v>283</v>
      </c>
      <c r="D175" s="233" t="s">
        <v>0</v>
      </c>
      <c r="E175" s="264"/>
      <c r="F175" s="236"/>
      <c r="G175" s="235">
        <f>ROUND(E175*F175,2)</f>
        <v>0</v>
      </c>
      <c r="H175" s="236"/>
      <c r="I175" s="235">
        <f>ROUND(E175*H175,2)</f>
        <v>0</v>
      </c>
      <c r="J175" s="236"/>
      <c r="K175" s="235">
        <f>ROUND(E175*J175,2)</f>
        <v>0</v>
      </c>
      <c r="L175" s="235">
        <v>21</v>
      </c>
      <c r="M175" s="235">
        <f>G175*(1+L175/100)</f>
        <v>0</v>
      </c>
      <c r="N175" s="234">
        <v>0</v>
      </c>
      <c r="O175" s="234">
        <f>ROUND(E175*N175,2)</f>
        <v>0</v>
      </c>
      <c r="P175" s="234">
        <v>0</v>
      </c>
      <c r="Q175" s="234">
        <f>ROUND(E175*P175,2)</f>
        <v>0</v>
      </c>
      <c r="R175" s="235"/>
      <c r="S175" s="235" t="s">
        <v>112</v>
      </c>
      <c r="T175" s="235" t="s">
        <v>140</v>
      </c>
      <c r="U175" s="235">
        <v>0</v>
      </c>
      <c r="V175" s="235">
        <f>ROUND(E175*U175,2)</f>
        <v>0</v>
      </c>
      <c r="W175" s="235"/>
      <c r="X175" s="235" t="s">
        <v>239</v>
      </c>
      <c r="Y175" s="235" t="s">
        <v>114</v>
      </c>
      <c r="Z175" s="214"/>
      <c r="AA175" s="214"/>
      <c r="AB175" s="214"/>
      <c r="AC175" s="214"/>
      <c r="AD175" s="214"/>
      <c r="AE175" s="214"/>
      <c r="AF175" s="214"/>
      <c r="AG175" s="214" t="s">
        <v>240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x14ac:dyDescent="0.2">
      <c r="A176" s="245" t="s">
        <v>107</v>
      </c>
      <c r="B176" s="246" t="s">
        <v>74</v>
      </c>
      <c r="C176" s="265" t="s">
        <v>75</v>
      </c>
      <c r="D176" s="247"/>
      <c r="E176" s="248"/>
      <c r="F176" s="249"/>
      <c r="G176" s="250">
        <f>SUMIF(AG177:AG182,"&lt;&gt;NOR",G177:G182)</f>
        <v>0</v>
      </c>
      <c r="H176" s="244"/>
      <c r="I176" s="244">
        <f>SUM(I177:I182)</f>
        <v>0</v>
      </c>
      <c r="J176" s="244"/>
      <c r="K176" s="244">
        <f>SUM(K177:K182)</f>
        <v>0</v>
      </c>
      <c r="L176" s="244"/>
      <c r="M176" s="244">
        <f>SUM(M177:M182)</f>
        <v>0</v>
      </c>
      <c r="N176" s="243"/>
      <c r="O176" s="243">
        <f>SUM(O177:O182)</f>
        <v>0</v>
      </c>
      <c r="P176" s="243"/>
      <c r="Q176" s="243">
        <f>SUM(Q177:Q182)</f>
        <v>0</v>
      </c>
      <c r="R176" s="244"/>
      <c r="S176" s="244"/>
      <c r="T176" s="244"/>
      <c r="U176" s="244"/>
      <c r="V176" s="244">
        <f>SUM(V177:V182)</f>
        <v>2.95</v>
      </c>
      <c r="W176" s="244"/>
      <c r="X176" s="244"/>
      <c r="Y176" s="244"/>
      <c r="AG176" t="s">
        <v>108</v>
      </c>
    </row>
    <row r="177" spans="1:60" outlineLevel="1" x14ac:dyDescent="0.2">
      <c r="A177" s="258">
        <v>52</v>
      </c>
      <c r="B177" s="259" t="s">
        <v>284</v>
      </c>
      <c r="C177" s="266" t="s">
        <v>285</v>
      </c>
      <c r="D177" s="260" t="s">
        <v>155</v>
      </c>
      <c r="E177" s="261">
        <v>2</v>
      </c>
      <c r="F177" s="262"/>
      <c r="G177" s="263">
        <f>ROUND(E177*F177,2)</f>
        <v>0</v>
      </c>
      <c r="H177" s="236"/>
      <c r="I177" s="235">
        <f>ROUND(E177*H177,2)</f>
        <v>0</v>
      </c>
      <c r="J177" s="236"/>
      <c r="K177" s="235">
        <f>ROUND(E177*J177,2)</f>
        <v>0</v>
      </c>
      <c r="L177" s="235">
        <v>21</v>
      </c>
      <c r="M177" s="235">
        <f>G177*(1+L177/100)</f>
        <v>0</v>
      </c>
      <c r="N177" s="234">
        <v>0</v>
      </c>
      <c r="O177" s="234">
        <f>ROUND(E177*N177,2)</f>
        <v>0</v>
      </c>
      <c r="P177" s="234">
        <v>0</v>
      </c>
      <c r="Q177" s="234">
        <f>ROUND(E177*P177,2)</f>
        <v>0</v>
      </c>
      <c r="R177" s="235"/>
      <c r="S177" s="235" t="s">
        <v>118</v>
      </c>
      <c r="T177" s="235" t="s">
        <v>119</v>
      </c>
      <c r="U177" s="235">
        <v>0.60799999999999998</v>
      </c>
      <c r="V177" s="235">
        <f>ROUND(E177*U177,2)</f>
        <v>1.22</v>
      </c>
      <c r="W177" s="235"/>
      <c r="X177" s="235" t="s">
        <v>113</v>
      </c>
      <c r="Y177" s="235" t="s">
        <v>114</v>
      </c>
      <c r="Z177" s="214"/>
      <c r="AA177" s="214"/>
      <c r="AB177" s="214"/>
      <c r="AC177" s="214"/>
      <c r="AD177" s="214"/>
      <c r="AE177" s="214"/>
      <c r="AF177" s="214"/>
      <c r="AG177" s="214" t="s">
        <v>115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8">
        <v>53</v>
      </c>
      <c r="B178" s="259" t="s">
        <v>286</v>
      </c>
      <c r="C178" s="266" t="s">
        <v>287</v>
      </c>
      <c r="D178" s="260" t="s">
        <v>179</v>
      </c>
      <c r="E178" s="261">
        <v>1</v>
      </c>
      <c r="F178" s="262"/>
      <c r="G178" s="263">
        <f>ROUND(E178*F178,2)</f>
        <v>0</v>
      </c>
      <c r="H178" s="236"/>
      <c r="I178" s="235">
        <f>ROUND(E178*H178,2)</f>
        <v>0</v>
      </c>
      <c r="J178" s="236"/>
      <c r="K178" s="235">
        <f>ROUND(E178*J178,2)</f>
        <v>0</v>
      </c>
      <c r="L178" s="235">
        <v>21</v>
      </c>
      <c r="M178" s="235">
        <f>G178*(1+L178/100)</f>
        <v>0</v>
      </c>
      <c r="N178" s="234">
        <v>2.7999999999999998E-4</v>
      </c>
      <c r="O178" s="234">
        <f>ROUND(E178*N178,2)</f>
        <v>0</v>
      </c>
      <c r="P178" s="234">
        <v>0</v>
      </c>
      <c r="Q178" s="234">
        <f>ROUND(E178*P178,2)</f>
        <v>0</v>
      </c>
      <c r="R178" s="235"/>
      <c r="S178" s="235" t="s">
        <v>118</v>
      </c>
      <c r="T178" s="235" t="s">
        <v>119</v>
      </c>
      <c r="U178" s="235">
        <v>1.726</v>
      </c>
      <c r="V178" s="235">
        <f>ROUND(E178*U178,2)</f>
        <v>1.73</v>
      </c>
      <c r="W178" s="235"/>
      <c r="X178" s="235" t="s">
        <v>113</v>
      </c>
      <c r="Y178" s="235" t="s">
        <v>114</v>
      </c>
      <c r="Z178" s="214"/>
      <c r="AA178" s="214"/>
      <c r="AB178" s="214"/>
      <c r="AC178" s="214"/>
      <c r="AD178" s="214"/>
      <c r="AE178" s="214"/>
      <c r="AF178" s="214"/>
      <c r="AG178" s="214" t="s">
        <v>115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58">
        <v>54</v>
      </c>
      <c r="B179" s="259" t="s">
        <v>288</v>
      </c>
      <c r="C179" s="266" t="s">
        <v>289</v>
      </c>
      <c r="D179" s="260" t="s">
        <v>215</v>
      </c>
      <c r="E179" s="261">
        <v>1</v>
      </c>
      <c r="F179" s="262"/>
      <c r="G179" s="263">
        <f>ROUND(E179*F179,2)</f>
        <v>0</v>
      </c>
      <c r="H179" s="236"/>
      <c r="I179" s="235">
        <f>ROUND(E179*H179,2)</f>
        <v>0</v>
      </c>
      <c r="J179" s="236"/>
      <c r="K179" s="235">
        <f>ROUND(E179*J179,2)</f>
        <v>0</v>
      </c>
      <c r="L179" s="235">
        <v>21</v>
      </c>
      <c r="M179" s="235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5"/>
      <c r="S179" s="235" t="s">
        <v>118</v>
      </c>
      <c r="T179" s="235" t="s">
        <v>119</v>
      </c>
      <c r="U179" s="235">
        <v>0</v>
      </c>
      <c r="V179" s="235">
        <f>ROUND(E179*U179,2)</f>
        <v>0</v>
      </c>
      <c r="W179" s="235"/>
      <c r="X179" s="235" t="s">
        <v>113</v>
      </c>
      <c r="Y179" s="235" t="s">
        <v>114</v>
      </c>
      <c r="Z179" s="214"/>
      <c r="AA179" s="214"/>
      <c r="AB179" s="214"/>
      <c r="AC179" s="214"/>
      <c r="AD179" s="214"/>
      <c r="AE179" s="214"/>
      <c r="AF179" s="214"/>
      <c r="AG179" s="214" t="s">
        <v>115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8">
        <v>55</v>
      </c>
      <c r="B180" s="259" t="s">
        <v>290</v>
      </c>
      <c r="C180" s="266" t="s">
        <v>291</v>
      </c>
      <c r="D180" s="260" t="s">
        <v>215</v>
      </c>
      <c r="E180" s="261">
        <v>2</v>
      </c>
      <c r="F180" s="262"/>
      <c r="G180" s="263">
        <f>ROUND(E180*F180,2)</f>
        <v>0</v>
      </c>
      <c r="H180" s="236"/>
      <c r="I180" s="235">
        <f>ROUND(E180*H180,2)</f>
        <v>0</v>
      </c>
      <c r="J180" s="236"/>
      <c r="K180" s="235">
        <f>ROUND(E180*J180,2)</f>
        <v>0</v>
      </c>
      <c r="L180" s="235">
        <v>21</v>
      </c>
      <c r="M180" s="235">
        <f>G180*(1+L180/100)</f>
        <v>0</v>
      </c>
      <c r="N180" s="234">
        <v>0</v>
      </c>
      <c r="O180" s="234">
        <f>ROUND(E180*N180,2)</f>
        <v>0</v>
      </c>
      <c r="P180" s="234">
        <v>0</v>
      </c>
      <c r="Q180" s="234">
        <f>ROUND(E180*P180,2)</f>
        <v>0</v>
      </c>
      <c r="R180" s="235"/>
      <c r="S180" s="235" t="s">
        <v>118</v>
      </c>
      <c r="T180" s="235" t="s">
        <v>119</v>
      </c>
      <c r="U180" s="235">
        <v>0</v>
      </c>
      <c r="V180" s="235">
        <f>ROUND(E180*U180,2)</f>
        <v>0</v>
      </c>
      <c r="W180" s="235"/>
      <c r="X180" s="235" t="s">
        <v>113</v>
      </c>
      <c r="Y180" s="235" t="s">
        <v>114</v>
      </c>
      <c r="Z180" s="214"/>
      <c r="AA180" s="214"/>
      <c r="AB180" s="214"/>
      <c r="AC180" s="214"/>
      <c r="AD180" s="214"/>
      <c r="AE180" s="214"/>
      <c r="AF180" s="214"/>
      <c r="AG180" s="214" t="s">
        <v>115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33.75" outlineLevel="1" x14ac:dyDescent="0.2">
      <c r="A181" s="258">
        <v>56</v>
      </c>
      <c r="B181" s="259" t="s">
        <v>292</v>
      </c>
      <c r="C181" s="266" t="s">
        <v>293</v>
      </c>
      <c r="D181" s="260" t="s">
        <v>179</v>
      </c>
      <c r="E181" s="261">
        <v>1</v>
      </c>
      <c r="F181" s="262"/>
      <c r="G181" s="263">
        <f>ROUND(E181*F181,2)</f>
        <v>0</v>
      </c>
      <c r="H181" s="236"/>
      <c r="I181" s="235">
        <f>ROUND(E181*H181,2)</f>
        <v>0</v>
      </c>
      <c r="J181" s="236"/>
      <c r="K181" s="235">
        <f>ROUND(E181*J181,2)</f>
        <v>0</v>
      </c>
      <c r="L181" s="235">
        <v>21</v>
      </c>
      <c r="M181" s="235">
        <f>G181*(1+L181/100)</f>
        <v>0</v>
      </c>
      <c r="N181" s="234">
        <v>0</v>
      </c>
      <c r="O181" s="234">
        <f>ROUND(E181*N181,2)</f>
        <v>0</v>
      </c>
      <c r="P181" s="234">
        <v>0</v>
      </c>
      <c r="Q181" s="234">
        <f>ROUND(E181*P181,2)</f>
        <v>0</v>
      </c>
      <c r="R181" s="235"/>
      <c r="S181" s="235" t="s">
        <v>118</v>
      </c>
      <c r="T181" s="235" t="s">
        <v>119</v>
      </c>
      <c r="U181" s="235">
        <v>0</v>
      </c>
      <c r="V181" s="235">
        <f>ROUND(E181*U181,2)</f>
        <v>0</v>
      </c>
      <c r="W181" s="235"/>
      <c r="X181" s="235" t="s">
        <v>210</v>
      </c>
      <c r="Y181" s="235" t="s">
        <v>114</v>
      </c>
      <c r="Z181" s="214"/>
      <c r="AA181" s="214"/>
      <c r="AB181" s="214"/>
      <c r="AC181" s="214"/>
      <c r="AD181" s="214"/>
      <c r="AE181" s="214"/>
      <c r="AF181" s="214"/>
      <c r="AG181" s="214" t="s">
        <v>211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2.5" outlineLevel="1" x14ac:dyDescent="0.2">
      <c r="A182" s="258">
        <v>57</v>
      </c>
      <c r="B182" s="259" t="s">
        <v>294</v>
      </c>
      <c r="C182" s="266" t="s">
        <v>295</v>
      </c>
      <c r="D182" s="260" t="s">
        <v>179</v>
      </c>
      <c r="E182" s="261">
        <v>2</v>
      </c>
      <c r="F182" s="262"/>
      <c r="G182" s="263">
        <f>ROUND(E182*F182,2)</f>
        <v>0</v>
      </c>
      <c r="H182" s="236"/>
      <c r="I182" s="235">
        <f>ROUND(E182*H182,2)</f>
        <v>0</v>
      </c>
      <c r="J182" s="236"/>
      <c r="K182" s="235">
        <f>ROUND(E182*J182,2)</f>
        <v>0</v>
      </c>
      <c r="L182" s="235">
        <v>21</v>
      </c>
      <c r="M182" s="235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5"/>
      <c r="S182" s="235" t="s">
        <v>118</v>
      </c>
      <c r="T182" s="235" t="s">
        <v>119</v>
      </c>
      <c r="U182" s="235">
        <v>0</v>
      </c>
      <c r="V182" s="235">
        <f>ROUND(E182*U182,2)</f>
        <v>0</v>
      </c>
      <c r="W182" s="235"/>
      <c r="X182" s="235" t="s">
        <v>210</v>
      </c>
      <c r="Y182" s="235" t="s">
        <v>114</v>
      </c>
      <c r="Z182" s="214"/>
      <c r="AA182" s="214"/>
      <c r="AB182" s="214"/>
      <c r="AC182" s="214"/>
      <c r="AD182" s="214"/>
      <c r="AE182" s="214"/>
      <c r="AF182" s="214"/>
      <c r="AG182" s="214" t="s">
        <v>211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">
      <c r="A183" s="245" t="s">
        <v>107</v>
      </c>
      <c r="B183" s="246" t="s">
        <v>76</v>
      </c>
      <c r="C183" s="265" t="s">
        <v>77</v>
      </c>
      <c r="D183" s="247"/>
      <c r="E183" s="248"/>
      <c r="F183" s="249"/>
      <c r="G183" s="250">
        <f>SUMIF(AG184:AG190,"&lt;&gt;NOR",G184:G190)</f>
        <v>0</v>
      </c>
      <c r="H183" s="244"/>
      <c r="I183" s="244">
        <f>SUM(I184:I190)</f>
        <v>0</v>
      </c>
      <c r="J183" s="244"/>
      <c r="K183" s="244">
        <f>SUM(K184:K190)</f>
        <v>0</v>
      </c>
      <c r="L183" s="244"/>
      <c r="M183" s="244">
        <f>SUM(M184:M190)</f>
        <v>0</v>
      </c>
      <c r="N183" s="243"/>
      <c r="O183" s="243">
        <f>SUM(O184:O190)</f>
        <v>0</v>
      </c>
      <c r="P183" s="243"/>
      <c r="Q183" s="243">
        <f>SUM(Q184:Q190)</f>
        <v>0</v>
      </c>
      <c r="R183" s="244"/>
      <c r="S183" s="244"/>
      <c r="T183" s="244"/>
      <c r="U183" s="244"/>
      <c r="V183" s="244">
        <f>SUM(V184:V190)</f>
        <v>34.99</v>
      </c>
      <c r="W183" s="244"/>
      <c r="X183" s="244"/>
      <c r="Y183" s="244"/>
      <c r="AG183" t="s">
        <v>108</v>
      </c>
    </row>
    <row r="184" spans="1:60" outlineLevel="1" x14ac:dyDescent="0.2">
      <c r="A184" s="258">
        <v>58</v>
      </c>
      <c r="B184" s="259" t="s">
        <v>296</v>
      </c>
      <c r="C184" s="266" t="s">
        <v>297</v>
      </c>
      <c r="D184" s="260" t="s">
        <v>298</v>
      </c>
      <c r="E184" s="261">
        <v>10.939</v>
      </c>
      <c r="F184" s="262"/>
      <c r="G184" s="263">
        <f>ROUND(E184*F184,2)</f>
        <v>0</v>
      </c>
      <c r="H184" s="236"/>
      <c r="I184" s="235">
        <f>ROUND(E184*H184,2)</f>
        <v>0</v>
      </c>
      <c r="J184" s="236"/>
      <c r="K184" s="235">
        <f>ROUND(E184*J184,2)</f>
        <v>0</v>
      </c>
      <c r="L184" s="235">
        <v>21</v>
      </c>
      <c r="M184" s="235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5"/>
      <c r="S184" s="235" t="s">
        <v>112</v>
      </c>
      <c r="T184" s="235" t="s">
        <v>140</v>
      </c>
      <c r="U184" s="235">
        <v>9.9000000000000005E-2</v>
      </c>
      <c r="V184" s="235">
        <f>ROUND(E184*U184,2)</f>
        <v>1.08</v>
      </c>
      <c r="W184" s="235"/>
      <c r="X184" s="235" t="s">
        <v>299</v>
      </c>
      <c r="Y184" s="235" t="s">
        <v>114</v>
      </c>
      <c r="Z184" s="214"/>
      <c r="AA184" s="214"/>
      <c r="AB184" s="214"/>
      <c r="AC184" s="214"/>
      <c r="AD184" s="214"/>
      <c r="AE184" s="214"/>
      <c r="AF184" s="214"/>
      <c r="AG184" s="214" t="s">
        <v>300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58">
        <v>59</v>
      </c>
      <c r="B185" s="259" t="s">
        <v>301</v>
      </c>
      <c r="C185" s="266" t="s">
        <v>302</v>
      </c>
      <c r="D185" s="260" t="s">
        <v>298</v>
      </c>
      <c r="E185" s="261">
        <v>10.939</v>
      </c>
      <c r="F185" s="262"/>
      <c r="G185" s="263">
        <f>ROUND(E185*F185,2)</f>
        <v>0</v>
      </c>
      <c r="H185" s="236"/>
      <c r="I185" s="235">
        <f>ROUND(E185*H185,2)</f>
        <v>0</v>
      </c>
      <c r="J185" s="236"/>
      <c r="K185" s="235">
        <f>ROUND(E185*J185,2)</f>
        <v>0</v>
      </c>
      <c r="L185" s="235">
        <v>21</v>
      </c>
      <c r="M185" s="235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5"/>
      <c r="S185" s="235" t="s">
        <v>112</v>
      </c>
      <c r="T185" s="235" t="s">
        <v>140</v>
      </c>
      <c r="U185" s="235">
        <v>0.93300000000000005</v>
      </c>
      <c r="V185" s="235">
        <f>ROUND(E185*U185,2)</f>
        <v>10.210000000000001</v>
      </c>
      <c r="W185" s="235"/>
      <c r="X185" s="235" t="s">
        <v>299</v>
      </c>
      <c r="Y185" s="235" t="s">
        <v>114</v>
      </c>
      <c r="Z185" s="214"/>
      <c r="AA185" s="214"/>
      <c r="AB185" s="214"/>
      <c r="AC185" s="214"/>
      <c r="AD185" s="214"/>
      <c r="AE185" s="214"/>
      <c r="AF185" s="214"/>
      <c r="AG185" s="214" t="s">
        <v>300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58">
        <v>60</v>
      </c>
      <c r="B186" s="259" t="s">
        <v>303</v>
      </c>
      <c r="C186" s="266" t="s">
        <v>304</v>
      </c>
      <c r="D186" s="260" t="s">
        <v>298</v>
      </c>
      <c r="E186" s="261">
        <v>10.939</v>
      </c>
      <c r="F186" s="262"/>
      <c r="G186" s="263">
        <f>ROUND(E186*F186,2)</f>
        <v>0</v>
      </c>
      <c r="H186" s="236"/>
      <c r="I186" s="235">
        <f>ROUND(E186*H186,2)</f>
        <v>0</v>
      </c>
      <c r="J186" s="236"/>
      <c r="K186" s="235">
        <f>ROUND(E186*J186,2)</f>
        <v>0</v>
      </c>
      <c r="L186" s="235">
        <v>21</v>
      </c>
      <c r="M186" s="235">
        <f>G186*(1+L186/100)</f>
        <v>0</v>
      </c>
      <c r="N186" s="234">
        <v>0</v>
      </c>
      <c r="O186" s="234">
        <f>ROUND(E186*N186,2)</f>
        <v>0</v>
      </c>
      <c r="P186" s="234">
        <v>0</v>
      </c>
      <c r="Q186" s="234">
        <f>ROUND(E186*P186,2)</f>
        <v>0</v>
      </c>
      <c r="R186" s="235"/>
      <c r="S186" s="235" t="s">
        <v>112</v>
      </c>
      <c r="T186" s="235" t="s">
        <v>140</v>
      </c>
      <c r="U186" s="235">
        <v>0.49</v>
      </c>
      <c r="V186" s="235">
        <f>ROUND(E186*U186,2)</f>
        <v>5.36</v>
      </c>
      <c r="W186" s="235"/>
      <c r="X186" s="235" t="s">
        <v>299</v>
      </c>
      <c r="Y186" s="235" t="s">
        <v>114</v>
      </c>
      <c r="Z186" s="214"/>
      <c r="AA186" s="214"/>
      <c r="AB186" s="214"/>
      <c r="AC186" s="214"/>
      <c r="AD186" s="214"/>
      <c r="AE186" s="214"/>
      <c r="AF186" s="214"/>
      <c r="AG186" s="214" t="s">
        <v>300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58">
        <v>61</v>
      </c>
      <c r="B187" s="259" t="s">
        <v>305</v>
      </c>
      <c r="C187" s="266" t="s">
        <v>306</v>
      </c>
      <c r="D187" s="260" t="s">
        <v>298</v>
      </c>
      <c r="E187" s="261">
        <v>65.633979999999994</v>
      </c>
      <c r="F187" s="262"/>
      <c r="G187" s="263">
        <f>ROUND(E187*F187,2)</f>
        <v>0</v>
      </c>
      <c r="H187" s="236"/>
      <c r="I187" s="235">
        <f>ROUND(E187*H187,2)</f>
        <v>0</v>
      </c>
      <c r="J187" s="236"/>
      <c r="K187" s="235">
        <f>ROUND(E187*J187,2)</f>
        <v>0</v>
      </c>
      <c r="L187" s="235">
        <v>21</v>
      </c>
      <c r="M187" s="235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5"/>
      <c r="S187" s="235" t="s">
        <v>112</v>
      </c>
      <c r="T187" s="235" t="s">
        <v>140</v>
      </c>
      <c r="U187" s="235">
        <v>0</v>
      </c>
      <c r="V187" s="235">
        <f>ROUND(E187*U187,2)</f>
        <v>0</v>
      </c>
      <c r="W187" s="235"/>
      <c r="X187" s="235" t="s">
        <v>299</v>
      </c>
      <c r="Y187" s="235" t="s">
        <v>114</v>
      </c>
      <c r="Z187" s="214"/>
      <c r="AA187" s="214"/>
      <c r="AB187" s="214"/>
      <c r="AC187" s="214"/>
      <c r="AD187" s="214"/>
      <c r="AE187" s="214"/>
      <c r="AF187" s="214"/>
      <c r="AG187" s="214" t="s">
        <v>300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58">
        <v>62</v>
      </c>
      <c r="B188" s="259" t="s">
        <v>307</v>
      </c>
      <c r="C188" s="266" t="s">
        <v>308</v>
      </c>
      <c r="D188" s="260" t="s">
        <v>298</v>
      </c>
      <c r="E188" s="261">
        <v>10.939</v>
      </c>
      <c r="F188" s="262"/>
      <c r="G188" s="263">
        <f>ROUND(E188*F188,2)</f>
        <v>0</v>
      </c>
      <c r="H188" s="236"/>
      <c r="I188" s="235">
        <f>ROUND(E188*H188,2)</f>
        <v>0</v>
      </c>
      <c r="J188" s="236"/>
      <c r="K188" s="235">
        <f>ROUND(E188*J188,2)</f>
        <v>0</v>
      </c>
      <c r="L188" s="235">
        <v>21</v>
      </c>
      <c r="M188" s="235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5"/>
      <c r="S188" s="235" t="s">
        <v>112</v>
      </c>
      <c r="T188" s="235" t="s">
        <v>140</v>
      </c>
      <c r="U188" s="235">
        <v>0.94199999999999995</v>
      </c>
      <c r="V188" s="235">
        <f>ROUND(E188*U188,2)</f>
        <v>10.3</v>
      </c>
      <c r="W188" s="235"/>
      <c r="X188" s="235" t="s">
        <v>299</v>
      </c>
      <c r="Y188" s="235" t="s">
        <v>114</v>
      </c>
      <c r="Z188" s="214"/>
      <c r="AA188" s="214"/>
      <c r="AB188" s="214"/>
      <c r="AC188" s="214"/>
      <c r="AD188" s="214"/>
      <c r="AE188" s="214"/>
      <c r="AF188" s="214"/>
      <c r="AG188" s="214" t="s">
        <v>300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58">
        <v>63</v>
      </c>
      <c r="B189" s="259" t="s">
        <v>309</v>
      </c>
      <c r="C189" s="266" t="s">
        <v>310</v>
      </c>
      <c r="D189" s="260" t="s">
        <v>298</v>
      </c>
      <c r="E189" s="261">
        <v>76.572980000000001</v>
      </c>
      <c r="F189" s="262"/>
      <c r="G189" s="263">
        <f>ROUND(E189*F189,2)</f>
        <v>0</v>
      </c>
      <c r="H189" s="236"/>
      <c r="I189" s="235">
        <f>ROUND(E189*H189,2)</f>
        <v>0</v>
      </c>
      <c r="J189" s="236"/>
      <c r="K189" s="235">
        <f>ROUND(E189*J189,2)</f>
        <v>0</v>
      </c>
      <c r="L189" s="235">
        <v>21</v>
      </c>
      <c r="M189" s="235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5"/>
      <c r="S189" s="235" t="s">
        <v>112</v>
      </c>
      <c r="T189" s="235" t="s">
        <v>140</v>
      </c>
      <c r="U189" s="235">
        <v>0.105</v>
      </c>
      <c r="V189" s="235">
        <f>ROUND(E189*U189,2)</f>
        <v>8.0399999999999991</v>
      </c>
      <c r="W189" s="235"/>
      <c r="X189" s="235" t="s">
        <v>299</v>
      </c>
      <c r="Y189" s="235" t="s">
        <v>114</v>
      </c>
      <c r="Z189" s="214"/>
      <c r="AA189" s="214"/>
      <c r="AB189" s="214"/>
      <c r="AC189" s="214"/>
      <c r="AD189" s="214"/>
      <c r="AE189" s="214"/>
      <c r="AF189" s="214"/>
      <c r="AG189" s="214" t="s">
        <v>300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58">
        <v>64</v>
      </c>
      <c r="B190" s="259" t="s">
        <v>311</v>
      </c>
      <c r="C190" s="266" t="s">
        <v>312</v>
      </c>
      <c r="D190" s="260" t="s">
        <v>298</v>
      </c>
      <c r="E190" s="261">
        <v>10.939</v>
      </c>
      <c r="F190" s="262"/>
      <c r="G190" s="263">
        <f>ROUND(E190*F190,2)</f>
        <v>0</v>
      </c>
      <c r="H190" s="236"/>
      <c r="I190" s="235">
        <f>ROUND(E190*H190,2)</f>
        <v>0</v>
      </c>
      <c r="J190" s="236"/>
      <c r="K190" s="235">
        <f>ROUND(E190*J190,2)</f>
        <v>0</v>
      </c>
      <c r="L190" s="235">
        <v>21</v>
      </c>
      <c r="M190" s="235">
        <f>G190*(1+L190/100)</f>
        <v>0</v>
      </c>
      <c r="N190" s="234">
        <v>0</v>
      </c>
      <c r="O190" s="234">
        <f>ROUND(E190*N190,2)</f>
        <v>0</v>
      </c>
      <c r="P190" s="234">
        <v>0</v>
      </c>
      <c r="Q190" s="234">
        <f>ROUND(E190*P190,2)</f>
        <v>0</v>
      </c>
      <c r="R190" s="235"/>
      <c r="S190" s="235" t="s">
        <v>313</v>
      </c>
      <c r="T190" s="235" t="s">
        <v>313</v>
      </c>
      <c r="U190" s="235">
        <v>0</v>
      </c>
      <c r="V190" s="235">
        <f>ROUND(E190*U190,2)</f>
        <v>0</v>
      </c>
      <c r="W190" s="235"/>
      <c r="X190" s="235" t="s">
        <v>299</v>
      </c>
      <c r="Y190" s="235" t="s">
        <v>114</v>
      </c>
      <c r="Z190" s="214"/>
      <c r="AA190" s="214"/>
      <c r="AB190" s="214"/>
      <c r="AC190" s="214"/>
      <c r="AD190" s="214"/>
      <c r="AE190" s="214"/>
      <c r="AF190" s="214"/>
      <c r="AG190" s="214" t="s">
        <v>300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x14ac:dyDescent="0.2">
      <c r="A191" s="245" t="s">
        <v>107</v>
      </c>
      <c r="B191" s="246" t="s">
        <v>79</v>
      </c>
      <c r="C191" s="265" t="s">
        <v>29</v>
      </c>
      <c r="D191" s="247"/>
      <c r="E191" s="248"/>
      <c r="F191" s="249"/>
      <c r="G191" s="250">
        <f>SUMIF(AG192:AG194,"&lt;&gt;NOR",G192:G194)</f>
        <v>0</v>
      </c>
      <c r="H191" s="244"/>
      <c r="I191" s="244">
        <f>SUM(I192:I194)</f>
        <v>0</v>
      </c>
      <c r="J191" s="244"/>
      <c r="K191" s="244">
        <f>SUM(K192:K194)</f>
        <v>0</v>
      </c>
      <c r="L191" s="244"/>
      <c r="M191" s="244">
        <f>SUM(M192:M194)</f>
        <v>0</v>
      </c>
      <c r="N191" s="243"/>
      <c r="O191" s="243">
        <f>SUM(O192:O194)</f>
        <v>0</v>
      </c>
      <c r="P191" s="243"/>
      <c r="Q191" s="243">
        <f>SUM(Q192:Q194)</f>
        <v>0</v>
      </c>
      <c r="R191" s="244"/>
      <c r="S191" s="244"/>
      <c r="T191" s="244"/>
      <c r="U191" s="244"/>
      <c r="V191" s="244">
        <f>SUM(V192:V194)</f>
        <v>0</v>
      </c>
      <c r="W191" s="244"/>
      <c r="X191" s="244"/>
      <c r="Y191" s="244"/>
      <c r="AG191" t="s">
        <v>108</v>
      </c>
    </row>
    <row r="192" spans="1:60" outlineLevel="1" x14ac:dyDescent="0.2">
      <c r="A192" s="258">
        <v>65</v>
      </c>
      <c r="B192" s="259" t="s">
        <v>314</v>
      </c>
      <c r="C192" s="266" t="s">
        <v>315</v>
      </c>
      <c r="D192" s="260" t="s">
        <v>316</v>
      </c>
      <c r="E192" s="261">
        <v>1</v>
      </c>
      <c r="F192" s="262"/>
      <c r="G192" s="263">
        <f>ROUND(E192*F192,2)</f>
        <v>0</v>
      </c>
      <c r="H192" s="236"/>
      <c r="I192" s="235">
        <f>ROUND(E192*H192,2)</f>
        <v>0</v>
      </c>
      <c r="J192" s="236"/>
      <c r="K192" s="235">
        <f>ROUND(E192*J192,2)</f>
        <v>0</v>
      </c>
      <c r="L192" s="235">
        <v>21</v>
      </c>
      <c r="M192" s="235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5"/>
      <c r="S192" s="235" t="s">
        <v>118</v>
      </c>
      <c r="T192" s="235" t="s">
        <v>119</v>
      </c>
      <c r="U192" s="235">
        <v>0</v>
      </c>
      <c r="V192" s="235">
        <f>ROUND(E192*U192,2)</f>
        <v>0</v>
      </c>
      <c r="W192" s="235"/>
      <c r="X192" s="235" t="s">
        <v>317</v>
      </c>
      <c r="Y192" s="235" t="s">
        <v>114</v>
      </c>
      <c r="Z192" s="214"/>
      <c r="AA192" s="214"/>
      <c r="AB192" s="214"/>
      <c r="AC192" s="214"/>
      <c r="AD192" s="214"/>
      <c r="AE192" s="214"/>
      <c r="AF192" s="214"/>
      <c r="AG192" s="214" t="s">
        <v>318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58">
        <v>66</v>
      </c>
      <c r="B193" s="259" t="s">
        <v>319</v>
      </c>
      <c r="C193" s="266" t="s">
        <v>320</v>
      </c>
      <c r="D193" s="260" t="s">
        <v>321</v>
      </c>
      <c r="E193" s="261">
        <v>1</v>
      </c>
      <c r="F193" s="262"/>
      <c r="G193" s="263">
        <f>ROUND(E193*F193,2)</f>
        <v>0</v>
      </c>
      <c r="H193" s="236"/>
      <c r="I193" s="235">
        <f>ROUND(E193*H193,2)</f>
        <v>0</v>
      </c>
      <c r="J193" s="236"/>
      <c r="K193" s="235">
        <f>ROUND(E193*J193,2)</f>
        <v>0</v>
      </c>
      <c r="L193" s="235">
        <v>21</v>
      </c>
      <c r="M193" s="235">
        <f>G193*(1+L193/100)</f>
        <v>0</v>
      </c>
      <c r="N193" s="234">
        <v>0</v>
      </c>
      <c r="O193" s="234">
        <f>ROUND(E193*N193,2)</f>
        <v>0</v>
      </c>
      <c r="P193" s="234">
        <v>0</v>
      </c>
      <c r="Q193" s="234">
        <f>ROUND(E193*P193,2)</f>
        <v>0</v>
      </c>
      <c r="R193" s="235"/>
      <c r="S193" s="235" t="s">
        <v>118</v>
      </c>
      <c r="T193" s="235" t="s">
        <v>119</v>
      </c>
      <c r="U193" s="235">
        <v>0</v>
      </c>
      <c r="V193" s="235">
        <f>ROUND(E193*U193,2)</f>
        <v>0</v>
      </c>
      <c r="W193" s="235"/>
      <c r="X193" s="235" t="s">
        <v>317</v>
      </c>
      <c r="Y193" s="235" t="s">
        <v>114</v>
      </c>
      <c r="Z193" s="214"/>
      <c r="AA193" s="214"/>
      <c r="AB193" s="214"/>
      <c r="AC193" s="214"/>
      <c r="AD193" s="214"/>
      <c r="AE193" s="214"/>
      <c r="AF193" s="214"/>
      <c r="AG193" s="214" t="s">
        <v>318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52">
        <v>67</v>
      </c>
      <c r="B194" s="253" t="s">
        <v>322</v>
      </c>
      <c r="C194" s="267" t="s">
        <v>323</v>
      </c>
      <c r="D194" s="254" t="s">
        <v>321</v>
      </c>
      <c r="E194" s="255">
        <v>1</v>
      </c>
      <c r="F194" s="256"/>
      <c r="G194" s="257">
        <f>ROUND(E194*F194,2)</f>
        <v>0</v>
      </c>
      <c r="H194" s="236"/>
      <c r="I194" s="235">
        <f>ROUND(E194*H194,2)</f>
        <v>0</v>
      </c>
      <c r="J194" s="236"/>
      <c r="K194" s="235">
        <f>ROUND(E194*J194,2)</f>
        <v>0</v>
      </c>
      <c r="L194" s="235">
        <v>21</v>
      </c>
      <c r="M194" s="235">
        <f>G194*(1+L194/100)</f>
        <v>0</v>
      </c>
      <c r="N194" s="234">
        <v>0</v>
      </c>
      <c r="O194" s="234">
        <f>ROUND(E194*N194,2)</f>
        <v>0</v>
      </c>
      <c r="P194" s="234">
        <v>0</v>
      </c>
      <c r="Q194" s="234">
        <f>ROUND(E194*P194,2)</f>
        <v>0</v>
      </c>
      <c r="R194" s="235"/>
      <c r="S194" s="235" t="s">
        <v>118</v>
      </c>
      <c r="T194" s="235" t="s">
        <v>119</v>
      </c>
      <c r="U194" s="235">
        <v>0</v>
      </c>
      <c r="V194" s="235">
        <f>ROUND(E194*U194,2)</f>
        <v>0</v>
      </c>
      <c r="W194" s="235"/>
      <c r="X194" s="235" t="s">
        <v>317</v>
      </c>
      <c r="Y194" s="235" t="s">
        <v>114</v>
      </c>
      <c r="Z194" s="214"/>
      <c r="AA194" s="214"/>
      <c r="AB194" s="214"/>
      <c r="AC194" s="214"/>
      <c r="AD194" s="214"/>
      <c r="AE194" s="214"/>
      <c r="AF194" s="214"/>
      <c r="AG194" s="214" t="s">
        <v>318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x14ac:dyDescent="0.2">
      <c r="A195" s="3"/>
      <c r="B195" s="4"/>
      <c r="C195" s="272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12</v>
      </c>
      <c r="AF195">
        <v>21</v>
      </c>
      <c r="AG195" t="s">
        <v>93</v>
      </c>
    </row>
    <row r="196" spans="1:60" x14ac:dyDescent="0.2">
      <c r="A196" s="217"/>
      <c r="B196" s="218" t="s">
        <v>31</v>
      </c>
      <c r="C196" s="273"/>
      <c r="D196" s="219"/>
      <c r="E196" s="220"/>
      <c r="F196" s="220"/>
      <c r="G196" s="251">
        <f>G8+G11+G44+G145+G154+G158+G167+G176+G183+G191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324</v>
      </c>
    </row>
    <row r="197" spans="1:60" x14ac:dyDescent="0.2">
      <c r="A197" s="3"/>
      <c r="B197" s="4"/>
      <c r="C197" s="272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3"/>
      <c r="B198" s="4"/>
      <c r="C198" s="272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60" x14ac:dyDescent="0.2">
      <c r="A199" s="221" t="s">
        <v>325</v>
      </c>
      <c r="B199" s="221"/>
      <c r="C199" s="274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22"/>
      <c r="B200" s="223"/>
      <c r="C200" s="275"/>
      <c r="D200" s="223"/>
      <c r="E200" s="223"/>
      <c r="F200" s="223"/>
      <c r="G200" s="2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G200" t="s">
        <v>326</v>
      </c>
    </row>
    <row r="201" spans="1:60" x14ac:dyDescent="0.2">
      <c r="A201" s="225"/>
      <c r="B201" s="226"/>
      <c r="C201" s="276"/>
      <c r="D201" s="226"/>
      <c r="E201" s="226"/>
      <c r="F201" s="226"/>
      <c r="G201" s="22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25"/>
      <c r="B202" s="226"/>
      <c r="C202" s="276"/>
      <c r="D202" s="226"/>
      <c r="E202" s="226"/>
      <c r="F202" s="226"/>
      <c r="G202" s="22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25"/>
      <c r="B203" s="226"/>
      <c r="C203" s="276"/>
      <c r="D203" s="226"/>
      <c r="E203" s="226"/>
      <c r="F203" s="226"/>
      <c r="G203" s="22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228"/>
      <c r="B204" s="229"/>
      <c r="C204" s="277"/>
      <c r="D204" s="229"/>
      <c r="E204" s="229"/>
      <c r="F204" s="229"/>
      <c r="G204" s="23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3"/>
      <c r="B205" s="4"/>
      <c r="C205" s="272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C206" s="278"/>
      <c r="D206" s="10"/>
      <c r="AG206" t="s">
        <v>327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9:C199"/>
    <mergeCell ref="A200:G20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 R-1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 R-1 Pol'!Názvy_tisku</vt:lpstr>
      <vt:lpstr>oadresa</vt:lpstr>
      <vt:lpstr>Stavba!Objednatel</vt:lpstr>
      <vt:lpstr>Stavba!Objekt</vt:lpstr>
      <vt:lpstr>'01 D R-1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2025-01-10T09:28:28Z</dcterms:modified>
</cp:coreProperties>
</file>