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I\__INVEST_AKCE_PŘIPRAVOVANÉ\BD 2060\Bezbariérový byt\VZMR\Zadávací VV\"/>
    </mc:Choice>
  </mc:AlternateContent>
  <bookViews>
    <workbookView xWindow="240" yWindow="75" windowWidth="23955" windowHeight="15150" activeTab="1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B26" i="3" l="1"/>
  <c r="C26" i="3" s="1"/>
  <c r="C10" i="3"/>
  <c r="C9" i="3"/>
  <c r="J120" i="2"/>
  <c r="I120" i="2"/>
  <c r="I118" i="2"/>
  <c r="I117" i="2"/>
  <c r="H117" i="2"/>
  <c r="E117" i="2"/>
  <c r="I114" i="2"/>
  <c r="H114" i="2"/>
  <c r="E114" i="2"/>
  <c r="I112" i="2"/>
  <c r="H112" i="2"/>
  <c r="E112" i="2"/>
  <c r="J112" i="2" s="1"/>
  <c r="I111" i="2"/>
  <c r="H111" i="2"/>
  <c r="J111" i="2" s="1"/>
  <c r="E111" i="2"/>
  <c r="I110" i="2"/>
  <c r="H110" i="2"/>
  <c r="E110" i="2"/>
  <c r="J110" i="2" s="1"/>
  <c r="I109" i="2"/>
  <c r="H109" i="2"/>
  <c r="E109" i="2"/>
  <c r="I108" i="2"/>
  <c r="H108" i="2"/>
  <c r="E108" i="2"/>
  <c r="I107" i="2"/>
  <c r="H107" i="2"/>
  <c r="E107" i="2"/>
  <c r="J107" i="2" s="1"/>
  <c r="I106" i="2"/>
  <c r="H106" i="2"/>
  <c r="E106" i="2"/>
  <c r="J106" i="2" s="1"/>
  <c r="J104" i="2"/>
  <c r="I104" i="2"/>
  <c r="I103" i="2"/>
  <c r="H103" i="2"/>
  <c r="E103" i="2"/>
  <c r="I102" i="2"/>
  <c r="H102" i="2"/>
  <c r="E102" i="2"/>
  <c r="J102" i="2" s="1"/>
  <c r="I101" i="2"/>
  <c r="H101" i="2"/>
  <c r="E101" i="2"/>
  <c r="I99" i="2"/>
  <c r="H99" i="2"/>
  <c r="E99" i="2"/>
  <c r="I96" i="2"/>
  <c r="H96" i="2"/>
  <c r="E96" i="2"/>
  <c r="J96" i="2" s="1"/>
  <c r="J93" i="2"/>
  <c r="I93" i="2"/>
  <c r="I92" i="2"/>
  <c r="H92" i="2"/>
  <c r="J92" i="2" s="1"/>
  <c r="E92" i="2"/>
  <c r="J89" i="2"/>
  <c r="I89" i="2"/>
  <c r="I88" i="2"/>
  <c r="H88" i="2"/>
  <c r="E88" i="2"/>
  <c r="J86" i="2"/>
  <c r="I86" i="2"/>
  <c r="I85" i="2"/>
  <c r="H85" i="2"/>
  <c r="E85" i="2"/>
  <c r="J84" i="2"/>
  <c r="I84" i="2"/>
  <c r="I83" i="2"/>
  <c r="H83" i="2"/>
  <c r="E83" i="2"/>
  <c r="J81" i="2"/>
  <c r="I81" i="2"/>
  <c r="I80" i="2"/>
  <c r="H80" i="2"/>
  <c r="E80" i="2"/>
  <c r="J80" i="2" s="1"/>
  <c r="J78" i="2"/>
  <c r="I78" i="2"/>
  <c r="I77" i="2"/>
  <c r="H77" i="2"/>
  <c r="E77" i="2"/>
  <c r="I76" i="2"/>
  <c r="H76" i="2"/>
  <c r="E76" i="2"/>
  <c r="J76" i="2" s="1"/>
  <c r="I74" i="2"/>
  <c r="H74" i="2"/>
  <c r="E74" i="2"/>
  <c r="J74" i="2" s="1"/>
  <c r="I73" i="2"/>
  <c r="H73" i="2"/>
  <c r="E73" i="2"/>
  <c r="J73" i="2" s="1"/>
  <c r="I72" i="2"/>
  <c r="H72" i="2"/>
  <c r="J72" i="2" s="1"/>
  <c r="E72" i="2"/>
  <c r="I71" i="2"/>
  <c r="H71" i="2"/>
  <c r="E71" i="2"/>
  <c r="J71" i="2" s="1"/>
  <c r="I69" i="2"/>
  <c r="H69" i="2"/>
  <c r="E69" i="2"/>
  <c r="J69" i="2" s="1"/>
  <c r="I67" i="2"/>
  <c r="H67" i="2"/>
  <c r="E67" i="2"/>
  <c r="J67" i="2" s="1"/>
  <c r="I65" i="2"/>
  <c r="H65" i="2"/>
  <c r="E65" i="2"/>
  <c r="J65" i="2" s="1"/>
  <c r="I63" i="2"/>
  <c r="H63" i="2"/>
  <c r="E63" i="2"/>
  <c r="J63" i="2" s="1"/>
  <c r="I62" i="2"/>
  <c r="H62" i="2"/>
  <c r="E62" i="2"/>
  <c r="J62" i="2" s="1"/>
  <c r="I60" i="2"/>
  <c r="H60" i="2"/>
  <c r="E60" i="2"/>
  <c r="J60" i="2" s="1"/>
  <c r="I58" i="2"/>
  <c r="H58" i="2"/>
  <c r="E58" i="2"/>
  <c r="J58" i="2" s="1"/>
  <c r="I56" i="2"/>
  <c r="H56" i="2"/>
  <c r="E56" i="2"/>
  <c r="J56" i="2" s="1"/>
  <c r="I54" i="2"/>
  <c r="H54" i="2"/>
  <c r="E54" i="2"/>
  <c r="J54" i="2" s="1"/>
  <c r="I52" i="2"/>
  <c r="H52" i="2"/>
  <c r="E52" i="2"/>
  <c r="J52" i="2" s="1"/>
  <c r="I51" i="2"/>
  <c r="H51" i="2"/>
  <c r="E51" i="2"/>
  <c r="J51" i="2" s="1"/>
  <c r="I50" i="2"/>
  <c r="H50" i="2"/>
  <c r="E50" i="2"/>
  <c r="J50" i="2" s="1"/>
  <c r="I48" i="2"/>
  <c r="H48" i="2"/>
  <c r="E48" i="2"/>
  <c r="I47" i="2"/>
  <c r="H47" i="2"/>
  <c r="E47" i="2"/>
  <c r="J47" i="2" s="1"/>
  <c r="I46" i="2"/>
  <c r="H46" i="2"/>
  <c r="E46" i="2"/>
  <c r="J46" i="2" s="1"/>
  <c r="I45" i="2"/>
  <c r="H45" i="2"/>
  <c r="E45" i="2"/>
  <c r="J45" i="2" s="1"/>
  <c r="J43" i="2"/>
  <c r="I43" i="2"/>
  <c r="I42" i="2"/>
  <c r="H42" i="2"/>
  <c r="E42" i="2"/>
  <c r="J42" i="2" s="1"/>
  <c r="I41" i="2"/>
  <c r="H41" i="2"/>
  <c r="E41" i="2"/>
  <c r="J41" i="2" s="1"/>
  <c r="I40" i="2"/>
  <c r="H40" i="2"/>
  <c r="E40" i="2"/>
  <c r="J40" i="2" s="1"/>
  <c r="I39" i="2"/>
  <c r="H39" i="2"/>
  <c r="E39" i="2"/>
  <c r="J39" i="2" s="1"/>
  <c r="I38" i="2"/>
  <c r="H38" i="2"/>
  <c r="E38" i="2"/>
  <c r="J38" i="2" s="1"/>
  <c r="I37" i="2"/>
  <c r="H37" i="2"/>
  <c r="E37" i="2"/>
  <c r="J37" i="2" s="1"/>
  <c r="I36" i="2"/>
  <c r="H36" i="2"/>
  <c r="E36" i="2"/>
  <c r="J36" i="2" s="1"/>
  <c r="J34" i="2"/>
  <c r="I34" i="2"/>
  <c r="I33" i="2"/>
  <c r="H33" i="2"/>
  <c r="E33" i="2"/>
  <c r="J33" i="2" s="1"/>
  <c r="I31" i="2"/>
  <c r="H31" i="2"/>
  <c r="E31" i="2"/>
  <c r="I30" i="2"/>
  <c r="H30" i="2"/>
  <c r="E30" i="2"/>
  <c r="I28" i="2"/>
  <c r="H28" i="2"/>
  <c r="E28" i="2"/>
  <c r="I26" i="2"/>
  <c r="H26" i="2"/>
  <c r="E26" i="2"/>
  <c r="I24" i="2"/>
  <c r="H24" i="2"/>
  <c r="E24" i="2"/>
  <c r="H20" i="2"/>
  <c r="H21" i="2" s="1"/>
  <c r="I17" i="2"/>
  <c r="H17" i="2"/>
  <c r="E17" i="2"/>
  <c r="J17" i="2" s="1"/>
  <c r="I15" i="2"/>
  <c r="H15" i="2"/>
  <c r="E15" i="2"/>
  <c r="I14" i="2"/>
  <c r="H14" i="2"/>
  <c r="E14" i="2"/>
  <c r="J14" i="2" s="1"/>
  <c r="I13" i="2"/>
  <c r="H13" i="2"/>
  <c r="E13" i="2"/>
  <c r="J13" i="2" s="1"/>
  <c r="I12" i="2"/>
  <c r="H12" i="2"/>
  <c r="E12" i="2"/>
  <c r="J12" i="2" s="1"/>
  <c r="I11" i="2"/>
  <c r="H11" i="2"/>
  <c r="E11" i="2"/>
  <c r="J11" i="2" s="1"/>
  <c r="I10" i="2"/>
  <c r="H10" i="2"/>
  <c r="E10" i="2"/>
  <c r="J10" i="2" s="1"/>
  <c r="I9" i="2"/>
  <c r="H9" i="2"/>
  <c r="E9" i="2"/>
  <c r="I8" i="2"/>
  <c r="H8" i="2"/>
  <c r="E8" i="2"/>
  <c r="J8" i="2" s="1"/>
  <c r="I7" i="2"/>
  <c r="H7" i="2"/>
  <c r="E7" i="2"/>
  <c r="J7" i="2" s="1"/>
  <c r="I6" i="2"/>
  <c r="H6" i="2"/>
  <c r="E6" i="2"/>
  <c r="J6" i="2" s="1"/>
  <c r="I5" i="2"/>
  <c r="H5" i="2"/>
  <c r="E5" i="2"/>
  <c r="J5" i="2" s="1"/>
  <c r="I4" i="2"/>
  <c r="H4" i="2"/>
  <c r="E4" i="2"/>
  <c r="I3" i="2"/>
  <c r="H3" i="2"/>
  <c r="H18" i="2" s="1"/>
  <c r="E3" i="2"/>
  <c r="J114" i="2" l="1"/>
  <c r="J117" i="2"/>
  <c r="J108" i="2"/>
  <c r="J109" i="2"/>
  <c r="J103" i="2"/>
  <c r="J101" i="2"/>
  <c r="J99" i="2"/>
  <c r="J88" i="2"/>
  <c r="J85" i="2"/>
  <c r="J83" i="2"/>
  <c r="J77" i="2"/>
  <c r="H119" i="2"/>
  <c r="C6" i="3" s="1"/>
  <c r="J48" i="2"/>
  <c r="J31" i="2"/>
  <c r="J30" i="2"/>
  <c r="J28" i="2"/>
  <c r="J26" i="2"/>
  <c r="J24" i="2"/>
  <c r="J15" i="2"/>
  <c r="J9" i="2"/>
  <c r="E18" i="2"/>
  <c r="J3" i="2"/>
  <c r="M1" i="2"/>
  <c r="M2" i="2" s="1"/>
  <c r="E118" i="2" s="1"/>
  <c r="E119" i="2" s="1"/>
  <c r="C5" i="3" s="1"/>
  <c r="J4" i="2"/>
  <c r="C11" i="3"/>
  <c r="C8" i="3" l="1"/>
  <c r="J118" i="2"/>
  <c r="J119" i="2" s="1"/>
  <c r="J18" i="2"/>
  <c r="D20" i="2" s="1"/>
  <c r="I20" i="2" l="1"/>
  <c r="E20" i="2"/>
  <c r="J20" i="2" l="1"/>
  <c r="J21" i="2" s="1"/>
  <c r="E21" i="2"/>
  <c r="B3" i="3" s="1"/>
  <c r="C4" i="3" l="1"/>
  <c r="C7" i="3" s="1"/>
  <c r="C12" i="3" s="1"/>
  <c r="B4" i="3"/>
  <c r="B7" i="3" s="1"/>
  <c r="B12" i="3" l="1"/>
  <c r="C15" i="3"/>
  <c r="C20" i="3"/>
  <c r="C19" i="3"/>
  <c r="C21" i="3" l="1"/>
  <c r="C14" i="3"/>
  <c r="C13" i="3"/>
  <c r="C16" i="3" l="1"/>
  <c r="C22" i="3"/>
  <c r="B25" i="3" s="1"/>
  <c r="C27" i="3" s="1"/>
  <c r="C24" i="3" l="1"/>
  <c r="C25" i="3" s="1"/>
</calcChain>
</file>

<file path=xl/sharedStrings.xml><?xml version="1.0" encoding="utf-8"?>
<sst xmlns="http://schemas.openxmlformats.org/spreadsheetml/2006/main" count="461" uniqueCount="194">
  <si>
    <t>Název</t>
  </si>
  <si>
    <t>Hodnota</t>
  </si>
  <si>
    <t>Nadpis rekapitulace</t>
  </si>
  <si>
    <t>Seznam prací a dodávek elektrotechnických zařízení</t>
  </si>
  <si>
    <t>Akce</t>
  </si>
  <si>
    <t>Vybudování bezbariérového bytu na BD č.p. 2060</t>
  </si>
  <si>
    <t>Projekt</t>
  </si>
  <si>
    <t>D.1.1.4.4    Silnoproudá elektrotechnika</t>
  </si>
  <si>
    <t>Investor</t>
  </si>
  <si>
    <t/>
  </si>
  <si>
    <t>Z. č.</t>
  </si>
  <si>
    <t>04-2/2024</t>
  </si>
  <si>
    <t>A. č.</t>
  </si>
  <si>
    <t>Smlouva</t>
  </si>
  <si>
    <t>Vypracoval</t>
  </si>
  <si>
    <t>Ing. Bršlica</t>
  </si>
  <si>
    <t>Kontroloval</t>
  </si>
  <si>
    <t>Datum</t>
  </si>
  <si>
    <t>16.06.2024</t>
  </si>
  <si>
    <t>Zpracovatel</t>
  </si>
  <si>
    <t>CÚ</t>
  </si>
  <si>
    <t>01/2024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</si>
  <si>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</si>
  <si>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</si>
  <si>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</si>
  <si>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</si>
  <si>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</si>
  <si>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</si>
  <si>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</si>
  <si>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</si>
  <si>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</si>
  <si>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</si>
  <si>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0,00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</si>
  <si>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</si>
  <si>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</si>
  <si>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</si>
  <si>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</si>
  <si>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</si>
  <si>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</si>
  <si>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</si>
  <si>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</si>
  <si>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</si>
  <si>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</si>
  <si>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</si>
  <si>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</si>
  <si>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</si>
  <si>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</si>
  <si>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</si>
  <si>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</si>
  <si>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</si>
  <si>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</si>
  <si>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</si>
  <si>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</si>
  <si>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</si>
  <si>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</si>
  <si>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</si>
  <si>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</si>
  <si>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</si>
  <si>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Specifikace dodávky RB</t>
  </si>
  <si>
    <t>RZG-N-3S42 Rozvodnicová skříň, vč. kompletace</t>
  </si>
  <si>
    <t>Ks</t>
  </si>
  <si>
    <t>MSO-32-3 Vypínač</t>
  </si>
  <si>
    <t>SVC-350-3N-MZ Svodič přepětí</t>
  </si>
  <si>
    <t>OLI-10B-1N-030A Proudový chránič s nadproudovou ochranou</t>
  </si>
  <si>
    <t>ks</t>
  </si>
  <si>
    <t>OLI-16B-1N-030A Proudový chránič s nadproudovou ochranou</t>
  </si>
  <si>
    <t>LFN-25-4-030A Proudový chránič</t>
  </si>
  <si>
    <t>LTN-6B-1 Jistič</t>
  </si>
  <si>
    <t>LTN-16B-1 Jistič</t>
  </si>
  <si>
    <t>LTN-16B-3 -16A</t>
  </si>
  <si>
    <t>UMZ-A230 Zvonek</t>
  </si>
  <si>
    <t>S3L-1000-10 Propojovací lišta</t>
  </si>
  <si>
    <t>CS-N7 Rozbočovací můstek</t>
  </si>
  <si>
    <t>CS-PE7 Rozbočovací můstek</t>
  </si>
  <si>
    <t>ŘADOVÉ SVORNICE RSA 10 A</t>
  </si>
  <si>
    <t>RSA 10 A Řadová svornice</t>
  </si>
  <si>
    <t>Specifikace dodávky RB - celkem</t>
  </si>
  <si>
    <t>Dodávky</t>
  </si>
  <si>
    <t>Dodávky - celkem</t>
  </si>
  <si>
    <t>Elektromontáže</t>
  </si>
  <si>
    <t>MONTÁŽ ROZVODNIC</t>
  </si>
  <si>
    <t xml:space="preserve"> do  20 kg</t>
  </si>
  <si>
    <t>KRABICE PŘÍSTROJOVÁ DO DUTÝCH STĚN</t>
  </si>
  <si>
    <t>KU68/71L1 73x35</t>
  </si>
  <si>
    <t>KRABICE ODBOČNÁ DO DUTÝCH STĚN BEZ SVORKOVNICE</t>
  </si>
  <si>
    <t>KU68/71L1 73x45</t>
  </si>
  <si>
    <t>LIŠTOVÉ KRABICE PRO PŘÍSTROJE TANGO</t>
  </si>
  <si>
    <t>LK80x28 T univerzální</t>
  </si>
  <si>
    <t>LK80x28 2ZT pro dvouzásuvku</t>
  </si>
  <si>
    <t>SVORKOVNICE KRABICOVÁ</t>
  </si>
  <si>
    <t>2273-205 5x0,5-2,5mm2</t>
  </si>
  <si>
    <t>LIŠTA ELEKTROINSTALAČNÍ VČ. DÍLŮ A PŘÍSLUŠENSTVÍ</t>
  </si>
  <si>
    <t>LHD20x20 hranatá</t>
  </si>
  <si>
    <t>m</t>
  </si>
  <si>
    <t>LHD40x20 hranatá</t>
  </si>
  <si>
    <t>LHD40x40 hranatá</t>
  </si>
  <si>
    <t>LH60x40 hranatá</t>
  </si>
  <si>
    <t>LHD60x40 hranatá s přepážkou</t>
  </si>
  <si>
    <t>EKD80x40 hranatý</t>
  </si>
  <si>
    <t>EKD80x40 hranatý s přepážkou</t>
  </si>
  <si>
    <t>STROJEK SPÍNAČE "TANGO"</t>
  </si>
  <si>
    <t>3558-A05340 sériov.přep.(5)</t>
  </si>
  <si>
    <t>3558-A52340 dvojitý střídavý(6+6)</t>
  </si>
  <si>
    <t>3558-A91342 tlačítko(1/0)</t>
  </si>
  <si>
    <t>3558-A91342 tlačítko s doutnavkou(1/0S,1/0So)</t>
  </si>
  <si>
    <t>KRYT SPÍNAČE "TANGO" BARVA BÍLÁ</t>
  </si>
  <si>
    <t>3558A-A651 B 1 páčka</t>
  </si>
  <si>
    <t>3558A-A652 B 2 páčky</t>
  </si>
  <si>
    <t>3558A-A653 B 1 páčka s průzorem</t>
  </si>
  <si>
    <t>RÁMEČEK PRO PŘÍSTROJE "TANGO" BARVA BÍLÁ</t>
  </si>
  <si>
    <t>3901A-B10 B jednoduchý</t>
  </si>
  <si>
    <t>ZÁSUVKA DOMOVNÍ POD OMÍTKU, TANGO, BARVA BÍLÁ, KOPLETNÍ, OCHR. CLONKY</t>
  </si>
  <si>
    <t>5513A-C02357 B 2x2p+z,dvojitá</t>
  </si>
  <si>
    <t>ZÁSUVKA TANGO S VÍČKEM, IP44</t>
  </si>
  <si>
    <t>5518A-2999 B 2p+PE, bílá</t>
  </si>
  <si>
    <t>SUPER-MULTIFUNKČNÍ RELÉ - do instalační krabice, pod vypínač, ventilátor</t>
  </si>
  <si>
    <t>SMR-H 4-vodičové, 9 funkcí, čas 0.01s-10dnů, výstup 0-200VA, cívka AC 230 V, s NULOU</t>
  </si>
  <si>
    <t>ZEMNÍCÍ SVORKA</t>
  </si>
  <si>
    <t>ZSA16 zemnicí svorka na potrubí</t>
  </si>
  <si>
    <t>Cu pás.ZSA16 Pásek uzemňovací Cu, 0.5m</t>
  </si>
  <si>
    <t>ZAPOJENÍ EL. SPOTŘEBIČE DO</t>
  </si>
  <si>
    <t xml:space="preserve"> 5x4 mm2</t>
  </si>
  <si>
    <t>VODIČ JEDNOŽILOVÝ OHEBNÝ (CYA)</t>
  </si>
  <si>
    <t>H07V-K 6  mm2 , pevně</t>
  </si>
  <si>
    <t>KABEL SILOVÝ,IZOLACE PVC BEZ VODIČE PE</t>
  </si>
  <si>
    <t>CYKY-O 3x1.5 mm2 , pevně</t>
  </si>
  <si>
    <t>KABEL SILOVÝ,IZOLACE PVC S VODIČEM PE</t>
  </si>
  <si>
    <t>CYKY-J 3x1.5 mm2 , pevně</t>
  </si>
  <si>
    <t>CYKY-J 3x2.5 mm2 , pevně</t>
  </si>
  <si>
    <t>CYKY-J 5x1.5 mm2 , pevně</t>
  </si>
  <si>
    <t>CYKY-J 5x2.5 mm2 , pevně</t>
  </si>
  <si>
    <t>UKONČENÍ Cu KABELŮ  DO</t>
  </si>
  <si>
    <t xml:space="preserve"> 4x10 mm2</t>
  </si>
  <si>
    <t>ZAPOJENÍ EL. SPOTŘEBIČE - SVÍTIDLA</t>
  </si>
  <si>
    <t>lustrová svorkovnice do 5x2,5 mm2</t>
  </si>
  <si>
    <t>LED Svítidla typu EASY LOS přisazené</t>
  </si>
  <si>
    <t>ZCLED3G32L840/ZK-OPAL</t>
  </si>
  <si>
    <t>Přisazené nouzové LED svítidlo 8W, IP65, (piktogram), vest. baterie min. 1 hod</t>
  </si>
  <si>
    <t>INFRAZÁŘIČ</t>
  </si>
  <si>
    <t>Infrazářič do koupelny, 1200W, IP44</t>
  </si>
  <si>
    <t>VYVRTANI OTVORU VE STENE</t>
  </si>
  <si>
    <t>BETONOVE DO PRUMERU 10mm</t>
  </si>
  <si>
    <t xml:space="preserve"> Stena do 150mm</t>
  </si>
  <si>
    <t>VYBOURANI OTVORU VE STENE</t>
  </si>
  <si>
    <t>BETONOVE DO PRUMERU 60mm</t>
  </si>
  <si>
    <t>UTESNENI OTVORU O PLOSE</t>
  </si>
  <si>
    <t>DO 0.25 m2 VE ZDI</t>
  </si>
  <si>
    <t>OSAZENÍ HMOŽDINKY DO ŽELEZOBETONU</t>
  </si>
  <si>
    <t>HM6</t>
  </si>
  <si>
    <t>HM8</t>
  </si>
  <si>
    <t>HM10</t>
  </si>
  <si>
    <t>HODINOVE ZUCTOVACI SAZBY</t>
  </si>
  <si>
    <t xml:space="preserve"> Demontaz stavajiciho zarizeni</t>
  </si>
  <si>
    <t>hod</t>
  </si>
  <si>
    <t>Poplatek za uložení na skládku</t>
  </si>
  <si>
    <t>kmpl</t>
  </si>
  <si>
    <t xml:space="preserve"> Uprava stavajiciho rozvadece</t>
  </si>
  <si>
    <t>Komplexní vyzkoušení</t>
  </si>
  <si>
    <t xml:space="preserve"> Zabezpeceni pracoviste</t>
  </si>
  <si>
    <t xml:space="preserve"> Zauceni obsluhy</t>
  </si>
  <si>
    <t xml:space="preserve"> Ostatní práce spojené s montáží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</si>
  <si>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</si>
  <si>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</si>
  <si>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</si>
  <si>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</si>
  <si>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</si>
  <si>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</si>
  <si>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</si>
  <si>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</si>
  <si>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</si>
  <si>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</si>
  <si>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</si>
  <si>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</si>
  <si>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</si>
  <si>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</si>
  <si>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</si>
  <si>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</si>
  <si>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</si>
  <si>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</si>
  <si>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</si>
  <si>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</si>
  <si>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</si>
  <si>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</si>
  <si>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</si>
  <si>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</si>
  <si>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</si>
  <si>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</si>
  <si>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</si>
  <si>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</si>
  <si>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</si>
  <si>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</si>
  <si>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</si>
  <si>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</si>
  <si>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Základ a hodnota DPH 12%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</si>
</sst>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0" fillId="0" borderId="0" xfId="0" applyNumberFormat="1" applyFill="1"/>
    <xf numFmtId="4" fontId="1" fillId="2" borderId="1" xfId="0" applyNumberFormat="1" applyFont="1" applyFill="1" applyBorder="1" applyAlignment="1" applyProtection="1">
      <alignment horizontal="right"/>
      <protection locked="0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2" fillId="4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zoomScale="145" zoomScaleNormal="145" workbookViewId="0">
      <selection activeCell="B11" sqref="B11"/>
    </sheetView>
  </sheetViews>
  <sheetFormatPr defaultRowHeight="15" x14ac:dyDescent="0.25"/>
  <cols>
    <col min="1" max="1" width="39.28515625" style="1" bestFit="1" customWidth="1"/>
    <col min="2" max="2" width="15" style="4" bestFit="1" customWidth="1"/>
    <col min="3" max="3" width="11.28515625" style="4" bestFit="1" customWidth="1"/>
    <col min="6" max="6" width="0" style="3" hidden="1" customWidth="1"/>
  </cols>
  <sheetData>
    <row r="1" spans="1:4" x14ac:dyDescent="0.25">
      <c r="A1" s="5" t="s">
        <v>0</v>
      </c>
      <c r="B1" s="6" t="s">
        <v>168</v>
      </c>
      <c r="C1" s="6" t="s">
        <v>169</v>
      </c>
      <c r="D1" s="2"/>
    </row>
    <row r="2" spans="1:4" x14ac:dyDescent="0.25">
      <c r="A2" s="27" t="s">
        <v>170</v>
      </c>
      <c r="B2" s="28"/>
      <c r="C2" s="28"/>
      <c r="D2" s="2"/>
    </row>
    <row r="3" spans="1:4" x14ac:dyDescent="0.25">
      <c r="A3" s="5" t="s">
        <v>171</v>
      </c>
      <c r="B3" s="9">
        <f>(Rozpočet!E21)</f>
        <v>0</v>
      </c>
      <c r="C3" s="9"/>
      <c r="D3" s="2"/>
    </row>
    <row r="4" spans="1:4" x14ac:dyDescent="0.25">
      <c r="A4" s="5" t="s">
        <v>172</v>
      </c>
      <c r="B4" s="9">
        <f>B3 * Parametry!B16 / 100</f>
        <v>0</v>
      </c>
      <c r="C4" s="9">
        <f>B3 * Parametry!B17 / 100</f>
        <v>0</v>
      </c>
      <c r="D4" s="2"/>
    </row>
    <row r="5" spans="1:4" x14ac:dyDescent="0.25">
      <c r="A5" s="5" t="s">
        <v>173</v>
      </c>
      <c r="B5" s="9"/>
      <c r="C5" s="9">
        <f>(Rozpočet!E119) + 0</f>
        <v>0</v>
      </c>
      <c r="D5" s="2"/>
    </row>
    <row r="6" spans="1:4" x14ac:dyDescent="0.25">
      <c r="A6" s="5" t="s">
        <v>174</v>
      </c>
      <c r="B6" s="9"/>
      <c r="C6" s="9">
        <f>(Rozpočet!H21) + (Rozpočet!H119) + 0</f>
        <v>0</v>
      </c>
      <c r="D6" s="2"/>
    </row>
    <row r="7" spans="1:4" x14ac:dyDescent="0.25">
      <c r="A7" s="29" t="s">
        <v>175</v>
      </c>
      <c r="B7" s="30">
        <f>B3 + B4</f>
        <v>0</v>
      </c>
      <c r="C7" s="30">
        <f>C3 + C4 + C5 + C6</f>
        <v>0</v>
      </c>
      <c r="D7" s="2"/>
    </row>
    <row r="8" spans="1:4" x14ac:dyDescent="0.25">
      <c r="A8" s="5" t="s">
        <v>176</v>
      </c>
      <c r="B8" s="9"/>
      <c r="C8" s="9">
        <f>(C5 + C6) * Parametry!B18 / 100</f>
        <v>0</v>
      </c>
      <c r="D8" s="2"/>
    </row>
    <row r="9" spans="1:4" x14ac:dyDescent="0.25">
      <c r="A9" s="5" t="s">
        <v>177</v>
      </c>
      <c r="B9" s="9"/>
      <c r="C9" s="9">
        <f>0 + 0</f>
        <v>0</v>
      </c>
      <c r="D9" s="2"/>
    </row>
    <row r="10" spans="1:4" x14ac:dyDescent="0.25">
      <c r="A10" s="5" t="s">
        <v>178</v>
      </c>
      <c r="B10" s="9"/>
      <c r="C10" s="9">
        <f>0 + 0</f>
        <v>0</v>
      </c>
      <c r="D10" s="2"/>
    </row>
    <row r="11" spans="1:4" x14ac:dyDescent="0.25">
      <c r="A11" s="5" t="s">
        <v>179</v>
      </c>
      <c r="B11" s="9"/>
      <c r="C11" s="9">
        <f>(C9 + C10) * Parametry!B19 / 100</f>
        <v>0</v>
      </c>
      <c r="D11" s="2"/>
    </row>
    <row r="12" spans="1:4" x14ac:dyDescent="0.25">
      <c r="A12" s="29" t="s">
        <v>180</v>
      </c>
      <c r="B12" s="30">
        <f>B7</f>
        <v>0</v>
      </c>
      <c r="C12" s="30">
        <f>C7 + C8 + C9 + C10 + C11</f>
        <v>0</v>
      </c>
      <c r="D12" s="2"/>
    </row>
    <row r="13" spans="1:4" x14ac:dyDescent="0.25">
      <c r="A13" s="5" t="s">
        <v>181</v>
      </c>
      <c r="B13" s="9"/>
      <c r="C13" s="9">
        <f>(B12 + C12) * Parametry!B20 / 100</f>
        <v>0</v>
      </c>
      <c r="D13" s="2"/>
    </row>
    <row r="14" spans="1:4" x14ac:dyDescent="0.25">
      <c r="A14" s="5" t="s">
        <v>182</v>
      </c>
      <c r="B14" s="9"/>
      <c r="C14" s="9">
        <f>(B12 + C12) * Parametry!B21 / 100</f>
        <v>0</v>
      </c>
      <c r="D14" s="2"/>
    </row>
    <row r="15" spans="1:4" x14ac:dyDescent="0.25">
      <c r="A15" s="5" t="s">
        <v>183</v>
      </c>
      <c r="B15" s="9"/>
      <c r="C15" s="9">
        <f>(B7 + C7) * Parametry!B22 / 100</f>
        <v>0</v>
      </c>
      <c r="D15" s="2"/>
    </row>
    <row r="16" spans="1:4" x14ac:dyDescent="0.25">
      <c r="A16" s="27" t="s">
        <v>184</v>
      </c>
      <c r="B16" s="28"/>
      <c r="C16" s="28">
        <f>B12 + C12 + C13 + C14 + C15</f>
        <v>0</v>
      </c>
      <c r="D16" s="2"/>
    </row>
    <row r="17" spans="1:4" x14ac:dyDescent="0.25">
      <c r="A17" s="5" t="s">
        <v>9</v>
      </c>
      <c r="B17" s="9"/>
      <c r="C17" s="9"/>
      <c r="D17" s="2"/>
    </row>
    <row r="18" spans="1:4" x14ac:dyDescent="0.25">
      <c r="A18" s="7" t="s">
        <v>185</v>
      </c>
      <c r="B18" s="8"/>
      <c r="C18" s="8"/>
      <c r="D18" s="2"/>
    </row>
    <row r="19" spans="1:4" x14ac:dyDescent="0.25">
      <c r="A19" s="5" t="s">
        <v>186</v>
      </c>
      <c r="B19" s="9"/>
      <c r="C19" s="9">
        <f>C12 * Parametry!B23 / 100</f>
        <v>0</v>
      </c>
      <c r="D19" s="2"/>
    </row>
    <row r="20" spans="1:4" x14ac:dyDescent="0.25">
      <c r="A20" s="5" t="s">
        <v>187</v>
      </c>
      <c r="B20" s="9"/>
      <c r="C20" s="9">
        <f>C12 * Parametry!B24 / 100</f>
        <v>0</v>
      </c>
      <c r="D20" s="2"/>
    </row>
    <row r="21" spans="1:4" x14ac:dyDescent="0.25">
      <c r="A21" s="7" t="s">
        <v>188</v>
      </c>
      <c r="B21" s="8"/>
      <c r="C21" s="8">
        <f>C19 + C20</f>
        <v>0</v>
      </c>
      <c r="D21" s="2"/>
    </row>
    <row r="22" spans="1:4" x14ac:dyDescent="0.25">
      <c r="A22" s="5" t="s">
        <v>189</v>
      </c>
      <c r="B22" s="9"/>
      <c r="C22" s="9">
        <f>Parametry!B25 * Parametry!B28 * (C16 * Parametry!B27)^Parametry!B26</f>
        <v>0</v>
      </c>
      <c r="D22" s="2"/>
    </row>
    <row r="23" spans="1:4" x14ac:dyDescent="0.25">
      <c r="A23" s="5" t="s">
        <v>9</v>
      </c>
      <c r="B23" s="9"/>
      <c r="C23" s="9"/>
      <c r="D23" s="2"/>
    </row>
    <row r="24" spans="1:4" x14ac:dyDescent="0.25">
      <c r="A24" s="22" t="s">
        <v>190</v>
      </c>
      <c r="B24" s="23"/>
      <c r="C24" s="23">
        <f>C16 + C21 + C22</f>
        <v>0</v>
      </c>
      <c r="D24" s="2"/>
    </row>
    <row r="25" spans="1:4" x14ac:dyDescent="0.25">
      <c r="A25" s="31" t="s">
        <v>193</v>
      </c>
      <c r="B25" s="32">
        <f>(SUM(Rozpočet!E20)+SUM(Rozpočet!E23:E33,Rozpočet!E35:E42,Rozpočet!E44:E77,Rozpočet!E79:E80,Rozpočet!E82:E83,Rozpočet!E85,Rozpočet!E87:E88,Rozpočet!E90:E92,Rozpočet!E94:E103,Rozpočet!E105:E118)) + (SUM(Rozpočet!H20)+SUM(Rozpočet!H23:H33,Rozpočet!H35:H42,Rozpočet!H44:H77,Rozpočet!H79:H80,Rozpočet!H82:H83,Rozpočet!H85,Rozpočet!H87:H88,Rozpočet!H90:H92,Rozpočet!H94:H103,Rozpočet!H105:H117)) + B4 + C4 + C8 + C11 + C13 + C14 + C15 + C21 + C22</f>
        <v>0</v>
      </c>
      <c r="C25" s="32">
        <f>C27-C24</f>
        <v>0</v>
      </c>
      <c r="D25" s="2"/>
    </row>
    <row r="26" spans="1:4" x14ac:dyDescent="0.25">
      <c r="A26" s="5" t="s">
        <v>191</v>
      </c>
      <c r="B26" s="9">
        <f>(SUM(Rozpočet!E23,Rozpočet!E25,Rozpočet!E27,Rozpočet!E29,Rozpočet!E32,Rozpočet!E35,Rozpočet!E44,Rozpočet!E49,Rozpočet!E53,Rozpočet!E55,Rozpočet!E57,Rozpočet!E59,Rozpočet!E61,Rozpočet!E64,Rozpočet!E66,Rozpočet!E68,Rozpočet!E70,Rozpočet!E75,Rozpočet!E79,Rozpočet!E82,Rozpočet!E87,Rozpočet!E90:E91,Rozpočet!E94:E95,Rozpočet!E97:E98,Rozpočet!E100,Rozpočet!E105,Rozpočet!E113,Rozpočet!E115:E116)) + (SUM(Rozpočet!H23,Rozpočet!H25,Rozpočet!H27,Rozpočet!H29,Rozpočet!H32,Rozpočet!H35,Rozpočet!H44,Rozpočet!H49,Rozpočet!H53,Rozpočet!H55,Rozpočet!H57,Rozpočet!H59,Rozpočet!H61,Rozpočet!H64,Rozpočet!H66,Rozpočet!H68,Rozpočet!H70,Rozpočet!H75,Rozpočet!H79,Rozpočet!H82,Rozpočet!H87,Rozpočet!H90:H91,Rozpočet!H94:H95,Rozpočet!H97:H98,Rozpočet!H100,Rozpočet!H105,Rozpočet!H113,Rozpočet!H115:H116))</f>
        <v>0</v>
      </c>
      <c r="C26" s="9">
        <f>B26 * Parametry!B32 / 100</f>
        <v>0</v>
      </c>
      <c r="D26" s="2"/>
    </row>
    <row r="27" spans="1:4" x14ac:dyDescent="0.25">
      <c r="A27" s="22" t="s">
        <v>192</v>
      </c>
      <c r="B27" s="23"/>
      <c r="C27" s="23">
        <f>B25*1.12</f>
        <v>0</v>
      </c>
      <c r="D27" s="2"/>
    </row>
  </sheetData>
  <pageMargins left="0.51181102362204722" right="0.51181102362204722" top="0.78740157480314965" bottom="0.78740157480314965" header="0.31496062992125984" footer="0.31496062992125984"/>
  <pageSetup paperSize="9" fitToHeight="0" orientation="portrait" r:id="rId1"/>
  <headerFooter>
    <oddHeader>&amp;CVybudování bezbariérového bytu na BD č.p. 2060
D.1.1.4.4    Silnoproudá elektrotechnika</oddHeader>
    <oddFooter>&amp;RList č.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0"/>
  <sheetViews>
    <sheetView tabSelected="1" topLeftCell="A88" zoomScale="160" zoomScaleNormal="160" workbookViewId="0">
      <selection activeCell="G114" sqref="G114"/>
    </sheetView>
  </sheetViews>
  <sheetFormatPr defaultRowHeight="15" x14ac:dyDescent="0.25"/>
  <cols>
    <col min="1" max="1" width="55.7109375" style="18" customWidth="1"/>
    <col min="2" max="2" width="4.85546875" style="1" bestFit="1" customWidth="1"/>
    <col min="3" max="3" width="6.42578125" style="4" bestFit="1" customWidth="1"/>
    <col min="4" max="4" width="8.85546875" style="4" bestFit="1" customWidth="1"/>
    <col min="5" max="5" width="13.42578125" style="4" bestFit="1" customWidth="1"/>
    <col min="6" max="6" width="14.42578125" style="1" hidden="1" customWidth="1"/>
    <col min="7" max="7" width="8.85546875" style="4" bestFit="1" customWidth="1"/>
    <col min="8" max="8" width="12.5703125" style="4" bestFit="1" customWidth="1"/>
    <col min="9" max="9" width="8.85546875" style="4" hidden="1" customWidth="1"/>
    <col min="10" max="10" width="11.42578125" style="4" hidden="1" customWidth="1"/>
    <col min="11" max="12" width="0" hidden="1" customWidth="1"/>
    <col min="13" max="13" width="9" style="3" hidden="1" customWidth="1"/>
  </cols>
  <sheetData>
    <row r="1" spans="1:13" x14ac:dyDescent="0.25">
      <c r="A1" s="15" t="s">
        <v>0</v>
      </c>
      <c r="B1" s="5" t="s">
        <v>49</v>
      </c>
      <c r="C1" s="6" t="s">
        <v>50</v>
      </c>
      <c r="D1" s="6" t="s">
        <v>51</v>
      </c>
      <c r="E1" s="6" t="s">
        <v>52</v>
      </c>
      <c r="F1" s="5" t="s">
        <v>53</v>
      </c>
      <c r="G1" s="6" t="s">
        <v>54</v>
      </c>
      <c r="H1" s="6" t="s">
        <v>55</v>
      </c>
      <c r="I1" s="6" t="s">
        <v>56</v>
      </c>
      <c r="J1" s="6" t="s">
        <v>57</v>
      </c>
      <c r="K1" s="2"/>
      <c r="L1" s="2"/>
      <c r="M1" s="3">
        <f>Parametry!B33/100*E24+Parametry!B33/100*E26+Parametry!B33/100*E28+Parametry!B33/100*E30+Parametry!B33/100*E31+Parametry!B33/100*E33+Parametry!B33/100*E36+Parametry!B33/100*E37+Parametry!B33/100*E38+Parametry!B33/100*E39+Parametry!B33/100*E40+Parametry!B33/100*E41+Parametry!B33/100*E42+Parametry!B33/100*E45+Parametry!B33/100*E46+Parametry!B33/100*E47+Parametry!B33/100*E48+Parametry!B33/100*E50+Parametry!B33/100*E51+Parametry!B33/100*E52+Parametry!B33/100*E54+Parametry!B33/100*E56+Parametry!B33/100*E58</f>
        <v>0</v>
      </c>
    </row>
    <row r="2" spans="1:13" x14ac:dyDescent="0.25">
      <c r="A2" s="21" t="s">
        <v>58</v>
      </c>
      <c r="B2" s="22" t="s">
        <v>9</v>
      </c>
      <c r="C2" s="23"/>
      <c r="D2" s="23"/>
      <c r="E2" s="23"/>
      <c r="F2" s="22" t="s">
        <v>9</v>
      </c>
      <c r="G2" s="23"/>
      <c r="H2" s="23"/>
      <c r="I2" s="12"/>
      <c r="J2" s="12"/>
      <c r="K2" s="2"/>
      <c r="L2" s="2"/>
      <c r="M2" s="3">
        <f>M1+Parametry!B33/100*E60+Parametry!B33/100*E62+Parametry!B33/100*E63+Parametry!B33/100*E65+Parametry!B33/100*E67+Parametry!B33/100*E69+Parametry!B33/100*E71+Parametry!B33/100*E72+Parametry!B33/100*E73+Parametry!B33/100*E74+Parametry!B33/100*E76+Parametry!B33/100*E77+Parametry!B33/100*E80+Parametry!B33/100*E83+Parametry!B33/100*E85+Parametry!B33/100*E88+Parametry!B33/100*E92+Parametry!B33/100*E96+Parametry!B33/100*E99+Parametry!B33/100*E101+Parametry!B33/100*E102+Parametry!B33/100*E103+Parametry!B33/100*E106</f>
        <v>0</v>
      </c>
    </row>
    <row r="3" spans="1:13" x14ac:dyDescent="0.25">
      <c r="A3" s="15" t="s">
        <v>59</v>
      </c>
      <c r="B3" s="5" t="s">
        <v>60</v>
      </c>
      <c r="C3" s="9">
        <v>1</v>
      </c>
      <c r="D3" s="20"/>
      <c r="E3" s="9">
        <f t="shared" ref="E3:E15" si="0">C3*D3</f>
        <v>0</v>
      </c>
      <c r="F3" s="5" t="s">
        <v>9</v>
      </c>
      <c r="G3" s="20"/>
      <c r="H3" s="9">
        <f t="shared" ref="H3:H15" si="1">C3*G3</f>
        <v>0</v>
      </c>
      <c r="I3" s="9">
        <f t="shared" ref="I3:I15" si="2">D3+G3</f>
        <v>0</v>
      </c>
      <c r="J3" s="9">
        <f t="shared" ref="J3:J15" si="3">E3+H3</f>
        <v>0</v>
      </c>
      <c r="K3" s="2"/>
      <c r="L3" s="2"/>
    </row>
    <row r="4" spans="1:13" x14ac:dyDescent="0.25">
      <c r="A4" s="15" t="s">
        <v>61</v>
      </c>
      <c r="B4" s="5" t="s">
        <v>60</v>
      </c>
      <c r="C4" s="9">
        <v>1</v>
      </c>
      <c r="D4" s="20"/>
      <c r="E4" s="9">
        <f t="shared" si="0"/>
        <v>0</v>
      </c>
      <c r="F4" s="5" t="s">
        <v>9</v>
      </c>
      <c r="G4" s="20"/>
      <c r="H4" s="9">
        <f t="shared" si="1"/>
        <v>0</v>
      </c>
      <c r="I4" s="9">
        <f t="shared" si="2"/>
        <v>0</v>
      </c>
      <c r="J4" s="9">
        <f t="shared" si="3"/>
        <v>0</v>
      </c>
      <c r="K4" s="2"/>
      <c r="L4" s="2"/>
    </row>
    <row r="5" spans="1:13" x14ac:dyDescent="0.25">
      <c r="A5" s="15" t="s">
        <v>62</v>
      </c>
      <c r="B5" s="5" t="s">
        <v>60</v>
      </c>
      <c r="C5" s="9">
        <v>1</v>
      </c>
      <c r="D5" s="20"/>
      <c r="E5" s="9">
        <f t="shared" si="0"/>
        <v>0</v>
      </c>
      <c r="F5" s="5" t="s">
        <v>9</v>
      </c>
      <c r="G5" s="20"/>
      <c r="H5" s="9">
        <f t="shared" si="1"/>
        <v>0</v>
      </c>
      <c r="I5" s="9">
        <f t="shared" si="2"/>
        <v>0</v>
      </c>
      <c r="J5" s="9">
        <f t="shared" si="3"/>
        <v>0</v>
      </c>
      <c r="K5" s="2"/>
      <c r="L5" s="2"/>
    </row>
    <row r="6" spans="1:13" x14ac:dyDescent="0.25">
      <c r="A6" s="15" t="s">
        <v>63</v>
      </c>
      <c r="B6" s="5" t="s">
        <v>64</v>
      </c>
      <c r="C6" s="9">
        <v>1</v>
      </c>
      <c r="D6" s="20"/>
      <c r="E6" s="9">
        <f t="shared" si="0"/>
        <v>0</v>
      </c>
      <c r="F6" s="5" t="s">
        <v>9</v>
      </c>
      <c r="G6" s="20"/>
      <c r="H6" s="9">
        <f t="shared" si="1"/>
        <v>0</v>
      </c>
      <c r="I6" s="9">
        <f t="shared" si="2"/>
        <v>0</v>
      </c>
      <c r="J6" s="9">
        <f t="shared" si="3"/>
        <v>0</v>
      </c>
      <c r="K6" s="2"/>
      <c r="L6" s="2"/>
    </row>
    <row r="7" spans="1:13" x14ac:dyDescent="0.25">
      <c r="A7" s="15" t="s">
        <v>65</v>
      </c>
      <c r="B7" s="5" t="s">
        <v>60</v>
      </c>
      <c r="C7" s="9">
        <v>1</v>
      </c>
      <c r="D7" s="20"/>
      <c r="E7" s="9">
        <f t="shared" si="0"/>
        <v>0</v>
      </c>
      <c r="F7" s="5" t="s">
        <v>9</v>
      </c>
      <c r="G7" s="20"/>
      <c r="H7" s="9">
        <f t="shared" si="1"/>
        <v>0</v>
      </c>
      <c r="I7" s="9">
        <f t="shared" si="2"/>
        <v>0</v>
      </c>
      <c r="J7" s="9">
        <f t="shared" si="3"/>
        <v>0</v>
      </c>
      <c r="K7" s="2"/>
      <c r="L7" s="2"/>
    </row>
    <row r="8" spans="1:13" x14ac:dyDescent="0.25">
      <c r="A8" s="15" t="s">
        <v>66</v>
      </c>
      <c r="B8" s="5" t="s">
        <v>60</v>
      </c>
      <c r="C8" s="9">
        <v>1</v>
      </c>
      <c r="D8" s="20"/>
      <c r="E8" s="9">
        <f t="shared" si="0"/>
        <v>0</v>
      </c>
      <c r="F8" s="5" t="s">
        <v>9</v>
      </c>
      <c r="G8" s="20"/>
      <c r="H8" s="9">
        <f t="shared" si="1"/>
        <v>0</v>
      </c>
      <c r="I8" s="9">
        <f t="shared" si="2"/>
        <v>0</v>
      </c>
      <c r="J8" s="9">
        <f t="shared" si="3"/>
        <v>0</v>
      </c>
      <c r="K8" s="2"/>
      <c r="L8" s="2"/>
    </row>
    <row r="9" spans="1:13" x14ac:dyDescent="0.25">
      <c r="A9" s="15" t="s">
        <v>67</v>
      </c>
      <c r="B9" s="5" t="s">
        <v>60</v>
      </c>
      <c r="C9" s="9">
        <v>1</v>
      </c>
      <c r="D9" s="20"/>
      <c r="E9" s="9">
        <f t="shared" si="0"/>
        <v>0</v>
      </c>
      <c r="F9" s="5" t="s">
        <v>9</v>
      </c>
      <c r="G9" s="20"/>
      <c r="H9" s="9">
        <f t="shared" si="1"/>
        <v>0</v>
      </c>
      <c r="I9" s="9">
        <f t="shared" si="2"/>
        <v>0</v>
      </c>
      <c r="J9" s="9">
        <f t="shared" si="3"/>
        <v>0</v>
      </c>
      <c r="K9" s="2"/>
      <c r="L9" s="2"/>
    </row>
    <row r="10" spans="1:13" x14ac:dyDescent="0.25">
      <c r="A10" s="15" t="s">
        <v>68</v>
      </c>
      <c r="B10" s="5" t="s">
        <v>60</v>
      </c>
      <c r="C10" s="9">
        <v>5</v>
      </c>
      <c r="D10" s="20"/>
      <c r="E10" s="9">
        <f t="shared" si="0"/>
        <v>0</v>
      </c>
      <c r="F10" s="5" t="s">
        <v>9</v>
      </c>
      <c r="G10" s="20"/>
      <c r="H10" s="9">
        <f t="shared" si="1"/>
        <v>0</v>
      </c>
      <c r="I10" s="9">
        <f t="shared" si="2"/>
        <v>0</v>
      </c>
      <c r="J10" s="9">
        <f t="shared" si="3"/>
        <v>0</v>
      </c>
      <c r="K10" s="2"/>
      <c r="L10" s="2"/>
    </row>
    <row r="11" spans="1:13" x14ac:dyDescent="0.25">
      <c r="A11" s="15" t="s">
        <v>69</v>
      </c>
      <c r="B11" s="5" t="s">
        <v>64</v>
      </c>
      <c r="C11" s="9">
        <v>1</v>
      </c>
      <c r="D11" s="20"/>
      <c r="E11" s="9">
        <f t="shared" si="0"/>
        <v>0</v>
      </c>
      <c r="F11" s="5" t="s">
        <v>9</v>
      </c>
      <c r="G11" s="20"/>
      <c r="H11" s="9">
        <f t="shared" si="1"/>
        <v>0</v>
      </c>
      <c r="I11" s="9">
        <f t="shared" si="2"/>
        <v>0</v>
      </c>
      <c r="J11" s="9">
        <f t="shared" si="3"/>
        <v>0</v>
      </c>
      <c r="K11" s="2"/>
      <c r="L11" s="2"/>
    </row>
    <row r="12" spans="1:13" x14ac:dyDescent="0.25">
      <c r="A12" s="15" t="s">
        <v>70</v>
      </c>
      <c r="B12" s="5" t="s">
        <v>60</v>
      </c>
      <c r="C12" s="9">
        <v>1</v>
      </c>
      <c r="D12" s="20"/>
      <c r="E12" s="9">
        <f t="shared" si="0"/>
        <v>0</v>
      </c>
      <c r="F12" s="5" t="s">
        <v>9</v>
      </c>
      <c r="G12" s="9">
        <v>0</v>
      </c>
      <c r="H12" s="9">
        <f t="shared" si="1"/>
        <v>0</v>
      </c>
      <c r="I12" s="9">
        <f t="shared" si="2"/>
        <v>0</v>
      </c>
      <c r="J12" s="9">
        <f t="shared" si="3"/>
        <v>0</v>
      </c>
      <c r="K12" s="2"/>
      <c r="L12" s="2"/>
    </row>
    <row r="13" spans="1:13" x14ac:dyDescent="0.25">
      <c r="A13" s="15" t="s">
        <v>71</v>
      </c>
      <c r="B13" s="5" t="s">
        <v>60</v>
      </c>
      <c r="C13" s="9">
        <v>1</v>
      </c>
      <c r="D13" s="20"/>
      <c r="E13" s="9">
        <f t="shared" si="0"/>
        <v>0</v>
      </c>
      <c r="F13" s="5" t="s">
        <v>9</v>
      </c>
      <c r="G13" s="9">
        <v>0</v>
      </c>
      <c r="H13" s="9">
        <f t="shared" si="1"/>
        <v>0</v>
      </c>
      <c r="I13" s="9">
        <f t="shared" si="2"/>
        <v>0</v>
      </c>
      <c r="J13" s="9">
        <f t="shared" si="3"/>
        <v>0</v>
      </c>
      <c r="K13" s="2"/>
      <c r="L13" s="2"/>
    </row>
    <row r="14" spans="1:13" x14ac:dyDescent="0.25">
      <c r="A14" s="15" t="s">
        <v>72</v>
      </c>
      <c r="B14" s="5" t="s">
        <v>60</v>
      </c>
      <c r="C14" s="9">
        <v>2</v>
      </c>
      <c r="D14" s="20"/>
      <c r="E14" s="9">
        <f t="shared" si="0"/>
        <v>0</v>
      </c>
      <c r="F14" s="5" t="s">
        <v>9</v>
      </c>
      <c r="G14" s="9">
        <v>0</v>
      </c>
      <c r="H14" s="9">
        <f t="shared" si="1"/>
        <v>0</v>
      </c>
      <c r="I14" s="9">
        <f t="shared" si="2"/>
        <v>0</v>
      </c>
      <c r="J14" s="9">
        <f t="shared" si="3"/>
        <v>0</v>
      </c>
      <c r="K14" s="2"/>
      <c r="L14" s="2"/>
    </row>
    <row r="15" spans="1:13" x14ac:dyDescent="0.25">
      <c r="A15" s="15" t="s">
        <v>73</v>
      </c>
      <c r="B15" s="5" t="s">
        <v>60</v>
      </c>
      <c r="C15" s="9">
        <v>2</v>
      </c>
      <c r="D15" s="20"/>
      <c r="E15" s="9">
        <f t="shared" si="0"/>
        <v>0</v>
      </c>
      <c r="F15" s="5" t="s">
        <v>9</v>
      </c>
      <c r="G15" s="9">
        <v>0</v>
      </c>
      <c r="H15" s="9">
        <f t="shared" si="1"/>
        <v>0</v>
      </c>
      <c r="I15" s="9">
        <f t="shared" si="2"/>
        <v>0</v>
      </c>
      <c r="J15" s="9">
        <f t="shared" si="3"/>
        <v>0</v>
      </c>
      <c r="K15" s="2"/>
      <c r="L15" s="2"/>
    </row>
    <row r="16" spans="1:13" x14ac:dyDescent="0.25">
      <c r="A16" s="17" t="s">
        <v>74</v>
      </c>
      <c r="B16" s="13" t="s">
        <v>9</v>
      </c>
      <c r="C16" s="14"/>
      <c r="D16" s="14"/>
      <c r="E16" s="14"/>
      <c r="F16" s="13" t="s">
        <v>9</v>
      </c>
      <c r="G16" s="14"/>
      <c r="H16" s="14"/>
      <c r="I16" s="14"/>
      <c r="J16" s="14"/>
      <c r="K16" s="2"/>
      <c r="L16" s="2"/>
    </row>
    <row r="17" spans="1:12" x14ac:dyDescent="0.25">
      <c r="A17" s="15" t="s">
        <v>75</v>
      </c>
      <c r="B17" s="5" t="s">
        <v>64</v>
      </c>
      <c r="C17" s="9">
        <v>20</v>
      </c>
      <c r="D17" s="20"/>
      <c r="E17" s="9">
        <f>C17*D17</f>
        <v>0</v>
      </c>
      <c r="F17" s="5" t="s">
        <v>9</v>
      </c>
      <c r="G17" s="9">
        <v>0</v>
      </c>
      <c r="H17" s="9">
        <f>C17*G17</f>
        <v>0</v>
      </c>
      <c r="I17" s="9">
        <f>D17+G17</f>
        <v>0</v>
      </c>
      <c r="J17" s="9">
        <f>E17+H17</f>
        <v>0</v>
      </c>
      <c r="K17" s="2"/>
      <c r="L17" s="2"/>
    </row>
    <row r="18" spans="1:12" x14ac:dyDescent="0.25">
      <c r="A18" s="16" t="s">
        <v>76</v>
      </c>
      <c r="B18" s="11" t="s">
        <v>9</v>
      </c>
      <c r="C18" s="12"/>
      <c r="D18" s="12"/>
      <c r="E18" s="12">
        <f>SUM(E3:E17)</f>
        <v>0</v>
      </c>
      <c r="F18" s="11" t="s">
        <v>9</v>
      </c>
      <c r="G18" s="12"/>
      <c r="H18" s="12">
        <f>SUM(H3:H17)</f>
        <v>0</v>
      </c>
      <c r="I18" s="12"/>
      <c r="J18" s="12">
        <f>SUM(J3:J17)</f>
        <v>0</v>
      </c>
      <c r="K18" s="2"/>
      <c r="L18" s="2"/>
    </row>
    <row r="19" spans="1:12" x14ac:dyDescent="0.25">
      <c r="A19" s="16" t="s">
        <v>77</v>
      </c>
      <c r="B19" s="11" t="s">
        <v>9</v>
      </c>
      <c r="C19" s="12"/>
      <c r="D19" s="12"/>
      <c r="E19" s="12"/>
      <c r="F19" s="11" t="s">
        <v>9</v>
      </c>
      <c r="G19" s="12"/>
      <c r="H19" s="12"/>
      <c r="I19" s="12"/>
      <c r="J19" s="12"/>
      <c r="K19" s="2"/>
      <c r="L19" s="2"/>
    </row>
    <row r="20" spans="1:12" x14ac:dyDescent="0.25">
      <c r="A20" s="15" t="s">
        <v>58</v>
      </c>
      <c r="B20" s="5" t="s">
        <v>64</v>
      </c>
      <c r="C20" s="9">
        <v>1</v>
      </c>
      <c r="D20" s="9">
        <f>J18</f>
        <v>0</v>
      </c>
      <c r="E20" s="9">
        <f>C20*D20</f>
        <v>0</v>
      </c>
      <c r="F20" s="5" t="s">
        <v>9</v>
      </c>
      <c r="G20" s="9">
        <v>0</v>
      </c>
      <c r="H20" s="9">
        <f>C20*G20</f>
        <v>0</v>
      </c>
      <c r="I20" s="9">
        <f>D20+G20</f>
        <v>0</v>
      </c>
      <c r="J20" s="9">
        <f>E20+H20</f>
        <v>0</v>
      </c>
      <c r="K20" s="2"/>
      <c r="L20" s="2"/>
    </row>
    <row r="21" spans="1:12" x14ac:dyDescent="0.25">
      <c r="A21" s="24" t="s">
        <v>78</v>
      </c>
      <c r="B21" s="25" t="s">
        <v>9</v>
      </c>
      <c r="C21" s="26"/>
      <c r="D21" s="26"/>
      <c r="E21" s="26">
        <f>SUM(E20:E20)</f>
        <v>0</v>
      </c>
      <c r="F21" s="25" t="s">
        <v>9</v>
      </c>
      <c r="G21" s="26"/>
      <c r="H21" s="26">
        <f>SUM(H20:H20)</f>
        <v>0</v>
      </c>
      <c r="I21" s="12"/>
      <c r="J21" s="12">
        <f>SUM(J20:J20)</f>
        <v>0</v>
      </c>
      <c r="K21" s="2"/>
      <c r="L21" s="2"/>
    </row>
    <row r="22" spans="1:12" x14ac:dyDescent="0.25">
      <c r="A22" s="21" t="s">
        <v>79</v>
      </c>
      <c r="B22" s="22" t="s">
        <v>9</v>
      </c>
      <c r="C22" s="23"/>
      <c r="D22" s="23"/>
      <c r="E22" s="23"/>
      <c r="F22" s="22" t="s">
        <v>9</v>
      </c>
      <c r="G22" s="23"/>
      <c r="H22" s="23"/>
      <c r="I22" s="12"/>
      <c r="J22" s="12"/>
      <c r="K22" s="2"/>
      <c r="L22" s="2"/>
    </row>
    <row r="23" spans="1:12" x14ac:dyDescent="0.25">
      <c r="A23" s="17" t="s">
        <v>80</v>
      </c>
      <c r="B23" s="13" t="s">
        <v>9</v>
      </c>
      <c r="C23" s="14"/>
      <c r="D23" s="14"/>
      <c r="E23" s="14"/>
      <c r="F23" s="13" t="s">
        <v>9</v>
      </c>
      <c r="G23" s="14"/>
      <c r="H23" s="14"/>
      <c r="I23" s="14"/>
      <c r="J23" s="14"/>
      <c r="K23" s="2"/>
      <c r="L23" s="2"/>
    </row>
    <row r="24" spans="1:12" x14ac:dyDescent="0.25">
      <c r="A24" s="15" t="s">
        <v>81</v>
      </c>
      <c r="B24" s="5" t="s">
        <v>64</v>
      </c>
      <c r="C24" s="9">
        <v>1</v>
      </c>
      <c r="D24" s="9">
        <v>0</v>
      </c>
      <c r="E24" s="9">
        <f>C24*D24</f>
        <v>0</v>
      </c>
      <c r="F24" s="5" t="s">
        <v>9</v>
      </c>
      <c r="G24" s="20"/>
      <c r="H24" s="9">
        <f>C24*G24</f>
        <v>0</v>
      </c>
      <c r="I24" s="9">
        <f>D24+G24</f>
        <v>0</v>
      </c>
      <c r="J24" s="9">
        <f>E24+H24</f>
        <v>0</v>
      </c>
      <c r="K24" s="2"/>
      <c r="L24" s="2"/>
    </row>
    <row r="25" spans="1:12" x14ac:dyDescent="0.25">
      <c r="A25" s="17" t="s">
        <v>82</v>
      </c>
      <c r="B25" s="13" t="s">
        <v>9</v>
      </c>
      <c r="C25" s="14"/>
      <c r="D25" s="14"/>
      <c r="E25" s="14"/>
      <c r="F25" s="13" t="s">
        <v>9</v>
      </c>
      <c r="G25" s="14"/>
      <c r="H25" s="14"/>
      <c r="I25" s="14"/>
      <c r="J25" s="14"/>
      <c r="K25" s="2"/>
      <c r="L25" s="2"/>
    </row>
    <row r="26" spans="1:12" x14ac:dyDescent="0.25">
      <c r="A26" s="15" t="s">
        <v>83</v>
      </c>
      <c r="B26" s="5" t="s">
        <v>64</v>
      </c>
      <c r="C26" s="9">
        <v>140</v>
      </c>
      <c r="D26" s="20"/>
      <c r="E26" s="9">
        <f>C26*D26</f>
        <v>0</v>
      </c>
      <c r="F26" s="5" t="s">
        <v>9</v>
      </c>
      <c r="G26" s="20"/>
      <c r="H26" s="9">
        <f>C26*G26</f>
        <v>0</v>
      </c>
      <c r="I26" s="9">
        <f>D26+G26</f>
        <v>0</v>
      </c>
      <c r="J26" s="9">
        <f>E26+H26</f>
        <v>0</v>
      </c>
      <c r="K26" s="2"/>
      <c r="L26" s="2"/>
    </row>
    <row r="27" spans="1:12" ht="26.25" x14ac:dyDescent="0.25">
      <c r="A27" s="17" t="s">
        <v>84</v>
      </c>
      <c r="B27" s="13" t="s">
        <v>9</v>
      </c>
      <c r="C27" s="14"/>
      <c r="D27" s="14"/>
      <c r="E27" s="14"/>
      <c r="F27" s="13" t="s">
        <v>9</v>
      </c>
      <c r="G27" s="14"/>
      <c r="H27" s="14"/>
      <c r="I27" s="14"/>
      <c r="J27" s="14"/>
      <c r="K27" s="2"/>
      <c r="L27" s="2"/>
    </row>
    <row r="28" spans="1:12" x14ac:dyDescent="0.25">
      <c r="A28" s="15" t="s">
        <v>85</v>
      </c>
      <c r="B28" s="5" t="s">
        <v>64</v>
      </c>
      <c r="C28" s="9">
        <v>12</v>
      </c>
      <c r="D28" s="20"/>
      <c r="E28" s="9">
        <f>C28*D28</f>
        <v>0</v>
      </c>
      <c r="F28" s="5" t="s">
        <v>9</v>
      </c>
      <c r="G28" s="20"/>
      <c r="H28" s="9">
        <f>C28*G28</f>
        <v>0</v>
      </c>
      <c r="I28" s="9">
        <f>D28+G28</f>
        <v>0</v>
      </c>
      <c r="J28" s="9">
        <f>E28+H28</f>
        <v>0</v>
      </c>
      <c r="K28" s="2"/>
      <c r="L28" s="2"/>
    </row>
    <row r="29" spans="1:12" x14ac:dyDescent="0.25">
      <c r="A29" s="17" t="s">
        <v>86</v>
      </c>
      <c r="B29" s="13" t="s">
        <v>9</v>
      </c>
      <c r="C29" s="14"/>
      <c r="D29" s="14"/>
      <c r="E29" s="14"/>
      <c r="F29" s="13" t="s">
        <v>9</v>
      </c>
      <c r="G29" s="14"/>
      <c r="H29" s="14"/>
      <c r="I29" s="14"/>
      <c r="J29" s="14"/>
      <c r="K29" s="2"/>
      <c r="L29" s="2"/>
    </row>
    <row r="30" spans="1:12" x14ac:dyDescent="0.25">
      <c r="A30" s="15" t="s">
        <v>87</v>
      </c>
      <c r="B30" s="5" t="s">
        <v>64</v>
      </c>
      <c r="C30" s="9">
        <v>8</v>
      </c>
      <c r="D30" s="20"/>
      <c r="E30" s="9">
        <f>C30*D30</f>
        <v>0</v>
      </c>
      <c r="F30" s="5" t="s">
        <v>9</v>
      </c>
      <c r="G30" s="20"/>
      <c r="H30" s="9">
        <f>C30*G30</f>
        <v>0</v>
      </c>
      <c r="I30" s="9">
        <f>D30+G30</f>
        <v>0</v>
      </c>
      <c r="J30" s="9">
        <f>E30+H30</f>
        <v>0</v>
      </c>
      <c r="K30" s="2"/>
      <c r="L30" s="2"/>
    </row>
    <row r="31" spans="1:12" x14ac:dyDescent="0.25">
      <c r="A31" s="15" t="s">
        <v>88</v>
      </c>
      <c r="B31" s="5" t="s">
        <v>64</v>
      </c>
      <c r="C31" s="9">
        <v>12</v>
      </c>
      <c r="D31" s="20"/>
      <c r="E31" s="9">
        <f>C31*D31</f>
        <v>0</v>
      </c>
      <c r="F31" s="5" t="s">
        <v>9</v>
      </c>
      <c r="G31" s="20"/>
      <c r="H31" s="9">
        <f>C31*G31</f>
        <v>0</v>
      </c>
      <c r="I31" s="9">
        <f>D31+G31</f>
        <v>0</v>
      </c>
      <c r="J31" s="9">
        <f>E31+H31</f>
        <v>0</v>
      </c>
      <c r="K31" s="2"/>
      <c r="L31" s="2"/>
    </row>
    <row r="32" spans="1:12" x14ac:dyDescent="0.25">
      <c r="A32" s="17" t="s">
        <v>89</v>
      </c>
      <c r="B32" s="13" t="s">
        <v>9</v>
      </c>
      <c r="C32" s="14"/>
      <c r="D32" s="14"/>
      <c r="E32" s="14"/>
      <c r="F32" s="13" t="s">
        <v>9</v>
      </c>
      <c r="G32" s="14"/>
      <c r="H32" s="14"/>
      <c r="I32" s="14"/>
      <c r="J32" s="14"/>
      <c r="K32" s="2"/>
      <c r="L32" s="2"/>
    </row>
    <row r="33" spans="1:12" x14ac:dyDescent="0.25">
      <c r="A33" s="15" t="s">
        <v>90</v>
      </c>
      <c r="B33" s="5" t="s">
        <v>64</v>
      </c>
      <c r="C33" s="9">
        <v>65</v>
      </c>
      <c r="D33" s="20"/>
      <c r="E33" s="9">
        <f>C33*D33</f>
        <v>0</v>
      </c>
      <c r="F33" s="5" t="s">
        <v>9</v>
      </c>
      <c r="G33" s="9">
        <v>0</v>
      </c>
      <c r="H33" s="9">
        <f>C33*G33</f>
        <v>0</v>
      </c>
      <c r="I33" s="9">
        <f>D33+G33</f>
        <v>0</v>
      </c>
      <c r="J33" s="9">
        <f>E33+H33</f>
        <v>0</v>
      </c>
      <c r="K33" s="2"/>
      <c r="L33" s="2"/>
    </row>
    <row r="34" spans="1:12" x14ac:dyDescent="0.25">
      <c r="A34" s="15" t="s">
        <v>9</v>
      </c>
      <c r="B34" s="5" t="s">
        <v>9</v>
      </c>
      <c r="C34" s="9"/>
      <c r="D34" s="9"/>
      <c r="E34" s="9"/>
      <c r="F34" s="5" t="s">
        <v>9</v>
      </c>
      <c r="G34" s="9"/>
      <c r="H34" s="9"/>
      <c r="I34" s="9">
        <f>D34+G34</f>
        <v>0</v>
      </c>
      <c r="J34" s="9">
        <f>E34+H34</f>
        <v>0</v>
      </c>
      <c r="K34" s="2"/>
      <c r="L34" s="2"/>
    </row>
    <row r="35" spans="1:12" x14ac:dyDescent="0.25">
      <c r="A35" s="17" t="s">
        <v>91</v>
      </c>
      <c r="B35" s="13" t="s">
        <v>9</v>
      </c>
      <c r="C35" s="14"/>
      <c r="D35" s="14"/>
      <c r="E35" s="14"/>
      <c r="F35" s="13" t="s">
        <v>9</v>
      </c>
      <c r="G35" s="14"/>
      <c r="H35" s="14"/>
      <c r="I35" s="14"/>
      <c r="J35" s="14"/>
      <c r="K35" s="2"/>
      <c r="L35" s="2"/>
    </row>
    <row r="36" spans="1:12" x14ac:dyDescent="0.25">
      <c r="A36" s="15" t="s">
        <v>92</v>
      </c>
      <c r="B36" s="5" t="s">
        <v>93</v>
      </c>
      <c r="C36" s="9">
        <v>44</v>
      </c>
      <c r="D36" s="20"/>
      <c r="E36" s="9">
        <f t="shared" ref="E36:E42" si="4">C36*D36</f>
        <v>0</v>
      </c>
      <c r="F36" s="5" t="s">
        <v>9</v>
      </c>
      <c r="G36" s="20"/>
      <c r="H36" s="9">
        <f t="shared" ref="H36:H42" si="5">C36*G36</f>
        <v>0</v>
      </c>
      <c r="I36" s="9">
        <f t="shared" ref="I36:J43" si="6">D36+G36</f>
        <v>0</v>
      </c>
      <c r="J36" s="9">
        <f t="shared" si="6"/>
        <v>0</v>
      </c>
      <c r="K36" s="2"/>
      <c r="L36" s="2"/>
    </row>
    <row r="37" spans="1:12" x14ac:dyDescent="0.25">
      <c r="A37" s="15" t="s">
        <v>94</v>
      </c>
      <c r="B37" s="5" t="s">
        <v>93</v>
      </c>
      <c r="C37" s="9">
        <v>10</v>
      </c>
      <c r="D37" s="20"/>
      <c r="E37" s="9">
        <f t="shared" si="4"/>
        <v>0</v>
      </c>
      <c r="F37" s="5" t="s">
        <v>9</v>
      </c>
      <c r="G37" s="20"/>
      <c r="H37" s="9">
        <f t="shared" si="5"/>
        <v>0</v>
      </c>
      <c r="I37" s="9">
        <f t="shared" si="6"/>
        <v>0</v>
      </c>
      <c r="J37" s="9">
        <f t="shared" si="6"/>
        <v>0</v>
      </c>
      <c r="K37" s="2"/>
      <c r="L37" s="2"/>
    </row>
    <row r="38" spans="1:12" x14ac:dyDescent="0.25">
      <c r="A38" s="15" t="s">
        <v>95</v>
      </c>
      <c r="B38" s="5" t="s">
        <v>93</v>
      </c>
      <c r="C38" s="9">
        <v>8</v>
      </c>
      <c r="D38" s="20"/>
      <c r="E38" s="9">
        <f t="shared" si="4"/>
        <v>0</v>
      </c>
      <c r="F38" s="5" t="s">
        <v>9</v>
      </c>
      <c r="G38" s="20"/>
      <c r="H38" s="9">
        <f t="shared" si="5"/>
        <v>0</v>
      </c>
      <c r="I38" s="9">
        <f t="shared" si="6"/>
        <v>0</v>
      </c>
      <c r="J38" s="9">
        <f t="shared" si="6"/>
        <v>0</v>
      </c>
      <c r="K38" s="2"/>
      <c r="L38" s="2"/>
    </row>
    <row r="39" spans="1:12" x14ac:dyDescent="0.25">
      <c r="A39" s="15" t="s">
        <v>96</v>
      </c>
      <c r="B39" s="5" t="s">
        <v>93</v>
      </c>
      <c r="C39" s="9">
        <v>4</v>
      </c>
      <c r="D39" s="20"/>
      <c r="E39" s="9">
        <f t="shared" si="4"/>
        <v>0</v>
      </c>
      <c r="F39" s="5" t="s">
        <v>9</v>
      </c>
      <c r="G39" s="20"/>
      <c r="H39" s="9">
        <f t="shared" si="5"/>
        <v>0</v>
      </c>
      <c r="I39" s="9">
        <f t="shared" si="6"/>
        <v>0</v>
      </c>
      <c r="J39" s="9">
        <f t="shared" si="6"/>
        <v>0</v>
      </c>
      <c r="K39" s="2"/>
      <c r="L39" s="2"/>
    </row>
    <row r="40" spans="1:12" x14ac:dyDescent="0.25">
      <c r="A40" s="15" t="s">
        <v>97</v>
      </c>
      <c r="B40" s="5" t="s">
        <v>93</v>
      </c>
      <c r="C40" s="9">
        <v>12</v>
      </c>
      <c r="D40" s="20"/>
      <c r="E40" s="9">
        <f t="shared" si="4"/>
        <v>0</v>
      </c>
      <c r="F40" s="5" t="s">
        <v>9</v>
      </c>
      <c r="G40" s="20"/>
      <c r="H40" s="9">
        <f t="shared" si="5"/>
        <v>0</v>
      </c>
      <c r="I40" s="9">
        <f t="shared" si="6"/>
        <v>0</v>
      </c>
      <c r="J40" s="9">
        <f t="shared" si="6"/>
        <v>0</v>
      </c>
      <c r="K40" s="2"/>
      <c r="L40" s="2"/>
    </row>
    <row r="41" spans="1:12" x14ac:dyDescent="0.25">
      <c r="A41" s="15" t="s">
        <v>98</v>
      </c>
      <c r="B41" s="5" t="s">
        <v>93</v>
      </c>
      <c r="C41" s="9">
        <v>4</v>
      </c>
      <c r="D41" s="20"/>
      <c r="E41" s="9">
        <f t="shared" si="4"/>
        <v>0</v>
      </c>
      <c r="F41" s="5" t="s">
        <v>9</v>
      </c>
      <c r="G41" s="20"/>
      <c r="H41" s="9">
        <f t="shared" si="5"/>
        <v>0</v>
      </c>
      <c r="I41" s="9">
        <f t="shared" si="6"/>
        <v>0</v>
      </c>
      <c r="J41" s="9">
        <f t="shared" si="6"/>
        <v>0</v>
      </c>
      <c r="K41" s="2"/>
      <c r="L41" s="2"/>
    </row>
    <row r="42" spans="1:12" x14ac:dyDescent="0.25">
      <c r="A42" s="15" t="s">
        <v>99</v>
      </c>
      <c r="B42" s="5" t="s">
        <v>93</v>
      </c>
      <c r="C42" s="9">
        <v>4</v>
      </c>
      <c r="D42" s="20"/>
      <c r="E42" s="9">
        <f t="shared" si="4"/>
        <v>0</v>
      </c>
      <c r="F42" s="5" t="s">
        <v>9</v>
      </c>
      <c r="G42" s="20"/>
      <c r="H42" s="9">
        <f t="shared" si="5"/>
        <v>0</v>
      </c>
      <c r="I42" s="9">
        <f t="shared" si="6"/>
        <v>0</v>
      </c>
      <c r="J42" s="9">
        <f t="shared" si="6"/>
        <v>0</v>
      </c>
      <c r="K42" s="2"/>
      <c r="L42" s="2"/>
    </row>
    <row r="43" spans="1:12" x14ac:dyDescent="0.25">
      <c r="A43" s="15" t="s">
        <v>9</v>
      </c>
      <c r="B43" s="5" t="s">
        <v>9</v>
      </c>
      <c r="C43" s="9"/>
      <c r="D43" s="9"/>
      <c r="E43" s="9"/>
      <c r="F43" s="5" t="s">
        <v>9</v>
      </c>
      <c r="G43" s="9"/>
      <c r="H43" s="9"/>
      <c r="I43" s="9">
        <f t="shared" si="6"/>
        <v>0</v>
      </c>
      <c r="J43" s="9">
        <f t="shared" si="6"/>
        <v>0</v>
      </c>
      <c r="K43" s="2"/>
      <c r="L43" s="2"/>
    </row>
    <row r="44" spans="1:12" x14ac:dyDescent="0.25">
      <c r="A44" s="17" t="s">
        <v>100</v>
      </c>
      <c r="B44" s="13" t="s">
        <v>9</v>
      </c>
      <c r="C44" s="14"/>
      <c r="D44" s="14"/>
      <c r="E44" s="14"/>
      <c r="F44" s="13" t="s">
        <v>9</v>
      </c>
      <c r="G44" s="14"/>
      <c r="H44" s="14"/>
      <c r="I44" s="14"/>
      <c r="J44" s="14"/>
      <c r="K44" s="2"/>
      <c r="L44" s="2"/>
    </row>
    <row r="45" spans="1:12" x14ac:dyDescent="0.25">
      <c r="A45" s="15" t="s">
        <v>101</v>
      </c>
      <c r="B45" s="5" t="s">
        <v>64</v>
      </c>
      <c r="C45" s="9">
        <v>1</v>
      </c>
      <c r="D45" s="20"/>
      <c r="E45" s="9">
        <f>C45*D45</f>
        <v>0</v>
      </c>
      <c r="F45" s="5" t="s">
        <v>9</v>
      </c>
      <c r="G45" s="20"/>
      <c r="H45" s="9">
        <f>C45*G45</f>
        <v>0</v>
      </c>
      <c r="I45" s="9">
        <f t="shared" ref="I45:J48" si="7">D45+G45</f>
        <v>0</v>
      </c>
      <c r="J45" s="9">
        <f t="shared" si="7"/>
        <v>0</v>
      </c>
      <c r="K45" s="2"/>
      <c r="L45" s="2"/>
    </row>
    <row r="46" spans="1:12" x14ac:dyDescent="0.25">
      <c r="A46" s="15" t="s">
        <v>102</v>
      </c>
      <c r="B46" s="5" t="s">
        <v>64</v>
      </c>
      <c r="C46" s="9">
        <v>2</v>
      </c>
      <c r="D46" s="20"/>
      <c r="E46" s="9">
        <f>C46*D46</f>
        <v>0</v>
      </c>
      <c r="F46" s="5" t="s">
        <v>9</v>
      </c>
      <c r="G46" s="20"/>
      <c r="H46" s="9">
        <f>C46*G46</f>
        <v>0</v>
      </c>
      <c r="I46" s="9">
        <f t="shared" si="7"/>
        <v>0</v>
      </c>
      <c r="J46" s="9">
        <f t="shared" si="7"/>
        <v>0</v>
      </c>
      <c r="K46" s="2"/>
      <c r="L46" s="2"/>
    </row>
    <row r="47" spans="1:12" x14ac:dyDescent="0.25">
      <c r="A47" s="15" t="s">
        <v>103</v>
      </c>
      <c r="B47" s="5" t="s">
        <v>64</v>
      </c>
      <c r="C47" s="9">
        <v>1</v>
      </c>
      <c r="D47" s="20"/>
      <c r="E47" s="9">
        <f>C47*D47</f>
        <v>0</v>
      </c>
      <c r="F47" s="5" t="s">
        <v>9</v>
      </c>
      <c r="G47" s="20"/>
      <c r="H47" s="9">
        <f>C47*G47</f>
        <v>0</v>
      </c>
      <c r="I47" s="9">
        <f t="shared" si="7"/>
        <v>0</v>
      </c>
      <c r="J47" s="9">
        <f t="shared" si="7"/>
        <v>0</v>
      </c>
      <c r="K47" s="2"/>
      <c r="L47" s="2"/>
    </row>
    <row r="48" spans="1:12" x14ac:dyDescent="0.25">
      <c r="A48" s="15" t="s">
        <v>104</v>
      </c>
      <c r="B48" s="5" t="s">
        <v>64</v>
      </c>
      <c r="C48" s="9">
        <v>1</v>
      </c>
      <c r="D48" s="20"/>
      <c r="E48" s="9">
        <f>C48*D48</f>
        <v>0</v>
      </c>
      <c r="F48" s="5" t="s">
        <v>9</v>
      </c>
      <c r="G48" s="20"/>
      <c r="H48" s="9">
        <f>C48*G48</f>
        <v>0</v>
      </c>
      <c r="I48" s="9">
        <f t="shared" si="7"/>
        <v>0</v>
      </c>
      <c r="J48" s="9">
        <f t="shared" si="7"/>
        <v>0</v>
      </c>
      <c r="K48" s="2"/>
      <c r="L48" s="2"/>
    </row>
    <row r="49" spans="1:12" x14ac:dyDescent="0.25">
      <c r="A49" s="17" t="s">
        <v>105</v>
      </c>
      <c r="B49" s="13" t="s">
        <v>9</v>
      </c>
      <c r="C49" s="14"/>
      <c r="D49" s="14"/>
      <c r="E49" s="14"/>
      <c r="F49" s="13" t="s">
        <v>9</v>
      </c>
      <c r="G49" s="14"/>
      <c r="H49" s="14"/>
      <c r="I49" s="14"/>
      <c r="J49" s="14"/>
      <c r="K49" s="2"/>
      <c r="L49" s="2"/>
    </row>
    <row r="50" spans="1:12" x14ac:dyDescent="0.25">
      <c r="A50" s="15" t="s">
        <v>106</v>
      </c>
      <c r="B50" s="5" t="s">
        <v>64</v>
      </c>
      <c r="C50" s="9">
        <v>1</v>
      </c>
      <c r="D50" s="20"/>
      <c r="E50" s="9">
        <f>C50*D50</f>
        <v>0</v>
      </c>
      <c r="F50" s="5" t="s">
        <v>9</v>
      </c>
      <c r="G50" s="9">
        <v>0</v>
      </c>
      <c r="H50" s="9">
        <f>C50*G50</f>
        <v>0</v>
      </c>
      <c r="I50" s="9">
        <f t="shared" ref="I50:J52" si="8">D50+G50</f>
        <v>0</v>
      </c>
      <c r="J50" s="9">
        <f t="shared" si="8"/>
        <v>0</v>
      </c>
      <c r="K50" s="2"/>
      <c r="L50" s="2"/>
    </row>
    <row r="51" spans="1:12" x14ac:dyDescent="0.25">
      <c r="A51" s="15" t="s">
        <v>107</v>
      </c>
      <c r="B51" s="5" t="s">
        <v>64</v>
      </c>
      <c r="C51" s="9">
        <v>3</v>
      </c>
      <c r="D51" s="20"/>
      <c r="E51" s="9">
        <f>C51*D51</f>
        <v>0</v>
      </c>
      <c r="F51" s="5" t="s">
        <v>9</v>
      </c>
      <c r="G51" s="9">
        <v>0</v>
      </c>
      <c r="H51" s="9">
        <f>C51*G51</f>
        <v>0</v>
      </c>
      <c r="I51" s="9">
        <f t="shared" si="8"/>
        <v>0</v>
      </c>
      <c r="J51" s="9">
        <f t="shared" si="8"/>
        <v>0</v>
      </c>
      <c r="K51" s="2"/>
      <c r="L51" s="2"/>
    </row>
    <row r="52" spans="1:12" x14ac:dyDescent="0.25">
      <c r="A52" s="15" t="s">
        <v>108</v>
      </c>
      <c r="B52" s="5" t="s">
        <v>64</v>
      </c>
      <c r="C52" s="9">
        <v>1</v>
      </c>
      <c r="D52" s="20"/>
      <c r="E52" s="9">
        <f>C52*D52</f>
        <v>0</v>
      </c>
      <c r="F52" s="5" t="s">
        <v>9</v>
      </c>
      <c r="G52" s="9">
        <v>0</v>
      </c>
      <c r="H52" s="9">
        <f>C52*G52</f>
        <v>0</v>
      </c>
      <c r="I52" s="9">
        <f t="shared" si="8"/>
        <v>0</v>
      </c>
      <c r="J52" s="9">
        <f t="shared" si="8"/>
        <v>0</v>
      </c>
      <c r="K52" s="2"/>
      <c r="L52" s="2"/>
    </row>
    <row r="53" spans="1:12" x14ac:dyDescent="0.25">
      <c r="A53" s="17" t="s">
        <v>109</v>
      </c>
      <c r="B53" s="13" t="s">
        <v>9</v>
      </c>
      <c r="C53" s="14"/>
      <c r="D53" s="14"/>
      <c r="E53" s="14"/>
      <c r="F53" s="13" t="s">
        <v>9</v>
      </c>
      <c r="G53" s="14"/>
      <c r="H53" s="14"/>
      <c r="I53" s="14"/>
      <c r="J53" s="14"/>
      <c r="K53" s="2"/>
      <c r="L53" s="2"/>
    </row>
    <row r="54" spans="1:12" x14ac:dyDescent="0.25">
      <c r="A54" s="15" t="s">
        <v>110</v>
      </c>
      <c r="B54" s="5" t="s">
        <v>64</v>
      </c>
      <c r="C54" s="9">
        <v>5</v>
      </c>
      <c r="D54" s="20"/>
      <c r="E54" s="9">
        <f>C54*D54</f>
        <v>0</v>
      </c>
      <c r="F54" s="5" t="s">
        <v>9</v>
      </c>
      <c r="G54" s="9">
        <v>0</v>
      </c>
      <c r="H54" s="9">
        <f>C54*G54</f>
        <v>0</v>
      </c>
      <c r="I54" s="9">
        <f>D54+G54</f>
        <v>0</v>
      </c>
      <c r="J54" s="9">
        <f>E54+H54</f>
        <v>0</v>
      </c>
      <c r="K54" s="2"/>
      <c r="L54" s="2"/>
    </row>
    <row r="55" spans="1:12" ht="26.25" x14ac:dyDescent="0.25">
      <c r="A55" s="17" t="s">
        <v>111</v>
      </c>
      <c r="B55" s="13" t="s">
        <v>9</v>
      </c>
      <c r="C55" s="14"/>
      <c r="D55" s="14"/>
      <c r="E55" s="14"/>
      <c r="F55" s="13" t="s">
        <v>9</v>
      </c>
      <c r="G55" s="14"/>
      <c r="H55" s="14"/>
      <c r="I55" s="14"/>
      <c r="J55" s="14"/>
      <c r="K55" s="2"/>
      <c r="L55" s="2"/>
    </row>
    <row r="56" spans="1:12" x14ac:dyDescent="0.25">
      <c r="A56" s="15" t="s">
        <v>112</v>
      </c>
      <c r="B56" s="5" t="s">
        <v>64</v>
      </c>
      <c r="C56" s="9">
        <v>12</v>
      </c>
      <c r="D56" s="20"/>
      <c r="E56" s="9">
        <f>C56*D56</f>
        <v>0</v>
      </c>
      <c r="F56" s="5" t="s">
        <v>9</v>
      </c>
      <c r="G56" s="20"/>
      <c r="H56" s="9">
        <f>C56*G56</f>
        <v>0</v>
      </c>
      <c r="I56" s="9">
        <f>D56+G56</f>
        <v>0</v>
      </c>
      <c r="J56" s="9">
        <f>E56+H56</f>
        <v>0</v>
      </c>
      <c r="K56" s="2"/>
      <c r="L56" s="2"/>
    </row>
    <row r="57" spans="1:12" x14ac:dyDescent="0.25">
      <c r="A57" s="17" t="s">
        <v>113</v>
      </c>
      <c r="B57" s="13" t="s">
        <v>9</v>
      </c>
      <c r="C57" s="14"/>
      <c r="D57" s="14"/>
      <c r="E57" s="14"/>
      <c r="F57" s="13" t="s">
        <v>9</v>
      </c>
      <c r="G57" s="14"/>
      <c r="H57" s="14"/>
      <c r="I57" s="14"/>
      <c r="J57" s="14"/>
      <c r="K57" s="2"/>
      <c r="L57" s="2"/>
    </row>
    <row r="58" spans="1:12" x14ac:dyDescent="0.25">
      <c r="A58" s="15" t="s">
        <v>114</v>
      </c>
      <c r="B58" s="5" t="s">
        <v>64</v>
      </c>
      <c r="C58" s="9">
        <v>2</v>
      </c>
      <c r="D58" s="20"/>
      <c r="E58" s="9">
        <f>C58*D58</f>
        <v>0</v>
      </c>
      <c r="F58" s="5" t="s">
        <v>9</v>
      </c>
      <c r="G58" s="20"/>
      <c r="H58" s="9">
        <f>C58*G58</f>
        <v>0</v>
      </c>
      <c r="I58" s="9">
        <f>D58+G58</f>
        <v>0</v>
      </c>
      <c r="J58" s="9">
        <f>E58+H58</f>
        <v>0</v>
      </c>
      <c r="K58" s="2"/>
      <c r="L58" s="2"/>
    </row>
    <row r="59" spans="1:12" ht="26.25" x14ac:dyDescent="0.25">
      <c r="A59" s="17" t="s">
        <v>115</v>
      </c>
      <c r="B59" s="13" t="s">
        <v>9</v>
      </c>
      <c r="C59" s="14"/>
      <c r="D59" s="14"/>
      <c r="E59" s="14"/>
      <c r="F59" s="13" t="s">
        <v>9</v>
      </c>
      <c r="G59" s="14"/>
      <c r="H59" s="14"/>
      <c r="I59" s="14"/>
      <c r="J59" s="14"/>
      <c r="K59" s="2"/>
      <c r="L59" s="2"/>
    </row>
    <row r="60" spans="1:12" ht="24.75" x14ac:dyDescent="0.25">
      <c r="A60" s="15" t="s">
        <v>116</v>
      </c>
      <c r="B60" s="5" t="s">
        <v>64</v>
      </c>
      <c r="C60" s="9">
        <v>2</v>
      </c>
      <c r="D60" s="20"/>
      <c r="E60" s="9">
        <f>C60*D60</f>
        <v>0</v>
      </c>
      <c r="F60" s="5" t="s">
        <v>9</v>
      </c>
      <c r="G60" s="20"/>
      <c r="H60" s="9">
        <f>C60*G60</f>
        <v>0</v>
      </c>
      <c r="I60" s="9">
        <f>D60+G60</f>
        <v>0</v>
      </c>
      <c r="J60" s="9">
        <f>E60+H60</f>
        <v>0</v>
      </c>
      <c r="K60" s="2"/>
      <c r="L60" s="2"/>
    </row>
    <row r="61" spans="1:12" x14ac:dyDescent="0.25">
      <c r="A61" s="17" t="s">
        <v>117</v>
      </c>
      <c r="B61" s="13" t="s">
        <v>9</v>
      </c>
      <c r="C61" s="14"/>
      <c r="D61" s="14"/>
      <c r="E61" s="14"/>
      <c r="F61" s="13" t="s">
        <v>9</v>
      </c>
      <c r="G61" s="14"/>
      <c r="H61" s="14"/>
      <c r="I61" s="14"/>
      <c r="J61" s="14"/>
      <c r="K61" s="2"/>
      <c r="L61" s="2"/>
    </row>
    <row r="62" spans="1:12" x14ac:dyDescent="0.25">
      <c r="A62" s="15" t="s">
        <v>118</v>
      </c>
      <c r="B62" s="5" t="s">
        <v>64</v>
      </c>
      <c r="C62" s="9">
        <v>6</v>
      </c>
      <c r="D62" s="20"/>
      <c r="E62" s="9">
        <f>C62*D62</f>
        <v>0</v>
      </c>
      <c r="F62" s="5" t="s">
        <v>9</v>
      </c>
      <c r="G62" s="9">
        <v>0</v>
      </c>
      <c r="H62" s="9">
        <f>C62*G62</f>
        <v>0</v>
      </c>
      <c r="I62" s="9">
        <f>D62+G62</f>
        <v>0</v>
      </c>
      <c r="J62" s="9">
        <f>E62+H62</f>
        <v>0</v>
      </c>
      <c r="K62" s="2"/>
      <c r="L62" s="2"/>
    </row>
    <row r="63" spans="1:12" x14ac:dyDescent="0.25">
      <c r="A63" s="15" t="s">
        <v>119</v>
      </c>
      <c r="B63" s="5" t="s">
        <v>64</v>
      </c>
      <c r="C63" s="9">
        <v>6</v>
      </c>
      <c r="D63" s="20"/>
      <c r="E63" s="9">
        <f>C63*D63</f>
        <v>0</v>
      </c>
      <c r="F63" s="5" t="s">
        <v>9</v>
      </c>
      <c r="G63" s="9">
        <v>0</v>
      </c>
      <c r="H63" s="9">
        <f>C63*G63</f>
        <v>0</v>
      </c>
      <c r="I63" s="9">
        <f>D63+G63</f>
        <v>0</v>
      </c>
      <c r="J63" s="9">
        <f>E63+H63</f>
        <v>0</v>
      </c>
      <c r="K63" s="2"/>
      <c r="L63" s="2"/>
    </row>
    <row r="64" spans="1:12" x14ac:dyDescent="0.25">
      <c r="A64" s="17" t="s">
        <v>120</v>
      </c>
      <c r="B64" s="13" t="s">
        <v>9</v>
      </c>
      <c r="C64" s="14"/>
      <c r="D64" s="14"/>
      <c r="E64" s="14"/>
      <c r="F64" s="13" t="s">
        <v>9</v>
      </c>
      <c r="G64" s="14"/>
      <c r="H64" s="14"/>
      <c r="I64" s="14"/>
      <c r="J64" s="14"/>
      <c r="K64" s="2"/>
      <c r="L64" s="2"/>
    </row>
    <row r="65" spans="1:12" x14ac:dyDescent="0.25">
      <c r="A65" s="15" t="s">
        <v>121</v>
      </c>
      <c r="B65" s="5" t="s">
        <v>64</v>
      </c>
      <c r="C65" s="9">
        <v>5</v>
      </c>
      <c r="D65" s="9">
        <v>0</v>
      </c>
      <c r="E65" s="9">
        <f>C65*D65</f>
        <v>0</v>
      </c>
      <c r="F65" s="5" t="s">
        <v>9</v>
      </c>
      <c r="G65" s="20"/>
      <c r="H65" s="9">
        <f>C65*G65</f>
        <v>0</v>
      </c>
      <c r="I65" s="9">
        <f>D65+G65</f>
        <v>0</v>
      </c>
      <c r="J65" s="9">
        <f>E65+H65</f>
        <v>0</v>
      </c>
      <c r="K65" s="2"/>
      <c r="L65" s="2"/>
    </row>
    <row r="66" spans="1:12" x14ac:dyDescent="0.25">
      <c r="A66" s="17" t="s">
        <v>122</v>
      </c>
      <c r="B66" s="13" t="s">
        <v>9</v>
      </c>
      <c r="C66" s="14"/>
      <c r="D66" s="14"/>
      <c r="E66" s="14"/>
      <c r="F66" s="13" t="s">
        <v>9</v>
      </c>
      <c r="G66" s="14"/>
      <c r="H66" s="14"/>
      <c r="I66" s="14"/>
      <c r="J66" s="14"/>
      <c r="K66" s="2"/>
      <c r="L66" s="2"/>
    </row>
    <row r="67" spans="1:12" x14ac:dyDescent="0.25">
      <c r="A67" s="15" t="s">
        <v>123</v>
      </c>
      <c r="B67" s="5" t="s">
        <v>93</v>
      </c>
      <c r="C67" s="9">
        <v>5</v>
      </c>
      <c r="D67" s="20"/>
      <c r="E67" s="9">
        <f>C67*D67</f>
        <v>0</v>
      </c>
      <c r="F67" s="5" t="s">
        <v>9</v>
      </c>
      <c r="G67" s="20"/>
      <c r="H67" s="9">
        <f>C67*G67</f>
        <v>0</v>
      </c>
      <c r="I67" s="9">
        <f>D67+G67</f>
        <v>0</v>
      </c>
      <c r="J67" s="9">
        <f>E67+H67</f>
        <v>0</v>
      </c>
      <c r="K67" s="2"/>
      <c r="L67" s="2"/>
    </row>
    <row r="68" spans="1:12" x14ac:dyDescent="0.25">
      <c r="A68" s="17" t="s">
        <v>124</v>
      </c>
      <c r="B68" s="13" t="s">
        <v>9</v>
      </c>
      <c r="C68" s="14"/>
      <c r="D68" s="14"/>
      <c r="E68" s="14"/>
      <c r="F68" s="13" t="s">
        <v>9</v>
      </c>
      <c r="G68" s="14"/>
      <c r="H68" s="14"/>
      <c r="I68" s="14"/>
      <c r="J68" s="14"/>
      <c r="K68" s="2"/>
      <c r="L68" s="2"/>
    </row>
    <row r="69" spans="1:12" x14ac:dyDescent="0.25">
      <c r="A69" s="15" t="s">
        <v>125</v>
      </c>
      <c r="B69" s="5" t="s">
        <v>93</v>
      </c>
      <c r="C69" s="9">
        <v>30</v>
      </c>
      <c r="D69" s="20"/>
      <c r="E69" s="9">
        <f>C69*D69</f>
        <v>0</v>
      </c>
      <c r="F69" s="5" t="s">
        <v>9</v>
      </c>
      <c r="G69" s="20"/>
      <c r="H69" s="9">
        <f>C69*G69</f>
        <v>0</v>
      </c>
      <c r="I69" s="9">
        <f>D69+G69</f>
        <v>0</v>
      </c>
      <c r="J69" s="9">
        <f>E69+H69</f>
        <v>0</v>
      </c>
      <c r="K69" s="2"/>
      <c r="L69" s="2"/>
    </row>
    <row r="70" spans="1:12" x14ac:dyDescent="0.25">
      <c r="A70" s="17" t="s">
        <v>126</v>
      </c>
      <c r="B70" s="13" t="s">
        <v>9</v>
      </c>
      <c r="C70" s="14"/>
      <c r="D70" s="14"/>
      <c r="E70" s="14"/>
      <c r="F70" s="13" t="s">
        <v>9</v>
      </c>
      <c r="G70" s="14"/>
      <c r="H70" s="14"/>
      <c r="I70" s="14"/>
      <c r="J70" s="14"/>
      <c r="K70" s="2"/>
      <c r="L70" s="2"/>
    </row>
    <row r="71" spans="1:12" x14ac:dyDescent="0.25">
      <c r="A71" s="15" t="s">
        <v>127</v>
      </c>
      <c r="B71" s="5" t="s">
        <v>93</v>
      </c>
      <c r="C71" s="9">
        <v>75</v>
      </c>
      <c r="D71" s="20"/>
      <c r="E71" s="9">
        <f>C71*D71</f>
        <v>0</v>
      </c>
      <c r="F71" s="5" t="s">
        <v>9</v>
      </c>
      <c r="G71" s="20"/>
      <c r="H71" s="9">
        <f>C71*G71</f>
        <v>0</v>
      </c>
      <c r="I71" s="9">
        <f t="shared" ref="I71:J74" si="9">D71+G71</f>
        <v>0</v>
      </c>
      <c r="J71" s="9">
        <f t="shared" si="9"/>
        <v>0</v>
      </c>
      <c r="K71" s="2"/>
      <c r="L71" s="2"/>
    </row>
    <row r="72" spans="1:12" x14ac:dyDescent="0.25">
      <c r="A72" s="15" t="s">
        <v>128</v>
      </c>
      <c r="B72" s="5" t="s">
        <v>93</v>
      </c>
      <c r="C72" s="9">
        <v>270</v>
      </c>
      <c r="D72" s="20"/>
      <c r="E72" s="9">
        <f>C72*D72</f>
        <v>0</v>
      </c>
      <c r="F72" s="5" t="s">
        <v>9</v>
      </c>
      <c r="G72" s="20"/>
      <c r="H72" s="9">
        <f>C72*G72</f>
        <v>0</v>
      </c>
      <c r="I72" s="9">
        <f t="shared" si="9"/>
        <v>0</v>
      </c>
      <c r="J72" s="9">
        <f t="shared" si="9"/>
        <v>0</v>
      </c>
      <c r="K72" s="2"/>
      <c r="L72" s="2"/>
    </row>
    <row r="73" spans="1:12" x14ac:dyDescent="0.25">
      <c r="A73" s="15" t="s">
        <v>129</v>
      </c>
      <c r="B73" s="5" t="s">
        <v>93</v>
      </c>
      <c r="C73" s="9">
        <v>20</v>
      </c>
      <c r="D73" s="20"/>
      <c r="E73" s="9">
        <f>C73*D73</f>
        <v>0</v>
      </c>
      <c r="F73" s="5" t="s">
        <v>9</v>
      </c>
      <c r="G73" s="20"/>
      <c r="H73" s="9">
        <f>C73*G73</f>
        <v>0</v>
      </c>
      <c r="I73" s="9">
        <f t="shared" si="9"/>
        <v>0</v>
      </c>
      <c r="J73" s="9">
        <f t="shared" si="9"/>
        <v>0</v>
      </c>
      <c r="K73" s="2"/>
      <c r="L73" s="2"/>
    </row>
    <row r="74" spans="1:12" x14ac:dyDescent="0.25">
      <c r="A74" s="15" t="s">
        <v>130</v>
      </c>
      <c r="B74" s="5" t="s">
        <v>93</v>
      </c>
      <c r="C74" s="9">
        <v>15</v>
      </c>
      <c r="D74" s="20"/>
      <c r="E74" s="9">
        <f>C74*D74</f>
        <v>0</v>
      </c>
      <c r="F74" s="5" t="s">
        <v>9</v>
      </c>
      <c r="G74" s="20"/>
      <c r="H74" s="9">
        <f>C74*G74</f>
        <v>0</v>
      </c>
      <c r="I74" s="9">
        <f t="shared" si="9"/>
        <v>0</v>
      </c>
      <c r="J74" s="9">
        <f t="shared" si="9"/>
        <v>0</v>
      </c>
      <c r="K74" s="2"/>
      <c r="L74" s="2"/>
    </row>
    <row r="75" spans="1:12" x14ac:dyDescent="0.25">
      <c r="A75" s="17" t="s">
        <v>131</v>
      </c>
      <c r="B75" s="13" t="s">
        <v>9</v>
      </c>
      <c r="C75" s="14"/>
      <c r="D75" s="14"/>
      <c r="E75" s="14"/>
      <c r="F75" s="13" t="s">
        <v>9</v>
      </c>
      <c r="G75" s="14"/>
      <c r="H75" s="14"/>
      <c r="I75" s="14"/>
      <c r="J75" s="14"/>
      <c r="K75" s="2"/>
      <c r="L75" s="2"/>
    </row>
    <row r="76" spans="1:12" x14ac:dyDescent="0.25">
      <c r="A76" s="15" t="s">
        <v>132</v>
      </c>
      <c r="B76" s="5" t="s">
        <v>64</v>
      </c>
      <c r="C76" s="9">
        <v>2</v>
      </c>
      <c r="D76" s="9">
        <v>0</v>
      </c>
      <c r="E76" s="9">
        <f>C76*D76</f>
        <v>0</v>
      </c>
      <c r="F76" s="5" t="s">
        <v>9</v>
      </c>
      <c r="G76" s="20"/>
      <c r="H76" s="9">
        <f>C76*G76</f>
        <v>0</v>
      </c>
      <c r="I76" s="9">
        <f t="shared" ref="I76:J78" si="10">D76+G76</f>
        <v>0</v>
      </c>
      <c r="J76" s="9">
        <f t="shared" si="10"/>
        <v>0</v>
      </c>
      <c r="K76" s="2"/>
      <c r="L76" s="2"/>
    </row>
    <row r="77" spans="1:12" x14ac:dyDescent="0.25">
      <c r="A77" s="15" t="s">
        <v>121</v>
      </c>
      <c r="B77" s="5" t="s">
        <v>64</v>
      </c>
      <c r="C77" s="9">
        <v>18</v>
      </c>
      <c r="D77" s="9">
        <v>0</v>
      </c>
      <c r="E77" s="9">
        <f>C77*D77</f>
        <v>0</v>
      </c>
      <c r="F77" s="5" t="s">
        <v>9</v>
      </c>
      <c r="G77" s="20"/>
      <c r="H77" s="9">
        <f>C77*G77</f>
        <v>0</v>
      </c>
      <c r="I77" s="9">
        <f t="shared" si="10"/>
        <v>0</v>
      </c>
      <c r="J77" s="9">
        <f t="shared" si="10"/>
        <v>0</v>
      </c>
      <c r="K77" s="2"/>
      <c r="L77" s="2"/>
    </row>
    <row r="78" spans="1:12" x14ac:dyDescent="0.25">
      <c r="A78" s="15" t="s">
        <v>9</v>
      </c>
      <c r="B78" s="5" t="s">
        <v>9</v>
      </c>
      <c r="C78" s="9"/>
      <c r="D78" s="9"/>
      <c r="E78" s="9"/>
      <c r="F78" s="5" t="s">
        <v>9</v>
      </c>
      <c r="G78" s="9"/>
      <c r="H78" s="9"/>
      <c r="I78" s="9">
        <f t="shared" si="10"/>
        <v>0</v>
      </c>
      <c r="J78" s="9">
        <f t="shared" si="10"/>
        <v>0</v>
      </c>
      <c r="K78" s="2"/>
      <c r="L78" s="2"/>
    </row>
    <row r="79" spans="1:12" x14ac:dyDescent="0.25">
      <c r="A79" s="17" t="s">
        <v>133</v>
      </c>
      <c r="B79" s="13" t="s">
        <v>9</v>
      </c>
      <c r="C79" s="14"/>
      <c r="D79" s="14"/>
      <c r="E79" s="14"/>
      <c r="F79" s="13" t="s">
        <v>9</v>
      </c>
      <c r="G79" s="14"/>
      <c r="H79" s="14"/>
      <c r="I79" s="14"/>
      <c r="J79" s="14"/>
      <c r="K79" s="2"/>
      <c r="L79" s="2"/>
    </row>
    <row r="80" spans="1:12" x14ac:dyDescent="0.25">
      <c r="A80" s="15" t="s">
        <v>134</v>
      </c>
      <c r="B80" s="5" t="s">
        <v>64</v>
      </c>
      <c r="C80" s="9">
        <v>206</v>
      </c>
      <c r="D80" s="20"/>
      <c r="E80" s="9">
        <f>C80*D80</f>
        <v>0</v>
      </c>
      <c r="F80" s="5" t="s">
        <v>9</v>
      </c>
      <c r="G80" s="20"/>
      <c r="H80" s="9">
        <f>C80*G80</f>
        <v>0</v>
      </c>
      <c r="I80" s="9">
        <f>D80+G80</f>
        <v>0</v>
      </c>
      <c r="J80" s="9">
        <f>E80+H80</f>
        <v>0</v>
      </c>
      <c r="K80" s="2"/>
      <c r="L80" s="2"/>
    </row>
    <row r="81" spans="1:12" x14ac:dyDescent="0.25">
      <c r="A81" s="15" t="s">
        <v>9</v>
      </c>
      <c r="B81" s="5" t="s">
        <v>9</v>
      </c>
      <c r="C81" s="9"/>
      <c r="D81" s="9"/>
      <c r="E81" s="9"/>
      <c r="F81" s="5" t="s">
        <v>9</v>
      </c>
      <c r="G81" s="9"/>
      <c r="H81" s="9"/>
      <c r="I81" s="9">
        <f>D81+G81</f>
        <v>0</v>
      </c>
      <c r="J81" s="9">
        <f>E81+H81</f>
        <v>0</v>
      </c>
      <c r="K81" s="2"/>
      <c r="L81" s="2"/>
    </row>
    <row r="82" spans="1:12" x14ac:dyDescent="0.25">
      <c r="A82" s="17" t="s">
        <v>135</v>
      </c>
      <c r="B82" s="13" t="s">
        <v>9</v>
      </c>
      <c r="C82" s="14"/>
      <c r="D82" s="14"/>
      <c r="E82" s="14"/>
      <c r="F82" s="13" t="s">
        <v>9</v>
      </c>
      <c r="G82" s="14"/>
      <c r="H82" s="14"/>
      <c r="I82" s="14"/>
      <c r="J82" s="14"/>
      <c r="K82" s="2"/>
      <c r="L82" s="2"/>
    </row>
    <row r="83" spans="1:12" x14ac:dyDescent="0.25">
      <c r="A83" s="15" t="s">
        <v>136</v>
      </c>
      <c r="B83" s="5" t="s">
        <v>64</v>
      </c>
      <c r="C83" s="9">
        <v>3</v>
      </c>
      <c r="D83" s="20"/>
      <c r="E83" s="9">
        <f>C83*D83</f>
        <v>0</v>
      </c>
      <c r="F83" s="5" t="s">
        <v>9</v>
      </c>
      <c r="G83" s="20"/>
      <c r="H83" s="9">
        <f>C83*G83</f>
        <v>0</v>
      </c>
      <c r="I83" s="9">
        <f t="shared" ref="I83:J86" si="11">D83+G83</f>
        <v>0</v>
      </c>
      <c r="J83" s="9">
        <f t="shared" si="11"/>
        <v>0</v>
      </c>
      <c r="K83" s="2"/>
      <c r="L83" s="2"/>
    </row>
    <row r="84" spans="1:12" x14ac:dyDescent="0.25">
      <c r="A84" s="15" t="s">
        <v>9</v>
      </c>
      <c r="B84" s="5" t="s">
        <v>9</v>
      </c>
      <c r="C84" s="9"/>
      <c r="D84" s="9"/>
      <c r="E84" s="9"/>
      <c r="F84" s="5" t="s">
        <v>9</v>
      </c>
      <c r="G84" s="9"/>
      <c r="H84" s="9"/>
      <c r="I84" s="9">
        <f t="shared" si="11"/>
        <v>0</v>
      </c>
      <c r="J84" s="9">
        <f t="shared" si="11"/>
        <v>0</v>
      </c>
      <c r="K84" s="2"/>
      <c r="L84" s="2"/>
    </row>
    <row r="85" spans="1:12" ht="24.75" x14ac:dyDescent="0.25">
      <c r="A85" s="15" t="s">
        <v>137</v>
      </c>
      <c r="B85" s="5" t="s">
        <v>64</v>
      </c>
      <c r="C85" s="9">
        <v>4</v>
      </c>
      <c r="D85" s="20"/>
      <c r="E85" s="9">
        <f>C85*D85</f>
        <v>0</v>
      </c>
      <c r="F85" s="5" t="s">
        <v>9</v>
      </c>
      <c r="G85" s="20"/>
      <c r="H85" s="9">
        <f>C85*G85</f>
        <v>0</v>
      </c>
      <c r="I85" s="9">
        <f t="shared" si="11"/>
        <v>0</v>
      </c>
      <c r="J85" s="9">
        <f t="shared" si="11"/>
        <v>0</v>
      </c>
      <c r="K85" s="2"/>
      <c r="L85" s="2"/>
    </row>
    <row r="86" spans="1:12" x14ac:dyDescent="0.25">
      <c r="A86" s="15" t="s">
        <v>9</v>
      </c>
      <c r="B86" s="5" t="s">
        <v>9</v>
      </c>
      <c r="C86" s="9"/>
      <c r="D86" s="9"/>
      <c r="E86" s="9"/>
      <c r="F86" s="5" t="s">
        <v>9</v>
      </c>
      <c r="G86" s="9"/>
      <c r="H86" s="9"/>
      <c r="I86" s="9">
        <f t="shared" si="11"/>
        <v>0</v>
      </c>
      <c r="J86" s="9">
        <f t="shared" si="11"/>
        <v>0</v>
      </c>
      <c r="K86" s="2"/>
      <c r="L86" s="2"/>
    </row>
    <row r="87" spans="1:12" x14ac:dyDescent="0.25">
      <c r="A87" s="17" t="s">
        <v>138</v>
      </c>
      <c r="B87" s="13" t="s">
        <v>9</v>
      </c>
      <c r="C87" s="14"/>
      <c r="D87" s="14"/>
      <c r="E87" s="14"/>
      <c r="F87" s="13" t="s">
        <v>9</v>
      </c>
      <c r="G87" s="14"/>
      <c r="H87" s="14"/>
      <c r="I87" s="14"/>
      <c r="J87" s="14"/>
      <c r="K87" s="2"/>
      <c r="L87" s="2"/>
    </row>
    <row r="88" spans="1:12" x14ac:dyDescent="0.25">
      <c r="A88" s="15" t="s">
        <v>139</v>
      </c>
      <c r="B88" s="5" t="s">
        <v>64</v>
      </c>
      <c r="C88" s="9">
        <v>1</v>
      </c>
      <c r="D88" s="20"/>
      <c r="E88" s="9">
        <f>C88*D88</f>
        <v>0</v>
      </c>
      <c r="F88" s="5" t="s">
        <v>9</v>
      </c>
      <c r="G88" s="20"/>
      <c r="H88" s="9">
        <f>C88*G88</f>
        <v>0</v>
      </c>
      <c r="I88" s="9">
        <f>D88+G88</f>
        <v>0</v>
      </c>
      <c r="J88" s="9">
        <f>E88+H88</f>
        <v>0</v>
      </c>
      <c r="K88" s="2"/>
      <c r="L88" s="2"/>
    </row>
    <row r="89" spans="1:12" x14ac:dyDescent="0.25">
      <c r="A89" s="15" t="s">
        <v>9</v>
      </c>
      <c r="B89" s="5" t="s">
        <v>9</v>
      </c>
      <c r="C89" s="9"/>
      <c r="D89" s="9"/>
      <c r="E89" s="9"/>
      <c r="F89" s="5" t="s">
        <v>9</v>
      </c>
      <c r="G89" s="9"/>
      <c r="H89" s="9"/>
      <c r="I89" s="9">
        <f>D89+G89</f>
        <v>0</v>
      </c>
      <c r="J89" s="9">
        <f>E89+H89</f>
        <v>0</v>
      </c>
      <c r="K89" s="2"/>
      <c r="L89" s="2"/>
    </row>
    <row r="90" spans="1:12" x14ac:dyDescent="0.25">
      <c r="A90" s="17" t="s">
        <v>140</v>
      </c>
      <c r="B90" s="13" t="s">
        <v>9</v>
      </c>
      <c r="C90" s="14"/>
      <c r="D90" s="14"/>
      <c r="E90" s="14"/>
      <c r="F90" s="13" t="s">
        <v>9</v>
      </c>
      <c r="G90" s="14"/>
      <c r="H90" s="14"/>
      <c r="I90" s="14"/>
      <c r="J90" s="14"/>
      <c r="K90" s="2"/>
      <c r="L90" s="2"/>
    </row>
    <row r="91" spans="1:12" x14ac:dyDescent="0.25">
      <c r="A91" s="17" t="s">
        <v>141</v>
      </c>
      <c r="B91" s="13" t="s">
        <v>9</v>
      </c>
      <c r="C91" s="14"/>
      <c r="D91" s="14"/>
      <c r="E91" s="14"/>
      <c r="F91" s="13" t="s">
        <v>9</v>
      </c>
      <c r="G91" s="14"/>
      <c r="H91" s="14"/>
      <c r="I91" s="14"/>
      <c r="J91" s="14"/>
      <c r="K91" s="2"/>
      <c r="L91" s="2"/>
    </row>
    <row r="92" spans="1:12" x14ac:dyDescent="0.25">
      <c r="A92" s="15" t="s">
        <v>142</v>
      </c>
      <c r="B92" s="5" t="s">
        <v>64</v>
      </c>
      <c r="C92" s="9">
        <v>8</v>
      </c>
      <c r="D92" s="9">
        <v>0</v>
      </c>
      <c r="E92" s="9">
        <f>C92*D92</f>
        <v>0</v>
      </c>
      <c r="F92" s="5" t="s">
        <v>9</v>
      </c>
      <c r="G92" s="20"/>
      <c r="H92" s="9">
        <f>C92*G92</f>
        <v>0</v>
      </c>
      <c r="I92" s="9">
        <f>D92+G92</f>
        <v>0</v>
      </c>
      <c r="J92" s="9">
        <f>E92+H92</f>
        <v>0</v>
      </c>
      <c r="K92" s="2"/>
      <c r="L92" s="2"/>
    </row>
    <row r="93" spans="1:12" x14ac:dyDescent="0.25">
      <c r="A93" s="15" t="s">
        <v>9</v>
      </c>
      <c r="B93" s="5" t="s">
        <v>9</v>
      </c>
      <c r="C93" s="9"/>
      <c r="D93" s="9"/>
      <c r="E93" s="9"/>
      <c r="F93" s="5" t="s">
        <v>9</v>
      </c>
      <c r="G93" s="9"/>
      <c r="H93" s="9"/>
      <c r="I93" s="9">
        <f>D93+G93</f>
        <v>0</v>
      </c>
      <c r="J93" s="9">
        <f>E93+H93</f>
        <v>0</v>
      </c>
      <c r="K93" s="2"/>
      <c r="L93" s="2"/>
    </row>
    <row r="94" spans="1:12" x14ac:dyDescent="0.25">
      <c r="A94" s="17" t="s">
        <v>143</v>
      </c>
      <c r="B94" s="13" t="s">
        <v>9</v>
      </c>
      <c r="C94" s="14"/>
      <c r="D94" s="14"/>
      <c r="E94" s="14"/>
      <c r="F94" s="13" t="s">
        <v>9</v>
      </c>
      <c r="G94" s="14"/>
      <c r="H94" s="14"/>
      <c r="I94" s="14"/>
      <c r="J94" s="14"/>
      <c r="K94" s="2"/>
      <c r="L94" s="2"/>
    </row>
    <row r="95" spans="1:12" x14ac:dyDescent="0.25">
      <c r="A95" s="17" t="s">
        <v>144</v>
      </c>
      <c r="B95" s="13" t="s">
        <v>9</v>
      </c>
      <c r="C95" s="14"/>
      <c r="D95" s="14"/>
      <c r="E95" s="14"/>
      <c r="F95" s="13" t="s">
        <v>9</v>
      </c>
      <c r="G95" s="14"/>
      <c r="H95" s="14"/>
      <c r="I95" s="14"/>
      <c r="J95" s="14"/>
      <c r="K95" s="2"/>
      <c r="L95" s="2"/>
    </row>
    <row r="96" spans="1:12" x14ac:dyDescent="0.25">
      <c r="A96" s="15" t="s">
        <v>142</v>
      </c>
      <c r="B96" s="5" t="s">
        <v>64</v>
      </c>
      <c r="C96" s="9">
        <v>8</v>
      </c>
      <c r="D96" s="9">
        <v>0</v>
      </c>
      <c r="E96" s="9">
        <f>C96*D96</f>
        <v>0</v>
      </c>
      <c r="F96" s="5" t="s">
        <v>9</v>
      </c>
      <c r="G96" s="20"/>
      <c r="H96" s="9">
        <f>C96*G96</f>
        <v>0</v>
      </c>
      <c r="I96" s="9">
        <f>D96+G96</f>
        <v>0</v>
      </c>
      <c r="J96" s="9">
        <f>E96+H96</f>
        <v>0</v>
      </c>
      <c r="K96" s="2"/>
      <c r="L96" s="2"/>
    </row>
    <row r="97" spans="1:12" x14ac:dyDescent="0.25">
      <c r="A97" s="17" t="s">
        <v>145</v>
      </c>
      <c r="B97" s="13" t="s">
        <v>9</v>
      </c>
      <c r="C97" s="14"/>
      <c r="D97" s="14"/>
      <c r="E97" s="14"/>
      <c r="F97" s="13" t="s">
        <v>9</v>
      </c>
      <c r="G97" s="14"/>
      <c r="H97" s="14"/>
      <c r="I97" s="14"/>
      <c r="J97" s="14"/>
      <c r="K97" s="2"/>
      <c r="L97" s="2"/>
    </row>
    <row r="98" spans="1:12" x14ac:dyDescent="0.25">
      <c r="A98" s="17" t="s">
        <v>146</v>
      </c>
      <c r="B98" s="13" t="s">
        <v>9</v>
      </c>
      <c r="C98" s="14"/>
      <c r="D98" s="14"/>
      <c r="E98" s="14"/>
      <c r="F98" s="13" t="s">
        <v>9</v>
      </c>
      <c r="G98" s="14"/>
      <c r="H98" s="14"/>
      <c r="I98" s="14"/>
      <c r="J98" s="14"/>
      <c r="K98" s="2"/>
      <c r="L98" s="2"/>
    </row>
    <row r="99" spans="1:12" x14ac:dyDescent="0.25">
      <c r="A99" s="15" t="s">
        <v>142</v>
      </c>
      <c r="B99" s="5" t="s">
        <v>64</v>
      </c>
      <c r="C99" s="9">
        <v>8</v>
      </c>
      <c r="D99" s="9">
        <v>0</v>
      </c>
      <c r="E99" s="9">
        <f>C99*D99</f>
        <v>0</v>
      </c>
      <c r="F99" s="5" t="s">
        <v>9</v>
      </c>
      <c r="G99" s="20"/>
      <c r="H99" s="9">
        <f>C99*G99</f>
        <v>0</v>
      </c>
      <c r="I99" s="9">
        <f>D99+G99</f>
        <v>0</v>
      </c>
      <c r="J99" s="9">
        <f>E99+H99</f>
        <v>0</v>
      </c>
      <c r="K99" s="2"/>
      <c r="L99" s="2"/>
    </row>
    <row r="100" spans="1:12" x14ac:dyDescent="0.25">
      <c r="A100" s="17" t="s">
        <v>147</v>
      </c>
      <c r="B100" s="13" t="s">
        <v>9</v>
      </c>
      <c r="C100" s="14"/>
      <c r="D100" s="14"/>
      <c r="E100" s="14"/>
      <c r="F100" s="13" t="s">
        <v>9</v>
      </c>
      <c r="G100" s="14"/>
      <c r="H100" s="14"/>
      <c r="I100" s="14"/>
      <c r="J100" s="14"/>
      <c r="K100" s="2"/>
      <c r="L100" s="2"/>
    </row>
    <row r="101" spans="1:12" x14ac:dyDescent="0.25">
      <c r="A101" s="15" t="s">
        <v>148</v>
      </c>
      <c r="B101" s="5" t="s">
        <v>64</v>
      </c>
      <c r="C101" s="9">
        <v>120</v>
      </c>
      <c r="D101" s="20"/>
      <c r="E101" s="9">
        <f>C101*D101</f>
        <v>0</v>
      </c>
      <c r="F101" s="5" t="s">
        <v>9</v>
      </c>
      <c r="G101" s="20"/>
      <c r="H101" s="9">
        <f>C101*G101</f>
        <v>0</v>
      </c>
      <c r="I101" s="9">
        <f t="shared" ref="I101:J104" si="12">D101+G101</f>
        <v>0</v>
      </c>
      <c r="J101" s="9">
        <f t="shared" si="12"/>
        <v>0</v>
      </c>
      <c r="K101" s="2"/>
      <c r="L101" s="2"/>
    </row>
    <row r="102" spans="1:12" x14ac:dyDescent="0.25">
      <c r="A102" s="15" t="s">
        <v>149</v>
      </c>
      <c r="B102" s="5" t="s">
        <v>64</v>
      </c>
      <c r="C102" s="9">
        <v>60</v>
      </c>
      <c r="D102" s="20"/>
      <c r="E102" s="9">
        <f>C102*D102</f>
        <v>0</v>
      </c>
      <c r="F102" s="5" t="s">
        <v>9</v>
      </c>
      <c r="G102" s="20"/>
      <c r="H102" s="9">
        <f>C102*G102</f>
        <v>0</v>
      </c>
      <c r="I102" s="9">
        <f t="shared" si="12"/>
        <v>0</v>
      </c>
      <c r="J102" s="9">
        <f t="shared" si="12"/>
        <v>0</v>
      </c>
      <c r="K102" s="2"/>
      <c r="L102" s="2"/>
    </row>
    <row r="103" spans="1:12" x14ac:dyDescent="0.25">
      <c r="A103" s="15" t="s">
        <v>150</v>
      </c>
      <c r="B103" s="5" t="s">
        <v>64</v>
      </c>
      <c r="C103" s="9">
        <v>6</v>
      </c>
      <c r="D103" s="20"/>
      <c r="E103" s="9">
        <f>C103*D103</f>
        <v>0</v>
      </c>
      <c r="F103" s="5" t="s">
        <v>9</v>
      </c>
      <c r="G103" s="20"/>
      <c r="H103" s="9">
        <f>C103*G103</f>
        <v>0</v>
      </c>
      <c r="I103" s="9">
        <f t="shared" si="12"/>
        <v>0</v>
      </c>
      <c r="J103" s="9">
        <f t="shared" si="12"/>
        <v>0</v>
      </c>
      <c r="K103" s="2"/>
      <c r="L103" s="2"/>
    </row>
    <row r="104" spans="1:12" x14ac:dyDescent="0.25">
      <c r="A104" s="15" t="s">
        <v>9</v>
      </c>
      <c r="B104" s="5" t="s">
        <v>9</v>
      </c>
      <c r="C104" s="9"/>
      <c r="D104" s="9"/>
      <c r="E104" s="9"/>
      <c r="F104" s="5" t="s">
        <v>9</v>
      </c>
      <c r="G104" s="9"/>
      <c r="H104" s="9"/>
      <c r="I104" s="9">
        <f t="shared" si="12"/>
        <v>0</v>
      </c>
      <c r="J104" s="9">
        <f t="shared" si="12"/>
        <v>0</v>
      </c>
      <c r="K104" s="2"/>
      <c r="L104" s="2"/>
    </row>
    <row r="105" spans="1:12" x14ac:dyDescent="0.25">
      <c r="A105" s="17" t="s">
        <v>151</v>
      </c>
      <c r="B105" s="13" t="s">
        <v>9</v>
      </c>
      <c r="C105" s="14"/>
      <c r="D105" s="14"/>
      <c r="E105" s="14"/>
      <c r="F105" s="13" t="s">
        <v>9</v>
      </c>
      <c r="G105" s="14"/>
      <c r="H105" s="14"/>
      <c r="I105" s="14"/>
      <c r="J105" s="14"/>
      <c r="K105" s="2"/>
      <c r="L105" s="2"/>
    </row>
    <row r="106" spans="1:12" x14ac:dyDescent="0.25">
      <c r="A106" s="15" t="s">
        <v>152</v>
      </c>
      <c r="B106" s="5" t="s">
        <v>153</v>
      </c>
      <c r="C106" s="9">
        <v>12</v>
      </c>
      <c r="D106" s="9">
        <v>0</v>
      </c>
      <c r="E106" s="9">
        <f t="shared" ref="E106:E112" si="13">C106*D106</f>
        <v>0</v>
      </c>
      <c r="F106" s="5" t="s">
        <v>9</v>
      </c>
      <c r="G106" s="20"/>
      <c r="H106" s="9">
        <f t="shared" ref="H106:H112" si="14">C106*G106</f>
        <v>0</v>
      </c>
      <c r="I106" s="9">
        <f t="shared" ref="I106:J112" si="15">D106+G106</f>
        <v>0</v>
      </c>
      <c r="J106" s="9">
        <f t="shared" si="15"/>
        <v>0</v>
      </c>
      <c r="K106" s="2"/>
      <c r="L106" s="2"/>
    </row>
    <row r="107" spans="1:12" x14ac:dyDescent="0.25">
      <c r="A107" s="15" t="s">
        <v>154</v>
      </c>
      <c r="B107" s="5" t="s">
        <v>155</v>
      </c>
      <c r="C107" s="9">
        <v>1</v>
      </c>
      <c r="D107" s="9">
        <v>0</v>
      </c>
      <c r="E107" s="9">
        <f t="shared" si="13"/>
        <v>0</v>
      </c>
      <c r="F107" s="5" t="s">
        <v>9</v>
      </c>
      <c r="G107" s="20"/>
      <c r="H107" s="9">
        <f t="shared" si="14"/>
        <v>0</v>
      </c>
      <c r="I107" s="9">
        <f t="shared" si="15"/>
        <v>0</v>
      </c>
      <c r="J107" s="9">
        <f t="shared" si="15"/>
        <v>0</v>
      </c>
      <c r="K107" s="2"/>
      <c r="L107" s="2"/>
    </row>
    <row r="108" spans="1:12" x14ac:dyDescent="0.25">
      <c r="A108" s="15" t="s">
        <v>156</v>
      </c>
      <c r="B108" s="5" t="s">
        <v>153</v>
      </c>
      <c r="C108" s="9">
        <v>8</v>
      </c>
      <c r="D108" s="9">
        <v>0</v>
      </c>
      <c r="E108" s="9">
        <f t="shared" si="13"/>
        <v>0</v>
      </c>
      <c r="F108" s="5" t="s">
        <v>9</v>
      </c>
      <c r="G108" s="20"/>
      <c r="H108" s="9">
        <f t="shared" si="14"/>
        <v>0</v>
      </c>
      <c r="I108" s="9">
        <f t="shared" si="15"/>
        <v>0</v>
      </c>
      <c r="J108" s="9">
        <f t="shared" si="15"/>
        <v>0</v>
      </c>
      <c r="K108" s="2"/>
      <c r="L108" s="2"/>
    </row>
    <row r="109" spans="1:12" x14ac:dyDescent="0.25">
      <c r="A109" s="15" t="s">
        <v>157</v>
      </c>
      <c r="B109" s="5" t="s">
        <v>153</v>
      </c>
      <c r="C109" s="9">
        <v>4</v>
      </c>
      <c r="D109" s="9">
        <v>0</v>
      </c>
      <c r="E109" s="9">
        <f t="shared" si="13"/>
        <v>0</v>
      </c>
      <c r="F109" s="5" t="s">
        <v>9</v>
      </c>
      <c r="G109" s="20"/>
      <c r="H109" s="9">
        <f t="shared" si="14"/>
        <v>0</v>
      </c>
      <c r="I109" s="9">
        <f t="shared" si="15"/>
        <v>0</v>
      </c>
      <c r="J109" s="9">
        <f t="shared" si="15"/>
        <v>0</v>
      </c>
      <c r="K109" s="2"/>
      <c r="L109" s="2"/>
    </row>
    <row r="110" spans="1:12" x14ac:dyDescent="0.25">
      <c r="A110" s="15" t="s">
        <v>158</v>
      </c>
      <c r="B110" s="5" t="s">
        <v>153</v>
      </c>
      <c r="C110" s="9">
        <v>8</v>
      </c>
      <c r="D110" s="9">
        <v>0</v>
      </c>
      <c r="E110" s="9">
        <f t="shared" si="13"/>
        <v>0</v>
      </c>
      <c r="F110" s="5" t="s">
        <v>9</v>
      </c>
      <c r="G110" s="20"/>
      <c r="H110" s="9">
        <f t="shared" si="14"/>
        <v>0</v>
      </c>
      <c r="I110" s="9">
        <f t="shared" si="15"/>
        <v>0</v>
      </c>
      <c r="J110" s="9">
        <f t="shared" si="15"/>
        <v>0</v>
      </c>
      <c r="K110" s="2"/>
      <c r="L110" s="2"/>
    </row>
    <row r="111" spans="1:12" x14ac:dyDescent="0.25">
      <c r="A111" s="15" t="s">
        <v>159</v>
      </c>
      <c r="B111" s="5" t="s">
        <v>153</v>
      </c>
      <c r="C111" s="9">
        <v>4</v>
      </c>
      <c r="D111" s="9">
        <v>0</v>
      </c>
      <c r="E111" s="9">
        <f t="shared" si="13"/>
        <v>0</v>
      </c>
      <c r="F111" s="5" t="s">
        <v>9</v>
      </c>
      <c r="G111" s="20"/>
      <c r="H111" s="9">
        <f t="shared" si="14"/>
        <v>0</v>
      </c>
      <c r="I111" s="9">
        <f t="shared" si="15"/>
        <v>0</v>
      </c>
      <c r="J111" s="9">
        <f t="shared" si="15"/>
        <v>0</v>
      </c>
      <c r="K111" s="2"/>
      <c r="L111" s="2"/>
    </row>
    <row r="112" spans="1:12" x14ac:dyDescent="0.25">
      <c r="A112" s="15" t="s">
        <v>160</v>
      </c>
      <c r="B112" s="5" t="s">
        <v>153</v>
      </c>
      <c r="C112" s="9">
        <v>8</v>
      </c>
      <c r="D112" s="9">
        <v>0</v>
      </c>
      <c r="E112" s="9">
        <f t="shared" si="13"/>
        <v>0</v>
      </c>
      <c r="F112" s="5" t="s">
        <v>9</v>
      </c>
      <c r="G112" s="20"/>
      <c r="H112" s="9">
        <f t="shared" si="14"/>
        <v>0</v>
      </c>
      <c r="I112" s="9">
        <f t="shared" si="15"/>
        <v>0</v>
      </c>
      <c r="J112" s="9">
        <f t="shared" si="15"/>
        <v>0</v>
      </c>
      <c r="K112" s="2"/>
      <c r="L112" s="2"/>
    </row>
    <row r="113" spans="1:12" x14ac:dyDescent="0.25">
      <c r="A113" s="17" t="s">
        <v>161</v>
      </c>
      <c r="B113" s="13" t="s">
        <v>9</v>
      </c>
      <c r="C113" s="14"/>
      <c r="D113" s="14"/>
      <c r="E113" s="14"/>
      <c r="F113" s="13" t="s">
        <v>9</v>
      </c>
      <c r="G113" s="14"/>
      <c r="H113" s="14"/>
      <c r="I113" s="14"/>
      <c r="J113" s="14"/>
      <c r="K113" s="2"/>
      <c r="L113" s="2"/>
    </row>
    <row r="114" spans="1:12" x14ac:dyDescent="0.25">
      <c r="A114" s="15" t="s">
        <v>162</v>
      </c>
      <c r="B114" s="5" t="s">
        <v>153</v>
      </c>
      <c r="C114" s="9">
        <v>8</v>
      </c>
      <c r="D114" s="9">
        <v>0</v>
      </c>
      <c r="E114" s="9">
        <f>C114*D114</f>
        <v>0</v>
      </c>
      <c r="F114" s="5" t="s">
        <v>9</v>
      </c>
      <c r="G114" s="20"/>
      <c r="H114" s="9">
        <f>C114*G114</f>
        <v>0</v>
      </c>
      <c r="I114" s="9">
        <f>D114+G114</f>
        <v>0</v>
      </c>
      <c r="J114" s="9">
        <f>E114+H114</f>
        <v>0</v>
      </c>
      <c r="K114" s="2"/>
      <c r="L114" s="2"/>
    </row>
    <row r="115" spans="1:12" x14ac:dyDescent="0.25">
      <c r="A115" s="17" t="s">
        <v>163</v>
      </c>
      <c r="B115" s="13" t="s">
        <v>9</v>
      </c>
      <c r="C115" s="14"/>
      <c r="D115" s="14"/>
      <c r="E115" s="14"/>
      <c r="F115" s="13" t="s">
        <v>9</v>
      </c>
      <c r="G115" s="14"/>
      <c r="H115" s="14"/>
      <c r="I115" s="14"/>
      <c r="J115" s="14"/>
      <c r="K115" s="2"/>
      <c r="L115" s="2"/>
    </row>
    <row r="116" spans="1:12" x14ac:dyDescent="0.25">
      <c r="A116" s="17" t="s">
        <v>164</v>
      </c>
      <c r="B116" s="13" t="s">
        <v>9</v>
      </c>
      <c r="C116" s="14"/>
      <c r="D116" s="14"/>
      <c r="E116" s="14"/>
      <c r="F116" s="13" t="s">
        <v>9</v>
      </c>
      <c r="G116" s="14"/>
      <c r="H116" s="14"/>
      <c r="I116" s="14"/>
      <c r="J116" s="14"/>
      <c r="K116" s="2"/>
      <c r="L116" s="2"/>
    </row>
    <row r="117" spans="1:12" x14ac:dyDescent="0.25">
      <c r="A117" s="15" t="s">
        <v>165</v>
      </c>
      <c r="B117" s="5" t="s">
        <v>153</v>
      </c>
      <c r="C117" s="9">
        <v>8</v>
      </c>
      <c r="D117" s="9">
        <v>0</v>
      </c>
      <c r="E117" s="9">
        <f>C117*D117</f>
        <v>0</v>
      </c>
      <c r="F117" s="5" t="s">
        <v>9</v>
      </c>
      <c r="G117" s="20"/>
      <c r="H117" s="9">
        <f>C117*G117</f>
        <v>0</v>
      </c>
      <c r="I117" s="9">
        <f>D117+G117</f>
        <v>0</v>
      </c>
      <c r="J117" s="9">
        <f>E117+H117</f>
        <v>0</v>
      </c>
      <c r="K117" s="2"/>
      <c r="L117" s="2"/>
    </row>
    <row r="118" spans="1:12" x14ac:dyDescent="0.25">
      <c r="A118" s="15" t="s">
        <v>166</v>
      </c>
      <c r="B118" s="5" t="s">
        <v>9</v>
      </c>
      <c r="C118" s="9"/>
      <c r="D118" s="9"/>
      <c r="E118" s="9">
        <f>M2+Parametry!B33/100*E107+Parametry!B33/100*E108+Parametry!B33/100*E109+Parametry!B33/100*E110+Parametry!B33/100*E111+Parametry!B33/100*E112+Parametry!B33/100*E114+Parametry!B33/100*E117</f>
        <v>0</v>
      </c>
      <c r="F118" s="5" t="s">
        <v>9</v>
      </c>
      <c r="G118" s="9"/>
      <c r="H118" s="9"/>
      <c r="I118" s="9">
        <f>D118+G118</f>
        <v>0</v>
      </c>
      <c r="J118" s="9">
        <f>E118+H118</f>
        <v>0</v>
      </c>
      <c r="K118" s="2"/>
      <c r="L118" s="2"/>
    </row>
    <row r="119" spans="1:12" x14ac:dyDescent="0.25">
      <c r="A119" s="24" t="s">
        <v>167</v>
      </c>
      <c r="B119" s="25" t="s">
        <v>9</v>
      </c>
      <c r="C119" s="26"/>
      <c r="D119" s="26"/>
      <c r="E119" s="26">
        <f>SUM(E23:E118)</f>
        <v>0</v>
      </c>
      <c r="F119" s="25" t="s">
        <v>9</v>
      </c>
      <c r="G119" s="26"/>
      <c r="H119" s="26">
        <f>SUM(H23:H118)</f>
        <v>0</v>
      </c>
      <c r="I119" s="12"/>
      <c r="J119" s="12">
        <f>SUM(J23:J118)</f>
        <v>0</v>
      </c>
      <c r="K119" s="2"/>
      <c r="L119" s="2"/>
    </row>
    <row r="120" spans="1:12" x14ac:dyDescent="0.25">
      <c r="A120" s="15" t="s">
        <v>9</v>
      </c>
      <c r="B120" s="5" t="s">
        <v>9</v>
      </c>
      <c r="C120" s="9"/>
      <c r="D120" s="9"/>
      <c r="E120" s="9"/>
      <c r="F120" s="5" t="s">
        <v>9</v>
      </c>
      <c r="G120" s="9"/>
      <c r="H120" s="9"/>
      <c r="I120" s="9">
        <f>D120+G120</f>
        <v>0</v>
      </c>
      <c r="J120" s="9">
        <f>E120+H120</f>
        <v>0</v>
      </c>
      <c r="K120" s="2"/>
      <c r="L120" s="2"/>
    </row>
  </sheetData>
  <sheetProtection algorithmName="SHA-512" hashValue="6+0lcZ3hhyPnfiGsWi7hJIKiSUvYlKvkINJyQJ9e1vqrRb8Q31mjd75PGqG7cpo5Bk4GViwaHNYOkCS8pnb9zQ==" saltValue="nM6QJ8Dx4OCAVWWCv0Keyw==" spinCount="100000" sheet="1" objects="1" scenarios="1"/>
  <pageMargins left="0.51181102362204722" right="0.51181102362204722" top="0.78740157480314965" bottom="0.78740157480314965" header="0.31496062992125984" footer="0.31496062992125984"/>
  <pageSetup paperSize="9" scale="83" fitToHeight="0" orientation="portrait" r:id="rId1"/>
  <headerFooter>
    <oddHeader>&amp;CVybudování bezbariérového bytu na BD č.p. 2060
D.1.1.4.4    Silnoproudá elektrotechnika</oddHeader>
    <oddFooter>&amp;RList č.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>
      <selection activeCell="A15" sqref="A15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3" hidden="1" customWidth="1"/>
  </cols>
  <sheetData>
    <row r="1" spans="1:3" x14ac:dyDescent="0.25">
      <c r="A1" s="5" t="s">
        <v>0</v>
      </c>
      <c r="B1" s="5" t="s">
        <v>1</v>
      </c>
      <c r="C1" s="2"/>
    </row>
    <row r="2" spans="1:3" x14ac:dyDescent="0.25">
      <c r="A2" s="5" t="s">
        <v>2</v>
      </c>
      <c r="B2" s="11" t="s">
        <v>3</v>
      </c>
      <c r="C2" s="2"/>
    </row>
    <row r="3" spans="1:3" x14ac:dyDescent="0.25">
      <c r="A3" s="5" t="s">
        <v>4</v>
      </c>
      <c r="B3" s="7" t="s">
        <v>5</v>
      </c>
      <c r="C3" s="2"/>
    </row>
    <row r="4" spans="1:3" x14ac:dyDescent="0.25">
      <c r="A4" s="5" t="s">
        <v>6</v>
      </c>
      <c r="B4" s="7" t="s">
        <v>7</v>
      </c>
      <c r="C4" s="2"/>
    </row>
    <row r="5" spans="1:3" x14ac:dyDescent="0.25">
      <c r="A5" s="5" t="s">
        <v>8</v>
      </c>
      <c r="B5" s="7" t="s">
        <v>9</v>
      </c>
      <c r="C5" s="2"/>
    </row>
    <row r="6" spans="1:3" x14ac:dyDescent="0.25">
      <c r="A6" s="5" t="s">
        <v>10</v>
      </c>
      <c r="B6" s="7" t="s">
        <v>11</v>
      </c>
      <c r="C6" s="2"/>
    </row>
    <row r="7" spans="1:3" x14ac:dyDescent="0.25">
      <c r="A7" s="5" t="s">
        <v>12</v>
      </c>
      <c r="B7" s="7" t="s">
        <v>9</v>
      </c>
      <c r="C7" s="2"/>
    </row>
    <row r="8" spans="1:3" x14ac:dyDescent="0.25">
      <c r="A8" s="5" t="s">
        <v>13</v>
      </c>
      <c r="B8" s="7" t="s">
        <v>9</v>
      </c>
      <c r="C8" s="2"/>
    </row>
    <row r="9" spans="1:3" x14ac:dyDescent="0.25">
      <c r="A9" s="5" t="s">
        <v>14</v>
      </c>
      <c r="B9" s="7" t="s">
        <v>15</v>
      </c>
      <c r="C9" s="2"/>
    </row>
    <row r="10" spans="1:3" x14ac:dyDescent="0.25">
      <c r="A10" s="5" t="s">
        <v>16</v>
      </c>
      <c r="B10" s="7" t="s">
        <v>15</v>
      </c>
      <c r="C10" s="2"/>
    </row>
    <row r="11" spans="1:3" x14ac:dyDescent="0.25">
      <c r="A11" s="5" t="s">
        <v>17</v>
      </c>
      <c r="B11" s="7" t="s">
        <v>18</v>
      </c>
      <c r="C11" s="2"/>
    </row>
    <row r="12" spans="1:3" x14ac:dyDescent="0.25">
      <c r="A12" s="5" t="s">
        <v>19</v>
      </c>
      <c r="B12" s="7" t="s">
        <v>9</v>
      </c>
      <c r="C12" s="2"/>
    </row>
    <row r="13" spans="1:3" x14ac:dyDescent="0.25">
      <c r="A13" s="5" t="s">
        <v>20</v>
      </c>
      <c r="B13" s="7" t="s">
        <v>21</v>
      </c>
      <c r="C13" s="2"/>
    </row>
    <row r="14" spans="1:3" x14ac:dyDescent="0.25">
      <c r="A14" s="5" t="s">
        <v>22</v>
      </c>
      <c r="B14" s="7" t="s">
        <v>23</v>
      </c>
      <c r="C14" s="2"/>
    </row>
    <row r="15" spans="1:3" x14ac:dyDescent="0.25">
      <c r="A15" s="5" t="s">
        <v>9</v>
      </c>
      <c r="B15" s="5" t="s">
        <v>9</v>
      </c>
      <c r="C15" s="2"/>
    </row>
    <row r="16" spans="1:3" x14ac:dyDescent="0.25">
      <c r="A16" s="5" t="s">
        <v>24</v>
      </c>
      <c r="B16" s="10" t="s">
        <v>25</v>
      </c>
      <c r="C16" s="2"/>
    </row>
    <row r="17" spans="1:3" x14ac:dyDescent="0.25">
      <c r="A17" s="5" t="s">
        <v>26</v>
      </c>
      <c r="B17" s="10" t="s">
        <v>27</v>
      </c>
      <c r="C17" s="2"/>
    </row>
    <row r="18" spans="1:3" x14ac:dyDescent="0.25">
      <c r="A18" s="5" t="s">
        <v>28</v>
      </c>
      <c r="B18" s="10" t="s">
        <v>29</v>
      </c>
      <c r="C18" s="2"/>
    </row>
    <row r="19" spans="1:3" x14ac:dyDescent="0.25">
      <c r="A19" s="5" t="s">
        <v>30</v>
      </c>
      <c r="B19" s="10" t="s">
        <v>27</v>
      </c>
      <c r="C19" s="2"/>
    </row>
    <row r="20" spans="1:3" x14ac:dyDescent="0.25">
      <c r="A20" s="5" t="s">
        <v>31</v>
      </c>
      <c r="B20" s="10" t="s">
        <v>32</v>
      </c>
      <c r="C20" s="2"/>
    </row>
    <row r="21" spans="1:3" x14ac:dyDescent="0.25">
      <c r="A21" s="5" t="s">
        <v>33</v>
      </c>
      <c r="B21" s="10" t="s">
        <v>32</v>
      </c>
      <c r="C21" s="2"/>
    </row>
    <row r="22" spans="1:3" x14ac:dyDescent="0.25">
      <c r="A22" s="5" t="s">
        <v>34</v>
      </c>
      <c r="B22" s="10" t="s">
        <v>32</v>
      </c>
      <c r="C22" s="2"/>
    </row>
    <row r="23" spans="1:3" x14ac:dyDescent="0.25">
      <c r="A23" s="5" t="s">
        <v>35</v>
      </c>
      <c r="B23" s="10" t="s">
        <v>32</v>
      </c>
      <c r="C23" s="2"/>
    </row>
    <row r="24" spans="1:3" x14ac:dyDescent="0.25">
      <c r="A24" s="5" t="s">
        <v>36</v>
      </c>
      <c r="B24" s="10" t="s">
        <v>32</v>
      </c>
      <c r="C24" s="2"/>
    </row>
    <row r="25" spans="1:3" x14ac:dyDescent="0.25">
      <c r="A25" s="5" t="s">
        <v>37</v>
      </c>
      <c r="B25" s="10" t="s">
        <v>32</v>
      </c>
      <c r="C25" s="2"/>
    </row>
    <row r="26" spans="1:3" x14ac:dyDescent="0.25">
      <c r="A26" s="5" t="s">
        <v>38</v>
      </c>
      <c r="B26" s="10" t="s">
        <v>39</v>
      </c>
      <c r="C26" s="2"/>
    </row>
    <row r="27" spans="1:3" x14ac:dyDescent="0.25">
      <c r="A27" s="5" t="s">
        <v>40</v>
      </c>
      <c r="B27" s="10" t="s">
        <v>32</v>
      </c>
      <c r="C27" s="2"/>
    </row>
    <row r="28" spans="1:3" x14ac:dyDescent="0.25">
      <c r="A28" s="5" t="s">
        <v>41</v>
      </c>
      <c r="B28" s="10" t="s">
        <v>32</v>
      </c>
      <c r="C28" s="2"/>
    </row>
    <row r="29" spans="1:3" x14ac:dyDescent="0.25">
      <c r="A29" s="5" t="s">
        <v>42</v>
      </c>
      <c r="B29" s="10" t="s">
        <v>32</v>
      </c>
      <c r="C29" s="2"/>
    </row>
    <row r="30" spans="1:3" x14ac:dyDescent="0.25">
      <c r="A30" s="5" t="s">
        <v>43</v>
      </c>
      <c r="B30" s="10" t="s">
        <v>32</v>
      </c>
      <c r="C30" s="2"/>
    </row>
    <row r="31" spans="1:3" ht="24.75" x14ac:dyDescent="0.25">
      <c r="A31" s="15" t="s">
        <v>44</v>
      </c>
      <c r="B31" s="10" t="s">
        <v>45</v>
      </c>
      <c r="C31" s="2"/>
    </row>
    <row r="32" spans="1:3" x14ac:dyDescent="0.25">
      <c r="A32" s="5" t="s">
        <v>46</v>
      </c>
      <c r="B32" s="10" t="s">
        <v>47</v>
      </c>
      <c r="C32" s="2"/>
    </row>
    <row r="33" spans="1:2" x14ac:dyDescent="0.25">
      <c r="A33" s="19" t="s">
        <v>48</v>
      </c>
      <c r="B33" s="19">
        <v>5</v>
      </c>
    </row>
  </sheetData>
  <pageMargins left="0.51181102362204722" right="0.51181102362204722" top="0.78740157480314965" bottom="0.78740157480314965" header="0.31496062992125984" footer="0.31496062992125984"/>
  <pageSetup paperSize="9" scale="91" firstPageNumber="3" fitToHeight="0" orientation="portrait" useFirstPageNumber="1" verticalDpi="0" r:id="rId1"/>
  <headerFooter>
    <oddHeader>&amp;CVybudování bezbariérového bytu na BD č.p. 2060
D.1.1.4.4    Silnoproudá elektrotechnika</oddHeader>
    <oddFooter>&amp;RList č.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Stana02</dc:creator>
  <cp:lastModifiedBy>Manda Libor, DiS.</cp:lastModifiedBy>
  <cp:lastPrinted>2025-01-21T12:44:26Z</cp:lastPrinted>
  <dcterms:created xsi:type="dcterms:W3CDTF">2024-06-23T14:47:15Z</dcterms:created>
  <dcterms:modified xsi:type="dcterms:W3CDTF">2025-01-21T12:47:41Z</dcterms:modified>
</cp:coreProperties>
</file>