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muzikan\AppData\Roaming\ELO Digital Office\cro-prod\707\checkout\"/>
    </mc:Choice>
  </mc:AlternateContent>
  <bookViews>
    <workbookView xWindow="-120" yWindow="-120" windowWidth="29040" windowHeight="15230"/>
  </bookViews>
  <sheets>
    <sheet name="nabídková cena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D24" i="1" l="1"/>
  <c r="E101" i="1" l="1"/>
  <c r="E104" i="1"/>
  <c r="E102" i="1"/>
  <c r="E103" i="1"/>
  <c r="E99" i="1" l="1"/>
  <c r="E100" i="1"/>
  <c r="E98" i="1"/>
  <c r="E106" i="1" l="1"/>
  <c r="E60" i="1"/>
  <c r="E59" i="1"/>
  <c r="E61" i="1" l="1"/>
  <c r="E91" i="1" l="1"/>
  <c r="E92" i="1" s="1"/>
  <c r="E55" i="1" l="1"/>
  <c r="E56" i="1" s="1"/>
  <c r="E51" i="1"/>
  <c r="E52" i="1" s="1"/>
  <c r="Q46" i="1" l="1"/>
  <c r="Q40" i="1"/>
  <c r="Q35" i="1"/>
  <c r="Q30" i="1"/>
  <c r="L46" i="1"/>
  <c r="F47" i="1"/>
  <c r="F46" i="1"/>
  <c r="C47" i="1"/>
  <c r="C46" i="1"/>
  <c r="E23" i="1" l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4" i="1" l="1"/>
  <c r="E85" i="1"/>
  <c r="E86" i="1"/>
  <c r="E83" i="1"/>
  <c r="E76" i="1"/>
  <c r="E77" i="1" s="1"/>
  <c r="E70" i="1"/>
  <c r="E71" i="1" s="1"/>
  <c r="E65" i="1"/>
  <c r="E66" i="1" s="1"/>
  <c r="E8" i="1"/>
  <c r="K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30" i="1"/>
  <c r="R46" i="1" l="1"/>
  <c r="R30" i="1"/>
  <c r="R35" i="1"/>
  <c r="R40" i="1"/>
  <c r="R42" i="1"/>
  <c r="R38" i="1"/>
  <c r="R34" i="1"/>
  <c r="R45" i="1"/>
  <c r="R41" i="1"/>
  <c r="R37" i="1"/>
  <c r="R44" i="1"/>
  <c r="R36" i="1"/>
  <c r="E87" i="1"/>
  <c r="R47" i="1"/>
  <c r="R43" i="1"/>
  <c r="R39" i="1"/>
  <c r="R33" i="1"/>
  <c r="R31" i="1"/>
  <c r="E24" i="1"/>
  <c r="R32" i="1"/>
  <c r="R48" i="1" l="1"/>
  <c r="E109" i="1" s="1"/>
  <c r="E110" i="1" l="1"/>
</calcChain>
</file>

<file path=xl/sharedStrings.xml><?xml version="1.0" encoding="utf-8"?>
<sst xmlns="http://schemas.openxmlformats.org/spreadsheetml/2006/main" count="159" uniqueCount="92">
  <si>
    <t xml:space="preserve">Místo plnění </t>
  </si>
  <si>
    <t xml:space="preserve">Četnost </t>
  </si>
  <si>
    <t xml:space="preserve">Nabídková cena bez DPH                               za 1 rok </t>
  </si>
  <si>
    <t xml:space="preserve">Český rozhlas Praha – Praha 2, komplex propojených budov Vinohradská 12, Římská 13 a 15 </t>
  </si>
  <si>
    <t>1 x měsíčně</t>
  </si>
  <si>
    <t xml:space="preserve">Český rozhlas Regina – Praha 8, Hybešova 10  </t>
  </si>
  <si>
    <t xml:space="preserve">4 x ročně </t>
  </si>
  <si>
    <t>Český rozhlas Vysočina – Jihlava, Masarykovo náměstí 42</t>
  </si>
  <si>
    <t>Český rozhlas Sever – Liberec, Modrá 1048</t>
  </si>
  <si>
    <t>Český rozhlas Sever – Ústí nad Labem, Na schodech 10</t>
  </si>
  <si>
    <t>Český rozhlas Brno – Beethovenova 4</t>
  </si>
  <si>
    <t>Český rozhlas Brno – Dvorského 7</t>
  </si>
  <si>
    <t>Český rozhlas Zlín – Osvoboditelů 187</t>
  </si>
  <si>
    <t>Český rozhlas Ostrava – Dr. Šmerala 2,4,6</t>
  </si>
  <si>
    <t>Český rozhlas Plzeň – Náměstí míru 10</t>
  </si>
  <si>
    <t>Český rozhlas Karlovy Vary – Zítkova 3/1150</t>
  </si>
  <si>
    <t>Český rozhlas Hradec Králové – Havlíčkova 292</t>
  </si>
  <si>
    <t>Český rozhlas České Budějovice – U tří lvů 1</t>
  </si>
  <si>
    <t>Český rozhlas – Přerov nad Labem č. p. 17</t>
  </si>
  <si>
    <t xml:space="preserve">2 x ročně </t>
  </si>
  <si>
    <t>CELKEM:</t>
  </si>
  <si>
    <t>Místo plnění</t>
  </si>
  <si>
    <t xml:space="preserve">Cena bez DPH </t>
  </si>
  <si>
    <t>Celkem bez DPH</t>
  </si>
  <si>
    <t>Požární hydranty vnitřní</t>
  </si>
  <si>
    <t>Požární dveře</t>
  </si>
  <si>
    <t>Požární ucpávky</t>
  </si>
  <si>
    <t>CELKEM</t>
  </si>
  <si>
    <t xml:space="preserve">stávající počet kusů </t>
  </si>
  <si>
    <t>za 1 ks</t>
  </si>
  <si>
    <t xml:space="preserve">Český rozhlas Brno – Beethovenova 4 </t>
  </si>
  <si>
    <t>Český rozhlas Brno - Dvorského 7</t>
  </si>
  <si>
    <t>Český rozhlas Ostrava – Dr. Šmerala 2,4 a 6</t>
  </si>
  <si>
    <t xml:space="preserve">Kontrolní štítek </t>
  </si>
  <si>
    <t>Kontrolní plomba</t>
  </si>
  <si>
    <t>Předpokládaný počet stran</t>
  </si>
  <si>
    <t>Cena bez DPH</t>
  </si>
  <si>
    <t>za 1 stránku</t>
  </si>
  <si>
    <t>Revizní zpráva</t>
  </si>
  <si>
    <t xml:space="preserve">Předpokládaný počet km </t>
  </si>
  <si>
    <t>za 1 ujetý km</t>
  </si>
  <si>
    <t>Doprava</t>
  </si>
  <si>
    <t>Předpokládaný počet hodin</t>
  </si>
  <si>
    <t>za 1 odpracovanou hodinu</t>
  </si>
  <si>
    <t>Práce revizního technika</t>
  </si>
  <si>
    <t>Název položky</t>
  </si>
  <si>
    <t>za proškolení 1 pracovníka</t>
  </si>
  <si>
    <t>NABÍDKOVÁ CENA bez DPH za 12 měsíců</t>
  </si>
  <si>
    <t>NABÍDKOVÁ CENA bez DPH za dobu trvání smlouvy, 48 měsíců</t>
  </si>
  <si>
    <t>Český rozhlas Pardubice – Sv. Anežky České 29</t>
  </si>
  <si>
    <t>Nabídková cena bez DPH                               za 1 měsíc  (měsíční paušál při uvedené četnosti)*</t>
  </si>
  <si>
    <t>Uchazeč vyplní zeleně označená pole</t>
  </si>
  <si>
    <t>* Účastník rozpočítá počet (četnost) revizí do měsíčního paušálu během kalendářního roku</t>
  </si>
  <si>
    <t>Požární klapky</t>
  </si>
  <si>
    <t>Český rozhlas Olomouc – Pavelčákova 2</t>
  </si>
  <si>
    <t xml:space="preserve">Český rozhlas Olomouc – Horní náměstí 21, Pavelčákova 2 </t>
  </si>
  <si>
    <t>VZ48/2024</t>
  </si>
  <si>
    <t>počet kusů</t>
  </si>
  <si>
    <t>Cena bez DPH za 1 kus</t>
  </si>
  <si>
    <t>PHP</t>
  </si>
  <si>
    <t>Tlaková zkouška PHP</t>
  </si>
  <si>
    <t>Tlaková zkouška požární hydranty vnitřní</t>
  </si>
  <si>
    <t>Zpracování PBŘS včetně fyzického zmapování jednotlivých prvků a návazných PBZ dle potřeb zadavatele.</t>
  </si>
  <si>
    <t xml:space="preserve">revize požárních rolet </t>
  </si>
  <si>
    <t>požární roleta AVAPS garáže (dle doporučení výrobce 2x za rok)</t>
  </si>
  <si>
    <t>požární roleta Stobich Radiocafe (1x ročně)</t>
  </si>
  <si>
    <t>Cena za MD bez DPH</t>
  </si>
  <si>
    <t xml:space="preserve">Cena bez DPH** </t>
  </si>
  <si>
    <t>** za dobu trvání RD proběhne TS u každého PHP 1x, cena je vydělena na kalendářní rok</t>
  </si>
  <si>
    <t xml:space="preserve">Cena bez DPH*** </t>
  </si>
  <si>
    <t>*** za dobu trvání RD proběhne TS u každého Pož. hydrantu 1x, cena je vydělena na kalendářní rok</t>
  </si>
  <si>
    <t>počet MD ****</t>
  </si>
  <si>
    <t>**** počet pracovních dní (uchazeč nacení jeden pracovní den)</t>
  </si>
  <si>
    <t>4) Požárně bezpečnostní řešení stavby</t>
  </si>
  <si>
    <t>5) Další servisní činnosti a služby</t>
  </si>
  <si>
    <t>předpokládaný počet hodin</t>
  </si>
  <si>
    <t>a) Demontáž vadných dílů, montáž nových dílů (např. hadice vnitřního hydrantu)</t>
  </si>
  <si>
    <t>b) Montáž a oprava požárních ucpávek</t>
  </si>
  <si>
    <t>c) Opravy požárních klapek od výrobce Mandík a Imos (např. výměna vadného servo pohonu)</t>
  </si>
  <si>
    <t>d) Servis a oprava požárních rolet a dveří</t>
  </si>
  <si>
    <t>f) Servis a revize požárních ventilátorů na střeše Římská 13</t>
  </si>
  <si>
    <t xml:space="preserve">e) Servis a revize požárního větrání schodiště Římská 15 </t>
  </si>
  <si>
    <t>g) Zajištění požárního dohledu při hromadných společenských akcích pořádaných Českým rozhlasem ve všech místech plnění uvedených v této smlouvě dle potřeb zadavatele.</t>
  </si>
  <si>
    <t>1) Služby osoby odborně způsobilé</t>
  </si>
  <si>
    <t>2) Revize prostředků požární ochrany</t>
  </si>
  <si>
    <t>3) Školení požární ochrany</t>
  </si>
  <si>
    <t>Příloha č. 3 - Tabulka pro zpracování nabídkové ceny</t>
  </si>
  <si>
    <t>Školení zaměstanaců v oblasti BOZP + PO</t>
  </si>
  <si>
    <t>Školení vedoucích zaměstnanců v oblasti BOZP + PO</t>
  </si>
  <si>
    <t xml:space="preserve">Školení člena požární hlídky </t>
  </si>
  <si>
    <t xml:space="preserve">Školení preventistů </t>
  </si>
  <si>
    <t>Počet školených pracovníků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</si>
</sst>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[$Kč-405];[Red]\-#,##0.00\ [$Kč-405]"/>
    <numFmt numFmtId="165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color indexed="8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u/>
      <sz val="10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u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22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5">
    <xf numFmtId="0" fontId="0" fillId="0" borderId="0"/>
    <xf numFmtId="0" fontId="2" fillId="0" borderId="0"/>
    <xf numFmtId="0" fontId="4" fillId="0" borderId="0"/>
    <xf numFmtId="0" fontId="1" fillId="0" borderId="0"/>
    <xf numFmtId="0" fontId="5" fillId="0" borderId="0"/>
  </cellStyleXfs>
  <cellXfs count="89">
    <xf numFmtId="0" fontId="0" fillId="0" borderId="0" xfId="0"/>
    <xf numFmtId="0" fontId="2" fillId="0" borderId="0" xfId="1"/>
    <xf numFmtId="0" fontId="3" fillId="0" borderId="1" xfId="2" applyFont="1" applyBorder="1" applyAlignment="1">
      <alignment vertical="center"/>
    </xf>
    <xf numFmtId="164" fontId="3" fillId="0" borderId="0" xfId="2" applyNumberFormat="1" applyFont="1" applyAlignment="1">
      <alignment horizontal="right" vertical="center"/>
    </xf>
    <xf numFmtId="0" fontId="3" fillId="0" borderId="1" xfId="2" applyFont="1" applyBorder="1" applyAlignment="1">
      <alignment horizontal="right" vertical="center"/>
    </xf>
    <xf numFmtId="0" fontId="3" fillId="0" borderId="0" xfId="2" applyFont="1"/>
    <xf numFmtId="0" fontId="11" fillId="0" borderId="0" xfId="4" applyFont="1"/>
    <xf numFmtId="164" fontId="3" fillId="0" borderId="0" xfId="2" applyNumberFormat="1" applyFont="1"/>
    <xf numFmtId="10" fontId="3" fillId="0" borderId="0" xfId="2" applyNumberFormat="1" applyFont="1" applyAlignment="1">
      <alignment horizontal="center"/>
    </xf>
    <xf numFmtId="165" fontId="6" fillId="0" borderId="0" xfId="2" applyNumberFormat="1" applyFont="1"/>
    <xf numFmtId="0" fontId="6" fillId="0" borderId="0" xfId="2" applyFont="1"/>
    <xf numFmtId="0" fontId="3" fillId="0" borderId="1" xfId="2" applyFont="1" applyBorder="1" applyAlignment="1">
      <alignment horizontal="right"/>
    </xf>
    <xf numFmtId="165" fontId="8" fillId="0" borderId="0" xfId="2" applyNumberFormat="1" applyFont="1"/>
    <xf numFmtId="0" fontId="3" fillId="0" borderId="2" xfId="2" applyFont="1" applyBorder="1" applyAlignment="1">
      <alignment horizontal="right" vertical="center"/>
    </xf>
    <xf numFmtId="0" fontId="12" fillId="0" borderId="3" xfId="1" applyFont="1" applyBorder="1" applyAlignment="1">
      <alignment vertical="center"/>
    </xf>
    <xf numFmtId="0" fontId="13" fillId="3" borderId="3" xfId="1" applyFont="1" applyFill="1" applyBorder="1" applyAlignment="1">
      <alignment horizontal="center"/>
    </xf>
    <xf numFmtId="0" fontId="12" fillId="3" borderId="3" xfId="1" applyFont="1" applyFill="1" applyBorder="1" applyAlignment="1">
      <alignment horizontal="center"/>
    </xf>
    <xf numFmtId="0" fontId="13" fillId="3" borderId="3" xfId="1" applyFont="1" applyFill="1" applyBorder="1"/>
    <xf numFmtId="0" fontId="13" fillId="4" borderId="3" xfId="1" applyFont="1" applyFill="1" applyBorder="1" applyAlignment="1">
      <alignment horizontal="center"/>
    </xf>
    <xf numFmtId="0" fontId="13" fillId="4" borderId="3" xfId="1" applyFont="1" applyFill="1" applyBorder="1"/>
    <xf numFmtId="0" fontId="12" fillId="4" borderId="3" xfId="1" applyFont="1" applyFill="1" applyBorder="1" applyAlignment="1">
      <alignment horizontal="center"/>
    </xf>
    <xf numFmtId="0" fontId="3" fillId="0" borderId="0" xfId="2" applyFont="1" applyAlignment="1">
      <alignment horizontal="left"/>
    </xf>
    <xf numFmtId="0" fontId="6" fillId="0" borderId="0" xfId="2" applyFont="1" applyAlignment="1">
      <alignment horizontal="left"/>
    </xf>
    <xf numFmtId="164" fontId="9" fillId="0" borderId="0" xfId="2" applyNumberFormat="1" applyFont="1"/>
    <xf numFmtId="164" fontId="14" fillId="0" borderId="0" xfId="2" applyNumberFormat="1" applyFont="1"/>
    <xf numFmtId="164" fontId="10" fillId="0" borderId="0" xfId="2" applyNumberFormat="1" applyFont="1"/>
    <xf numFmtId="164" fontId="6" fillId="0" borderId="0" xfId="2" applyNumberFormat="1" applyFont="1"/>
    <xf numFmtId="0" fontId="3" fillId="0" borderId="3" xfId="2" applyFont="1" applyBorder="1"/>
    <xf numFmtId="0" fontId="3" fillId="0" borderId="3" xfId="2" applyFont="1" applyBorder="1" applyAlignment="1">
      <alignment horizontal="center"/>
    </xf>
    <xf numFmtId="0" fontId="6" fillId="0" borderId="3" xfId="2" applyFont="1" applyBorder="1" applyAlignment="1">
      <alignment horizontal="center"/>
    </xf>
    <xf numFmtId="0" fontId="6" fillId="0" borderId="3" xfId="2" applyFont="1" applyBorder="1"/>
    <xf numFmtId="164" fontId="7" fillId="5" borderId="0" xfId="2" applyNumberFormat="1" applyFont="1" applyFill="1" applyAlignment="1">
      <alignment horizontal="right"/>
    </xf>
    <xf numFmtId="0" fontId="6" fillId="5" borderId="0" xfId="2" applyFont="1" applyFill="1" applyAlignment="1">
      <alignment horizontal="right"/>
    </xf>
    <xf numFmtId="0" fontId="3" fillId="0" borderId="3" xfId="2" applyFont="1" applyBorder="1" applyAlignment="1">
      <alignment horizontal="left"/>
    </xf>
    <xf numFmtId="0" fontId="6" fillId="0" borderId="3" xfId="2" applyFont="1" applyBorder="1" applyAlignment="1">
      <alignment horizontal="left"/>
    </xf>
    <xf numFmtId="0" fontId="6" fillId="0" borderId="0" xfId="2" applyFont="1" applyAlignment="1">
      <alignment horizontal="right"/>
    </xf>
    <xf numFmtId="0" fontId="12" fillId="0" borderId="3" xfId="1" applyFont="1" applyBorder="1" applyAlignment="1">
      <alignment horizontal="right"/>
    </xf>
    <xf numFmtId="0" fontId="9" fillId="0" borderId="3" xfId="1" applyFont="1" applyBorder="1" applyAlignment="1">
      <alignment horizontal="right"/>
    </xf>
    <xf numFmtId="0" fontId="3" fillId="0" borderId="3" xfId="2" applyFont="1" applyBorder="1" applyAlignment="1">
      <alignment horizontal="right"/>
    </xf>
    <xf numFmtId="164" fontId="6" fillId="0" borderId="4" xfId="2" applyNumberFormat="1" applyFont="1" applyBorder="1"/>
    <xf numFmtId="164" fontId="6" fillId="5" borderId="4" xfId="2" applyNumberFormat="1" applyFont="1" applyFill="1" applyBorder="1"/>
    <xf numFmtId="0" fontId="6" fillId="2" borderId="3" xfId="2" applyFont="1" applyFill="1" applyBorder="1" applyAlignment="1">
      <alignment horizontal="center" wrapText="1"/>
    </xf>
    <xf numFmtId="164" fontId="3" fillId="0" borderId="3" xfId="2" applyNumberFormat="1" applyFont="1" applyBorder="1"/>
    <xf numFmtId="164" fontId="7" fillId="6" borderId="0" xfId="2" applyNumberFormat="1" applyFont="1" applyFill="1"/>
    <xf numFmtId="164" fontId="6" fillId="5" borderId="0" xfId="2" applyNumberFormat="1" applyFont="1" applyFill="1"/>
    <xf numFmtId="164" fontId="6" fillId="5" borderId="3" xfId="2" applyNumberFormat="1" applyFont="1" applyFill="1" applyBorder="1"/>
    <xf numFmtId="0" fontId="3" fillId="7" borderId="0" xfId="2" applyFont="1" applyFill="1" applyAlignment="1">
      <alignment horizontal="left"/>
    </xf>
    <xf numFmtId="0" fontId="15" fillId="7" borderId="0" xfId="2" applyFont="1" applyFill="1" applyAlignment="1">
      <alignment horizontal="left"/>
    </xf>
    <xf numFmtId="164" fontId="3" fillId="7" borderId="10" xfId="2" applyNumberFormat="1" applyFont="1" applyFill="1" applyBorder="1" applyProtection="1">
      <protection locked="0"/>
    </xf>
    <xf numFmtId="164" fontId="3" fillId="7" borderId="4" xfId="2" applyNumberFormat="1" applyFont="1" applyFill="1" applyBorder="1" applyProtection="1">
      <protection locked="0"/>
    </xf>
    <xf numFmtId="0" fontId="9" fillId="0" borderId="1" xfId="2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6" fillId="2" borderId="1" xfId="2" applyFont="1" applyFill="1" applyBorder="1" applyAlignment="1">
      <alignment vertical="center"/>
    </xf>
    <xf numFmtId="0" fontId="6" fillId="2" borderId="2" xfId="2" applyFont="1" applyFill="1" applyBorder="1" applyAlignment="1">
      <alignment horizontal="center" vertical="center"/>
    </xf>
    <xf numFmtId="164" fontId="10" fillId="0" borderId="0" xfId="2" applyNumberFormat="1" applyFont="1" applyAlignment="1">
      <alignment horizontal="left" vertical="center"/>
    </xf>
    <xf numFmtId="1" fontId="3" fillId="0" borderId="4" xfId="2" applyNumberFormat="1" applyFont="1" applyBorder="1"/>
    <xf numFmtId="164" fontId="3" fillId="7" borderId="4" xfId="2" applyNumberFormat="1" applyFont="1" applyFill="1" applyBorder="1"/>
    <xf numFmtId="164" fontId="3" fillId="0" borderId="4" xfId="2" applyNumberFormat="1" applyFont="1" applyBorder="1"/>
    <xf numFmtId="164" fontId="3" fillId="0" borderId="4" xfId="2" applyNumberFormat="1" applyFont="1" applyBorder="1" applyProtection="1">
      <protection locked="0"/>
    </xf>
    <xf numFmtId="0" fontId="2" fillId="0" borderId="3" xfId="1" applyBorder="1"/>
    <xf numFmtId="0" fontId="2" fillId="0" borderId="3" xfId="1" applyBorder="1" applyAlignment="1">
      <alignment horizontal="center"/>
    </xf>
    <xf numFmtId="165" fontId="2" fillId="7" borderId="3" xfId="1" applyNumberFormat="1" applyFill="1" applyBorder="1"/>
    <xf numFmtId="165" fontId="2" fillId="0" borderId="3" xfId="1" applyNumberFormat="1" applyBorder="1"/>
    <xf numFmtId="0" fontId="6" fillId="0" borderId="3" xfId="2" applyFont="1" applyBorder="1" applyAlignment="1">
      <alignment horizontal="center" wrapText="1"/>
    </xf>
    <xf numFmtId="0" fontId="0" fillId="0" borderId="5" xfId="0" applyBorder="1" applyAlignment="1">
      <alignment wrapText="1"/>
    </xf>
    <xf numFmtId="0" fontId="6" fillId="0" borderId="7" xfId="2" applyFont="1" applyBorder="1" applyAlignment="1">
      <alignment horizontal="center"/>
    </xf>
    <xf numFmtId="164" fontId="6" fillId="0" borderId="11" xfId="2" applyNumberFormat="1" applyFont="1" applyBorder="1"/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164" fontId="3" fillId="7" borderId="3" xfId="2" applyNumberFormat="1" applyFont="1" applyFill="1" applyBorder="1" applyProtection="1">
      <protection locked="0"/>
    </xf>
    <xf numFmtId="0" fontId="12" fillId="0" borderId="3" xfId="0" applyFont="1" applyBorder="1"/>
    <xf numFmtId="0" fontId="16" fillId="0" borderId="0" xfId="0" applyFont="1"/>
    <xf numFmtId="0" fontId="16" fillId="0" borderId="3" xfId="0" applyFont="1" applyBorder="1" applyAlignment="1">
      <alignment horizontal="center"/>
    </xf>
    <xf numFmtId="0" fontId="13" fillId="0" borderId="0" xfId="0" applyFont="1"/>
    <xf numFmtId="0" fontId="0" fillId="0" borderId="3" xfId="0" applyBorder="1"/>
    <xf numFmtId="0" fontId="17" fillId="0" borderId="0" xfId="0" applyFont="1" applyAlignment="1">
      <alignment horizontal="justify" vertical="center"/>
    </xf>
    <xf numFmtId="0" fontId="18" fillId="0" borderId="3" xfId="0" applyFont="1" applyBorder="1" applyAlignment="1">
      <alignment horizontal="justify" vertical="center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6" fillId="0" borderId="7" xfId="2" applyFont="1" applyBorder="1" applyAlignment="1">
      <alignment horizontal="left"/>
    </xf>
    <xf numFmtId="0" fontId="6" fillId="2" borderId="8" xfId="2" applyFont="1" applyFill="1" applyBorder="1" applyAlignment="1">
      <alignment horizontal="left"/>
    </xf>
    <xf numFmtId="0" fontId="6" fillId="2" borderId="9" xfId="2" applyFont="1" applyFill="1" applyBorder="1" applyAlignment="1">
      <alignment horizontal="left"/>
    </xf>
    <xf numFmtId="10" fontId="6" fillId="0" borderId="3" xfId="2" applyNumberFormat="1" applyFont="1" applyBorder="1" applyAlignment="1">
      <alignment horizontal="center" vertical="center"/>
    </xf>
    <xf numFmtId="0" fontId="6" fillId="0" borderId="3" xfId="2" applyFont="1" applyBorder="1" applyAlignment="1">
      <alignment horizontal="left"/>
    </xf>
    <xf numFmtId="0" fontId="6" fillId="0" borderId="8" xfId="2" applyFont="1" applyBorder="1" applyAlignment="1">
      <alignment horizontal="left"/>
    </xf>
    <xf numFmtId="0" fontId="3" fillId="0" borderId="8" xfId="2" applyFont="1" applyBorder="1" applyAlignment="1">
      <alignment horizontal="center"/>
    </xf>
    <xf numFmtId="0" fontId="3" fillId="0" borderId="9" xfId="2" applyFont="1" applyBorder="1" applyAlignment="1">
      <alignment horizontal="center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</cellXfs>
  <cellStyles count="5">
    <cellStyle name="Excel Built-in Normal" xfId="2"/>
    <cellStyle name="Normální" xfId="0" builtinId="0"/>
    <cellStyle name="Normální 2" xfId="3"/>
    <cellStyle name="Normální 3" xfId="4"/>
    <cellStyle name="Normální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110"/>
  <sheetViews>
    <sheetView tabSelected="1" topLeftCell="A64" zoomScale="98" zoomScaleNormal="98" workbookViewId="0">
      <selection activeCell="C86" sqref="C86"/>
    </sheetView>
  </sheetViews>
  <sheetFormatPr defaultRowHeight="14.5" x14ac:dyDescent="0.35"/>
  <cols>
    <col min="2" max="2" width="77.453125" bestFit="1" customWidth="1"/>
    <col min="3" max="3" width="18.1796875" customWidth="1"/>
    <col min="4" max="4" width="23.26953125" bestFit="1" customWidth="1"/>
    <col min="5" max="6" width="23.1796875" bestFit="1" customWidth="1"/>
    <col min="7" max="7" width="14.7265625" bestFit="1" customWidth="1"/>
    <col min="8" max="8" width="16.26953125" bestFit="1" customWidth="1"/>
    <col min="9" max="9" width="18.1796875" bestFit="1" customWidth="1"/>
    <col min="10" max="10" width="14.7265625" bestFit="1" customWidth="1"/>
    <col min="11" max="11" width="16.26953125" bestFit="1" customWidth="1"/>
    <col min="12" max="12" width="18.1796875" bestFit="1" customWidth="1"/>
    <col min="13" max="13" width="14.7265625" bestFit="1" customWidth="1"/>
    <col min="14" max="14" width="16.26953125" bestFit="1" customWidth="1"/>
    <col min="15" max="15" width="17.453125" bestFit="1" customWidth="1"/>
    <col min="16" max="16" width="15.1796875" customWidth="1"/>
    <col min="17" max="17" width="16.26953125" customWidth="1"/>
    <col min="18" max="18" width="19.26953125" customWidth="1"/>
  </cols>
  <sheetData>
    <row r="1" spans="2:13" x14ac:dyDescent="0.35">
      <c r="B1" s="6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x14ac:dyDescent="0.35">
      <c r="B2" s="10" t="s">
        <v>56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2:13" x14ac:dyDescent="0.35">
      <c r="B3" s="10" t="s">
        <v>86</v>
      </c>
      <c r="C3" s="47" t="s">
        <v>51</v>
      </c>
      <c r="D3" s="46"/>
      <c r="E3" s="1"/>
      <c r="F3" s="1"/>
      <c r="G3" s="1"/>
      <c r="H3" s="1"/>
      <c r="I3" s="1"/>
      <c r="J3" s="1"/>
      <c r="K3" s="1"/>
      <c r="L3" s="1"/>
      <c r="M3" s="1"/>
    </row>
    <row r="4" spans="2:13" x14ac:dyDescent="0.35">
      <c r="B4" s="10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2:13" x14ac:dyDescent="0.35">
      <c r="B5" s="10" t="s">
        <v>83</v>
      </c>
      <c r="C5" s="1"/>
      <c r="D5" s="1"/>
      <c r="E5" s="21"/>
      <c r="F5" s="7"/>
      <c r="G5" s="7"/>
      <c r="H5" s="1"/>
      <c r="I5" s="1"/>
      <c r="J5" s="1"/>
      <c r="K5" s="1"/>
      <c r="L5" s="1"/>
      <c r="M5" s="1"/>
    </row>
    <row r="6" spans="2:13" x14ac:dyDescent="0.35">
      <c r="B6" s="10"/>
      <c r="C6" s="1"/>
      <c r="D6" s="1"/>
      <c r="E6" s="21"/>
      <c r="F6" s="7"/>
      <c r="G6" s="7"/>
      <c r="H6" s="1"/>
      <c r="I6" s="1"/>
      <c r="J6" s="1"/>
      <c r="K6" s="1"/>
      <c r="L6" s="1"/>
      <c r="M6" s="1"/>
    </row>
    <row r="7" spans="2:13" ht="52.5" x14ac:dyDescent="0.35">
      <c r="B7" s="52" t="s">
        <v>0</v>
      </c>
      <c r="C7" s="53" t="s">
        <v>1</v>
      </c>
      <c r="D7" s="41" t="s">
        <v>50</v>
      </c>
      <c r="E7" s="41" t="s">
        <v>2</v>
      </c>
      <c r="F7" s="22"/>
      <c r="G7" s="5"/>
      <c r="H7" s="5"/>
      <c r="I7" s="1"/>
      <c r="J7" s="1"/>
      <c r="K7" s="1"/>
      <c r="L7" s="1"/>
      <c r="M7" s="1"/>
    </row>
    <row r="8" spans="2:13" x14ac:dyDescent="0.35">
      <c r="B8" s="2" t="s">
        <v>3</v>
      </c>
      <c r="C8" s="11" t="s">
        <v>4</v>
      </c>
      <c r="D8" s="48">
        <v>0</v>
      </c>
      <c r="E8" s="42">
        <f t="shared" ref="E8:E23" si="0">+D8*12</f>
        <v>0</v>
      </c>
      <c r="F8" s="7"/>
      <c r="G8" s="5"/>
      <c r="H8" s="5"/>
      <c r="I8" s="1"/>
      <c r="J8" s="1"/>
      <c r="K8" s="1"/>
      <c r="L8" s="1"/>
      <c r="M8" s="1"/>
    </row>
    <row r="9" spans="2:13" x14ac:dyDescent="0.35">
      <c r="B9" s="2" t="s">
        <v>5</v>
      </c>
      <c r="C9" s="4" t="s">
        <v>6</v>
      </c>
      <c r="D9" s="48">
        <v>0</v>
      </c>
      <c r="E9" s="42">
        <f t="shared" si="0"/>
        <v>0</v>
      </c>
      <c r="F9" s="7"/>
      <c r="G9" s="5"/>
      <c r="H9" s="5"/>
      <c r="I9" s="5"/>
      <c r="J9" s="5"/>
      <c r="K9" s="5"/>
      <c r="L9" s="12"/>
      <c r="M9" s="5"/>
    </row>
    <row r="10" spans="2:13" x14ac:dyDescent="0.35">
      <c r="B10" s="2" t="s">
        <v>7</v>
      </c>
      <c r="C10" s="4" t="s">
        <v>6</v>
      </c>
      <c r="D10" s="48">
        <v>0</v>
      </c>
      <c r="E10" s="42">
        <f t="shared" si="0"/>
        <v>0</v>
      </c>
      <c r="F10" s="23"/>
      <c r="G10" s="5"/>
      <c r="H10" s="5"/>
      <c r="I10" s="1"/>
      <c r="J10" s="1"/>
      <c r="K10" s="1"/>
      <c r="L10" s="1"/>
      <c r="M10" s="9"/>
    </row>
    <row r="11" spans="2:13" x14ac:dyDescent="0.35">
      <c r="B11" s="2" t="s">
        <v>8</v>
      </c>
      <c r="C11" s="13" t="s">
        <v>6</v>
      </c>
      <c r="D11" s="48">
        <v>0</v>
      </c>
      <c r="E11" s="42">
        <f t="shared" si="0"/>
        <v>0</v>
      </c>
      <c r="F11" s="7"/>
      <c r="G11" s="5"/>
      <c r="H11" s="5"/>
      <c r="I11" s="1"/>
      <c r="J11" s="1"/>
      <c r="K11" s="1"/>
      <c r="L11" s="1"/>
      <c r="M11" s="1"/>
    </row>
    <row r="12" spans="2:13" x14ac:dyDescent="0.35">
      <c r="B12" s="2" t="s">
        <v>9</v>
      </c>
      <c r="C12" s="13" t="s">
        <v>6</v>
      </c>
      <c r="D12" s="48">
        <v>0</v>
      </c>
      <c r="E12" s="42">
        <f t="shared" si="0"/>
        <v>0</v>
      </c>
      <c r="F12" s="24"/>
      <c r="G12" s="5"/>
      <c r="H12" s="5"/>
      <c r="I12" s="1"/>
      <c r="J12" s="1"/>
      <c r="K12" s="1"/>
      <c r="L12" s="1"/>
      <c r="M12" s="1"/>
    </row>
    <row r="13" spans="2:13" x14ac:dyDescent="0.35">
      <c r="B13" s="2" t="s">
        <v>55</v>
      </c>
      <c r="C13" s="13" t="s">
        <v>6</v>
      </c>
      <c r="D13" s="48">
        <v>0</v>
      </c>
      <c r="E13" s="42">
        <f t="shared" si="0"/>
        <v>0</v>
      </c>
      <c r="F13" s="25"/>
      <c r="G13" s="5"/>
      <c r="H13" s="5"/>
      <c r="I13" s="1"/>
      <c r="J13" s="1"/>
      <c r="K13" s="1"/>
      <c r="L13" s="1"/>
      <c r="M13" s="1"/>
    </row>
    <row r="14" spans="2:13" x14ac:dyDescent="0.35">
      <c r="B14" s="2" t="s">
        <v>10</v>
      </c>
      <c r="C14" s="13" t="s">
        <v>6</v>
      </c>
      <c r="D14" s="48">
        <v>0</v>
      </c>
      <c r="E14" s="42">
        <f t="shared" si="0"/>
        <v>0</v>
      </c>
      <c r="F14" s="3"/>
      <c r="G14" s="5"/>
      <c r="H14" s="5"/>
      <c r="I14" s="1"/>
      <c r="J14" s="1"/>
      <c r="K14" s="1"/>
      <c r="L14" s="1"/>
      <c r="M14" s="1"/>
    </row>
    <row r="15" spans="2:13" x14ac:dyDescent="0.35">
      <c r="B15" s="2" t="s">
        <v>11</v>
      </c>
      <c r="C15" s="13" t="s">
        <v>6</v>
      </c>
      <c r="D15" s="48">
        <v>0</v>
      </c>
      <c r="E15" s="42">
        <f t="shared" si="0"/>
        <v>0</v>
      </c>
      <c r="F15" s="3"/>
      <c r="G15" s="5"/>
      <c r="H15" s="5"/>
      <c r="I15" s="1"/>
      <c r="J15" s="1"/>
      <c r="K15" s="1"/>
      <c r="L15" s="1"/>
      <c r="M15" s="1"/>
    </row>
    <row r="16" spans="2:13" x14ac:dyDescent="0.35">
      <c r="B16" s="2" t="s">
        <v>12</v>
      </c>
      <c r="C16" s="13" t="s">
        <v>6</v>
      </c>
      <c r="D16" s="48">
        <v>0</v>
      </c>
      <c r="E16" s="42">
        <f t="shared" si="0"/>
        <v>0</v>
      </c>
      <c r="F16" s="3"/>
      <c r="G16" s="5"/>
      <c r="H16" s="5"/>
      <c r="I16" s="1"/>
      <c r="J16" s="1"/>
      <c r="K16" s="1"/>
      <c r="L16" s="1"/>
      <c r="M16" s="1"/>
    </row>
    <row r="17" spans="2:18" x14ac:dyDescent="0.35">
      <c r="B17" s="2" t="s">
        <v>13</v>
      </c>
      <c r="C17" s="13" t="s">
        <v>6</v>
      </c>
      <c r="D17" s="48">
        <v>0</v>
      </c>
      <c r="E17" s="42">
        <f t="shared" si="0"/>
        <v>0</v>
      </c>
      <c r="F17" s="3"/>
      <c r="G17" s="5"/>
      <c r="H17" s="5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2:18" x14ac:dyDescent="0.35">
      <c r="B18" s="2" t="s">
        <v>14</v>
      </c>
      <c r="C18" s="13" t="s">
        <v>6</v>
      </c>
      <c r="D18" s="48">
        <v>0</v>
      </c>
      <c r="E18" s="42">
        <f t="shared" si="0"/>
        <v>0</v>
      </c>
      <c r="F18" s="3"/>
      <c r="G18" s="5"/>
      <c r="H18" s="5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2:18" x14ac:dyDescent="0.35">
      <c r="B19" s="2" t="s">
        <v>15</v>
      </c>
      <c r="C19" s="13" t="s">
        <v>6</v>
      </c>
      <c r="D19" s="48">
        <v>0</v>
      </c>
      <c r="E19" s="42">
        <f t="shared" si="0"/>
        <v>0</v>
      </c>
      <c r="F19" s="3"/>
      <c r="G19" s="8"/>
      <c r="H19" s="8"/>
      <c r="I19" s="5"/>
      <c r="J19" s="5"/>
      <c r="K19" s="5"/>
      <c r="L19" s="9"/>
      <c r="M19" s="5"/>
      <c r="N19" s="8"/>
      <c r="O19" s="8"/>
      <c r="P19" s="8"/>
      <c r="Q19" s="8"/>
      <c r="R19" s="8"/>
    </row>
    <row r="20" spans="2:18" x14ac:dyDescent="0.35">
      <c r="B20" s="50" t="s">
        <v>49</v>
      </c>
      <c r="C20" s="13" t="s">
        <v>6</v>
      </c>
      <c r="D20" s="48">
        <v>0</v>
      </c>
      <c r="E20" s="42">
        <f t="shared" si="0"/>
        <v>0</v>
      </c>
      <c r="F20" s="3"/>
      <c r="G20" s="8"/>
      <c r="H20" s="8"/>
      <c r="I20" s="5"/>
      <c r="J20" s="5"/>
      <c r="K20" s="5"/>
      <c r="L20" s="9"/>
      <c r="M20" s="5"/>
      <c r="N20" s="8"/>
      <c r="O20" s="8"/>
      <c r="P20" s="8"/>
      <c r="Q20" s="8"/>
      <c r="R20" s="8"/>
    </row>
    <row r="21" spans="2:18" x14ac:dyDescent="0.35">
      <c r="B21" s="2" t="s">
        <v>16</v>
      </c>
      <c r="C21" s="13" t="s">
        <v>6</v>
      </c>
      <c r="D21" s="48">
        <v>0</v>
      </c>
      <c r="E21" s="42">
        <f t="shared" si="0"/>
        <v>0</v>
      </c>
      <c r="F21" s="3"/>
      <c r="G21" s="8"/>
      <c r="H21" s="8"/>
      <c r="I21" s="5"/>
      <c r="J21" s="5"/>
      <c r="K21" s="5"/>
      <c r="L21" s="9"/>
      <c r="M21" s="5"/>
      <c r="N21" s="8"/>
      <c r="O21" s="8"/>
      <c r="P21" s="8"/>
      <c r="Q21" s="8"/>
      <c r="R21" s="8"/>
    </row>
    <row r="22" spans="2:18" x14ac:dyDescent="0.35">
      <c r="B22" s="2" t="s">
        <v>17</v>
      </c>
      <c r="C22" s="13" t="s">
        <v>6</v>
      </c>
      <c r="D22" s="48">
        <v>0</v>
      </c>
      <c r="E22" s="42">
        <f t="shared" si="0"/>
        <v>0</v>
      </c>
      <c r="F22" s="3"/>
      <c r="G22" s="8"/>
      <c r="H22" s="8"/>
      <c r="I22" s="5"/>
      <c r="J22" s="5"/>
      <c r="K22" s="5"/>
      <c r="L22" s="9"/>
      <c r="M22" s="5"/>
      <c r="N22" s="8"/>
      <c r="O22" s="8"/>
      <c r="P22" s="8"/>
      <c r="Q22" s="8"/>
      <c r="R22" s="8"/>
    </row>
    <row r="23" spans="2:18" x14ac:dyDescent="0.35">
      <c r="B23" s="2" t="s">
        <v>18</v>
      </c>
      <c r="C23" s="13" t="s">
        <v>19</v>
      </c>
      <c r="D23" s="48">
        <v>0</v>
      </c>
      <c r="E23" s="42">
        <f t="shared" si="0"/>
        <v>0</v>
      </c>
      <c r="F23" s="3"/>
      <c r="G23" s="8"/>
      <c r="H23" s="8"/>
      <c r="I23" s="5"/>
      <c r="J23" s="5"/>
      <c r="K23" s="5"/>
      <c r="L23" s="9"/>
      <c r="M23" s="5"/>
      <c r="N23" s="8"/>
      <c r="O23" s="8"/>
      <c r="P23" s="8"/>
      <c r="Q23" s="8"/>
      <c r="R23" s="8"/>
    </row>
    <row r="24" spans="2:18" x14ac:dyDescent="0.35">
      <c r="B24" s="3"/>
      <c r="C24" s="31" t="s">
        <v>20</v>
      </c>
      <c r="D24" s="43">
        <f>SUM(D8:D23)</f>
        <v>0</v>
      </c>
      <c r="E24" s="44">
        <f>SUM(E8:E23)</f>
        <v>0</v>
      </c>
      <c r="F24" s="26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</row>
    <row r="25" spans="2:18" x14ac:dyDescent="0.35">
      <c r="B25" s="54" t="s">
        <v>52</v>
      </c>
      <c r="C25" s="7"/>
      <c r="D25" s="7"/>
      <c r="E25" s="7"/>
      <c r="F25" s="5"/>
      <c r="G25" s="5"/>
      <c r="H25" s="5"/>
      <c r="I25" s="8"/>
      <c r="J25" s="8"/>
      <c r="K25" s="8"/>
      <c r="L25" s="8"/>
      <c r="M25" s="8"/>
      <c r="N25" s="8"/>
      <c r="O25" s="8"/>
      <c r="P25" s="8"/>
      <c r="Q25" s="8"/>
      <c r="R25" s="8"/>
    </row>
    <row r="26" spans="2:18" x14ac:dyDescent="0.35">
      <c r="B26" s="10" t="s">
        <v>84</v>
      </c>
      <c r="C26" s="7"/>
      <c r="D26" s="7"/>
      <c r="E26" s="7"/>
      <c r="F26" s="5"/>
      <c r="G26" s="5"/>
      <c r="H26" s="5"/>
      <c r="I26" s="8"/>
      <c r="J26" s="8"/>
      <c r="K26" s="8"/>
      <c r="L26" s="8"/>
      <c r="M26" s="8"/>
      <c r="N26" s="8"/>
      <c r="O26" s="8"/>
      <c r="P26" s="8"/>
      <c r="Q26" s="8"/>
      <c r="R26" s="8"/>
    </row>
    <row r="27" spans="2:18" x14ac:dyDescent="0.35">
      <c r="B27" s="3"/>
      <c r="C27" s="7"/>
      <c r="D27" s="7"/>
      <c r="E27" s="7"/>
      <c r="F27" s="5"/>
      <c r="G27" s="5"/>
      <c r="H27" s="5"/>
      <c r="I27" s="8"/>
      <c r="J27" s="8"/>
      <c r="K27" s="8"/>
      <c r="L27" s="8"/>
      <c r="M27" s="8"/>
      <c r="N27" s="8"/>
      <c r="O27" s="8"/>
      <c r="P27" s="8"/>
      <c r="Q27" s="8"/>
      <c r="R27" s="8"/>
    </row>
    <row r="28" spans="2:18" x14ac:dyDescent="0.35">
      <c r="B28" s="80" t="s">
        <v>21</v>
      </c>
      <c r="C28" s="15" t="s">
        <v>59</v>
      </c>
      <c r="D28" s="15" t="s">
        <v>22</v>
      </c>
      <c r="E28" s="15" t="s">
        <v>22</v>
      </c>
      <c r="F28" s="18" t="s">
        <v>24</v>
      </c>
      <c r="G28" s="18" t="s">
        <v>22</v>
      </c>
      <c r="H28" s="18" t="s">
        <v>23</v>
      </c>
      <c r="I28" s="15" t="s">
        <v>25</v>
      </c>
      <c r="J28" s="15" t="s">
        <v>22</v>
      </c>
      <c r="K28" s="15" t="s">
        <v>23</v>
      </c>
      <c r="L28" s="18" t="s">
        <v>26</v>
      </c>
      <c r="M28" s="18" t="s">
        <v>22</v>
      </c>
      <c r="N28" s="18" t="s">
        <v>23</v>
      </c>
      <c r="O28" s="15" t="s">
        <v>53</v>
      </c>
      <c r="P28" s="15" t="s">
        <v>22</v>
      </c>
      <c r="Q28" s="15" t="s">
        <v>23</v>
      </c>
      <c r="R28" s="82" t="s">
        <v>27</v>
      </c>
    </row>
    <row r="29" spans="2:18" x14ac:dyDescent="0.35">
      <c r="B29" s="81"/>
      <c r="C29" s="16" t="s">
        <v>28</v>
      </c>
      <c r="D29" s="16" t="s">
        <v>29</v>
      </c>
      <c r="E29" s="17"/>
      <c r="F29" s="20" t="s">
        <v>28</v>
      </c>
      <c r="G29" s="20" t="s">
        <v>29</v>
      </c>
      <c r="H29" s="19"/>
      <c r="I29" s="16" t="s">
        <v>28</v>
      </c>
      <c r="J29" s="16" t="s">
        <v>29</v>
      </c>
      <c r="K29" s="17"/>
      <c r="L29" s="20" t="s">
        <v>28</v>
      </c>
      <c r="M29" s="20" t="s">
        <v>29</v>
      </c>
      <c r="N29" s="19"/>
      <c r="O29" s="16" t="s">
        <v>28</v>
      </c>
      <c r="P29" s="16" t="s">
        <v>29</v>
      </c>
      <c r="Q29" s="17"/>
      <c r="R29" s="82"/>
    </row>
    <row r="30" spans="2:18" x14ac:dyDescent="0.35">
      <c r="B30" s="14" t="s">
        <v>3</v>
      </c>
      <c r="C30" s="36">
        <v>327</v>
      </c>
      <c r="D30" s="49">
        <v>0</v>
      </c>
      <c r="E30" s="39">
        <f>+C30*D30</f>
        <v>0</v>
      </c>
      <c r="F30" s="36">
        <v>66</v>
      </c>
      <c r="G30" s="49">
        <v>0</v>
      </c>
      <c r="H30" s="39">
        <f>+F30*G30</f>
        <v>0</v>
      </c>
      <c r="I30" s="36">
        <v>430</v>
      </c>
      <c r="J30" s="49">
        <v>0</v>
      </c>
      <c r="K30" s="39">
        <f>+I30*J30</f>
        <v>0</v>
      </c>
      <c r="L30" s="36">
        <v>500</v>
      </c>
      <c r="M30" s="49">
        <v>0</v>
      </c>
      <c r="N30" s="39">
        <f>+L30*M30</f>
        <v>0</v>
      </c>
      <c r="O30" s="55">
        <v>251</v>
      </c>
      <c r="P30" s="56">
        <v>0</v>
      </c>
      <c r="Q30" s="39">
        <f>O30*P30</f>
        <v>0</v>
      </c>
      <c r="R30" s="39">
        <f>+N30+K30+H30+E30+Q30</f>
        <v>0</v>
      </c>
    </row>
    <row r="31" spans="2:18" x14ac:dyDescent="0.35">
      <c r="B31" s="14" t="s">
        <v>5</v>
      </c>
      <c r="C31" s="36">
        <v>41</v>
      </c>
      <c r="D31" s="49">
        <v>0</v>
      </c>
      <c r="E31" s="39">
        <f t="shared" ref="E31:E47" si="1">+C31*D31</f>
        <v>0</v>
      </c>
      <c r="F31" s="36">
        <v>10</v>
      </c>
      <c r="G31" s="49">
        <v>0</v>
      </c>
      <c r="H31" s="39">
        <f t="shared" ref="H31:H47" si="2">+F31*G31</f>
        <v>0</v>
      </c>
      <c r="I31" s="36">
        <v>9</v>
      </c>
      <c r="J31" s="49">
        <v>0</v>
      </c>
      <c r="K31" s="39">
        <f t="shared" ref="K31:K47" si="3">+I31*J31</f>
        <v>0</v>
      </c>
      <c r="L31" s="36">
        <v>1</v>
      </c>
      <c r="M31" s="49">
        <v>0</v>
      </c>
      <c r="N31" s="39">
        <f t="shared" ref="N31:N47" si="4">+L31*M31</f>
        <v>0</v>
      </c>
      <c r="O31" s="55"/>
      <c r="P31" s="57"/>
      <c r="Q31" s="39"/>
      <c r="R31" s="39">
        <f t="shared" ref="R31:R47" si="5">+N31+K31+H31+E31</f>
        <v>0</v>
      </c>
    </row>
    <row r="32" spans="2:18" x14ac:dyDescent="0.35">
      <c r="B32" s="14" t="s">
        <v>7</v>
      </c>
      <c r="C32" s="36">
        <v>5</v>
      </c>
      <c r="D32" s="49">
        <v>0</v>
      </c>
      <c r="E32" s="39">
        <f t="shared" si="1"/>
        <v>0</v>
      </c>
      <c r="F32" s="36">
        <v>1</v>
      </c>
      <c r="G32" s="49">
        <v>0</v>
      </c>
      <c r="H32" s="39">
        <f t="shared" si="2"/>
        <v>0</v>
      </c>
      <c r="I32" s="36">
        <v>1</v>
      </c>
      <c r="J32" s="49">
        <v>0</v>
      </c>
      <c r="K32" s="39">
        <f t="shared" si="3"/>
        <v>0</v>
      </c>
      <c r="L32" s="36">
        <v>1</v>
      </c>
      <c r="M32" s="49">
        <v>0</v>
      </c>
      <c r="N32" s="39">
        <f t="shared" si="4"/>
        <v>0</v>
      </c>
      <c r="O32" s="55"/>
      <c r="P32" s="57"/>
      <c r="Q32" s="39"/>
      <c r="R32" s="39">
        <f t="shared" si="5"/>
        <v>0</v>
      </c>
    </row>
    <row r="33" spans="2:18" x14ac:dyDescent="0.35">
      <c r="B33" s="14" t="s">
        <v>8</v>
      </c>
      <c r="C33" s="36">
        <v>3</v>
      </c>
      <c r="D33" s="49">
        <v>0</v>
      </c>
      <c r="E33" s="39">
        <f t="shared" si="1"/>
        <v>0</v>
      </c>
      <c r="F33" s="36">
        <v>1</v>
      </c>
      <c r="G33" s="49">
        <v>0</v>
      </c>
      <c r="H33" s="39">
        <f t="shared" si="2"/>
        <v>0</v>
      </c>
      <c r="I33" s="36">
        <v>1</v>
      </c>
      <c r="J33" s="49">
        <v>0</v>
      </c>
      <c r="K33" s="39">
        <f t="shared" si="3"/>
        <v>0</v>
      </c>
      <c r="L33" s="36">
        <v>1</v>
      </c>
      <c r="M33" s="49">
        <v>0</v>
      </c>
      <c r="N33" s="39">
        <f t="shared" si="4"/>
        <v>0</v>
      </c>
      <c r="O33" s="55"/>
      <c r="P33" s="57"/>
      <c r="Q33" s="39"/>
      <c r="R33" s="39">
        <f t="shared" si="5"/>
        <v>0</v>
      </c>
    </row>
    <row r="34" spans="2:18" x14ac:dyDescent="0.35">
      <c r="B34" s="14" t="s">
        <v>9</v>
      </c>
      <c r="C34" s="36">
        <v>18</v>
      </c>
      <c r="D34" s="49">
        <v>0</v>
      </c>
      <c r="E34" s="39">
        <f t="shared" si="1"/>
        <v>0</v>
      </c>
      <c r="F34" s="36">
        <v>1</v>
      </c>
      <c r="G34" s="49">
        <v>0</v>
      </c>
      <c r="H34" s="39">
        <f t="shared" si="2"/>
        <v>0</v>
      </c>
      <c r="I34" s="36">
        <v>1</v>
      </c>
      <c r="J34" s="49">
        <v>0</v>
      </c>
      <c r="K34" s="39">
        <f t="shared" si="3"/>
        <v>0</v>
      </c>
      <c r="L34" s="36">
        <v>1</v>
      </c>
      <c r="M34" s="49">
        <v>0</v>
      </c>
      <c r="N34" s="39">
        <f t="shared" si="4"/>
        <v>0</v>
      </c>
      <c r="O34" s="55"/>
      <c r="P34" s="57"/>
      <c r="Q34" s="39"/>
      <c r="R34" s="39">
        <f t="shared" si="5"/>
        <v>0</v>
      </c>
    </row>
    <row r="35" spans="2:18" x14ac:dyDescent="0.35">
      <c r="B35" s="14" t="s">
        <v>54</v>
      </c>
      <c r="C35" s="36">
        <v>33</v>
      </c>
      <c r="D35" s="49">
        <v>0</v>
      </c>
      <c r="E35" s="39">
        <f t="shared" si="1"/>
        <v>0</v>
      </c>
      <c r="F35" s="36">
        <v>6</v>
      </c>
      <c r="G35" s="49">
        <v>0</v>
      </c>
      <c r="H35" s="39">
        <f t="shared" si="2"/>
        <v>0</v>
      </c>
      <c r="I35" s="36">
        <v>10</v>
      </c>
      <c r="J35" s="49">
        <v>0</v>
      </c>
      <c r="K35" s="39">
        <f t="shared" si="3"/>
        <v>0</v>
      </c>
      <c r="L35" s="36">
        <v>1</v>
      </c>
      <c r="M35" s="49">
        <v>0</v>
      </c>
      <c r="N35" s="39">
        <f t="shared" si="4"/>
        <v>0</v>
      </c>
      <c r="O35" s="55">
        <v>20</v>
      </c>
      <c r="P35" s="56">
        <v>0</v>
      </c>
      <c r="Q35" s="39">
        <f>O35*P35</f>
        <v>0</v>
      </c>
      <c r="R35" s="39">
        <f>+N35+K35+H35+E35+Q35</f>
        <v>0</v>
      </c>
    </row>
    <row r="36" spans="2:18" x14ac:dyDescent="0.35">
      <c r="B36" s="14" t="s">
        <v>30</v>
      </c>
      <c r="C36" s="36">
        <v>53</v>
      </c>
      <c r="D36" s="49">
        <v>0</v>
      </c>
      <c r="E36" s="39">
        <f t="shared" si="1"/>
        <v>0</v>
      </c>
      <c r="F36" s="36">
        <v>15</v>
      </c>
      <c r="G36" s="49">
        <v>0</v>
      </c>
      <c r="H36" s="39">
        <f t="shared" si="2"/>
        <v>0</v>
      </c>
      <c r="I36" s="36">
        <v>26</v>
      </c>
      <c r="J36" s="49">
        <v>0</v>
      </c>
      <c r="K36" s="39">
        <f t="shared" si="3"/>
        <v>0</v>
      </c>
      <c r="L36" s="36">
        <v>73</v>
      </c>
      <c r="M36" s="49">
        <v>0</v>
      </c>
      <c r="N36" s="39">
        <f t="shared" si="4"/>
        <v>0</v>
      </c>
      <c r="O36" s="55"/>
      <c r="P36" s="57"/>
      <c r="Q36" s="39"/>
      <c r="R36" s="39">
        <f t="shared" si="5"/>
        <v>0</v>
      </c>
    </row>
    <row r="37" spans="2:18" x14ac:dyDescent="0.35">
      <c r="B37" s="14" t="s">
        <v>31</v>
      </c>
      <c r="C37" s="37">
        <v>5</v>
      </c>
      <c r="D37" s="49">
        <v>0</v>
      </c>
      <c r="E37" s="39">
        <f t="shared" si="1"/>
        <v>0</v>
      </c>
      <c r="F37" s="37">
        <v>1</v>
      </c>
      <c r="G37" s="49">
        <v>0</v>
      </c>
      <c r="H37" s="39">
        <f t="shared" si="2"/>
        <v>0</v>
      </c>
      <c r="I37" s="36">
        <v>1</v>
      </c>
      <c r="J37" s="49">
        <v>0</v>
      </c>
      <c r="K37" s="39">
        <f t="shared" si="3"/>
        <v>0</v>
      </c>
      <c r="L37" s="36">
        <v>1</v>
      </c>
      <c r="M37" s="49">
        <v>0</v>
      </c>
      <c r="N37" s="39">
        <f t="shared" si="4"/>
        <v>0</v>
      </c>
      <c r="O37" s="55"/>
      <c r="P37" s="57"/>
      <c r="Q37" s="39"/>
      <c r="R37" s="39">
        <f t="shared" si="5"/>
        <v>0</v>
      </c>
    </row>
    <row r="38" spans="2:18" x14ac:dyDescent="0.35">
      <c r="B38" s="14" t="s">
        <v>12</v>
      </c>
      <c r="C38" s="36">
        <v>8</v>
      </c>
      <c r="D38" s="49">
        <v>0</v>
      </c>
      <c r="E38" s="39">
        <f t="shared" si="1"/>
        <v>0</v>
      </c>
      <c r="F38" s="36">
        <v>1</v>
      </c>
      <c r="G38" s="49">
        <v>0</v>
      </c>
      <c r="H38" s="39">
        <f t="shared" si="2"/>
        <v>0</v>
      </c>
      <c r="I38" s="36">
        <v>1</v>
      </c>
      <c r="J38" s="49">
        <v>0</v>
      </c>
      <c r="K38" s="39">
        <f t="shared" si="3"/>
        <v>0</v>
      </c>
      <c r="L38" s="36">
        <v>1</v>
      </c>
      <c r="M38" s="49">
        <v>0</v>
      </c>
      <c r="N38" s="39">
        <f t="shared" si="4"/>
        <v>0</v>
      </c>
      <c r="O38" s="55"/>
      <c r="P38" s="57"/>
      <c r="Q38" s="39"/>
      <c r="R38" s="39">
        <f t="shared" si="5"/>
        <v>0</v>
      </c>
    </row>
    <row r="39" spans="2:18" x14ac:dyDescent="0.35">
      <c r="B39" s="14" t="s">
        <v>32</v>
      </c>
      <c r="C39" s="36">
        <v>72</v>
      </c>
      <c r="D39" s="49">
        <v>0</v>
      </c>
      <c r="E39" s="39">
        <f t="shared" si="1"/>
        <v>0</v>
      </c>
      <c r="F39" s="36">
        <v>19</v>
      </c>
      <c r="G39" s="49">
        <v>0</v>
      </c>
      <c r="H39" s="39">
        <f t="shared" si="2"/>
        <v>0</v>
      </c>
      <c r="I39" s="36">
        <v>20</v>
      </c>
      <c r="J39" s="49">
        <v>0</v>
      </c>
      <c r="K39" s="39">
        <f t="shared" si="3"/>
        <v>0</v>
      </c>
      <c r="L39" s="36">
        <v>5</v>
      </c>
      <c r="M39" s="49">
        <v>0</v>
      </c>
      <c r="N39" s="39">
        <f t="shared" si="4"/>
        <v>0</v>
      </c>
      <c r="O39" s="55"/>
      <c r="P39" s="57"/>
      <c r="Q39" s="39"/>
      <c r="R39" s="39">
        <f t="shared" si="5"/>
        <v>0</v>
      </c>
    </row>
    <row r="40" spans="2:18" x14ac:dyDescent="0.35">
      <c r="B40" s="14" t="s">
        <v>14</v>
      </c>
      <c r="C40" s="36">
        <v>74</v>
      </c>
      <c r="D40" s="49">
        <v>0</v>
      </c>
      <c r="E40" s="39">
        <f t="shared" si="1"/>
        <v>0</v>
      </c>
      <c r="F40" s="36">
        <v>8</v>
      </c>
      <c r="G40" s="49">
        <v>0</v>
      </c>
      <c r="H40" s="39">
        <f t="shared" si="2"/>
        <v>0</v>
      </c>
      <c r="I40" s="36">
        <v>30</v>
      </c>
      <c r="J40" s="49">
        <v>0</v>
      </c>
      <c r="K40" s="39">
        <f t="shared" si="3"/>
        <v>0</v>
      </c>
      <c r="L40" s="36">
        <v>1</v>
      </c>
      <c r="M40" s="49">
        <v>0</v>
      </c>
      <c r="N40" s="39">
        <f t="shared" si="4"/>
        <v>0</v>
      </c>
      <c r="O40" s="55">
        <v>32</v>
      </c>
      <c r="P40" s="56">
        <v>0</v>
      </c>
      <c r="Q40" s="39">
        <f>O40*P40</f>
        <v>0</v>
      </c>
      <c r="R40" s="39">
        <f>+N40+K40+H40+E40+Q40</f>
        <v>0</v>
      </c>
    </row>
    <row r="41" spans="2:18" x14ac:dyDescent="0.35">
      <c r="B41" s="14" t="s">
        <v>15</v>
      </c>
      <c r="C41" s="36">
        <v>9</v>
      </c>
      <c r="D41" s="49">
        <v>0</v>
      </c>
      <c r="E41" s="39">
        <f t="shared" si="1"/>
        <v>0</v>
      </c>
      <c r="F41" s="36">
        <v>1</v>
      </c>
      <c r="G41" s="49">
        <v>0</v>
      </c>
      <c r="H41" s="39">
        <f t="shared" si="2"/>
        <v>0</v>
      </c>
      <c r="I41" s="36">
        <v>9</v>
      </c>
      <c r="J41" s="49">
        <v>0</v>
      </c>
      <c r="K41" s="39">
        <f t="shared" si="3"/>
        <v>0</v>
      </c>
      <c r="L41" s="36">
        <v>8</v>
      </c>
      <c r="M41" s="49">
        <v>0</v>
      </c>
      <c r="N41" s="39">
        <f t="shared" si="4"/>
        <v>0</v>
      </c>
      <c r="O41" s="55"/>
      <c r="P41" s="57"/>
      <c r="Q41" s="39"/>
      <c r="R41" s="39">
        <f t="shared" si="5"/>
        <v>0</v>
      </c>
    </row>
    <row r="42" spans="2:18" x14ac:dyDescent="0.35">
      <c r="B42" s="51" t="s">
        <v>49</v>
      </c>
      <c r="C42" s="36">
        <v>4</v>
      </c>
      <c r="D42" s="49">
        <v>0</v>
      </c>
      <c r="E42" s="39">
        <f t="shared" si="1"/>
        <v>0</v>
      </c>
      <c r="F42" s="36">
        <v>1</v>
      </c>
      <c r="G42" s="49">
        <v>0</v>
      </c>
      <c r="H42" s="39">
        <f t="shared" si="2"/>
        <v>0</v>
      </c>
      <c r="I42" s="36">
        <v>1</v>
      </c>
      <c r="J42" s="49">
        <v>0</v>
      </c>
      <c r="K42" s="39">
        <f t="shared" si="3"/>
        <v>0</v>
      </c>
      <c r="L42" s="36">
        <v>1</v>
      </c>
      <c r="M42" s="49">
        <v>0</v>
      </c>
      <c r="N42" s="39">
        <f t="shared" si="4"/>
        <v>0</v>
      </c>
      <c r="O42" s="55"/>
      <c r="P42" s="57"/>
      <c r="Q42" s="39"/>
      <c r="R42" s="39">
        <f t="shared" si="5"/>
        <v>0</v>
      </c>
    </row>
    <row r="43" spans="2:18" x14ac:dyDescent="0.35">
      <c r="B43" s="14" t="s">
        <v>16</v>
      </c>
      <c r="C43" s="36">
        <v>27</v>
      </c>
      <c r="D43" s="49">
        <v>0</v>
      </c>
      <c r="E43" s="39">
        <f t="shared" si="1"/>
        <v>0</v>
      </c>
      <c r="F43" s="36">
        <v>2</v>
      </c>
      <c r="G43" s="49">
        <v>0</v>
      </c>
      <c r="H43" s="39">
        <f t="shared" si="2"/>
        <v>0</v>
      </c>
      <c r="I43" s="36">
        <v>21</v>
      </c>
      <c r="J43" s="49">
        <v>0</v>
      </c>
      <c r="K43" s="39">
        <f t="shared" si="3"/>
        <v>0</v>
      </c>
      <c r="L43" s="36">
        <v>5</v>
      </c>
      <c r="M43" s="49">
        <v>0</v>
      </c>
      <c r="N43" s="39">
        <f t="shared" si="4"/>
        <v>0</v>
      </c>
      <c r="O43" s="55"/>
      <c r="P43" s="57"/>
      <c r="Q43" s="39"/>
      <c r="R43" s="39">
        <f t="shared" si="5"/>
        <v>0</v>
      </c>
    </row>
    <row r="44" spans="2:18" x14ac:dyDescent="0.35">
      <c r="B44" s="14" t="s">
        <v>17</v>
      </c>
      <c r="C44" s="36">
        <v>32</v>
      </c>
      <c r="D44" s="49">
        <v>0</v>
      </c>
      <c r="E44" s="39">
        <f t="shared" si="1"/>
        <v>0</v>
      </c>
      <c r="F44" s="36">
        <v>5</v>
      </c>
      <c r="G44" s="49">
        <v>0</v>
      </c>
      <c r="H44" s="39">
        <f t="shared" si="2"/>
        <v>0</v>
      </c>
      <c r="I44" s="36">
        <v>1</v>
      </c>
      <c r="J44" s="49">
        <v>0</v>
      </c>
      <c r="K44" s="39">
        <f t="shared" si="3"/>
        <v>0</v>
      </c>
      <c r="L44" s="36">
        <v>1</v>
      </c>
      <c r="M44" s="49">
        <v>0</v>
      </c>
      <c r="N44" s="39">
        <f t="shared" si="4"/>
        <v>0</v>
      </c>
      <c r="O44" s="55"/>
      <c r="P44" s="57"/>
      <c r="Q44" s="39"/>
      <c r="R44" s="39">
        <f t="shared" si="5"/>
        <v>0</v>
      </c>
    </row>
    <row r="45" spans="2:18" x14ac:dyDescent="0.35">
      <c r="B45" s="14" t="s">
        <v>18</v>
      </c>
      <c r="C45" s="36">
        <v>10</v>
      </c>
      <c r="D45" s="49">
        <v>0</v>
      </c>
      <c r="E45" s="39">
        <f t="shared" si="1"/>
        <v>0</v>
      </c>
      <c r="F45" s="36">
        <v>1</v>
      </c>
      <c r="G45" s="49">
        <v>0</v>
      </c>
      <c r="H45" s="39">
        <f t="shared" si="2"/>
        <v>0</v>
      </c>
      <c r="I45" s="36">
        <v>1</v>
      </c>
      <c r="J45" s="49">
        <v>0</v>
      </c>
      <c r="K45" s="39">
        <f t="shared" si="3"/>
        <v>0</v>
      </c>
      <c r="L45" s="36">
        <v>1</v>
      </c>
      <c r="M45" s="49">
        <v>0</v>
      </c>
      <c r="N45" s="39">
        <f t="shared" si="4"/>
        <v>0</v>
      </c>
      <c r="O45" s="55"/>
      <c r="P45" s="57"/>
      <c r="Q45" s="39"/>
      <c r="R45" s="39">
        <f t="shared" si="5"/>
        <v>0</v>
      </c>
    </row>
    <row r="46" spans="2:18" x14ac:dyDescent="0.35">
      <c r="B46" s="30" t="s">
        <v>33</v>
      </c>
      <c r="C46" s="38">
        <f>SUM(C30:C45)</f>
        <v>721</v>
      </c>
      <c r="D46" s="49">
        <v>0</v>
      </c>
      <c r="E46" s="39">
        <f t="shared" si="1"/>
        <v>0</v>
      </c>
      <c r="F46" s="38">
        <f>SUM(F30:F45)</f>
        <v>139</v>
      </c>
      <c r="G46" s="49">
        <v>0</v>
      </c>
      <c r="H46" s="39">
        <f t="shared" si="2"/>
        <v>0</v>
      </c>
      <c r="I46" s="38">
        <v>2</v>
      </c>
      <c r="J46" s="49">
        <v>0</v>
      </c>
      <c r="K46" s="39">
        <f t="shared" si="3"/>
        <v>0</v>
      </c>
      <c r="L46" s="38">
        <f>SUM(L30:L45)</f>
        <v>602</v>
      </c>
      <c r="M46" s="49">
        <v>0</v>
      </c>
      <c r="N46" s="39">
        <f t="shared" si="4"/>
        <v>0</v>
      </c>
      <c r="O46" s="55">
        <v>303</v>
      </c>
      <c r="P46" s="56">
        <v>0</v>
      </c>
      <c r="Q46" s="39">
        <f>O46*P46</f>
        <v>0</v>
      </c>
      <c r="R46" s="39">
        <f>+N46+K46+H46+E46+Q46</f>
        <v>0</v>
      </c>
    </row>
    <row r="47" spans="2:18" x14ac:dyDescent="0.35">
      <c r="B47" s="30" t="s">
        <v>34</v>
      </c>
      <c r="C47" s="38">
        <f>SUM(C30:C45)</f>
        <v>721</v>
      </c>
      <c r="D47" s="49">
        <v>0</v>
      </c>
      <c r="E47" s="39">
        <f t="shared" si="1"/>
        <v>0</v>
      </c>
      <c r="F47" s="38">
        <f>SUM(F30:F45)</f>
        <v>139</v>
      </c>
      <c r="G47" s="49">
        <v>0</v>
      </c>
      <c r="H47" s="39">
        <f t="shared" si="2"/>
        <v>0</v>
      </c>
      <c r="I47" s="38"/>
      <c r="J47" s="58"/>
      <c r="K47" s="39">
        <f t="shared" si="3"/>
        <v>0</v>
      </c>
      <c r="L47" s="38"/>
      <c r="M47" s="58"/>
      <c r="N47" s="39">
        <f t="shared" si="4"/>
        <v>0</v>
      </c>
      <c r="O47" s="55"/>
      <c r="P47" s="39"/>
      <c r="Q47" s="39"/>
      <c r="R47" s="39">
        <f t="shared" si="5"/>
        <v>0</v>
      </c>
    </row>
    <row r="48" spans="2:18" x14ac:dyDescent="0.3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32" t="s">
        <v>20</v>
      </c>
      <c r="O48" s="32"/>
      <c r="P48" s="32"/>
      <c r="Q48" s="32"/>
      <c r="R48" s="40">
        <f>SUM(R30:R47)</f>
        <v>0</v>
      </c>
    </row>
    <row r="49" spans="2:18" x14ac:dyDescent="0.3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35"/>
      <c r="O49" s="35"/>
      <c r="P49" s="35"/>
      <c r="Q49" s="35"/>
      <c r="R49" s="26"/>
    </row>
    <row r="50" spans="2:18" x14ac:dyDescent="0.35">
      <c r="B50" s="59"/>
      <c r="C50" s="60" t="s">
        <v>57</v>
      </c>
      <c r="D50" s="15" t="s">
        <v>58</v>
      </c>
      <c r="E50" s="15" t="s">
        <v>67</v>
      </c>
      <c r="F50" s="1"/>
      <c r="G50" s="1"/>
      <c r="H50" s="1"/>
      <c r="I50" s="1"/>
      <c r="J50" s="1"/>
      <c r="K50" s="1"/>
      <c r="L50" s="1"/>
      <c r="M50" s="1"/>
      <c r="N50" s="35"/>
      <c r="O50" s="35"/>
      <c r="P50" s="35"/>
      <c r="Q50" s="35"/>
      <c r="R50" s="26"/>
    </row>
    <row r="51" spans="2:18" x14ac:dyDescent="0.35">
      <c r="B51" s="59" t="s">
        <v>60</v>
      </c>
      <c r="C51" s="60">
        <v>721</v>
      </c>
      <c r="D51" s="61">
        <v>0</v>
      </c>
      <c r="E51" s="62">
        <f>(C51*D51)/4</f>
        <v>0</v>
      </c>
      <c r="F51" s="1"/>
      <c r="G51" s="1"/>
      <c r="H51" s="1"/>
      <c r="I51" s="1"/>
      <c r="J51" s="1"/>
      <c r="K51" s="1"/>
      <c r="L51" s="1"/>
      <c r="M51" s="1"/>
      <c r="N51" s="35"/>
      <c r="O51" s="35"/>
      <c r="P51" s="35"/>
      <c r="Q51" s="35"/>
      <c r="R51" s="26"/>
    </row>
    <row r="52" spans="2:18" ht="14.15" customHeight="1" x14ac:dyDescent="0.35">
      <c r="B52" s="1" t="s">
        <v>68</v>
      </c>
      <c r="C52" s="1"/>
      <c r="D52" s="32" t="s">
        <v>20</v>
      </c>
      <c r="E52" s="40">
        <f>E51</f>
        <v>0</v>
      </c>
      <c r="F52" s="1"/>
      <c r="G52" s="1"/>
      <c r="H52" s="1"/>
      <c r="I52" s="1"/>
      <c r="J52" s="1"/>
      <c r="K52" s="1"/>
      <c r="L52" s="1"/>
      <c r="M52" s="1"/>
      <c r="N52" s="35"/>
      <c r="O52" s="35"/>
      <c r="P52" s="35"/>
      <c r="Q52" s="35"/>
      <c r="R52" s="26"/>
    </row>
    <row r="53" spans="2:18" x14ac:dyDescent="0.3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35"/>
      <c r="O53" s="35"/>
      <c r="P53" s="35"/>
      <c r="Q53" s="35"/>
      <c r="R53" s="26"/>
    </row>
    <row r="54" spans="2:18" x14ac:dyDescent="0.35">
      <c r="B54" s="59"/>
      <c r="C54" s="60" t="s">
        <v>57</v>
      </c>
      <c r="D54" s="15" t="s">
        <v>58</v>
      </c>
      <c r="E54" s="15" t="s">
        <v>69</v>
      </c>
      <c r="F54" s="1"/>
      <c r="G54" s="1"/>
      <c r="H54" s="1"/>
      <c r="I54" s="1"/>
      <c r="J54" s="1"/>
      <c r="K54" s="1"/>
      <c r="L54" s="1"/>
      <c r="M54" s="1"/>
      <c r="N54" s="35"/>
      <c r="O54" s="35"/>
      <c r="P54" s="35"/>
      <c r="Q54" s="35"/>
      <c r="R54" s="26"/>
    </row>
    <row r="55" spans="2:18" x14ac:dyDescent="0.35">
      <c r="B55" s="59" t="s">
        <v>61</v>
      </c>
      <c r="C55" s="60">
        <v>139</v>
      </c>
      <c r="D55" s="61">
        <v>0</v>
      </c>
      <c r="E55" s="62">
        <f>(C55*D55)/4</f>
        <v>0</v>
      </c>
      <c r="F55" s="1"/>
      <c r="G55" s="1"/>
      <c r="H55" s="1"/>
      <c r="I55" s="1"/>
      <c r="J55" s="1"/>
      <c r="K55" s="1"/>
      <c r="L55" s="1"/>
      <c r="M55" s="1"/>
      <c r="N55" s="35"/>
      <c r="O55" s="35"/>
      <c r="P55" s="35"/>
      <c r="Q55" s="35"/>
      <c r="R55" s="26"/>
    </row>
    <row r="56" spans="2:18" x14ac:dyDescent="0.35">
      <c r="B56" s="1" t="s">
        <v>70</v>
      </c>
      <c r="C56" s="1"/>
      <c r="D56" s="32" t="s">
        <v>20</v>
      </c>
      <c r="E56" s="40">
        <f>E55</f>
        <v>0</v>
      </c>
      <c r="F56" s="1"/>
      <c r="G56" s="1"/>
      <c r="H56" s="1"/>
      <c r="I56" s="1"/>
      <c r="J56" s="1"/>
      <c r="K56" s="1"/>
      <c r="L56" s="1"/>
      <c r="M56" s="1"/>
      <c r="N56" s="35"/>
      <c r="O56" s="35"/>
      <c r="P56" s="35"/>
      <c r="Q56" s="35"/>
      <c r="R56" s="26"/>
    </row>
    <row r="57" spans="2:18" x14ac:dyDescent="0.3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35"/>
      <c r="O57" s="35"/>
      <c r="P57" s="35"/>
      <c r="Q57" s="35"/>
      <c r="R57" s="26"/>
    </row>
    <row r="58" spans="2:18" x14ac:dyDescent="0.35">
      <c r="B58" s="70" t="s">
        <v>63</v>
      </c>
      <c r="C58" s="60" t="s">
        <v>57</v>
      </c>
      <c r="D58" s="15" t="s">
        <v>58</v>
      </c>
      <c r="E58" s="15" t="s">
        <v>22</v>
      </c>
      <c r="F58" s="1"/>
      <c r="G58" s="1"/>
      <c r="H58" s="1"/>
      <c r="I58" s="1"/>
      <c r="J58" s="1"/>
      <c r="K58" s="1"/>
      <c r="L58" s="1"/>
      <c r="M58" s="1"/>
      <c r="N58" s="35"/>
      <c r="O58" s="35"/>
      <c r="P58" s="35"/>
      <c r="Q58" s="35"/>
      <c r="R58" s="26"/>
    </row>
    <row r="59" spans="2:18" x14ac:dyDescent="0.35">
      <c r="B59" s="59" t="s">
        <v>64</v>
      </c>
      <c r="C59" s="60">
        <v>1</v>
      </c>
      <c r="D59" s="61">
        <v>0</v>
      </c>
      <c r="E59" s="62">
        <f>D59*2</f>
        <v>0</v>
      </c>
      <c r="F59" s="1"/>
      <c r="G59" s="1"/>
      <c r="H59" s="1"/>
      <c r="I59" s="1"/>
      <c r="J59" s="1"/>
      <c r="K59" s="1"/>
      <c r="L59" s="1"/>
      <c r="M59" s="1"/>
      <c r="N59" s="35"/>
      <c r="O59" s="35"/>
      <c r="P59" s="35"/>
      <c r="Q59" s="35"/>
      <c r="R59" s="26"/>
    </row>
    <row r="60" spans="2:18" x14ac:dyDescent="0.35">
      <c r="B60" s="59" t="s">
        <v>65</v>
      </c>
      <c r="C60" s="60">
        <v>1</v>
      </c>
      <c r="D60" s="61">
        <v>0</v>
      </c>
      <c r="E60" s="62">
        <f>D60</f>
        <v>0</v>
      </c>
      <c r="F60" s="1"/>
      <c r="G60" s="1"/>
      <c r="H60" s="1"/>
      <c r="I60" s="1"/>
      <c r="J60" s="1"/>
      <c r="K60" s="1"/>
      <c r="L60" s="1"/>
      <c r="M60" s="1"/>
      <c r="N60" s="35"/>
      <c r="O60" s="35"/>
      <c r="P60" s="35"/>
      <c r="Q60" s="35"/>
      <c r="R60" s="26"/>
    </row>
    <row r="61" spans="2:18" x14ac:dyDescent="0.35">
      <c r="B61" s="1"/>
      <c r="C61" s="1"/>
      <c r="D61" s="32" t="s">
        <v>20</v>
      </c>
      <c r="E61" s="40">
        <f>SUM(E57:E60)</f>
        <v>0</v>
      </c>
      <c r="F61" s="1"/>
      <c r="G61" s="1"/>
      <c r="H61" s="1"/>
      <c r="I61" s="1"/>
      <c r="J61" s="1"/>
      <c r="K61" s="1"/>
      <c r="L61" s="1"/>
      <c r="M61" s="1"/>
      <c r="N61" s="35"/>
      <c r="O61" s="35"/>
      <c r="P61" s="35"/>
      <c r="Q61" s="35"/>
      <c r="R61" s="26"/>
    </row>
    <row r="62" spans="2:18" x14ac:dyDescent="0.35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35"/>
      <c r="O62" s="35"/>
      <c r="P62" s="35"/>
      <c r="Q62" s="35"/>
      <c r="R62" s="10"/>
    </row>
    <row r="63" spans="2:18" ht="26.5" x14ac:dyDescent="0.35">
      <c r="B63" s="85"/>
      <c r="C63" s="63" t="s">
        <v>35</v>
      </c>
      <c r="D63" s="29" t="s">
        <v>36</v>
      </c>
      <c r="E63" s="29" t="s">
        <v>23</v>
      </c>
      <c r="F63" s="1"/>
      <c r="G63" s="1"/>
      <c r="H63" s="1"/>
      <c r="I63" s="1"/>
      <c r="J63" s="1"/>
      <c r="K63" s="1"/>
      <c r="L63" s="1"/>
      <c r="M63" s="1"/>
      <c r="N63" s="35"/>
      <c r="O63" s="35"/>
      <c r="P63" s="35"/>
      <c r="Q63" s="35"/>
      <c r="R63" s="10"/>
    </row>
    <row r="64" spans="2:18" x14ac:dyDescent="0.35">
      <c r="B64" s="86"/>
      <c r="C64" s="29"/>
      <c r="D64" s="28" t="s">
        <v>37</v>
      </c>
      <c r="E64" s="34"/>
      <c r="F64" s="1"/>
      <c r="G64" s="1"/>
      <c r="H64" s="1"/>
      <c r="I64" s="1"/>
      <c r="J64" s="1"/>
      <c r="K64" s="1"/>
      <c r="L64" s="1"/>
      <c r="M64" s="1"/>
      <c r="N64" s="35"/>
      <c r="O64" s="35"/>
      <c r="P64" s="35"/>
      <c r="Q64" s="35"/>
      <c r="R64" s="10"/>
    </row>
    <row r="65" spans="2:18" x14ac:dyDescent="0.35">
      <c r="B65" s="27" t="s">
        <v>38</v>
      </c>
      <c r="C65" s="28">
        <v>100</v>
      </c>
      <c r="D65" s="49">
        <v>0</v>
      </c>
      <c r="E65" s="39">
        <f>+C65*D65</f>
        <v>0</v>
      </c>
      <c r="F65" s="1"/>
      <c r="G65" s="1"/>
      <c r="H65" s="1"/>
      <c r="I65" s="1"/>
      <c r="J65" s="1"/>
      <c r="K65" s="1"/>
      <c r="L65" s="1"/>
      <c r="M65" s="1"/>
      <c r="N65" s="35"/>
      <c r="O65" s="35"/>
      <c r="P65" s="35"/>
      <c r="Q65" s="35"/>
      <c r="R65" s="10"/>
    </row>
    <row r="66" spans="2:18" x14ac:dyDescent="0.35">
      <c r="B66" s="5"/>
      <c r="C66" s="1"/>
      <c r="D66" s="32" t="s">
        <v>20</v>
      </c>
      <c r="E66" s="40">
        <f>E65</f>
        <v>0</v>
      </c>
      <c r="F66" s="1"/>
      <c r="G66" s="1"/>
      <c r="H66" s="1"/>
      <c r="I66" s="1"/>
      <c r="J66" s="1"/>
      <c r="K66" s="1"/>
      <c r="L66" s="1"/>
      <c r="M66" s="1"/>
      <c r="N66" s="35"/>
      <c r="O66" s="35"/>
      <c r="P66" s="35"/>
      <c r="Q66" s="35"/>
      <c r="R66" s="10"/>
    </row>
    <row r="67" spans="2:18" x14ac:dyDescent="0.35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35"/>
      <c r="O67" s="35"/>
      <c r="P67" s="35"/>
      <c r="Q67" s="35"/>
      <c r="R67" s="10"/>
    </row>
    <row r="68" spans="2:18" ht="26.5" x14ac:dyDescent="0.35">
      <c r="B68" s="85"/>
      <c r="C68" s="63" t="s">
        <v>39</v>
      </c>
      <c r="D68" s="29" t="s">
        <v>36</v>
      </c>
      <c r="E68" s="29" t="s">
        <v>23</v>
      </c>
      <c r="F68" s="1"/>
      <c r="G68" s="1"/>
      <c r="H68" s="1"/>
      <c r="I68" s="1"/>
      <c r="J68" s="1"/>
      <c r="K68" s="1"/>
      <c r="L68" s="1"/>
      <c r="M68" s="1"/>
      <c r="N68" s="5"/>
      <c r="O68" s="5"/>
      <c r="P68" s="5"/>
      <c r="Q68" s="5"/>
      <c r="R68" s="5"/>
    </row>
    <row r="69" spans="2:18" x14ac:dyDescent="0.35">
      <c r="B69" s="86"/>
      <c r="C69" s="29"/>
      <c r="D69" s="28" t="s">
        <v>40</v>
      </c>
      <c r="E69" s="34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2:18" x14ac:dyDescent="0.35">
      <c r="B70" s="27" t="s">
        <v>41</v>
      </c>
      <c r="C70" s="28">
        <v>12500</v>
      </c>
      <c r="D70" s="49">
        <v>0</v>
      </c>
      <c r="E70" s="39">
        <f>+C70*D70</f>
        <v>0</v>
      </c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2:18" x14ac:dyDescent="0.35">
      <c r="B71" s="5"/>
      <c r="C71" s="1"/>
      <c r="D71" s="32" t="s">
        <v>20</v>
      </c>
      <c r="E71" s="40">
        <f>E70</f>
        <v>0</v>
      </c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2:18" x14ac:dyDescent="0.35">
      <c r="B72" s="5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2:18" x14ac:dyDescent="0.35">
      <c r="B73" s="5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2:18" ht="26.5" x14ac:dyDescent="0.35">
      <c r="B74" s="85"/>
      <c r="C74" s="63" t="s">
        <v>42</v>
      </c>
      <c r="D74" s="29" t="s">
        <v>36</v>
      </c>
      <c r="E74" s="29" t="s">
        <v>23</v>
      </c>
    </row>
    <row r="75" spans="2:18" x14ac:dyDescent="0.35">
      <c r="B75" s="86"/>
      <c r="C75" s="29"/>
      <c r="D75" s="28" t="s">
        <v>43</v>
      </c>
      <c r="E75" s="34"/>
    </row>
    <row r="76" spans="2:18" x14ac:dyDescent="0.35">
      <c r="B76" s="27" t="s">
        <v>44</v>
      </c>
      <c r="C76" s="28">
        <v>350</v>
      </c>
      <c r="D76" s="49">
        <v>0</v>
      </c>
      <c r="E76" s="39">
        <f>+C76*D76</f>
        <v>0</v>
      </c>
    </row>
    <row r="77" spans="2:18" x14ac:dyDescent="0.35">
      <c r="B77" s="5"/>
      <c r="C77" s="1"/>
      <c r="D77" s="32" t="s">
        <v>20</v>
      </c>
      <c r="E77" s="40">
        <f>E76</f>
        <v>0</v>
      </c>
    </row>
    <row r="79" spans="2:18" x14ac:dyDescent="0.35">
      <c r="B79" s="10" t="s">
        <v>85</v>
      </c>
      <c r="C79" s="1"/>
      <c r="D79" s="1"/>
      <c r="E79" s="1"/>
    </row>
    <row r="81" spans="2:5" ht="26.5" x14ac:dyDescent="0.35">
      <c r="B81" s="83" t="s">
        <v>45</v>
      </c>
      <c r="C81" s="63" t="s">
        <v>91</v>
      </c>
      <c r="D81" s="29" t="s">
        <v>36</v>
      </c>
      <c r="E81" s="29" t="s">
        <v>23</v>
      </c>
    </row>
    <row r="82" spans="2:5" x14ac:dyDescent="0.35">
      <c r="B82" s="84"/>
      <c r="C82" s="27"/>
      <c r="D82" s="28" t="s">
        <v>46</v>
      </c>
      <c r="E82" s="33"/>
    </row>
    <row r="83" spans="2:5" x14ac:dyDescent="0.35">
      <c r="B83" s="27" t="s">
        <v>90</v>
      </c>
      <c r="C83" s="28">
        <v>10</v>
      </c>
      <c r="D83" s="49">
        <v>0</v>
      </c>
      <c r="E83" s="39">
        <f>+C83*D83</f>
        <v>0</v>
      </c>
    </row>
    <row r="84" spans="2:5" x14ac:dyDescent="0.35">
      <c r="B84" s="27" t="s">
        <v>89</v>
      </c>
      <c r="C84" s="28">
        <v>35</v>
      </c>
      <c r="D84" s="49">
        <v>0</v>
      </c>
      <c r="E84" s="39">
        <f t="shared" ref="E84:E86" si="6">+C84*D84</f>
        <v>0</v>
      </c>
    </row>
    <row r="85" spans="2:5" x14ac:dyDescent="0.35">
      <c r="B85" s="27" t="s">
        <v>87</v>
      </c>
      <c r="C85" s="28">
        <v>500</v>
      </c>
      <c r="D85" s="49">
        <v>0</v>
      </c>
      <c r="E85" s="39">
        <f t="shared" si="6"/>
        <v>0</v>
      </c>
    </row>
    <row r="86" spans="2:5" x14ac:dyDescent="0.35">
      <c r="B86" s="27" t="s">
        <v>88</v>
      </c>
      <c r="C86" s="28">
        <v>90</v>
      </c>
      <c r="D86" s="49">
        <v>0</v>
      </c>
      <c r="E86" s="39">
        <f t="shared" si="6"/>
        <v>0</v>
      </c>
    </row>
    <row r="87" spans="2:5" x14ac:dyDescent="0.35">
      <c r="B87" s="1"/>
      <c r="C87" s="1"/>
      <c r="D87" s="32" t="s">
        <v>20</v>
      </c>
      <c r="E87" s="40">
        <f>SUM(E83:E86)</f>
        <v>0</v>
      </c>
    </row>
    <row r="89" spans="2:5" x14ac:dyDescent="0.35">
      <c r="B89" s="10" t="s">
        <v>73</v>
      </c>
    </row>
    <row r="90" spans="2:5" x14ac:dyDescent="0.35">
      <c r="C90" s="67" t="s">
        <v>71</v>
      </c>
      <c r="D90" s="72" t="s">
        <v>66</v>
      </c>
      <c r="E90" s="65" t="s">
        <v>23</v>
      </c>
    </row>
    <row r="91" spans="2:5" ht="29" x14ac:dyDescent="0.35">
      <c r="B91" s="64" t="s">
        <v>62</v>
      </c>
      <c r="C91" s="68">
        <v>60</v>
      </c>
      <c r="D91" s="69">
        <v>0</v>
      </c>
      <c r="E91" s="66">
        <f>+C91*D91</f>
        <v>0</v>
      </c>
    </row>
    <row r="92" spans="2:5" x14ac:dyDescent="0.35">
      <c r="B92" t="s">
        <v>72</v>
      </c>
      <c r="D92" s="32" t="s">
        <v>20</v>
      </c>
      <c r="E92" s="40">
        <f>E91</f>
        <v>0</v>
      </c>
    </row>
    <row r="94" spans="2:5" x14ac:dyDescent="0.35">
      <c r="B94" s="73" t="s">
        <v>74</v>
      </c>
    </row>
    <row r="95" spans="2:5" x14ac:dyDescent="0.35">
      <c r="B95" s="75"/>
    </row>
    <row r="96" spans="2:5" x14ac:dyDescent="0.35">
      <c r="B96" s="71"/>
      <c r="C96" s="87" t="s">
        <v>75</v>
      </c>
      <c r="D96" s="72" t="s">
        <v>36</v>
      </c>
      <c r="E96" s="65" t="s">
        <v>23</v>
      </c>
    </row>
    <row r="97" spans="2:5" x14ac:dyDescent="0.35">
      <c r="B97" s="71"/>
      <c r="C97" s="88"/>
      <c r="D97" s="28" t="s">
        <v>43</v>
      </c>
      <c r="E97" s="29"/>
    </row>
    <row r="98" spans="2:5" x14ac:dyDescent="0.35">
      <c r="B98" s="74" t="s">
        <v>76</v>
      </c>
      <c r="C98" s="68">
        <v>60</v>
      </c>
      <c r="D98" s="69">
        <v>0</v>
      </c>
      <c r="E98" s="66">
        <f>+C98*D98</f>
        <v>0</v>
      </c>
    </row>
    <row r="99" spans="2:5" x14ac:dyDescent="0.35">
      <c r="B99" s="74" t="s">
        <v>77</v>
      </c>
      <c r="C99" s="68">
        <v>60</v>
      </c>
      <c r="D99" s="69">
        <v>0</v>
      </c>
      <c r="E99" s="66">
        <f t="shared" ref="E99:E101" si="7">+C99*D99</f>
        <v>0</v>
      </c>
    </row>
    <row r="100" spans="2:5" x14ac:dyDescent="0.35">
      <c r="B100" s="70" t="s">
        <v>78</v>
      </c>
      <c r="C100" s="68">
        <v>20</v>
      </c>
      <c r="D100" s="69">
        <v>0</v>
      </c>
      <c r="E100" s="66">
        <f t="shared" si="7"/>
        <v>0</v>
      </c>
    </row>
    <row r="101" spans="2:5" x14ac:dyDescent="0.35">
      <c r="B101" s="74" t="s">
        <v>79</v>
      </c>
      <c r="C101" s="68">
        <v>25</v>
      </c>
      <c r="D101" s="69">
        <v>0</v>
      </c>
      <c r="E101" s="66">
        <f t="shared" si="7"/>
        <v>0</v>
      </c>
    </row>
    <row r="102" spans="2:5" x14ac:dyDescent="0.35">
      <c r="B102" s="74" t="s">
        <v>81</v>
      </c>
      <c r="C102" s="68">
        <v>20</v>
      </c>
      <c r="D102" s="69">
        <v>0</v>
      </c>
      <c r="E102" s="66">
        <f t="shared" ref="E102:E103" si="8">+C102*D102</f>
        <v>0</v>
      </c>
    </row>
    <row r="103" spans="2:5" x14ac:dyDescent="0.35">
      <c r="B103" s="70" t="s">
        <v>80</v>
      </c>
      <c r="C103" s="68">
        <v>20</v>
      </c>
      <c r="D103" s="69">
        <v>0</v>
      </c>
      <c r="E103" s="66">
        <f t="shared" si="8"/>
        <v>0</v>
      </c>
    </row>
    <row r="104" spans="2:5" ht="25" x14ac:dyDescent="0.35">
      <c r="B104" s="76" t="s">
        <v>82</v>
      </c>
      <c r="C104" s="68">
        <v>80</v>
      </c>
      <c r="D104" s="69">
        <v>0</v>
      </c>
      <c r="E104" s="66">
        <f>+C104*D104</f>
        <v>0</v>
      </c>
    </row>
    <row r="105" spans="2:5" x14ac:dyDescent="0.35">
      <c r="B105" s="71"/>
    </row>
    <row r="106" spans="2:5" x14ac:dyDescent="0.35">
      <c r="B106" s="71"/>
      <c r="D106" s="32" t="s">
        <v>20</v>
      </c>
      <c r="E106" s="40">
        <f>SUM(E98:E105)</f>
        <v>0</v>
      </c>
    </row>
    <row r="109" spans="2:5" x14ac:dyDescent="0.35">
      <c r="B109" s="77" t="s">
        <v>47</v>
      </c>
      <c r="C109" s="78"/>
      <c r="D109" s="79"/>
      <c r="E109" s="45">
        <f>+E87+E77+E71+E66+R48+E24+E52+E56+E92+E61+E106</f>
        <v>0</v>
      </c>
    </row>
    <row r="110" spans="2:5" x14ac:dyDescent="0.35">
      <c r="B110" s="77" t="s">
        <v>48</v>
      </c>
      <c r="C110" s="78"/>
      <c r="D110" s="79"/>
      <c r="E110" s="45">
        <f>+E109*4</f>
        <v>0</v>
      </c>
    </row>
  </sheetData>
  <mergeCells count="9">
    <mergeCell ref="B109:D109"/>
    <mergeCell ref="B110:D110"/>
    <mergeCell ref="B28:B29"/>
    <mergeCell ref="R28:R29"/>
    <mergeCell ref="B81:B82"/>
    <mergeCell ref="B68:B69"/>
    <mergeCell ref="B74:B75"/>
    <mergeCell ref="B63:B64"/>
    <mergeCell ref="C96:C97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A8143E53892A14BA6C057C37E2483CB" ma:contentTypeVersion="" ma:contentTypeDescription="Vytvoří nový dokument" ma:contentTypeScope="" ma:versionID="55b3f67ed07a5d44ea5dbc374862140a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9F8F93E7-5C08-4AE6-A85C-390414AA309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F2BA847-DD88-4378-B8C5-B6386F95E0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7867E38-2B1D-4129-BCF7-247275443D08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$ListId:dokumentyvz;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nabídková cena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Muzikant Hynek</dc:creator>
  <cp:lastModifiedBy>Uživatel</cp:lastModifiedBy>
  <dcterms:created xsi:type="dcterms:W3CDTF">2016-12-06T08:12:27Z</dcterms:created>
  <dcterms:modified xsi:type="dcterms:W3CDTF">2025-01-17T11:51:07Z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0x0101009A8143E53892A14BA6C057C37E2483CB</vt:lpwstr>
  </property>
</Properties>
</file>