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i.bilek\Documents\"/>
    </mc:Choice>
  </mc:AlternateContent>
  <bookViews>
    <workbookView xWindow="0" yWindow="0" windowWidth="0" windowHeight="0"/>
  </bookViews>
  <sheets>
    <sheet name="Rekapitulace stavby" sheetId="1" r:id="rId1"/>
    <sheet name="1 - SO 000 Všeobecné a př..." sheetId="2" r:id="rId2"/>
    <sheet name="2 - SO 001 Demolice a pří..." sheetId="3" r:id="rId3"/>
    <sheet name="3 - SO 101 Místní komunikace" sheetId="4" r:id="rId4"/>
    <sheet name="4 - SO 401 Veřejné osvětlení" sheetId="5" r:id="rId5"/>
    <sheet name="5 - SO 801 Vegetační úpravy" sheetId="6" r:id="rId6"/>
    <sheet name="6 - SO 901.04  Manipulačn..." sheetId="7" r:id="rId7"/>
    <sheet name="7 - SO 901.06 Rekonstrukc..." sheetId="8" r:id="rId8"/>
    <sheet name="8 - SO 901.08 Zástěny kon..." sheetId="9" r:id="rId9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'1 - SO 000 Všeobecné a př...'!$C$117:$K$130</definedName>
    <definedName name="_xlnm.Print_Area" localSheetId="1">'1 - SO 000 Všeobecné a př...'!$C$105:$K$130</definedName>
    <definedName name="_xlnm.Print_Titles" localSheetId="1">'1 - SO 000 Všeobecné a př...'!$117:$117</definedName>
    <definedName name="_xlnm._FilterDatabase" localSheetId="2" hidden="1">'2 - SO 001 Demolice a pří...'!$C$119:$K$171</definedName>
    <definedName name="_xlnm.Print_Area" localSheetId="2">'2 - SO 001 Demolice a pří...'!$C$107:$K$171</definedName>
    <definedName name="_xlnm.Print_Titles" localSheetId="2">'2 - SO 001 Demolice a pří...'!$119:$119</definedName>
    <definedName name="_xlnm._FilterDatabase" localSheetId="3" hidden="1">'3 - SO 101 Místní komunikace'!$C$127:$K$534</definedName>
    <definedName name="_xlnm.Print_Area" localSheetId="3">'3 - SO 101 Místní komunikace'!$C$115:$K$534</definedName>
    <definedName name="_xlnm.Print_Titles" localSheetId="3">'3 - SO 101 Místní komunikace'!$127:$127</definedName>
    <definedName name="_xlnm._FilterDatabase" localSheetId="4" hidden="1">'4 - SO 401 Veřejné osvětlení'!$C$115:$K$117</definedName>
    <definedName name="_xlnm.Print_Area" localSheetId="4">'4 - SO 401 Veřejné osvětlení'!$C$103:$K$117</definedName>
    <definedName name="_xlnm.Print_Titles" localSheetId="4">'4 - SO 401 Veřejné osvětlení'!$115:$115</definedName>
    <definedName name="_xlnm._FilterDatabase" localSheetId="5" hidden="1">'5 - SO 801 Vegetační úpravy'!$C$115:$K$117</definedName>
    <definedName name="_xlnm.Print_Area" localSheetId="5">'5 - SO 801 Vegetační úpravy'!$C$103:$K$117</definedName>
    <definedName name="_xlnm.Print_Titles" localSheetId="5">'5 - SO 801 Vegetační úpravy'!$115:$115</definedName>
    <definedName name="_xlnm._FilterDatabase" localSheetId="6" hidden="1">'6 - SO 901.04  Manipulačn...'!$C$115:$K$117</definedName>
    <definedName name="_xlnm.Print_Area" localSheetId="6">'6 - SO 901.04  Manipulačn...'!$C$103:$K$117</definedName>
    <definedName name="_xlnm.Print_Titles" localSheetId="6">'6 - SO 901.04  Manipulačn...'!$115:$115</definedName>
    <definedName name="_xlnm._FilterDatabase" localSheetId="7" hidden="1">'7 - SO 901.06 Rekonstrukc...'!$C$122:$K$162</definedName>
    <definedName name="_xlnm.Print_Area" localSheetId="7">'7 - SO 901.06 Rekonstrukc...'!$C$110:$K$162</definedName>
    <definedName name="_xlnm.Print_Titles" localSheetId="7">'7 - SO 901.06 Rekonstrukc...'!$122:$122</definedName>
    <definedName name="_xlnm._FilterDatabase" localSheetId="8" hidden="1">'8 - SO 901.08 Zástěny kon...'!$C$116:$K$124</definedName>
    <definedName name="_xlnm.Print_Area" localSheetId="8">'8 - SO 901.08 Zástěny kon...'!$C$104:$K$124</definedName>
    <definedName name="_xlnm.Print_Titles" localSheetId="8">'8 - SO 901.08 Zástěny kon...'!$116:$116</definedName>
  </definedNames>
  <calcPr/>
</workbook>
</file>

<file path=xl/calcChain.xml><?xml version="1.0" encoding="utf-8"?>
<calcChain xmlns="http://schemas.openxmlformats.org/spreadsheetml/2006/main">
  <c i="9" l="1" r="J37"/>
  <c r="J36"/>
  <c i="1" r="AY102"/>
  <c i="9" r="J35"/>
  <c i="1" r="AX102"/>
  <c i="9"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92"/>
  <c r="J23"/>
  <c r="J21"/>
  <c r="E21"/>
  <c r="J113"/>
  <c r="J20"/>
  <c r="J18"/>
  <c r="E18"/>
  <c r="F92"/>
  <c r="J17"/>
  <c r="J15"/>
  <c r="E15"/>
  <c r="F113"/>
  <c r="J14"/>
  <c r="J12"/>
  <c r="J111"/>
  <c r="E7"/>
  <c r="E85"/>
  <c i="8" r="J37"/>
  <c r="J36"/>
  <c i="1" r="AY101"/>
  <c i="8" r="J35"/>
  <c i="1" r="AX101"/>
  <c i="8"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3"/>
  <c r="BH143"/>
  <c r="BG143"/>
  <c r="BF143"/>
  <c r="T143"/>
  <c r="T142"/>
  <c r="R143"/>
  <c r="R142"/>
  <c r="P143"/>
  <c r="P142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F117"/>
  <c r="E115"/>
  <c r="F89"/>
  <c r="E87"/>
  <c r="J24"/>
  <c r="E24"/>
  <c r="J92"/>
  <c r="J23"/>
  <c r="J21"/>
  <c r="E21"/>
  <c r="J91"/>
  <c r="J20"/>
  <c r="J18"/>
  <c r="E18"/>
  <c r="F92"/>
  <c r="J17"/>
  <c r="J15"/>
  <c r="E15"/>
  <c r="F119"/>
  <c r="J14"/>
  <c r="J12"/>
  <c r="J89"/>
  <c r="E7"/>
  <c r="E85"/>
  <c i="7" r="J37"/>
  <c r="J36"/>
  <c i="1" r="AY100"/>
  <c i="7" r="J35"/>
  <c i="1" r="AX100"/>
  <c i="7" r="BI117"/>
  <c r="BH117"/>
  <c r="BG117"/>
  <c r="BF117"/>
  <c r="T117"/>
  <c r="T116"/>
  <c r="R117"/>
  <c r="R116"/>
  <c r="P117"/>
  <c r="P116"/>
  <c i="1" r="AU100"/>
  <c i="7" r="F110"/>
  <c r="E108"/>
  <c r="F89"/>
  <c r="E87"/>
  <c r="J24"/>
  <c r="E24"/>
  <c r="J92"/>
  <c r="J23"/>
  <c r="J21"/>
  <c r="E21"/>
  <c r="J112"/>
  <c r="J20"/>
  <c r="J18"/>
  <c r="E18"/>
  <c r="F113"/>
  <c r="J17"/>
  <c r="J15"/>
  <c r="E15"/>
  <c r="F91"/>
  <c r="J14"/>
  <c r="J12"/>
  <c r="J89"/>
  <c r="E7"/>
  <c r="E85"/>
  <c i="6" r="J37"/>
  <c r="J36"/>
  <c i="1" r="AY99"/>
  <c i="6" r="J35"/>
  <c i="1" r="AX99"/>
  <c i="6" r="BI117"/>
  <c r="BH117"/>
  <c r="BG117"/>
  <c r="BF117"/>
  <c r="T117"/>
  <c r="T116"/>
  <c r="R117"/>
  <c r="R116"/>
  <c r="P117"/>
  <c r="P116"/>
  <c i="1" r="AU99"/>
  <c i="6" r="F110"/>
  <c r="E108"/>
  <c r="F89"/>
  <c r="E87"/>
  <c r="J24"/>
  <c r="E24"/>
  <c r="J92"/>
  <c r="J23"/>
  <c r="J21"/>
  <c r="E21"/>
  <c r="J112"/>
  <c r="J20"/>
  <c r="J18"/>
  <c r="E18"/>
  <c r="F113"/>
  <c r="J17"/>
  <c r="J15"/>
  <c r="E15"/>
  <c r="F91"/>
  <c r="J14"/>
  <c r="J12"/>
  <c r="J110"/>
  <c r="E7"/>
  <c r="E85"/>
  <c i="5" r="J37"/>
  <c r="J36"/>
  <c i="1" r="AY98"/>
  <c i="5" r="J35"/>
  <c i="1" r="AX98"/>
  <c i="5" r="BI117"/>
  <c r="BH117"/>
  <c r="BG117"/>
  <c r="BF117"/>
  <c r="T117"/>
  <c r="T116"/>
  <c r="R117"/>
  <c r="R116"/>
  <c r="P117"/>
  <c r="P116"/>
  <c i="1" r="AU98"/>
  <c i="5" r="F110"/>
  <c r="E108"/>
  <c r="F89"/>
  <c r="E87"/>
  <c r="J24"/>
  <c r="E24"/>
  <c r="J92"/>
  <c r="J23"/>
  <c r="J21"/>
  <c r="E21"/>
  <c r="J112"/>
  <c r="J20"/>
  <c r="J18"/>
  <c r="E18"/>
  <c r="F113"/>
  <c r="J17"/>
  <c r="J15"/>
  <c r="E15"/>
  <c r="F112"/>
  <c r="J14"/>
  <c r="J12"/>
  <c r="J110"/>
  <c r="E7"/>
  <c r="E85"/>
  <c i="4" r="J37"/>
  <c r="J36"/>
  <c i="1" r="AY97"/>
  <c i="4" r="J35"/>
  <c i="1" r="AX97"/>
  <c i="4" r="BI534"/>
  <c r="BH534"/>
  <c r="BG534"/>
  <c r="BF534"/>
  <c r="T534"/>
  <c r="T533"/>
  <c r="T532"/>
  <c r="R534"/>
  <c r="R533"/>
  <c r="R532"/>
  <c r="P534"/>
  <c r="P533"/>
  <c r="P532"/>
  <c r="BI531"/>
  <c r="BH531"/>
  <c r="BG531"/>
  <c r="BF531"/>
  <c r="T531"/>
  <c r="T530"/>
  <c r="R531"/>
  <c r="R530"/>
  <c r="P531"/>
  <c r="P530"/>
  <c r="BI529"/>
  <c r="BH529"/>
  <c r="BG529"/>
  <c r="BF529"/>
  <c r="T529"/>
  <c r="R529"/>
  <c r="P529"/>
  <c r="BI528"/>
  <c r="BH528"/>
  <c r="BG528"/>
  <c r="BF528"/>
  <c r="T528"/>
  <c r="R528"/>
  <c r="P528"/>
  <c r="BI525"/>
  <c r="BH525"/>
  <c r="BG525"/>
  <c r="BF525"/>
  <c r="T525"/>
  <c r="R525"/>
  <c r="P525"/>
  <c r="BI524"/>
  <c r="BH524"/>
  <c r="BG524"/>
  <c r="BF524"/>
  <c r="T524"/>
  <c r="R524"/>
  <c r="P524"/>
  <c r="BI521"/>
  <c r="BH521"/>
  <c r="BG521"/>
  <c r="BF521"/>
  <c r="T521"/>
  <c r="R521"/>
  <c r="P521"/>
  <c r="BI520"/>
  <c r="BH520"/>
  <c r="BG520"/>
  <c r="BF520"/>
  <c r="T520"/>
  <c r="R520"/>
  <c r="P520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15"/>
  <c r="BH515"/>
  <c r="BG515"/>
  <c r="BF515"/>
  <c r="T515"/>
  <c r="R515"/>
  <c r="P515"/>
  <c r="BI512"/>
  <c r="BH512"/>
  <c r="BG512"/>
  <c r="BF512"/>
  <c r="T512"/>
  <c r="R512"/>
  <c r="P512"/>
  <c r="BI506"/>
  <c r="BH506"/>
  <c r="BG506"/>
  <c r="BF506"/>
  <c r="T506"/>
  <c r="R506"/>
  <c r="P506"/>
  <c r="BI502"/>
  <c r="BH502"/>
  <c r="BG502"/>
  <c r="BF502"/>
  <c r="T502"/>
  <c r="R502"/>
  <c r="P502"/>
  <c r="BI501"/>
  <c r="BH501"/>
  <c r="BG501"/>
  <c r="BF501"/>
  <c r="T501"/>
  <c r="R501"/>
  <c r="P501"/>
  <c r="BI500"/>
  <c r="BH500"/>
  <c r="BG500"/>
  <c r="BF500"/>
  <c r="T500"/>
  <c r="R500"/>
  <c r="P500"/>
  <c r="BI499"/>
  <c r="BH499"/>
  <c r="BG499"/>
  <c r="BF499"/>
  <c r="T499"/>
  <c r="R499"/>
  <c r="P499"/>
  <c r="BI498"/>
  <c r="BH498"/>
  <c r="BG498"/>
  <c r="BF498"/>
  <c r="T498"/>
  <c r="R498"/>
  <c r="P498"/>
  <c r="BI497"/>
  <c r="BH497"/>
  <c r="BG497"/>
  <c r="BF497"/>
  <c r="T497"/>
  <c r="R497"/>
  <c r="P497"/>
  <c r="BI496"/>
  <c r="BH496"/>
  <c r="BG496"/>
  <c r="BF496"/>
  <c r="T496"/>
  <c r="R496"/>
  <c r="P496"/>
  <c r="BI495"/>
  <c r="BH495"/>
  <c r="BG495"/>
  <c r="BF495"/>
  <c r="T495"/>
  <c r="R495"/>
  <c r="P495"/>
  <c r="BI494"/>
  <c r="BH494"/>
  <c r="BG494"/>
  <c r="BF494"/>
  <c r="T494"/>
  <c r="R494"/>
  <c r="P494"/>
  <c r="BI487"/>
  <c r="BH487"/>
  <c r="BG487"/>
  <c r="BF487"/>
  <c r="T487"/>
  <c r="R487"/>
  <c r="P487"/>
  <c r="BI486"/>
  <c r="BH486"/>
  <c r="BG486"/>
  <c r="BF486"/>
  <c r="T486"/>
  <c r="R486"/>
  <c r="P486"/>
  <c r="BI485"/>
  <c r="BH485"/>
  <c r="BG485"/>
  <c r="BF485"/>
  <c r="T485"/>
  <c r="R485"/>
  <c r="P485"/>
  <c r="BI476"/>
  <c r="BH476"/>
  <c r="BG476"/>
  <c r="BF476"/>
  <c r="T476"/>
  <c r="R476"/>
  <c r="P476"/>
  <c r="BI475"/>
  <c r="BH475"/>
  <c r="BG475"/>
  <c r="BF475"/>
  <c r="T475"/>
  <c r="R475"/>
  <c r="P475"/>
  <c r="BI471"/>
  <c r="BH471"/>
  <c r="BG471"/>
  <c r="BF471"/>
  <c r="T471"/>
  <c r="R471"/>
  <c r="P471"/>
  <c r="BI468"/>
  <c r="BH468"/>
  <c r="BG468"/>
  <c r="BF468"/>
  <c r="T468"/>
  <c r="R468"/>
  <c r="P468"/>
  <c r="BI462"/>
  <c r="BH462"/>
  <c r="BG462"/>
  <c r="BF462"/>
  <c r="T462"/>
  <c r="R462"/>
  <c r="P462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1"/>
  <c r="BH451"/>
  <c r="BG451"/>
  <c r="BF451"/>
  <c r="T451"/>
  <c r="R451"/>
  <c r="P451"/>
  <c r="BI447"/>
  <c r="BH447"/>
  <c r="BG447"/>
  <c r="BF447"/>
  <c r="T447"/>
  <c r="R447"/>
  <c r="P447"/>
  <c r="BI441"/>
  <c r="BH441"/>
  <c r="BG441"/>
  <c r="BF441"/>
  <c r="T441"/>
  <c r="R441"/>
  <c r="P441"/>
  <c r="BI432"/>
  <c r="BH432"/>
  <c r="BG432"/>
  <c r="BF432"/>
  <c r="T432"/>
  <c r="R432"/>
  <c r="P432"/>
  <c r="BI424"/>
  <c r="BH424"/>
  <c r="BG424"/>
  <c r="BF424"/>
  <c r="T424"/>
  <c r="R424"/>
  <c r="P424"/>
  <c r="BI423"/>
  <c r="BH423"/>
  <c r="BG423"/>
  <c r="BF423"/>
  <c r="T423"/>
  <c r="R423"/>
  <c r="P423"/>
  <c r="BI422"/>
  <c r="BH422"/>
  <c r="BG422"/>
  <c r="BF422"/>
  <c r="T422"/>
  <c r="R422"/>
  <c r="P422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1"/>
  <c r="BH411"/>
  <c r="BG411"/>
  <c r="BF411"/>
  <c r="T411"/>
  <c r="R411"/>
  <c r="P411"/>
  <c r="BI405"/>
  <c r="BH405"/>
  <c r="BG405"/>
  <c r="BF405"/>
  <c r="T405"/>
  <c r="R405"/>
  <c r="P405"/>
  <c r="BI401"/>
  <c r="BH401"/>
  <c r="BG401"/>
  <c r="BF401"/>
  <c r="T401"/>
  <c r="R401"/>
  <c r="P401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74"/>
  <c r="BH374"/>
  <c r="BG374"/>
  <c r="BF374"/>
  <c r="T374"/>
  <c r="R374"/>
  <c r="P374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45"/>
  <c r="BH345"/>
  <c r="BG345"/>
  <c r="BF345"/>
  <c r="T345"/>
  <c r="R345"/>
  <c r="P345"/>
  <c r="BI342"/>
  <c r="BH342"/>
  <c r="BG342"/>
  <c r="BF342"/>
  <c r="T342"/>
  <c r="R342"/>
  <c r="P342"/>
  <c r="BI341"/>
  <c r="BH341"/>
  <c r="BG341"/>
  <c r="BF341"/>
  <c r="T341"/>
  <c r="R341"/>
  <c r="P341"/>
  <c r="BI328"/>
  <c r="BH328"/>
  <c r="BG328"/>
  <c r="BF328"/>
  <c r="T328"/>
  <c r="R328"/>
  <c r="P328"/>
  <c r="BI325"/>
  <c r="BH325"/>
  <c r="BG325"/>
  <c r="BF325"/>
  <c r="T325"/>
  <c r="R325"/>
  <c r="P325"/>
  <c r="BI321"/>
  <c r="BH321"/>
  <c r="BG321"/>
  <c r="BF321"/>
  <c r="T321"/>
  <c r="R321"/>
  <c r="P321"/>
  <c r="BI315"/>
  <c r="BH315"/>
  <c r="BG315"/>
  <c r="BF315"/>
  <c r="T315"/>
  <c r="R315"/>
  <c r="P315"/>
  <c r="BI312"/>
  <c r="BH312"/>
  <c r="BG312"/>
  <c r="BF312"/>
  <c r="T312"/>
  <c r="R312"/>
  <c r="P312"/>
  <c r="BI308"/>
  <c r="BH308"/>
  <c r="BG308"/>
  <c r="BF308"/>
  <c r="T308"/>
  <c r="R308"/>
  <c r="P308"/>
  <c r="BI307"/>
  <c r="BH307"/>
  <c r="BG307"/>
  <c r="BF307"/>
  <c r="T307"/>
  <c r="R307"/>
  <c r="P307"/>
  <c r="BI303"/>
  <c r="BH303"/>
  <c r="BG303"/>
  <c r="BF303"/>
  <c r="T303"/>
  <c r="R303"/>
  <c r="P303"/>
  <c r="BI295"/>
  <c r="BH295"/>
  <c r="BG295"/>
  <c r="BF295"/>
  <c r="T295"/>
  <c r="R295"/>
  <c r="P295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75"/>
  <c r="BH275"/>
  <c r="BG275"/>
  <c r="BF275"/>
  <c r="T275"/>
  <c r="R275"/>
  <c r="P275"/>
  <c r="BI274"/>
  <c r="BH274"/>
  <c r="BG274"/>
  <c r="BF274"/>
  <c r="T274"/>
  <c r="R274"/>
  <c r="P274"/>
  <c r="BI268"/>
  <c r="BH268"/>
  <c r="BG268"/>
  <c r="BF268"/>
  <c r="T268"/>
  <c r="R268"/>
  <c r="P268"/>
  <c r="BI265"/>
  <c r="BH265"/>
  <c r="BG265"/>
  <c r="BF265"/>
  <c r="T265"/>
  <c r="R265"/>
  <c r="P265"/>
  <c r="BI259"/>
  <c r="BH259"/>
  <c r="BG259"/>
  <c r="BF259"/>
  <c r="T259"/>
  <c r="R259"/>
  <c r="P259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5"/>
  <c r="BH245"/>
  <c r="BG245"/>
  <c r="BF245"/>
  <c r="T245"/>
  <c r="R245"/>
  <c r="P245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4"/>
  <c r="BH194"/>
  <c r="BG194"/>
  <c r="BF194"/>
  <c r="T194"/>
  <c r="R194"/>
  <c r="P194"/>
  <c r="BI187"/>
  <c r="BH187"/>
  <c r="BG187"/>
  <c r="BF187"/>
  <c r="T187"/>
  <c r="R187"/>
  <c r="P187"/>
  <c r="BI183"/>
  <c r="BH183"/>
  <c r="BG183"/>
  <c r="BF183"/>
  <c r="T183"/>
  <c r="R183"/>
  <c r="P183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5"/>
  <c r="BH145"/>
  <c r="BG145"/>
  <c r="BF145"/>
  <c r="T145"/>
  <c r="R145"/>
  <c r="P145"/>
  <c r="BI137"/>
  <c r="BH137"/>
  <c r="BG137"/>
  <c r="BF137"/>
  <c r="T137"/>
  <c r="R137"/>
  <c r="P137"/>
  <c r="BI131"/>
  <c r="BH131"/>
  <c r="BG131"/>
  <c r="BF131"/>
  <c r="T131"/>
  <c r="R131"/>
  <c r="P131"/>
  <c r="F122"/>
  <c r="E120"/>
  <c r="F89"/>
  <c r="E87"/>
  <c r="J24"/>
  <c r="E24"/>
  <c r="J125"/>
  <c r="J23"/>
  <c r="J21"/>
  <c r="E21"/>
  <c r="J91"/>
  <c r="J20"/>
  <c r="J18"/>
  <c r="E18"/>
  <c r="F125"/>
  <c r="J17"/>
  <c r="J15"/>
  <c r="E15"/>
  <c r="F91"/>
  <c r="J14"/>
  <c r="J12"/>
  <c r="J122"/>
  <c r="E7"/>
  <c r="E85"/>
  <c i="3" r="J37"/>
  <c r="J36"/>
  <c i="1" r="AY96"/>
  <c i="3" r="J35"/>
  <c i="1" r="AX96"/>
  <c i="3"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1"/>
  <c r="BH151"/>
  <c r="BG151"/>
  <c r="BF151"/>
  <c r="T151"/>
  <c r="R151"/>
  <c r="P151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1"/>
  <c r="BH141"/>
  <c r="BG141"/>
  <c r="BF141"/>
  <c r="T141"/>
  <c r="R141"/>
  <c r="P141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91"/>
  <c r="J20"/>
  <c r="J18"/>
  <c r="E18"/>
  <c r="F117"/>
  <c r="J17"/>
  <c r="J15"/>
  <c r="E15"/>
  <c r="F91"/>
  <c r="J14"/>
  <c r="J12"/>
  <c r="J89"/>
  <c r="E7"/>
  <c r="E110"/>
  <c i="2" r="J37"/>
  <c r="J36"/>
  <c i="1" r="AY95"/>
  <c i="2" r="J35"/>
  <c i="1" r="AX95"/>
  <c i="2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92"/>
  <c r="J17"/>
  <c r="J15"/>
  <c r="E15"/>
  <c r="F114"/>
  <c r="J14"/>
  <c r="J12"/>
  <c r="J89"/>
  <c r="E7"/>
  <c r="E108"/>
  <c i="1" r="L90"/>
  <c r="AM90"/>
  <c r="AM89"/>
  <c r="L89"/>
  <c r="AM87"/>
  <c r="L87"/>
  <c r="L85"/>
  <c r="L84"/>
  <c i="2" r="BK130"/>
  <c r="J125"/>
  <c r="J128"/>
  <c r="BK125"/>
  <c i="3" r="J123"/>
  <c r="J141"/>
  <c r="J171"/>
  <c r="J164"/>
  <c r="BK157"/>
  <c r="J147"/>
  <c i="4" r="BK516"/>
  <c r="BK401"/>
  <c i="8" r="BK152"/>
  <c i="2" r="J130"/>
  <c r="J122"/>
  <c r="J129"/>
  <c r="BK126"/>
  <c r="J127"/>
  <c r="J124"/>
  <c i="3" r="BK167"/>
  <c r="J157"/>
  <c r="BK147"/>
  <c r="BK160"/>
  <c r="J163"/>
  <c r="J146"/>
  <c r="J160"/>
  <c r="BK159"/>
  <c r="BK171"/>
  <c i="4" r="J485"/>
  <c r="J374"/>
  <c r="J366"/>
  <c r="BK342"/>
  <c r="BK285"/>
  <c r="BK274"/>
  <c r="BK246"/>
  <c r="BK169"/>
  <c r="J515"/>
  <c r="J475"/>
  <c r="J419"/>
  <c r="BK356"/>
  <c r="J254"/>
  <c r="BK524"/>
  <c r="J512"/>
  <c r="J471"/>
  <c r="J383"/>
  <c r="J358"/>
  <c r="BK345"/>
  <c r="J268"/>
  <c r="J167"/>
  <c r="J432"/>
  <c r="BK381"/>
  <c r="BK486"/>
  <c r="BK462"/>
  <c r="J422"/>
  <c r="BK275"/>
  <c r="J237"/>
  <c r="J183"/>
  <c r="J159"/>
  <c r="J502"/>
  <c r="BK468"/>
  <c r="J370"/>
  <c r="J253"/>
  <c r="J204"/>
  <c r="BK159"/>
  <c r="BK512"/>
  <c r="J486"/>
  <c r="J382"/>
  <c r="J328"/>
  <c r="J250"/>
  <c r="J213"/>
  <c r="J534"/>
  <c r="BK528"/>
  <c r="J462"/>
  <c r="BK411"/>
  <c r="J345"/>
  <c r="BK282"/>
  <c r="J223"/>
  <c r="BK163"/>
  <c i="5" r="F35"/>
  <c i="1" r="BB98"/>
  <c i="6" r="F34"/>
  <c i="1" r="BA99"/>
  <c i="7" r="F36"/>
  <c i="1" r="BC100"/>
  <c i="8" r="J150"/>
  <c r="J148"/>
  <c r="BK162"/>
  <c r="BK148"/>
  <c r="BK134"/>
  <c i="9" r="J122"/>
  <c i="2" r="BK129"/>
  <c r="BK123"/>
  <c r="BK121"/>
  <c r="BK127"/>
  <c r="BK124"/>
  <c r="J126"/>
  <c r="J121"/>
  <c i="3" r="BK164"/>
  <c r="J131"/>
  <c r="J145"/>
  <c r="BK131"/>
  <c r="BK146"/>
  <c r="J151"/>
  <c r="BK163"/>
  <c r="BK127"/>
  <c r="J135"/>
  <c i="4" r="J498"/>
  <c r="BK382"/>
  <c r="J368"/>
  <c r="J359"/>
  <c r="BK325"/>
  <c r="J282"/>
  <c r="BK240"/>
  <c r="BK200"/>
  <c r="BK155"/>
  <c r="J501"/>
  <c r="BK460"/>
  <c r="BK383"/>
  <c r="BK358"/>
  <c r="BK283"/>
  <c r="J194"/>
  <c r="J517"/>
  <c r="BK501"/>
  <c r="BK459"/>
  <c r="BK364"/>
  <c r="J356"/>
  <c r="BK312"/>
  <c r="BK253"/>
  <c r="BK131"/>
  <c r="J476"/>
  <c r="J384"/>
  <c r="BK242"/>
  <c r="J468"/>
  <c r="J405"/>
  <c r="J242"/>
  <c r="J217"/>
  <c r="BK167"/>
  <c r="J525"/>
  <c r="J494"/>
  <c r="J361"/>
  <c r="BK223"/>
  <c r="J168"/>
  <c r="J518"/>
  <c r="BK495"/>
  <c r="BK451"/>
  <c r="J363"/>
  <c r="J307"/>
  <c r="BK237"/>
  <c r="BK217"/>
  <c r="BK534"/>
  <c r="J529"/>
  <c r="J487"/>
  <c r="J369"/>
  <c r="J342"/>
  <c r="J245"/>
  <c r="BK183"/>
  <c r="J131"/>
  <c i="5" r="F37"/>
  <c i="1" r="BD98"/>
  <c i="6" r="F36"/>
  <c i="1" r="BC99"/>
  <c i="7" r="F35"/>
  <c i="1" r="BB100"/>
  <c i="8" r="J134"/>
  <c r="BK126"/>
  <c r="J158"/>
  <c r="BK149"/>
  <c r="BK138"/>
  <c i="9" r="BK120"/>
  <c r="J121"/>
  <c r="J119"/>
  <c i="4" r="BK476"/>
  <c r="BK265"/>
  <c r="BK151"/>
  <c r="BK475"/>
  <c r="BK363"/>
  <c r="J325"/>
  <c r="J200"/>
  <c r="J175"/>
  <c r="BK518"/>
  <c r="BK419"/>
  <c r="BK259"/>
  <c r="J441"/>
  <c r="J411"/>
  <c r="J265"/>
  <c r="J226"/>
  <c r="J169"/>
  <c r="J521"/>
  <c r="J495"/>
  <c r="J401"/>
  <c r="J308"/>
  <c r="J241"/>
  <c r="BK176"/>
  <c r="BK517"/>
  <c r="BK494"/>
  <c r="J420"/>
  <c r="J321"/>
  <c r="BK231"/>
  <c r="J176"/>
  <c r="BK529"/>
  <c r="BK497"/>
  <c r="BK424"/>
  <c r="BK366"/>
  <c r="BK295"/>
  <c r="J227"/>
  <c r="BK194"/>
  <c r="J155"/>
  <c i="5" r="F36"/>
  <c i="1" r="BC98"/>
  <c i="7" r="BK117"/>
  <c i="8" r="J162"/>
  <c r="J155"/>
  <c r="BK158"/>
  <c r="BK155"/>
  <c r="BK154"/>
  <c r="BK150"/>
  <c r="J141"/>
  <c r="J130"/>
  <c i="9" r="BK119"/>
  <c r="BK123"/>
  <c i="2" r="BK128"/>
  <c i="1" r="AS94"/>
  <c i="2" r="J123"/>
  <c r="BK122"/>
  <c i="3" r="BK151"/>
  <c r="J159"/>
  <c r="J167"/>
  <c r="J127"/>
  <c r="BK123"/>
  <c r="BK135"/>
  <c r="BK141"/>
  <c r="BK145"/>
  <c i="4" r="J520"/>
  <c r="J421"/>
  <c r="BK370"/>
  <c r="J362"/>
  <c r="J341"/>
  <c r="J315"/>
  <c r="BK254"/>
  <c r="J231"/>
  <c r="J163"/>
  <c r="J516"/>
  <c r="J500"/>
  <c r="BK441"/>
  <c r="J364"/>
  <c r="BK315"/>
  <c r="J208"/>
  <c r="BK515"/>
  <c r="BK485"/>
  <c r="BK422"/>
  <c r="J381"/>
  <c r="BK357"/>
  <c r="BK303"/>
  <c r="BK187"/>
  <c r="BK520"/>
  <c r="BK420"/>
  <c r="BK367"/>
  <c r="BK498"/>
  <c r="J424"/>
  <c r="J283"/>
  <c r="BK220"/>
  <c r="J177"/>
  <c r="J151"/>
  <c r="BK500"/>
  <c r="BK461"/>
  <c r="BK374"/>
  <c r="J275"/>
  <c r="J187"/>
  <c r="BK525"/>
  <c r="J497"/>
  <c r="BK421"/>
  <c r="BK359"/>
  <c r="BK268"/>
  <c r="BK226"/>
  <c r="BK137"/>
  <c r="J531"/>
  <c r="BK499"/>
  <c r="J459"/>
  <c r="J423"/>
  <c r="BK361"/>
  <c r="J303"/>
  <c r="J274"/>
  <c r="J220"/>
  <c r="BK175"/>
  <c i="5" r="BK117"/>
  <c i="6" r="BK117"/>
  <c r="F35"/>
  <c i="1" r="BB99"/>
  <c i="7" r="F37"/>
  <c i="1" r="BD100"/>
  <c i="8" r="BK161"/>
  <c r="BK141"/>
  <c r="J161"/>
  <c r="J126"/>
  <c r="J160"/>
  <c r="J153"/>
  <c r="J154"/>
  <c i="9" r="BK122"/>
  <c i="4" r="BK447"/>
  <c r="BK250"/>
  <c r="BK471"/>
  <c r="BK432"/>
  <c r="BK365"/>
  <c r="BK241"/>
  <c r="J209"/>
  <c r="J137"/>
  <c r="J496"/>
  <c r="BK423"/>
  <c r="BK369"/>
  <c r="BK213"/>
  <c r="J528"/>
  <c r="BK502"/>
  <c r="BK487"/>
  <c r="BK384"/>
  <c r="J285"/>
  <c r="J234"/>
  <c r="BK177"/>
  <c r="BK531"/>
  <c r="BK506"/>
  <c r="J447"/>
  <c r="J367"/>
  <c r="BK328"/>
  <c r="J259"/>
  <c r="BK204"/>
  <c r="J145"/>
  <c i="5" r="J34"/>
  <c i="1" r="AW98"/>
  <c i="7" r="J117"/>
  <c r="J34"/>
  <c i="1" r="AW100"/>
  <c i="8" r="BK153"/>
  <c r="BK156"/>
  <c r="J152"/>
  <c r="J156"/>
  <c r="J143"/>
  <c r="BK130"/>
  <c i="9" r="J124"/>
  <c r="J120"/>
  <c i="4" r="BK208"/>
  <c r="J524"/>
  <c r="BK496"/>
  <c r="J451"/>
  <c r="J365"/>
  <c r="BK341"/>
  <c r="BK227"/>
  <c r="BK521"/>
  <c r="J295"/>
  <c r="BK168"/>
  <c r="J499"/>
  <c r="BK405"/>
  <c r="J312"/>
  <c r="J461"/>
  <c r="BK321"/>
  <c r="J240"/>
  <c r="J357"/>
  <c r="J246"/>
  <c r="BK145"/>
  <c r="J506"/>
  <c r="J460"/>
  <c r="BK368"/>
  <c r="BK308"/>
  <c r="BK245"/>
  <c r="BK362"/>
  <c r="BK307"/>
  <c r="BK234"/>
  <c r="BK209"/>
  <c i="5" r="J117"/>
  <c i="6" r="J117"/>
  <c r="F37"/>
  <c i="1" r="BD99"/>
  <c i="8" r="J149"/>
  <c r="BK160"/>
  <c r="BK143"/>
  <c i="9" r="BK121"/>
  <c r="J123"/>
  <c i="8" r="J138"/>
  <c i="9" r="BK124"/>
  <c i="3" l="1" r="T144"/>
  <c i="4" r="P258"/>
  <c r="P380"/>
  <c i="8" r="BK147"/>
  <c r="J147"/>
  <c r="J100"/>
  <c r="P159"/>
  <c i="3" r="BK144"/>
  <c r="J144"/>
  <c r="J99"/>
  <c i="4" r="P130"/>
  <c r="T258"/>
  <c r="R380"/>
  <c i="8" r="R125"/>
  <c r="R151"/>
  <c i="3" r="P144"/>
  <c i="4" r="R130"/>
  <c r="P249"/>
  <c r="R281"/>
  <c r="P284"/>
  <c r="T360"/>
  <c r="BK519"/>
  <c r="J519"/>
  <c r="J105"/>
  <c i="8" r="BK125"/>
  <c r="T151"/>
  <c i="2" r="BK120"/>
  <c r="BK119"/>
  <c r="BK118"/>
  <c r="J118"/>
  <c r="J96"/>
  <c r="P120"/>
  <c r="P119"/>
  <c r="P118"/>
  <c i="1" r="AU95"/>
  <c i="3" r="R144"/>
  <c i="4" r="R258"/>
  <c r="T281"/>
  <c r="BK284"/>
  <c r="J284"/>
  <c r="J102"/>
  <c r="P360"/>
  <c r="P519"/>
  <c i="8" r="BK151"/>
  <c r="J151"/>
  <c r="J101"/>
  <c r="R159"/>
  <c i="9" r="BK118"/>
  <c r="BK117"/>
  <c r="J117"/>
  <c r="J96"/>
  <c i="3" r="BK122"/>
  <c r="J122"/>
  <c r="J98"/>
  <c r="BK158"/>
  <c r="J158"/>
  <c r="J100"/>
  <c i="4" r="T130"/>
  <c r="R249"/>
  <c r="BK281"/>
  <c r="J281"/>
  <c r="J101"/>
  <c r="T284"/>
  <c r="R360"/>
  <c r="T519"/>
  <c i="8" r="P125"/>
  <c r="P147"/>
  <c i="2" r="R120"/>
  <c r="R119"/>
  <c r="R118"/>
  <c i="3" r="P122"/>
  <c r="P121"/>
  <c r="P120"/>
  <c i="1" r="AU96"/>
  <c i="3" r="P158"/>
  <c i="4" r="BK249"/>
  <c r="J249"/>
  <c r="J99"/>
  <c r="P281"/>
  <c r="R284"/>
  <c r="BK360"/>
  <c r="J360"/>
  <c r="J103"/>
  <c r="R519"/>
  <c i="8" r="R147"/>
  <c r="T159"/>
  <c i="9" r="P118"/>
  <c r="P117"/>
  <c i="1" r="AU102"/>
  <c i="2" r="T120"/>
  <c r="T119"/>
  <c r="T118"/>
  <c i="3" r="R122"/>
  <c r="T158"/>
  <c i="4" r="BK258"/>
  <c r="J258"/>
  <c r="J100"/>
  <c r="BK380"/>
  <c r="J380"/>
  <c r="J104"/>
  <c i="8" r="T125"/>
  <c r="P151"/>
  <c i="9" r="R118"/>
  <c r="R117"/>
  <c i="3" r="T122"/>
  <c r="T121"/>
  <c r="T120"/>
  <c r="R158"/>
  <c i="4" r="BK130"/>
  <c r="J130"/>
  <c r="J98"/>
  <c r="T249"/>
  <c r="T380"/>
  <c i="8" r="T147"/>
  <c r="BK159"/>
  <c r="J159"/>
  <c r="J103"/>
  <c i="9" r="T118"/>
  <c r="T117"/>
  <c i="8" r="BK142"/>
  <c r="J142"/>
  <c r="J99"/>
  <c i="4" r="BK533"/>
  <c r="J533"/>
  <c r="J108"/>
  <c i="6" r="BK116"/>
  <c r="J116"/>
  <c i="4" r="BK530"/>
  <c r="J530"/>
  <c r="J106"/>
  <c i="7" r="BK116"/>
  <c r="J116"/>
  <c r="J96"/>
  <c i="8" r="BK157"/>
  <c r="J157"/>
  <c r="J102"/>
  <c i="5" r="BK116"/>
  <c r="J116"/>
  <c r="J96"/>
  <c i="9" r="J89"/>
  <c r="E107"/>
  <c i="8" r="J125"/>
  <c r="J98"/>
  <c i="9" r="F91"/>
  <c r="F114"/>
  <c r="BE120"/>
  <c r="BE121"/>
  <c r="J91"/>
  <c r="J114"/>
  <c r="BE124"/>
  <c r="BE119"/>
  <c r="BE122"/>
  <c r="BE123"/>
  <c i="8" r="J117"/>
  <c r="BE158"/>
  <c r="F91"/>
  <c r="J120"/>
  <c r="BE150"/>
  <c r="E113"/>
  <c r="J119"/>
  <c r="BE126"/>
  <c r="BE141"/>
  <c r="BE162"/>
  <c r="F120"/>
  <c r="BE130"/>
  <c r="BE134"/>
  <c r="BE138"/>
  <c r="BE161"/>
  <c r="BE143"/>
  <c r="BE153"/>
  <c r="BE154"/>
  <c r="BE155"/>
  <c r="BE148"/>
  <c r="BE149"/>
  <c r="BE152"/>
  <c r="BE156"/>
  <c r="BE160"/>
  <c i="7" r="F112"/>
  <c r="F92"/>
  <c r="J110"/>
  <c i="6" r="J96"/>
  <c i="7" r="J91"/>
  <c r="E106"/>
  <c r="J113"/>
  <c r="BE117"/>
  <c i="6" r="J91"/>
  <c r="J113"/>
  <c r="E106"/>
  <c r="J89"/>
  <c r="F92"/>
  <c r="F112"/>
  <c r="BE117"/>
  <c i="5" r="F92"/>
  <c r="J113"/>
  <c r="J91"/>
  <c r="J89"/>
  <c r="E106"/>
  <c r="F91"/>
  <c r="BE117"/>
  <c i="4" r="E118"/>
  <c r="BE159"/>
  <c r="BE168"/>
  <c r="BE169"/>
  <c r="BE176"/>
  <c r="BE177"/>
  <c r="BE200"/>
  <c r="BE226"/>
  <c r="BE241"/>
  <c r="BE283"/>
  <c r="BE312"/>
  <c r="BE315"/>
  <c r="BE358"/>
  <c r="BE359"/>
  <c r="BE381"/>
  <c r="BE382"/>
  <c r="BE420"/>
  <c r="BE460"/>
  <c r="BE528"/>
  <c r="BE529"/>
  <c r="BE531"/>
  <c r="BE534"/>
  <c r="J89"/>
  <c r="J124"/>
  <c r="BE145"/>
  <c r="BE151"/>
  <c r="BE209"/>
  <c r="BE220"/>
  <c r="BE227"/>
  <c r="BE265"/>
  <c r="BE356"/>
  <c r="BE364"/>
  <c r="BE365"/>
  <c r="BE369"/>
  <c r="BE461"/>
  <c r="BE462"/>
  <c r="BE499"/>
  <c r="BE521"/>
  <c r="F124"/>
  <c r="BE175"/>
  <c r="BE217"/>
  <c r="BE231"/>
  <c r="BE234"/>
  <c r="BE321"/>
  <c r="BE325"/>
  <c r="BE328"/>
  <c r="BE341"/>
  <c r="BE345"/>
  <c r="BE383"/>
  <c r="BE421"/>
  <c r="BE424"/>
  <c r="BE441"/>
  <c r="BE447"/>
  <c r="BE451"/>
  <c r="BE459"/>
  <c r="BE475"/>
  <c r="BE476"/>
  <c r="BE497"/>
  <c r="BE498"/>
  <c r="BE516"/>
  <c r="F92"/>
  <c r="BE131"/>
  <c r="BE155"/>
  <c r="BE163"/>
  <c r="BE208"/>
  <c r="BE246"/>
  <c r="BE253"/>
  <c r="BE254"/>
  <c r="BE285"/>
  <c r="BE295"/>
  <c r="BE308"/>
  <c r="BE357"/>
  <c r="BE361"/>
  <c r="BE363"/>
  <c r="BE367"/>
  <c r="BE368"/>
  <c r="BE370"/>
  <c r="BE384"/>
  <c r="BE494"/>
  <c r="BE500"/>
  <c r="BE512"/>
  <c r="BE515"/>
  <c r="BE518"/>
  <c r="BE520"/>
  <c r="BE237"/>
  <c r="BE240"/>
  <c r="BE268"/>
  <c r="BE274"/>
  <c r="BE303"/>
  <c r="BE362"/>
  <c r="BE423"/>
  <c r="BE468"/>
  <c r="BE486"/>
  <c r="BE501"/>
  <c r="BE502"/>
  <c r="BE524"/>
  <c r="BE525"/>
  <c i="3" r="BK121"/>
  <c r="J121"/>
  <c r="J97"/>
  <c i="4" r="BE137"/>
  <c r="BE183"/>
  <c r="BE282"/>
  <c r="BE307"/>
  <c r="BE366"/>
  <c r="BE401"/>
  <c r="BE411"/>
  <c r="BE419"/>
  <c r="BE487"/>
  <c r="BE495"/>
  <c r="BE496"/>
  <c r="J92"/>
  <c r="BE167"/>
  <c r="BE223"/>
  <c r="BE242"/>
  <c r="BE250"/>
  <c r="BE275"/>
  <c r="BE342"/>
  <c r="BE374"/>
  <c r="BE422"/>
  <c r="BE485"/>
  <c r="BE506"/>
  <c r="BE187"/>
  <c r="BE194"/>
  <c r="BE204"/>
  <c r="BE213"/>
  <c r="BE245"/>
  <c r="BE259"/>
  <c r="BE405"/>
  <c r="BE432"/>
  <c r="BE471"/>
  <c r="BE517"/>
  <c i="2" r="J120"/>
  <c r="J98"/>
  <c i="3" r="E85"/>
  <c r="F92"/>
  <c r="J117"/>
  <c r="BE171"/>
  <c r="F116"/>
  <c r="BE131"/>
  <c r="BE135"/>
  <c r="BE159"/>
  <c r="BE164"/>
  <c r="BE167"/>
  <c r="J114"/>
  <c r="BE123"/>
  <c r="BE157"/>
  <c i="2" r="J119"/>
  <c r="J97"/>
  <c i="3" r="J116"/>
  <c r="BE141"/>
  <c r="BE160"/>
  <c r="BE127"/>
  <c r="BE151"/>
  <c r="BE145"/>
  <c r="BE146"/>
  <c r="BE147"/>
  <c r="BE163"/>
  <c i="2" r="E85"/>
  <c r="J112"/>
  <c r="F115"/>
  <c r="BE121"/>
  <c r="BE122"/>
  <c r="BE123"/>
  <c r="J92"/>
  <c r="BE125"/>
  <c r="BE126"/>
  <c r="J91"/>
  <c r="F91"/>
  <c r="BE128"/>
  <c r="BE124"/>
  <c r="BE127"/>
  <c r="BE129"/>
  <c r="BE130"/>
  <c r="F36"/>
  <c i="1" r="BC95"/>
  <c i="3" r="J34"/>
  <c i="1" r="AW96"/>
  <c i="5" r="F34"/>
  <c i="1" r="BA98"/>
  <c i="5" r="J30"/>
  <c i="6" r="J34"/>
  <c i="1" r="AW99"/>
  <c i="7" r="F34"/>
  <c i="1" r="BA100"/>
  <c i="8" r="F35"/>
  <c i="1" r="BB101"/>
  <c i="8" r="J34"/>
  <c i="1" r="AW101"/>
  <c i="9" r="F37"/>
  <c i="1" r="BD102"/>
  <c i="2" r="F34"/>
  <c i="1" r="BA95"/>
  <c i="3" r="F37"/>
  <c i="1" r="BD96"/>
  <c i="5" r="J33"/>
  <c i="1" r="AV98"/>
  <c r="AT98"/>
  <c i="6" r="F33"/>
  <c i="1" r="AZ99"/>
  <c i="7" r="F33"/>
  <c i="1" r="AZ100"/>
  <c i="8" r="F36"/>
  <c i="1" r="BC101"/>
  <c i="8" r="F37"/>
  <c i="1" r="BD101"/>
  <c i="9" r="J34"/>
  <c i="1" r="AW102"/>
  <c i="3" r="F36"/>
  <c i="1" r="BC96"/>
  <c i="4" r="F37"/>
  <c i="1" r="BD97"/>
  <c i="2" r="J34"/>
  <c i="1" r="AW95"/>
  <c i="4" r="F34"/>
  <c i="1" r="BA97"/>
  <c i="3" r="F35"/>
  <c i="1" r="BB96"/>
  <c i="4" r="F36"/>
  <c i="1" r="BC97"/>
  <c i="2" r="F37"/>
  <c i="1" r="BD95"/>
  <c i="8" r="F34"/>
  <c i="1" r="BA101"/>
  <c i="9" r="F34"/>
  <c i="1" r="BA102"/>
  <c i="9" r="F35"/>
  <c i="1" r="BB102"/>
  <c i="9" r="F36"/>
  <c i="1" r="BC102"/>
  <c i="6" r="J30"/>
  <c i="3" r="F34"/>
  <c i="1" r="BA96"/>
  <c i="4" r="J34"/>
  <c i="1" r="AW97"/>
  <c i="2" r="F35"/>
  <c i="1" r="BB95"/>
  <c i="2" r="J30"/>
  <c i="4" r="F35"/>
  <c i="1" r="BB97"/>
  <c i="3" l="1" r="R121"/>
  <c r="R120"/>
  <c i="8" r="BK124"/>
  <c r="J124"/>
  <c r="J97"/>
  <c i="4" r="T129"/>
  <c r="T128"/>
  <c r="R129"/>
  <c r="R128"/>
  <c i="8" r="T124"/>
  <c r="T123"/>
  <c r="R124"/>
  <c r="R123"/>
  <c i="4" r="P129"/>
  <c r="P128"/>
  <c i="1" r="AU97"/>
  <c i="8" r="P124"/>
  <c r="P123"/>
  <c i="1" r="AU101"/>
  <c i="4" r="BK129"/>
  <c r="J129"/>
  <c r="J97"/>
  <c i="1" r="AG99"/>
  <c i="4" r="BK532"/>
  <c r="J532"/>
  <c r="J107"/>
  <c i="9" r="J118"/>
  <c r="J97"/>
  <c i="1" r="AG98"/>
  <c r="AN98"/>
  <c i="5" r="J39"/>
  <c i="4" r="BK128"/>
  <c r="J128"/>
  <c i="3" r="BK120"/>
  <c r="J120"/>
  <c i="1" r="AG95"/>
  <c i="2" r="J33"/>
  <c i="1" r="AV95"/>
  <c r="AT95"/>
  <c r="AN95"/>
  <c i="8" r="J33"/>
  <c i="1" r="AV101"/>
  <c r="AT101"/>
  <c i="9" r="J30"/>
  <c i="1" r="AG102"/>
  <c i="2" r="F33"/>
  <c i="1" r="AZ95"/>
  <c i="7" r="J33"/>
  <c i="1" r="AV100"/>
  <c r="AT100"/>
  <c i="9" r="F33"/>
  <c i="1" r="AZ102"/>
  <c r="BD94"/>
  <c r="W33"/>
  <c i="7" r="J30"/>
  <c i="1" r="AG100"/>
  <c i="4" r="F33"/>
  <c i="1" r="AZ97"/>
  <c i="4" r="J33"/>
  <c i="1" r="AV97"/>
  <c r="AT97"/>
  <c i="3" r="J30"/>
  <c i="1" r="AG96"/>
  <c i="4" r="J30"/>
  <c i="1" r="AG97"/>
  <c i="6" r="J33"/>
  <c i="1" r="AV99"/>
  <c r="AT99"/>
  <c r="AN99"/>
  <c r="BB94"/>
  <c r="W31"/>
  <c i="3" r="F33"/>
  <c i="1" r="AZ96"/>
  <c r="BC94"/>
  <c r="AY94"/>
  <c r="BA94"/>
  <c r="W30"/>
  <c i="3" r="J33"/>
  <c i="1" r="AV96"/>
  <c r="AT96"/>
  <c i="9" r="J33"/>
  <c i="1" r="AV102"/>
  <c r="AT102"/>
  <c r="AN102"/>
  <c i="5" r="F33"/>
  <c i="1" r="AZ98"/>
  <c i="8" r="F33"/>
  <c i="1" r="AZ101"/>
  <c i="8" l="1" r="BK123"/>
  <c r="J123"/>
  <c i="9" r="J39"/>
  <c i="7" r="J39"/>
  <c i="6" r="J39"/>
  <c i="1" r="AN97"/>
  <c i="4" r="J96"/>
  <c i="1" r="AN96"/>
  <c i="3" r="J96"/>
  <c i="4" r="J39"/>
  <c i="3" r="J39"/>
  <c i="2" r="J39"/>
  <c i="1" r="AN100"/>
  <c r="AU94"/>
  <c r="W32"/>
  <c i="8" r="J30"/>
  <c i="1" r="AG101"/>
  <c r="AG94"/>
  <c r="AX94"/>
  <c r="AZ94"/>
  <c r="W29"/>
  <c r="AW94"/>
  <c r="AK30"/>
  <c i="8" l="1" r="J39"/>
  <c r="J96"/>
  <c i="1" r="AN101"/>
  <c r="AK2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<sst xmlns="http://schemas.openxmlformats.org/spreadsheetml/2006/main">
  <si>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</si>
  <si>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</si>
  <si>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</si>
  <si>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</si>
  <si>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{bb51c319-9ebb-44e6-8df2-51afb7236e09}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</si>
  <si>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</si>
  <si>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</si>
  <si>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</si>
  <si>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</si>
  <si>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</si>
  <si>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</si>
  <si>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</si>
  <si>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</si>
  <si>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</si>
  <si>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2021-0058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</si>
  <si>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</si>
  <si>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</si>
  <si>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Regenerace sídliště Kamenec-2.etapa</t>
  </si>
  <si>
    <t>KSO:</t>
  </si>
  <si>
    <t>CC-CZ:</t>
  </si>
  <si>
    <t>Místo:</t>
  </si>
  <si>
    <t xml:space="preserve"> </t>
  </si>
  <si>
    <t>Datum:</t>
  </si>
  <si>
    <t>28. 1. 2025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</si>
  <si>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</si>
  <si>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</si>
  <si>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</si>
  <si>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</si>
  <si>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</si>
  <si>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</si>
  <si>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</si>
  <si>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</si>
  <si>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</si>
  <si>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</si>
  <si>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</si>
  <si>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</si>
  <si>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</si>
  <si>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</si>
  <si>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</si>
  <si>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</si>
  <si>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</si>
  <si>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</si>
  <si>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</si>
  <si>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</si>
  <si>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</si>
  <si>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</si>
  <si>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</si>
  <si>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</si>
  <si>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</si>
  <si>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</si>
  <si>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</si>
  <si>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</si>
  <si>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</si>
  <si>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</si>
  <si>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</si>
  <si>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</si>
  <si>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</si>
  <si>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</si>
  <si>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</si>
  <si>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</si>
  <si>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</si>
  <si>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</si>
  <si>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</si>
  <si>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</si>
  <si>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</si>
  <si>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</si>
  <si>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</si>
  <si>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</si>
  <si>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</si>
  <si>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</si>
  <si>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</si>
  <si>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</si>
  <si>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</si>
  <si>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</si>
  <si>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</si>
  <si>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</si>
  <si>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</si>
  <si>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</si>
  <si>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</si>
  <si>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000 Všeobecné a př...</t>
  </si>
  <si>
    <t>STA</t>
  </si>
  <si>
    <t>{00c966be-6a63-4ef7-b77e-015b4fdf36ae}</t>
  </si>
  <si>
    <t>2</t>
  </si>
  <si>
    <t>SO 001 Demolice a pří...</t>
  </si>
  <si>
    <t>{082556e1-a6e0-4b70-89d0-79736d1b2795}</t>
  </si>
  <si>
    <t>3</t>
  </si>
  <si>
    <t>SO 101 Místní komunikace</t>
  </si>
  <si>
    <t>{866a34ae-3063-4e8c-9151-52cc92430061}</t>
  </si>
  <si>
    <t>4</t>
  </si>
  <si>
    <t>SO 401 Veřejné osvětlení</t>
  </si>
  <si>
    <t>{0c155c64-0409-4a38-bfb4-ee55ae4da8c5}</t>
  </si>
  <si>
    <t>5</t>
  </si>
  <si>
    <t>SO 801 Vegetační úpravy</t>
  </si>
  <si>
    <t>{dd92c48f-9d17-41f2-aae9-05350c627f67}</t>
  </si>
  <si>
    <t>6</t>
  </si>
  <si>
    <t xml:space="preserve">SO 901.04  Manipulačn...</t>
  </si>
  <si>
    <t>{b8421e25-d2a0-4f63-b997-34312693eddb}</t>
  </si>
  <si>
    <t>7</t>
  </si>
  <si>
    <t>SO 901.06 Rekonstrukc...</t>
  </si>
  <si>
    <t>{1efb1b88-201e-488d-90fd-2bb822311fdf}</t>
  </si>
  <si>
    <t>8</t>
  </si>
  <si>
    <t>SO 901.08 Zástěny kon...</t>
  </si>
  <si>
    <t>{bb893d3e-f026-4e35-9a72-43bdf990e1ce}</t>
  </si>
  <si>
    <t>KRYCÍ LIST SOUPISU PRACÍ</t>
  </si>
  <si>
    <t>Objekt:</t>
  </si>
  <si>
    <t>1 - SO 000 Všeobecné a př...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</si>
  <si>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</si>
  <si>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</si>
  <si>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</si>
  <si>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</si>
  <si>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</si>
  <si>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</si>
  <si>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</si>
  <si>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</si>
  <si>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</si>
  <si>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</si>
  <si>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</si>
  <si>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</si>
  <si>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</si>
  <si>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</si>
  <si>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</si>
  <si>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</si>
  <si>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</si>
  <si>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</si>
  <si>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</si>
  <si>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</si>
  <si>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</si>
  <si>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</si>
  <si>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</si>
  <si>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</si>
  <si>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</si>
  <si>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Zařízení staveniště(stavební buňka pro stavbyvedoucího,mobilní WC,zajištění mobilního oplocení</t>
  </si>
  <si>
    <t>celk</t>
  </si>
  <si>
    <t>Vytýčení stávajících inženýrských sítí</t>
  </si>
  <si>
    <t>Geodetické práce</t>
  </si>
  <si>
    <t>Zaměření skutečného provedení stavby</t>
  </si>
  <si>
    <t>Dokumentace DSPS</t>
  </si>
  <si>
    <t>10</t>
  </si>
  <si>
    <t>Pomocné práce pro ochranu stávajících inženýrských sítí</t>
  </si>
  <si>
    <t>Proviozorní dopravní značení</t>
  </si>
  <si>
    <t>14</t>
  </si>
  <si>
    <t>11</t>
  </si>
  <si>
    <t>Vypracování výrobní dokumentace</t>
  </si>
  <si>
    <t>22</t>
  </si>
  <si>
    <t>9</t>
  </si>
  <si>
    <t>Vypracování dodavatelské dokumentace</t>
  </si>
  <si>
    <t>24</t>
  </si>
  <si>
    <t>Zkoušení dle potřeby stavby(zkoušky hutnicí,zkoušky materiálu)</t>
  </si>
  <si>
    <t>28</t>
  </si>
  <si>
    <t>2 - SO 001 Demolice a pří...</t>
  </si>
  <si>
    <t xml:space="preserve">    9 - Ostatní konstrukce a práce, bourání</t>
  </si>
  <si>
    <t xml:space="preserve">    997 - Přesun sutě</t>
  </si>
  <si>
    <t>113107170</t>
  </si>
  <si>
    <t>Odstranění podkladů nebo krytů strojně plochy jednotlivě přes 50 m2 do 200 m2 s přemístěním hmot na skládku na vzdálenost do 20 m nebo s naložením na dopravní prostředek z betonu prostého, o tl. vrstvy do 100 mm</t>
  </si>
  <si>
    <t>m2</t>
  </si>
  <si>
    <t>CS ÚRS 2020 01</t>
  </si>
  <si>
    <t>VV</t>
  </si>
  <si>
    <t>hřiště</t>
  </si>
  <si>
    <t>103,0</t>
  </si>
  <si>
    <t>Součet</t>
  </si>
  <si>
    <t>113107182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</si>
  <si>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</si>
  <si>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129911103</t>
  </si>
  <si>
    <t>Bourání konstrukcí v odkopávkách a prokopávkách ručně s přemístěním suti na hromady na vzdálenost do 20 m nebo s naložením na dopravní prostředek ze zdiva cihelného nebo smíšeného na maltu cementovou</t>
  </si>
  <si>
    <t>m3</t>
  </si>
  <si>
    <t>květináče</t>
  </si>
  <si>
    <t>9,0</t>
  </si>
  <si>
    <t>129911121</t>
  </si>
  <si>
    <t>Bourání konstrukcí v odkopávkách a prokopávkách ručně s přemístěním suti na hromady na vzdálenost do 20 m nebo s naložením na dopravní prostředek z betonu prostého neprokládaného</t>
  </si>
  <si>
    <t>schodů</t>
  </si>
  <si>
    <t>3,5</t>
  </si>
  <si>
    <t>patky ocelových sloupků po odstranění</t>
  </si>
  <si>
    <t>0,3*0,3*0,6*2</t>
  </si>
  <si>
    <t>162751137</t>
  </si>
  <si>
    <t>Vodorovné přemístění výkopku nebo sypaniny po suchu na obvyklém dopravním prostředku, bez naložení výkopku, avšak se složením bez rozhrnutí z horniny třídy těžitelnosti II na vzdálenost skupiny 4 a 5 na vzdálenost přes 9 000 do 10 000 m</t>
  </si>
  <si>
    <t>9,0+3,608</t>
  </si>
  <si>
    <t>Ostatní konstrukce a práce, bourání</t>
  </si>
  <si>
    <t>9-2</t>
  </si>
  <si>
    <t>Odstranění kůlu betonových vč.odvozu</t>
  </si>
  <si>
    <t>ks</t>
  </si>
  <si>
    <t>9-3</t>
  </si>
  <si>
    <t>Odstranění ocelových sloupků vč.odvozu</t>
  </si>
  <si>
    <t>16</t>
  </si>
  <si>
    <t>936124113</t>
  </si>
  <si>
    <t xml:space="preserve">Montáž lavičky parkové  stabilní přichycené kotevními šrouby</t>
  </si>
  <si>
    <t>kus</t>
  </si>
  <si>
    <t>18</t>
  </si>
  <si>
    <t>přemístění bez dodávky</t>
  </si>
  <si>
    <t>966001212</t>
  </si>
  <si>
    <t xml:space="preserve">Odstranění lavičky parkové stabilní  přichycené kotevními šrouby</t>
  </si>
  <si>
    <t>20</t>
  </si>
  <si>
    <t>odstranění</t>
  </si>
  <si>
    <t>přemístění</t>
  </si>
  <si>
    <t>966005211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</si>
  <si>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</si>
  <si>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m</t>
  </si>
  <si>
    <t>997</t>
  </si>
  <si>
    <t>Přesun sutě</t>
  </si>
  <si>
    <t>997221551</t>
  </si>
  <si>
    <t xml:space="preserve">Vodorovná doprava suti  bez naložení, ale se složením a s hrubým urovnáním ze sypkých materiálů, na vzdálenost do 1 km</t>
  </si>
  <si>
    <t>t</t>
  </si>
  <si>
    <t>997221559</t>
  </si>
  <si>
    <t xml:space="preserve">Vodorovná doprava suti  bez naložení, ale se složením a s hrubým urovnáním Příplatek k ceně za každý další i započatý 1 km přes 1 km</t>
  </si>
  <si>
    <t>26</t>
  </si>
  <si>
    <t>47,38*9</t>
  </si>
  <si>
    <t>13</t>
  </si>
  <si>
    <t>997221611</t>
  </si>
  <si>
    <t xml:space="preserve">Nakládání na dopravní prostředky  pro vodorovnou dopravu suti</t>
  </si>
  <si>
    <t>997221861</t>
  </si>
  <si>
    <t>Poplatek za uložení stavebního odpadu na recyklační skládce (skládkovné) z prostého betonu zatříděného do Katalogu odpadů pod kódem 17 01 01</t>
  </si>
  <si>
    <t>30</t>
  </si>
  <si>
    <t>24,72+(3,608*2)</t>
  </si>
  <si>
    <t>15</t>
  </si>
  <si>
    <t>997221873</t>
  </si>
  <si>
    <t>Poplatek za uložení stavebního odpadu na recyklační skládce (skládkovné) zeminy a kamení zatříděného do Katalogu odpadů pod kódem 17 05 04</t>
  </si>
  <si>
    <t>32</t>
  </si>
  <si>
    <t>zdivo</t>
  </si>
  <si>
    <t>9,0*1,65</t>
  </si>
  <si>
    <t>997221875</t>
  </si>
  <si>
    <t>Poplatek za uložení stavebního odpadu na recyklační skládce (skládkovné) asfaltového bez obsahu dehtu zatříděného do Katalogu odpadů pod kódem 17 03 02</t>
  </si>
  <si>
    <t>34</t>
  </si>
  <si>
    <t>3 - SO 101 Místní komunikace</t>
  </si>
  <si>
    <t xml:space="preserve">    2 - Zakládání</t>
  </si>
  <si>
    <t xml:space="preserve">    4 - Vodorovné konstrukce</t>
  </si>
  <si>
    <t xml:space="preserve">    469 - Stavební práce při elektromontážích</t>
  </si>
  <si>
    <t xml:space="preserve">    5 - Komunikace pozemní</t>
  </si>
  <si>
    <t xml:space="preserve">    8 - Trubní vedení</t>
  </si>
  <si>
    <t xml:space="preserve">    998 - Přesun hmot</t>
  </si>
  <si>
    <t>PSV - Práce a dodávky PSV</t>
  </si>
  <si>
    <t xml:space="preserve">    711 - Izolace proti vodě, vlhkosti a plynům</t>
  </si>
  <si>
    <t>113106134</t>
  </si>
  <si>
    <t>Rozebrání dlažeb komunikací pro pěší s přemístěním hmot na skládku na vzdálenost do 3 m nebo s naložením na dopravní prostředek s ložem z kameniva nebo živice a s jakoukoliv výplní spár strojně plochy jednotlivě do 50 m2 ze zámkové dlažby</t>
  </si>
  <si>
    <t>demolice chodník</t>
  </si>
  <si>
    <t>23,0</t>
  </si>
  <si>
    <t>předlažba</t>
  </si>
  <si>
    <t>13,0+3,0+2,0+5,0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</si>
  <si>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</si>
  <si>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</si>
  <si>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chodník živičný</t>
  </si>
  <si>
    <t>842,0</t>
  </si>
  <si>
    <t>chodník betonový</t>
  </si>
  <si>
    <t>79,0</t>
  </si>
  <si>
    <t>chodník dlažba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</si>
  <si>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</si>
  <si>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</si>
  <si>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vozovka živičná</t>
  </si>
  <si>
    <t>1092,0</t>
  </si>
  <si>
    <t>vozovka betonová</t>
  </si>
  <si>
    <t>549,0</t>
  </si>
  <si>
    <t>113107230</t>
  </si>
  <si>
    <t>Odstranění podkladů nebo krytů strojně plochy jednotlivě přes 200 m2 s přemístěním hmot na skládku na vzdálenost do 20 m nebo s naložením na dopravní prostředek z betonu prostého, o tl. vrstvy do 100 mm</t>
  </si>
  <si>
    <t>113107231</t>
  </si>
  <si>
    <t>Odstranění podkladů nebo krytů strojně plochy jednotlivě přes 200 m2 s přemístěním hmot na skládku na vzdálenost do 20 m nebo s naložením na dopravní prostředek z betonu prostého, o tl. vrstvy přes 100 do 150 mm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</si>
  <si>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</si>
  <si>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</si>
  <si>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113107243</t>
  </si>
  <si>
    <t>Odstranění podkladů nebo krytů strojně plochy jednotlivě přes 200 m2 s přemístěním hmot na skládku na vzdálenost do 20 m nebo s naložením na dopravní prostředek živičných, o tl. vrstvy přes 100 do 150 mm</t>
  </si>
  <si>
    <t>113154334</t>
  </si>
  <si>
    <t xml:space="preserve">Frézování živičného podkladu nebo krytu  s naložením na dopravní prostředek plochy přes 1 000 do 10 000 m2 bez překážek v trase pruhu šířky přes 1 m do 2 m, tloušťky vrstvy 100 mm</t>
  </si>
  <si>
    <t>113202111</t>
  </si>
  <si>
    <t xml:space="preserve">Vytrhání obrub  s vybouráním lože, s přemístěním hmot na skládku na vzdálenost do 3 m nebo s naložením na dopravní prostředek z krajníků nebo obrubníků stojatých</t>
  </si>
  <si>
    <t>113203111</t>
  </si>
  <si>
    <t xml:space="preserve">Vytrhání obrub  s vybouráním lože, s přemístěním hmot na skládku na vzdálenost do 3 m nebo s naložením na dopravní prostředek z dlažebních kostek</t>
  </si>
  <si>
    <t>jednořádek</t>
  </si>
  <si>
    <t>385,0</t>
  </si>
  <si>
    <t>dvojřádek</t>
  </si>
  <si>
    <t>95,0*2</t>
  </si>
  <si>
    <t>113204111</t>
  </si>
  <si>
    <t xml:space="preserve">Vytrhání obrub  s vybouráním lože, s přemístěním hmot na skládku na vzdálenost do 3 m nebo s naložením na dopravní prostředek záhonových</t>
  </si>
  <si>
    <t>121151123</t>
  </si>
  <si>
    <t>Sejmutí ornice strojně při souvislé ploše přes 500 m2, tl. vrstvy do 200 mm</t>
  </si>
  <si>
    <t>122151103</t>
  </si>
  <si>
    <t>Odkopávky a prokopávky nezapažené strojně v hornině třídy těžitelnosti I skupiny 1 a 2 přes 50 do 100 m3</t>
  </si>
  <si>
    <t>těžení a naložení ornice na meziskládce proohumusování</t>
  </si>
  <si>
    <t>270,0*0,1</t>
  </si>
  <si>
    <t>těžení a naložení přebytečné ornice pro odvoz</t>
  </si>
  <si>
    <t>59,5-27,0</t>
  </si>
  <si>
    <t>zídka</t>
  </si>
  <si>
    <t>16,5</t>
  </si>
  <si>
    <t>132112111</t>
  </si>
  <si>
    <t>Hloubení rýh šířky do 800 mm ručně zapažených i nezapažených, s urovnáním dna do předepsaného profilu a spádu v hornině třídy těžitelnosti I skupiny 1 a 2 soudržných</t>
  </si>
  <si>
    <t>trativody</t>
  </si>
  <si>
    <t>682,0*0,4*0,5</t>
  </si>
  <si>
    <t>chráničky</t>
  </si>
  <si>
    <t>17,0*0,7*0,8</t>
  </si>
  <si>
    <t>10,0*0,6*0,8</t>
  </si>
  <si>
    <t>132151253</t>
  </si>
  <si>
    <t>Hloubení nezapažených rýh šířky přes 800 do 2 000 mm strojně s urovnáním dna do předepsaného profilu a spádu v hornině třídy těžitelnosti I skupiny 1 a 2 přes 50 do 100 m3</t>
  </si>
  <si>
    <t>výkop pro potrubí</t>
  </si>
  <si>
    <t>66,0*1,0*1,5</t>
  </si>
  <si>
    <t>vpustě</t>
  </si>
  <si>
    <t>1,5*1,5*1,8*21</t>
  </si>
  <si>
    <t>17</t>
  </si>
  <si>
    <t>139911121</t>
  </si>
  <si>
    <t>Bourání konstrukcí v hloubených vykopávkách ručně s přemístěním suti na hromady na vzdálenost do 20 m nebo s naložením na dopravní prostředek z betonu prostého neprokládaného</t>
  </si>
  <si>
    <t>0,45*14</t>
  </si>
  <si>
    <t>151101101</t>
  </si>
  <si>
    <t>Zřízení pažení a rozepření stěn rýh pro podzemní vedení příložné pro jakoukoliv mezerovitost, hloubky do 2 m</t>
  </si>
  <si>
    <t>36</t>
  </si>
  <si>
    <t>66,0*1,5*2</t>
  </si>
  <si>
    <t>2*(1,5+1,5)*1,8*21</t>
  </si>
  <si>
    <t>19</t>
  </si>
  <si>
    <t>151101111</t>
  </si>
  <si>
    <t>Odstranění pažení a rozepření stěn rýh pro podzemní vedení s uložením materiálu na vzdálenost do 3 m od kraje výkopu příložné, hloubky do 2 m</t>
  </si>
  <si>
    <t>38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</si>
  <si>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</si>
  <si>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</si>
  <si>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40</t>
  </si>
  <si>
    <t>dovoz ornice z meziskládky pro ohumusování</t>
  </si>
  <si>
    <t>27,0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</si>
  <si>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</si>
  <si>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</si>
  <si>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42</t>
  </si>
  <si>
    <t>odvoz přebytečné ornice na skládku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</si>
  <si>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</si>
  <si>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</si>
  <si>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44</t>
  </si>
  <si>
    <t>(184,05+150,72+210,0)-9,0</t>
  </si>
  <si>
    <t>23</t>
  </si>
  <si>
    <t>46</t>
  </si>
  <si>
    <t>16,5+6,3</t>
  </si>
  <si>
    <t>171201231</t>
  </si>
  <si>
    <t>48</t>
  </si>
  <si>
    <t>535,77*1,5</t>
  </si>
  <si>
    <t>25</t>
  </si>
  <si>
    <t>171251201</t>
  </si>
  <si>
    <t>Uložení sypaniny na skládky nebo meziskládky bez hutnění s upravením uložené sypaniny do předepsaného tvaru</t>
  </si>
  <si>
    <t>50</t>
  </si>
  <si>
    <t>174151101</t>
  </si>
  <si>
    <t>Zásyp sypaninou z jakékoliv horniny strojně s uložením výkopku ve vrstvách se zhutněním jam, šachet, rýh nebo kolem objektů v těchto vykopávkách</t>
  </si>
  <si>
    <t>52</t>
  </si>
  <si>
    <t>výkop</t>
  </si>
  <si>
    <t>184,05-(11,35+33,0)</t>
  </si>
  <si>
    <t>27</t>
  </si>
  <si>
    <t>M</t>
  </si>
  <si>
    <t>58333674</t>
  </si>
  <si>
    <t>kamenivo těžené hrubé frakce 16/32</t>
  </si>
  <si>
    <t>54</t>
  </si>
  <si>
    <t>139,7*1,67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</si>
  <si>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</si>
  <si>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</si>
  <si>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56</t>
  </si>
  <si>
    <t>66,0*1,0*0,5</t>
  </si>
  <si>
    <t>29</t>
  </si>
  <si>
    <t>58331351</t>
  </si>
  <si>
    <t>kamenivo těžené drobné frakce 0/4</t>
  </si>
  <si>
    <t>58</t>
  </si>
  <si>
    <t>33,0*1,67</t>
  </si>
  <si>
    <t>181351103</t>
  </si>
  <si>
    <t>Rozprostření a urovnání ornice v rovině nebo ve svahu sklonu do 1:5 strojně při souvislé ploše přes 100 do 500 m2, tl. vrstvy do 200 mm</t>
  </si>
  <si>
    <t>60</t>
  </si>
  <si>
    <t>31</t>
  </si>
  <si>
    <t>181411131</t>
  </si>
  <si>
    <t>Založení trávníku na půdě předem připravené plochy do 1000 m2 výsevem včetně utažení parkového v rovině nebo na svahu do 1:5</t>
  </si>
  <si>
    <t>62</t>
  </si>
  <si>
    <t>00572410</t>
  </si>
  <si>
    <t>osivo směs travní parková</t>
  </si>
  <si>
    <t>kg</t>
  </si>
  <si>
    <t>64</t>
  </si>
  <si>
    <t>270,0*0,025</t>
  </si>
  <si>
    <t>33</t>
  </si>
  <si>
    <t>181951112</t>
  </si>
  <si>
    <t>Úprava pláně vyrovnáním výškových rozdílů strojně v hornině třídy těžitelnosti I, skupiny 1 až 3 se zhutněním</t>
  </si>
  <si>
    <t>66</t>
  </si>
  <si>
    <t>185803112</t>
  </si>
  <si>
    <t xml:space="preserve">Ošetření trávníku  jednorázové na svahu přes 1:5 do 1:2</t>
  </si>
  <si>
    <t>68</t>
  </si>
  <si>
    <t>270,0*2</t>
  </si>
  <si>
    <t>Zakládání</t>
  </si>
  <si>
    <t>35</t>
  </si>
  <si>
    <t>211531111</t>
  </si>
  <si>
    <t xml:space="preserve">Výplň kamenivem do rýh odvodňovacích žeber nebo trativodů  bez zhutnění, s úpravou povrchu výplně kamenivem hrubým drceným frakce 16 až 63 mm</t>
  </si>
  <si>
    <t>70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</si>
  <si>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</si>
  <si>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</si>
  <si>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72</t>
  </si>
  <si>
    <t>37</t>
  </si>
  <si>
    <t>275313611</t>
  </si>
  <si>
    <t>Základy z betonu prostého patky a bloky z betonu kamenem neprokládaného tř. C 16/20</t>
  </si>
  <si>
    <t>74</t>
  </si>
  <si>
    <t>stojan na kola</t>
  </si>
  <si>
    <t>0,7*0,3*0,35*4</t>
  </si>
  <si>
    <t>Vodorovné konstrukce</t>
  </si>
  <si>
    <t>430321515</t>
  </si>
  <si>
    <t xml:space="preserve">Schodišťové konstrukce a rampy z betonu železového (bez výztuže)  stupně, schodnice, ramena, podesty s nosníky tř. C 20/25</t>
  </si>
  <si>
    <t>76</t>
  </si>
  <si>
    <t xml:space="preserve">terénní schody </t>
  </si>
  <si>
    <t>1,7*0,25*0,6*2</t>
  </si>
  <si>
    <t>2,4*0,3*1,0*2</t>
  </si>
  <si>
    <t>2,4*1,7*0,15</t>
  </si>
  <si>
    <t>39</t>
  </si>
  <si>
    <t>430362021</t>
  </si>
  <si>
    <t xml:space="preserve">Výztuž schodišťových konstrukcí a ramp  stupňů, schodnic, ramen, podest s nosníky ze svařovaných sítí z drátů typu KARI</t>
  </si>
  <si>
    <t>78</t>
  </si>
  <si>
    <t>2,4*1,7*0,00516</t>
  </si>
  <si>
    <t>431351121</t>
  </si>
  <si>
    <t xml:space="preserve">Bednění podest, podstupňových desek a ramp včetně podpěrné konstrukce  výšky do 4 m půdorysně přímočarých zřízení</t>
  </si>
  <si>
    <t>80</t>
  </si>
  <si>
    <t>1,7*0,6*2</t>
  </si>
  <si>
    <t>2,4*1,0*2</t>
  </si>
  <si>
    <t>0,3*1,0*4</t>
  </si>
  <si>
    <t>0,25*0,6*4</t>
  </si>
  <si>
    <t>41</t>
  </si>
  <si>
    <t>431351122</t>
  </si>
  <si>
    <t xml:space="preserve">Bednění podest, podstupňových desek a ramp včetně podpěrné konstrukce  výšky do 4 m půdorysně přímočarých odstranění</t>
  </si>
  <si>
    <t>82</t>
  </si>
  <si>
    <t>451572111</t>
  </si>
  <si>
    <t>Lože pod potrubí, stoky a drobné objekty v otevřeném výkopu z kameniva drobného těženého 0 až 4 mm</t>
  </si>
  <si>
    <t>84</t>
  </si>
  <si>
    <t>potrubí</t>
  </si>
  <si>
    <t>66,0*1,0*0,1</t>
  </si>
  <si>
    <t>1,5*1,5*0,1*21</t>
  </si>
  <si>
    <t>469</t>
  </si>
  <si>
    <t>Stavební práce při elektromontážích</t>
  </si>
  <si>
    <t>43</t>
  </si>
  <si>
    <t>469-01</t>
  </si>
  <si>
    <t>Půlená chránička AROT+chránička KOPOFLEX DN110(náhradní prostup)uložené ve společném výkopu)vč.lože a obsypu</t>
  </si>
  <si>
    <t>86</t>
  </si>
  <si>
    <t>469-2</t>
  </si>
  <si>
    <t>Chránička TK vč pískového lože+zásypu štěrkem</t>
  </si>
  <si>
    <t>88</t>
  </si>
  <si>
    <t>Komunikace pozemní</t>
  </si>
  <si>
    <t>45</t>
  </si>
  <si>
    <t>564851111</t>
  </si>
  <si>
    <t xml:space="preserve">Podklad ze štěrkodrti ŠD  s rozprostřením a zhutněním, po zhutnění tl. 150 mm</t>
  </si>
  <si>
    <t>90</t>
  </si>
  <si>
    <t>pochůzí plochy ze zámkové dlažby</t>
  </si>
  <si>
    <t>1028,0+38,0</t>
  </si>
  <si>
    <t>kontejnerové stání</t>
  </si>
  <si>
    <t>47,0</t>
  </si>
  <si>
    <t>vozovky v místech novostaveb</t>
  </si>
  <si>
    <t>1409,0*2</t>
  </si>
  <si>
    <t>náběhy</t>
  </si>
  <si>
    <t>7,0</t>
  </si>
  <si>
    <t>564861111</t>
  </si>
  <si>
    <t xml:space="preserve">Podklad ze štěrkodrti ŠD  s rozprostřením a zhutněním, po zhutnění tl. 200 mm</t>
  </si>
  <si>
    <t>92</t>
  </si>
  <si>
    <t>parkoviště</t>
  </si>
  <si>
    <t>432,0</t>
  </si>
  <si>
    <t>sjezdy</t>
  </si>
  <si>
    <t>39,0+10,0</t>
  </si>
  <si>
    <t>47</t>
  </si>
  <si>
    <t>565135121</t>
  </si>
  <si>
    <t xml:space="preserve">Asfaltový beton vrstva podkladní ACP 16+ (obalované kamenivo střednězrnné - OKS)  s rozprostřením a zhutněním v pruhu šířky přes 3 m, po zhutnění tl. 50 mm</t>
  </si>
  <si>
    <t>94</t>
  </si>
  <si>
    <t>1409,0</t>
  </si>
  <si>
    <t>569903311</t>
  </si>
  <si>
    <t xml:space="preserve">Zřízení zemních krajnic z hornin jakékoliv třídy  se zhutněním</t>
  </si>
  <si>
    <t>96</t>
  </si>
  <si>
    <t>49</t>
  </si>
  <si>
    <t>573191111</t>
  </si>
  <si>
    <t>Postřik infiltrační kationaktivní emulzí v množství 1,00 kg/m2</t>
  </si>
  <si>
    <t>98</t>
  </si>
  <si>
    <t>vozovky nové</t>
  </si>
  <si>
    <t>573211108</t>
  </si>
  <si>
    <t>Postřik spojovací PS bez posypu kamenivem z asfaltu silničního, v množství 0,40 kg/m2</t>
  </si>
  <si>
    <t>100</t>
  </si>
  <si>
    <t>2448,0+1409,0</t>
  </si>
  <si>
    <t>51</t>
  </si>
  <si>
    <t>577134121</t>
  </si>
  <si>
    <t xml:space="preserve">Asfaltový beton vrstva obrusná ACO 11 (ABS)  s rozprostřením a se zhutněním z nemodifikovaného asfaltu v pruhu šířky přes 3 m tř. I, po zhutnění tl. 40 mm</t>
  </si>
  <si>
    <t>102</t>
  </si>
  <si>
    <t>vozovka v místech novostaveb</t>
  </si>
  <si>
    <t>vozovka v místech opravovaných vozovek a parkovišť</t>
  </si>
  <si>
    <t>2448,0</t>
  </si>
  <si>
    <t>591241111</t>
  </si>
  <si>
    <t xml:space="preserve">Kladení dlažby z kostek  s provedením lože do tl. 50 mm, s vyplněním spár, s dvojím beraněním a se smetením přebytečného materiálu na krajnici drobných z kamene, do lože z cementové malty</t>
  </si>
  <si>
    <t>104</t>
  </si>
  <si>
    <t>náběhy zpomalovacích pruhů</t>
  </si>
  <si>
    <t>53</t>
  </si>
  <si>
    <t>58381007</t>
  </si>
  <si>
    <t>kostka dlažební žula drobná 8/10</t>
  </si>
  <si>
    <t>106</t>
  </si>
  <si>
    <t>7*1,02 "Přepočtené koeficientem množství</t>
  </si>
  <si>
    <t>596211113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</si>
  <si>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300 m2</t>
  </si>
  <si>
    <t>108</t>
  </si>
  <si>
    <t>pochůzí plochy</t>
  </si>
  <si>
    <t>šedá</t>
  </si>
  <si>
    <t>1028,0</t>
  </si>
  <si>
    <t>reliéfní červená</t>
  </si>
  <si>
    <t>38,0</t>
  </si>
  <si>
    <t>kontejnerové stání-šedá</t>
  </si>
  <si>
    <t>chodník předlažba bez dodávky</t>
  </si>
  <si>
    <t>2,0+5,0+16,0</t>
  </si>
  <si>
    <t>schody s dodávkou</t>
  </si>
  <si>
    <t>3,0</t>
  </si>
  <si>
    <t>55</t>
  </si>
  <si>
    <t>59245006</t>
  </si>
  <si>
    <t>dlažba tvar obdélník betonová pro nevidomé 200x100x60mm barevná</t>
  </si>
  <si>
    <t>110</t>
  </si>
  <si>
    <t>59245018</t>
  </si>
  <si>
    <t>dlažba tvar obdélník betonová 200x100x60mm přírodní</t>
  </si>
  <si>
    <t>112</t>
  </si>
  <si>
    <t>1075,0+3,0</t>
  </si>
  <si>
    <t>57</t>
  </si>
  <si>
    <t>596212210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</si>
  <si>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do 50 m2</t>
  </si>
  <si>
    <t>114</t>
  </si>
  <si>
    <t>žlutá</t>
  </si>
  <si>
    <t>39,0-5,0</t>
  </si>
  <si>
    <t>drážková</t>
  </si>
  <si>
    <t>5,0</t>
  </si>
  <si>
    <t>10,0</t>
  </si>
  <si>
    <t>parkoviště šedá</t>
  </si>
  <si>
    <t>59245226</t>
  </si>
  <si>
    <t>dlažba tvar obdélník betonová pro nevidomé 200x100x80mm barevná</t>
  </si>
  <si>
    <t>116</t>
  </si>
  <si>
    <t>59</t>
  </si>
  <si>
    <t>59245005</t>
  </si>
  <si>
    <t>dlažba tvar obdélník betonová 200x100x80mm barevná</t>
  </si>
  <si>
    <t>118</t>
  </si>
  <si>
    <t>59245030</t>
  </si>
  <si>
    <t>dlažba tvar čtverec betonová 200x200x80mm přírodní</t>
  </si>
  <si>
    <t>120</t>
  </si>
  <si>
    <t>61</t>
  </si>
  <si>
    <t>59246022/R</t>
  </si>
  <si>
    <t>dlažba velkoformátová betonová plochy do 0,5m2 tl 160mm přírodní</t>
  </si>
  <si>
    <t>122</t>
  </si>
  <si>
    <t>Trubní vedení</t>
  </si>
  <si>
    <t>871313121</t>
  </si>
  <si>
    <t>Montáž kanalizačního potrubí z plastů z tvrdého PVC těsněných gumovým kroužkem v otevřeném výkopu ve sklonu do 20 % DN 160</t>
  </si>
  <si>
    <t>CS ÚRS 2017 01</t>
  </si>
  <si>
    <t>124</t>
  </si>
  <si>
    <t>63</t>
  </si>
  <si>
    <t>28611131</t>
  </si>
  <si>
    <t>trubka kanalizační PVC DN 160x1000mm SN4</t>
  </si>
  <si>
    <t>126</t>
  </si>
  <si>
    <t>877310310</t>
  </si>
  <si>
    <t>Montáž tvarovek na kanalizačním plastovém potrubí z polypropylenu PP hladkého plnostěnného kolen DN 150</t>
  </si>
  <si>
    <t>128</t>
  </si>
  <si>
    <t>65</t>
  </si>
  <si>
    <t>28617182</t>
  </si>
  <si>
    <t>koleno kanalizační PP SN16 45° DN 150</t>
  </si>
  <si>
    <t>130</t>
  </si>
  <si>
    <t>895941111</t>
  </si>
  <si>
    <t>Zřízení vpusti kanalizační uliční z betonových dílců typ UV-50 normální</t>
  </si>
  <si>
    <t>132</t>
  </si>
  <si>
    <t>67</t>
  </si>
  <si>
    <t>899104111</t>
  </si>
  <si>
    <t>Osazení poklopů litinových a ocelových včetně rámů hmotnosti jednotlivě přes 150 kg</t>
  </si>
  <si>
    <t>134</t>
  </si>
  <si>
    <t>28661935</t>
  </si>
  <si>
    <t>poklop šachtový litinový dno DN 600 pro třídu zatížení D400</t>
  </si>
  <si>
    <t>136</t>
  </si>
  <si>
    <t>69</t>
  </si>
  <si>
    <t>899204112</t>
  </si>
  <si>
    <t>Osazení mříží litinových včetně rámů a košů na bahno pro třídu zatížení D400, E600</t>
  </si>
  <si>
    <t>138</t>
  </si>
  <si>
    <t>8-1</t>
  </si>
  <si>
    <t>Vpusť betonová vč.plastové mříže ,zapáchové uzávěra a koše na bahnoa</t>
  </si>
  <si>
    <t>140</t>
  </si>
  <si>
    <t>71</t>
  </si>
  <si>
    <t>899331111</t>
  </si>
  <si>
    <t xml:space="preserve">Výšková úprava uličního vstupu nebo vpusti do 200 mm  zvýšením poklopu</t>
  </si>
  <si>
    <t>142</t>
  </si>
  <si>
    <t>šachtice</t>
  </si>
  <si>
    <t>899431111</t>
  </si>
  <si>
    <t xml:space="preserve">Výšková úprava uličního vstupu nebo vpusti do 200 mm  zvýšením krycího hrnce, šoupěte nebo hydrantu bez úpravy armatur</t>
  </si>
  <si>
    <t>144</t>
  </si>
  <si>
    <t>šoupatka</t>
  </si>
  <si>
    <t>hydrant</t>
  </si>
  <si>
    <t>73</t>
  </si>
  <si>
    <t>9-0</t>
  </si>
  <si>
    <t>Úprava betonových zídek u sjezdů do garáží</t>
  </si>
  <si>
    <t>146</t>
  </si>
  <si>
    <t>911111111</t>
  </si>
  <si>
    <t xml:space="preserve">Montáž zábradlí ocelového  zabetonovaného</t>
  </si>
  <si>
    <t>148</t>
  </si>
  <si>
    <t>75</t>
  </si>
  <si>
    <t>9-1</t>
  </si>
  <si>
    <t>Zábradlí ocelové,trubkové,žárově pozinkované</t>
  </si>
  <si>
    <t>150</t>
  </si>
  <si>
    <t>914111111</t>
  </si>
  <si>
    <t xml:space="preserve">Montáž svislé dopravní značky základní  velikosti do 1 m2 objímkami na sloupky nebo konzoly</t>
  </si>
  <si>
    <t>152</t>
  </si>
  <si>
    <t>značky s dodávkou</t>
  </si>
  <si>
    <t>B28</t>
  </si>
  <si>
    <t>IP12+225</t>
  </si>
  <si>
    <t>IP12</t>
  </si>
  <si>
    <t>E7b</t>
  </si>
  <si>
    <t>E13</t>
  </si>
  <si>
    <t>E3</t>
  </si>
  <si>
    <t>77</t>
  </si>
  <si>
    <t>40445620</t>
  </si>
  <si>
    <t>zákazové, příkazové dopravní značky B1-B34, C1-15 700mm</t>
  </si>
  <si>
    <t>154</t>
  </si>
  <si>
    <t>B29</t>
  </si>
  <si>
    <t>40445625</t>
  </si>
  <si>
    <t>informativní značky provozní IP8, IP9, IP11-IP13 500x700mm</t>
  </si>
  <si>
    <t>156</t>
  </si>
  <si>
    <t>79</t>
  </si>
  <si>
    <t>40445649</t>
  </si>
  <si>
    <t>dodatkové tabulky E3-E5, E8, E14-E16 500x150mm</t>
  </si>
  <si>
    <t>158</t>
  </si>
  <si>
    <t>914511112</t>
  </si>
  <si>
    <t xml:space="preserve">Montáž sloupku dopravních značek  délky do 3,5 m do hliníkové patky</t>
  </si>
  <si>
    <t>160</t>
  </si>
  <si>
    <t>81</t>
  </si>
  <si>
    <t>40445230</t>
  </si>
  <si>
    <t>sloupek pro dopravní značku Zn D 70mm v 3,5m</t>
  </si>
  <si>
    <t>162</t>
  </si>
  <si>
    <t>40445241</t>
  </si>
  <si>
    <t>patka pro sloupek Al D 70mm</t>
  </si>
  <si>
    <t>164</t>
  </si>
  <si>
    <t>83</t>
  </si>
  <si>
    <t>40445256</t>
  </si>
  <si>
    <t>svorka upínací na sloupek dopravní značky D 60mm</t>
  </si>
  <si>
    <t>166</t>
  </si>
  <si>
    <t>40445254</t>
  </si>
  <si>
    <t>víčko plastové na sloupek D 70mm</t>
  </si>
  <si>
    <t>168</t>
  </si>
  <si>
    <t>85</t>
  </si>
  <si>
    <t>915111112</t>
  </si>
  <si>
    <t xml:space="preserve">Vodorovné dopravní značení stříkané barvou  dělící čára šířky 125 mm souvislá bílá retroreflexní</t>
  </si>
  <si>
    <t>170</t>
  </si>
  <si>
    <t>V10b</t>
  </si>
  <si>
    <t>20,0</t>
  </si>
  <si>
    <t>V10e</t>
  </si>
  <si>
    <t>685,0</t>
  </si>
  <si>
    <t>37,5</t>
  </si>
  <si>
    <t>915111116</t>
  </si>
  <si>
    <t xml:space="preserve">Vodorovné dopravní značení stříkané barvou  dělící čára šířky 125 mm souvislá žlutá retroreflexní</t>
  </si>
  <si>
    <t>172</t>
  </si>
  <si>
    <t>V12a</t>
  </si>
  <si>
    <t>40,0</t>
  </si>
  <si>
    <t>V12c</t>
  </si>
  <si>
    <t>15,0</t>
  </si>
  <si>
    <t>modrá</t>
  </si>
  <si>
    <t>V10g</t>
  </si>
  <si>
    <t>100,0</t>
  </si>
  <si>
    <t>87</t>
  </si>
  <si>
    <t>915111126</t>
  </si>
  <si>
    <t xml:space="preserve">Vodorovné dopravní značení stříkané barvou  dělící čára šířky 125 mm přerušovaná žlutá retroreflexní</t>
  </si>
  <si>
    <t>174</t>
  </si>
  <si>
    <t>V12d</t>
  </si>
  <si>
    <t>6,0</t>
  </si>
  <si>
    <t>14,0</t>
  </si>
  <si>
    <t>915121112</t>
  </si>
  <si>
    <t xml:space="preserve">Vodorovné dopravní značení stříkané barvou  vodící čára bílá šířky 250 mm souvislá retroreflexní</t>
  </si>
  <si>
    <t>176</t>
  </si>
  <si>
    <t>V10a</t>
  </si>
  <si>
    <t>45,0</t>
  </si>
  <si>
    <t>89</t>
  </si>
  <si>
    <t>915131116</t>
  </si>
  <si>
    <t xml:space="preserve">Vodorovné dopravní značení stříkané barvou  přechody pro chodce, šipky, symboly žluté retroreflexní</t>
  </si>
  <si>
    <t>178</t>
  </si>
  <si>
    <t>V7a</t>
  </si>
  <si>
    <t>V12b</t>
  </si>
  <si>
    <t>60,0</t>
  </si>
  <si>
    <t>V10f</t>
  </si>
  <si>
    <t>2*5,0</t>
  </si>
  <si>
    <t>915321115</t>
  </si>
  <si>
    <t xml:space="preserve">Vodorovné značení předformovaným termoplastem  vodící pás pro slabozraké z 6 proužků</t>
  </si>
  <si>
    <t>180</t>
  </si>
  <si>
    <t>91</t>
  </si>
  <si>
    <t>915611111</t>
  </si>
  <si>
    <t xml:space="preserve">Předznačení pro vodorovné značení  stříkané barvou nebo prováděné z nátěrových hmot liniové dělicí čáry, vodicí proužky</t>
  </si>
  <si>
    <t>182</t>
  </si>
  <si>
    <t>915621111</t>
  </si>
  <si>
    <t xml:space="preserve">Předznačení pro vodorovné značení  stříkané barvou nebo prováděné z nátěrových hmot plošné šipky, symboly, nápisy</t>
  </si>
  <si>
    <t>184</t>
  </si>
  <si>
    <t>93</t>
  </si>
  <si>
    <t>916111123</t>
  </si>
  <si>
    <t xml:space="preserve">Osazení silniční obruby z dlažebních kostek v jedné řadě  s ložem tl. přes 50 do 100 mm, s vyplněním a zatřením spár cementovou maltou z drobných kostek s boční opěrou z betonu prostého tř. C 12/15, do lože z betonu prostého téže značky</t>
  </si>
  <si>
    <t>186</t>
  </si>
  <si>
    <t>jednořádek-dodávka jen 100,0m</t>
  </si>
  <si>
    <t>280,0</t>
  </si>
  <si>
    <t xml:space="preserve">dvojřádek </t>
  </si>
  <si>
    <t>107*2</t>
  </si>
  <si>
    <t>188</t>
  </si>
  <si>
    <t>100,0*0,1</t>
  </si>
  <si>
    <t>95</t>
  </si>
  <si>
    <t>916131113</t>
  </si>
  <si>
    <t>Osazení silničního obrubníku betonového se zřízením lože, s vyplněním a zatřením spár cementovou maltou ležatého s boční opěrou z betonu prostého, do lože z betonu prostého</t>
  </si>
  <si>
    <t>190</t>
  </si>
  <si>
    <t>obrubník 150/150</t>
  </si>
  <si>
    <t>50,0</t>
  </si>
  <si>
    <t>59217028</t>
  </si>
  <si>
    <t>obrubník betonový silniční nájezdový 500x150x150mm</t>
  </si>
  <si>
    <t>192</t>
  </si>
  <si>
    <t>97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</si>
  <si>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</si>
  <si>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</si>
  <si>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194</t>
  </si>
  <si>
    <t>obrubník 150/300</t>
  </si>
  <si>
    <t>rovné</t>
  </si>
  <si>
    <t>587,0</t>
  </si>
  <si>
    <t>obloukové</t>
  </si>
  <si>
    <t>12,0</t>
  </si>
  <si>
    <t>obrubník 100/250</t>
  </si>
  <si>
    <t>335,0</t>
  </si>
  <si>
    <t>59217021</t>
  </si>
  <si>
    <t>obrubník betonový chodníkový 1000x150x300mm</t>
  </si>
  <si>
    <t>196</t>
  </si>
  <si>
    <t>99</t>
  </si>
  <si>
    <t>59217017</t>
  </si>
  <si>
    <t>obrubník betonový chodníkový 1000x100x250mm</t>
  </si>
  <si>
    <t>198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</si>
  <si>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</si>
  <si>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</si>
  <si>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200</t>
  </si>
  <si>
    <t>obrubník betonový 50/200</t>
  </si>
  <si>
    <t>záhonové rovné</t>
  </si>
  <si>
    <t>633,0</t>
  </si>
  <si>
    <t>záhonové obloukové</t>
  </si>
  <si>
    <t>101</t>
  </si>
  <si>
    <t>59217011</t>
  </si>
  <si>
    <t>obrubník betonový zahradní 500x50x200mm</t>
  </si>
  <si>
    <t>202</t>
  </si>
  <si>
    <t>919121121</t>
  </si>
  <si>
    <t xml:space="preserve">Utěsnění dilatačních spár zálivkou za studena  v cementobetonovém nebo živičném krytu včetně adhezního nátěru s těsnicím profilem pod zálivkou, pro komůrky šířky 15 mm, hloubky 25 mm</t>
  </si>
  <si>
    <t>204</t>
  </si>
  <si>
    <t>103</t>
  </si>
  <si>
    <t>919735112</t>
  </si>
  <si>
    <t xml:space="preserve">Řezání stávajícího živičného krytu nebo podkladu  hloubky přes 50 do 100 mm</t>
  </si>
  <si>
    <t>206</t>
  </si>
  <si>
    <t>919735122</t>
  </si>
  <si>
    <t xml:space="preserve">Řezání stávajícího betonového krytu nebo podkladu  hloubky přes 50 do 100 mm</t>
  </si>
  <si>
    <t>208</t>
  </si>
  <si>
    <t>105</t>
  </si>
  <si>
    <t>936104213</t>
  </si>
  <si>
    <t xml:space="preserve">Montáž odpadkového koše  přichycením kotevními šrouby</t>
  </si>
  <si>
    <t>210</t>
  </si>
  <si>
    <t>74910130</t>
  </si>
  <si>
    <t>koš odpadkový kovový kotvený, uzamykatelný v 885mm š 370mm obsah 60L</t>
  </si>
  <si>
    <t>212</t>
  </si>
  <si>
    <t>107</t>
  </si>
  <si>
    <t>214</t>
  </si>
  <si>
    <t>74910109</t>
  </si>
  <si>
    <t>lavička s opěradlem (nekotvená) 2000x500x800mm konstrukce-beton, sedák-dřevo</t>
  </si>
  <si>
    <t>216</t>
  </si>
  <si>
    <t>109</t>
  </si>
  <si>
    <t>966006132</t>
  </si>
  <si>
    <t xml:space="preserve">Odstranění dopravních nebo orientačních značek se sloupkem  s uložením hmot na vzdálenost do 20 m nebo s naložením na dopravní prostředek, se zásypem jam a jeho zhutněním s betonovou patkou</t>
  </si>
  <si>
    <t>218</t>
  </si>
  <si>
    <t>11,0</t>
  </si>
  <si>
    <t>966006211</t>
  </si>
  <si>
    <t xml:space="preserve">Odstranění (demontáž) svislých dopravních značek  s odklizením materiálu na skládku na vzdálenost do 20 m nebo s naložením na dopravní prostředek ze sloupů, sloupků nebo konzol</t>
  </si>
  <si>
    <t>220</t>
  </si>
  <si>
    <t>111</t>
  </si>
  <si>
    <t>979071022</t>
  </si>
  <si>
    <t>Očištění vybouraných dlažebních kostek při překopech inženýrských sítí od spojovacího materiálu, s přemístěním hmot na skládku na vzdálenost do 3 m nebo s naložením na dopravní prostředek drobných, s původním vyplněním spár živicí nebo cementovou maltou</t>
  </si>
  <si>
    <t>222</t>
  </si>
  <si>
    <t>(95,0+95,0+385,0)*0,1*4</t>
  </si>
  <si>
    <t>9-01</t>
  </si>
  <si>
    <t>Odvodňovací žlab FASERFIX D+M</t>
  </si>
  <si>
    <t>224</t>
  </si>
  <si>
    <t>113</t>
  </si>
  <si>
    <t>9-02</t>
  </si>
  <si>
    <t>Stojn na kola D+M</t>
  </si>
  <si>
    <t>226</t>
  </si>
  <si>
    <t>9-03</t>
  </si>
  <si>
    <t>Dopravní kůl D+M</t>
  </si>
  <si>
    <t>228</t>
  </si>
  <si>
    <t>115</t>
  </si>
  <si>
    <t>9-04</t>
  </si>
  <si>
    <t>Dopravní kůl sklopný D+M</t>
  </si>
  <si>
    <t>230</t>
  </si>
  <si>
    <t>234</t>
  </si>
  <si>
    <t>117</t>
  </si>
  <si>
    <t>236</t>
  </si>
  <si>
    <t>2512,995*9</t>
  </si>
  <si>
    <t>238</t>
  </si>
  <si>
    <t>119</t>
  </si>
  <si>
    <t>240</t>
  </si>
  <si>
    <t>360,195+(16,5*2)</t>
  </si>
  <si>
    <t>242</t>
  </si>
  <si>
    <t>121</t>
  </si>
  <si>
    <t>244</t>
  </si>
  <si>
    <t>998</t>
  </si>
  <si>
    <t>Přesun hmot</t>
  </si>
  <si>
    <t>998225111</t>
  </si>
  <si>
    <t xml:space="preserve">Přesun hmot pro komunikace s krytem z kameniva, monolitickým betonovým nebo živičným  dopravní vzdálenost do 200 m jakékoliv délky objektu</t>
  </si>
  <si>
    <t>246</t>
  </si>
  <si>
    <t>PSV</t>
  </si>
  <si>
    <t>Práce a dodávky PSV</t>
  </si>
  <si>
    <t>711</t>
  </si>
  <si>
    <t>Izolace proti vodě, vlhkosti a plynům</t>
  </si>
  <si>
    <t>123</t>
  </si>
  <si>
    <t>711-1</t>
  </si>
  <si>
    <t>Izolační nátěr+lepenka</t>
  </si>
  <si>
    <t>248</t>
  </si>
  <si>
    <t>4 - SO 401 Veřejné osvětlení</t>
  </si>
  <si>
    <t>5 - SO 801 Vegetační úpravy</t>
  </si>
  <si>
    <t>SO 801 Vegetační úpravyy</t>
  </si>
  <si>
    <t xml:space="preserve">6 - SO 901.04  Manipulačn...</t>
  </si>
  <si>
    <t>SO 901.04 Manipulační plocha a cvičební prvky</t>
  </si>
  <si>
    <t>7 - SO 901.06 Rekonstrukc...</t>
  </si>
  <si>
    <t xml:space="preserve">    0 - Dětské herní prvky</t>
  </si>
  <si>
    <t>131111333</t>
  </si>
  <si>
    <t>Vrtání jamek ručním motorovým vrtákem průměru přes 200 do 300 mm</t>
  </si>
  <si>
    <t>lavičky</t>
  </si>
  <si>
    <t>8*0,8</t>
  </si>
  <si>
    <t>131111333/R</t>
  </si>
  <si>
    <t>herní prvky</t>
  </si>
  <si>
    <t>2*0,8</t>
  </si>
  <si>
    <t>162211311</t>
  </si>
  <si>
    <t>Vodorovné přemístění výkopku nebo sypaniny stavebním kolečkem s naložením a vyprázdněním kolečka na hromady nebo do dopravního prostředku na vzdálenost do 10 m z horniny třídy těžitelnosti I, skupiny 1 až 3</t>
  </si>
  <si>
    <t>8*0,8*3,14*0,15*0,15</t>
  </si>
  <si>
    <t>2*0,8*3,15*0,225*0,225</t>
  </si>
  <si>
    <t>162211319</t>
  </si>
  <si>
    <t>Vodorovné přemístění výkopku nebo sypaniny stavebním kolečkem s naložením a vyprázdněním kolečka na hromady nebo do dopravního prostředku na vzdálenost do 10 m Příplatek k ceně za každých dalších 10 m</t>
  </si>
  <si>
    <t>0,707*3</t>
  </si>
  <si>
    <t>275313711</t>
  </si>
  <si>
    <t>Základy z betonu prostého patky a bloky z betonu kamenem neprokládaného tř. C 20/25</t>
  </si>
  <si>
    <t>564231111</t>
  </si>
  <si>
    <t xml:space="preserve">Podklad nebo podsyp ze štěrkopísku ŠP  s rozprostřením, vlhčením a zhutněním, po zhutnění tl. 100 mm</t>
  </si>
  <si>
    <t>56486/R</t>
  </si>
  <si>
    <t>Pryžový granulát SBR tl.2mm+EPDM 10mm certifikováno pro kritickou výšku pádu 1,5m,barva dle požadavku viz popis TZ</t>
  </si>
  <si>
    <t>919726121</t>
  </si>
  <si>
    <t>Geotextilie netkaná pro ochranu, separaci nebo filtraci měrná hmotnost do 200 g/m2</t>
  </si>
  <si>
    <t>Koš odpadkový,kovový kotvený-dle požadavku viz popis TZ</t>
  </si>
  <si>
    <t>Lavička s opěradlem kotvená-dle požadavku viz TZ</t>
  </si>
  <si>
    <t>998222012</t>
  </si>
  <si>
    <t xml:space="preserve">Přesun hmot pro tělovýchovné plochy  dopravní vzdálenost do 200 m</t>
  </si>
  <si>
    <t>Dětské herní prvky</t>
  </si>
  <si>
    <t>Hračka č.4100061204</t>
  </si>
  <si>
    <t>Hračka 4100004 J202</t>
  </si>
  <si>
    <t>Doprava a manipulace</t>
  </si>
  <si>
    <t>8 - SO 901.08 Zástěny kon...</t>
  </si>
  <si>
    <t>0 - Kontejnerové zástěny</t>
  </si>
  <si>
    <t>Kontejnerové zástěny</t>
  </si>
  <si>
    <t>K4 Kryt kontejnerového stání K4 dle požadavku viz popis TZ (9panelů-8sl.běžných,2sl.rohové) D+M</t>
  </si>
  <si>
    <t>Kotvení sloupků přišroubovaním K4 dle požadavku viz popis TZ-D+M</t>
  </si>
  <si>
    <t>Doprava a manipulace K4</t>
  </si>
  <si>
    <t>KZ5 Kryt kontejnerového stání K5 dle požadavku viz popis TZ(14panelů,12sl.bežných,3sl.rohové)D+M</t>
  </si>
  <si>
    <t>Kotvení sloupků přišroubovaním K5 dle požadavku viz popis TZ</t>
  </si>
  <si>
    <t>Doprava a manipulace K5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</si>
</sst>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2021-0058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Regenerace sídliště Kamenec-2.etapa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28. 1. 2025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ROUND(SUM(AG95:AG102),2)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ROUND(SUM(AS95:AS102),2)</f>
        <v>0</v>
      </c>
      <c r="AT94" s="98">
        <f>ROUND(SUM(AV94:AW94),2)</f>
        <v>0</v>
      </c>
      <c r="AU94" s="99">
        <f>ROUND(SUM(AU95:AU102),5)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ROUND(SUM(AZ95:AZ102),2)</f>
        <v>0</v>
      </c>
      <c r="BA94" s="98">
        <f>ROUND(SUM(BA95:BA102),2)</f>
        <v>0</v>
      </c>
      <c r="BB94" s="98">
        <f>ROUND(SUM(BB95:BB102),2)</f>
        <v>0</v>
      </c>
      <c r="BC94" s="98">
        <f>ROUND(SUM(BC95:BC102),2)</f>
        <v>0</v>
      </c>
      <c r="BD94" s="100">
        <f>ROUND(SUM(BD95:BD102),2)</f>
        <v>0</v>
      </c>
      <c r="BE94" s="6"/>
      <c r="BS94" s="101" t="s">
        <v>72</v>
      </c>
      <c r="BT94" s="101" t="s">
        <v>73</v>
      </c>
      <c r="BU94" s="102" t="s">
        <v>74</v>
      </c>
      <c r="BV94" s="101" t="s">
        <v>75</v>
      </c>
      <c r="BW94" s="101" t="s">
        <v>4</v>
      </c>
      <c r="BX94" s="101" t="s">
        <v>76</v>
      </c>
      <c r="CL94" s="101" t="s">
        <v>1</v>
      </c>
    </row>
    <row r="95" s="7" customFormat="1" ht="16.5" customHeight="1">
      <c r="A95" s="103" t="s">
        <v>77</v>
      </c>
      <c r="B95" s="104"/>
      <c r="C95" s="105"/>
      <c r="D95" s="106" t="s">
        <v>78</v>
      </c>
      <c r="E95" s="106"/>
      <c r="F95" s="106"/>
      <c r="G95" s="106"/>
      <c r="H95" s="106"/>
      <c r="I95" s="107"/>
      <c r="J95" s="106" t="s">
        <v>79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'1 - SO 000 Všeobecné a př...'!J30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80</v>
      </c>
      <c r="AR95" s="104"/>
      <c r="AS95" s="110">
        <v>0</v>
      </c>
      <c r="AT95" s="111">
        <f>ROUND(SUM(AV95:AW95),2)</f>
        <v>0</v>
      </c>
      <c r="AU95" s="112">
        <f>'1 - SO 000 Všeobecné a př...'!P118</f>
        <v>0</v>
      </c>
      <c r="AV95" s="111">
        <f>'1 - SO 000 Všeobecné a př...'!J33</f>
        <v>0</v>
      </c>
      <c r="AW95" s="111">
        <f>'1 - SO 000 Všeobecné a př...'!J34</f>
        <v>0</v>
      </c>
      <c r="AX95" s="111">
        <f>'1 - SO 000 Všeobecné a př...'!J35</f>
        <v>0</v>
      </c>
      <c r="AY95" s="111">
        <f>'1 - SO 000 Všeobecné a př...'!J36</f>
        <v>0</v>
      </c>
      <c r="AZ95" s="111">
        <f>'1 - SO 000 Všeobecné a př...'!F33</f>
        <v>0</v>
      </c>
      <c r="BA95" s="111">
        <f>'1 - SO 000 Všeobecné a př...'!F34</f>
        <v>0</v>
      </c>
      <c r="BB95" s="111">
        <f>'1 - SO 000 Všeobecné a př...'!F35</f>
        <v>0</v>
      </c>
      <c r="BC95" s="111">
        <f>'1 - SO 000 Všeobecné a př...'!F36</f>
        <v>0</v>
      </c>
      <c r="BD95" s="113">
        <f>'1 - SO 000 Všeobecné a př...'!F37</f>
        <v>0</v>
      </c>
      <c r="BE95" s="7"/>
      <c r="BT95" s="114" t="s">
        <v>78</v>
      </c>
      <c r="BV95" s="114" t="s">
        <v>75</v>
      </c>
      <c r="BW95" s="114" t="s">
        <v>81</v>
      </c>
      <c r="BX95" s="114" t="s">
        <v>4</v>
      </c>
      <c r="CL95" s="114" t="s">
        <v>1</v>
      </c>
      <c r="CM95" s="114" t="s">
        <v>82</v>
      </c>
    </row>
    <row r="96" s="7" customFormat="1" ht="16.5" customHeight="1">
      <c r="A96" s="103" t="s">
        <v>77</v>
      </c>
      <c r="B96" s="104"/>
      <c r="C96" s="105"/>
      <c r="D96" s="106" t="s">
        <v>82</v>
      </c>
      <c r="E96" s="106"/>
      <c r="F96" s="106"/>
      <c r="G96" s="106"/>
      <c r="H96" s="106"/>
      <c r="I96" s="107"/>
      <c r="J96" s="106" t="s">
        <v>83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'2 - SO 001 Demolice a pří...'!J30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80</v>
      </c>
      <c r="AR96" s="104"/>
      <c r="AS96" s="110">
        <v>0</v>
      </c>
      <c r="AT96" s="111">
        <f>ROUND(SUM(AV96:AW96),2)</f>
        <v>0</v>
      </c>
      <c r="AU96" s="112">
        <f>'2 - SO 001 Demolice a pří...'!P120</f>
        <v>0</v>
      </c>
      <c r="AV96" s="111">
        <f>'2 - SO 001 Demolice a pří...'!J33</f>
        <v>0</v>
      </c>
      <c r="AW96" s="111">
        <f>'2 - SO 001 Demolice a pří...'!J34</f>
        <v>0</v>
      </c>
      <c r="AX96" s="111">
        <f>'2 - SO 001 Demolice a pří...'!J35</f>
        <v>0</v>
      </c>
      <c r="AY96" s="111">
        <f>'2 - SO 001 Demolice a pří...'!J36</f>
        <v>0</v>
      </c>
      <c r="AZ96" s="111">
        <f>'2 - SO 001 Demolice a pří...'!F33</f>
        <v>0</v>
      </c>
      <c r="BA96" s="111">
        <f>'2 - SO 001 Demolice a pří...'!F34</f>
        <v>0</v>
      </c>
      <c r="BB96" s="111">
        <f>'2 - SO 001 Demolice a pří...'!F35</f>
        <v>0</v>
      </c>
      <c r="BC96" s="111">
        <f>'2 - SO 001 Demolice a pří...'!F36</f>
        <v>0</v>
      </c>
      <c r="BD96" s="113">
        <f>'2 - SO 001 Demolice a pří...'!F37</f>
        <v>0</v>
      </c>
      <c r="BE96" s="7"/>
      <c r="BT96" s="114" t="s">
        <v>78</v>
      </c>
      <c r="BV96" s="114" t="s">
        <v>75</v>
      </c>
      <c r="BW96" s="114" t="s">
        <v>84</v>
      </c>
      <c r="BX96" s="114" t="s">
        <v>4</v>
      </c>
      <c r="CL96" s="114" t="s">
        <v>1</v>
      </c>
      <c r="CM96" s="114" t="s">
        <v>82</v>
      </c>
    </row>
    <row r="97" s="7" customFormat="1" ht="16.5" customHeight="1">
      <c r="A97" s="103" t="s">
        <v>77</v>
      </c>
      <c r="B97" s="104"/>
      <c r="C97" s="105"/>
      <c r="D97" s="106" t="s">
        <v>85</v>
      </c>
      <c r="E97" s="106"/>
      <c r="F97" s="106"/>
      <c r="G97" s="106"/>
      <c r="H97" s="106"/>
      <c r="I97" s="107"/>
      <c r="J97" s="106" t="s">
        <v>86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'3 - SO 101 Místní komunikace'!J30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80</v>
      </c>
      <c r="AR97" s="104"/>
      <c r="AS97" s="110">
        <v>0</v>
      </c>
      <c r="AT97" s="111">
        <f>ROUND(SUM(AV97:AW97),2)</f>
        <v>0</v>
      </c>
      <c r="AU97" s="112">
        <f>'3 - SO 101 Místní komunikace'!P128</f>
        <v>0</v>
      </c>
      <c r="AV97" s="111">
        <f>'3 - SO 101 Místní komunikace'!J33</f>
        <v>0</v>
      </c>
      <c r="AW97" s="111">
        <f>'3 - SO 101 Místní komunikace'!J34</f>
        <v>0</v>
      </c>
      <c r="AX97" s="111">
        <f>'3 - SO 101 Místní komunikace'!J35</f>
        <v>0</v>
      </c>
      <c r="AY97" s="111">
        <f>'3 - SO 101 Místní komunikace'!J36</f>
        <v>0</v>
      </c>
      <c r="AZ97" s="111">
        <f>'3 - SO 101 Místní komunikace'!F33</f>
        <v>0</v>
      </c>
      <c r="BA97" s="111">
        <f>'3 - SO 101 Místní komunikace'!F34</f>
        <v>0</v>
      </c>
      <c r="BB97" s="111">
        <f>'3 - SO 101 Místní komunikace'!F35</f>
        <v>0</v>
      </c>
      <c r="BC97" s="111">
        <f>'3 - SO 101 Místní komunikace'!F36</f>
        <v>0</v>
      </c>
      <c r="BD97" s="113">
        <f>'3 - SO 101 Místní komunikace'!F37</f>
        <v>0</v>
      </c>
      <c r="BE97" s="7"/>
      <c r="BT97" s="114" t="s">
        <v>78</v>
      </c>
      <c r="BV97" s="114" t="s">
        <v>75</v>
      </c>
      <c r="BW97" s="114" t="s">
        <v>87</v>
      </c>
      <c r="BX97" s="114" t="s">
        <v>4</v>
      </c>
      <c r="CL97" s="114" t="s">
        <v>1</v>
      </c>
      <c r="CM97" s="114" t="s">
        <v>82</v>
      </c>
    </row>
    <row r="98" s="7" customFormat="1" ht="16.5" customHeight="1">
      <c r="A98" s="103" t="s">
        <v>77</v>
      </c>
      <c r="B98" s="104"/>
      <c r="C98" s="105"/>
      <c r="D98" s="106" t="s">
        <v>88</v>
      </c>
      <c r="E98" s="106"/>
      <c r="F98" s="106"/>
      <c r="G98" s="106"/>
      <c r="H98" s="106"/>
      <c r="I98" s="107"/>
      <c r="J98" s="106" t="s">
        <v>89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'4 - SO 401 Veřejné osvětlení'!J30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80</v>
      </c>
      <c r="AR98" s="104"/>
      <c r="AS98" s="110">
        <v>0</v>
      </c>
      <c r="AT98" s="111">
        <f>ROUND(SUM(AV98:AW98),2)</f>
        <v>0</v>
      </c>
      <c r="AU98" s="112">
        <f>'4 - SO 401 Veřejné osvětlení'!P116</f>
        <v>0</v>
      </c>
      <c r="AV98" s="111">
        <f>'4 - SO 401 Veřejné osvětlení'!J33</f>
        <v>0</v>
      </c>
      <c r="AW98" s="111">
        <f>'4 - SO 401 Veřejné osvětlení'!J34</f>
        <v>0</v>
      </c>
      <c r="AX98" s="111">
        <f>'4 - SO 401 Veřejné osvětlení'!J35</f>
        <v>0</v>
      </c>
      <c r="AY98" s="111">
        <f>'4 - SO 401 Veřejné osvětlení'!J36</f>
        <v>0</v>
      </c>
      <c r="AZ98" s="111">
        <f>'4 - SO 401 Veřejné osvětlení'!F33</f>
        <v>0</v>
      </c>
      <c r="BA98" s="111">
        <f>'4 - SO 401 Veřejné osvětlení'!F34</f>
        <v>0</v>
      </c>
      <c r="BB98" s="111">
        <f>'4 - SO 401 Veřejné osvětlení'!F35</f>
        <v>0</v>
      </c>
      <c r="BC98" s="111">
        <f>'4 - SO 401 Veřejné osvětlení'!F36</f>
        <v>0</v>
      </c>
      <c r="BD98" s="113">
        <f>'4 - SO 401 Veřejné osvětlení'!F37</f>
        <v>0</v>
      </c>
      <c r="BE98" s="7"/>
      <c r="BT98" s="114" t="s">
        <v>78</v>
      </c>
      <c r="BV98" s="114" t="s">
        <v>75</v>
      </c>
      <c r="BW98" s="114" t="s">
        <v>90</v>
      </c>
      <c r="BX98" s="114" t="s">
        <v>4</v>
      </c>
      <c r="CL98" s="114" t="s">
        <v>1</v>
      </c>
      <c r="CM98" s="114" t="s">
        <v>82</v>
      </c>
    </row>
    <row r="99" s="7" customFormat="1" ht="16.5" customHeight="1">
      <c r="A99" s="103" t="s">
        <v>77</v>
      </c>
      <c r="B99" s="104"/>
      <c r="C99" s="105"/>
      <c r="D99" s="106" t="s">
        <v>91</v>
      </c>
      <c r="E99" s="106"/>
      <c r="F99" s="106"/>
      <c r="G99" s="106"/>
      <c r="H99" s="106"/>
      <c r="I99" s="107"/>
      <c r="J99" s="106" t="s">
        <v>92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8">
        <f>'5 - SO 801 Vegetační úpravy'!J30</f>
        <v>0</v>
      </c>
      <c r="AH99" s="107"/>
      <c r="AI99" s="107"/>
      <c r="AJ99" s="107"/>
      <c r="AK99" s="107"/>
      <c r="AL99" s="107"/>
      <c r="AM99" s="107"/>
      <c r="AN99" s="108">
        <f>SUM(AG99,AT99)</f>
        <v>0</v>
      </c>
      <c r="AO99" s="107"/>
      <c r="AP99" s="107"/>
      <c r="AQ99" s="109" t="s">
        <v>80</v>
      </c>
      <c r="AR99" s="104"/>
      <c r="AS99" s="110">
        <v>0</v>
      </c>
      <c r="AT99" s="111">
        <f>ROUND(SUM(AV99:AW99),2)</f>
        <v>0</v>
      </c>
      <c r="AU99" s="112">
        <f>'5 - SO 801 Vegetační úpravy'!P116</f>
        <v>0</v>
      </c>
      <c r="AV99" s="111">
        <f>'5 - SO 801 Vegetační úpravy'!J33</f>
        <v>0</v>
      </c>
      <c r="AW99" s="111">
        <f>'5 - SO 801 Vegetační úpravy'!J34</f>
        <v>0</v>
      </c>
      <c r="AX99" s="111">
        <f>'5 - SO 801 Vegetační úpravy'!J35</f>
        <v>0</v>
      </c>
      <c r="AY99" s="111">
        <f>'5 - SO 801 Vegetační úpravy'!J36</f>
        <v>0</v>
      </c>
      <c r="AZ99" s="111">
        <f>'5 - SO 801 Vegetační úpravy'!F33</f>
        <v>0</v>
      </c>
      <c r="BA99" s="111">
        <f>'5 - SO 801 Vegetační úpravy'!F34</f>
        <v>0</v>
      </c>
      <c r="BB99" s="111">
        <f>'5 - SO 801 Vegetační úpravy'!F35</f>
        <v>0</v>
      </c>
      <c r="BC99" s="111">
        <f>'5 - SO 801 Vegetační úpravy'!F36</f>
        <v>0</v>
      </c>
      <c r="BD99" s="113">
        <f>'5 - SO 801 Vegetační úpravy'!F37</f>
        <v>0</v>
      </c>
      <c r="BE99" s="7"/>
      <c r="BT99" s="114" t="s">
        <v>78</v>
      </c>
      <c r="BV99" s="114" t="s">
        <v>75</v>
      </c>
      <c r="BW99" s="114" t="s">
        <v>93</v>
      </c>
      <c r="BX99" s="114" t="s">
        <v>4</v>
      </c>
      <c r="CL99" s="114" t="s">
        <v>1</v>
      </c>
      <c r="CM99" s="114" t="s">
        <v>82</v>
      </c>
    </row>
    <row r="100" s="7" customFormat="1" ht="16.5" customHeight="1">
      <c r="A100" s="103" t="s">
        <v>77</v>
      </c>
      <c r="B100" s="104"/>
      <c r="C100" s="105"/>
      <c r="D100" s="106" t="s">
        <v>94</v>
      </c>
      <c r="E100" s="106"/>
      <c r="F100" s="106"/>
      <c r="G100" s="106"/>
      <c r="H100" s="106"/>
      <c r="I100" s="107"/>
      <c r="J100" s="106" t="s">
        <v>95</v>
      </c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8">
        <f>'6 - SO 901.04  Manipulačn...'!J30</f>
        <v>0</v>
      </c>
      <c r="AH100" s="107"/>
      <c r="AI100" s="107"/>
      <c r="AJ100" s="107"/>
      <c r="AK100" s="107"/>
      <c r="AL100" s="107"/>
      <c r="AM100" s="107"/>
      <c r="AN100" s="108">
        <f>SUM(AG100,AT100)</f>
        <v>0</v>
      </c>
      <c r="AO100" s="107"/>
      <c r="AP100" s="107"/>
      <c r="AQ100" s="109" t="s">
        <v>80</v>
      </c>
      <c r="AR100" s="104"/>
      <c r="AS100" s="110">
        <v>0</v>
      </c>
      <c r="AT100" s="111">
        <f>ROUND(SUM(AV100:AW100),2)</f>
        <v>0</v>
      </c>
      <c r="AU100" s="112">
        <f>'6 - SO 901.04  Manipulačn...'!P116</f>
        <v>0</v>
      </c>
      <c r="AV100" s="111">
        <f>'6 - SO 901.04  Manipulačn...'!J33</f>
        <v>0</v>
      </c>
      <c r="AW100" s="111">
        <f>'6 - SO 901.04  Manipulačn...'!J34</f>
        <v>0</v>
      </c>
      <c r="AX100" s="111">
        <f>'6 - SO 901.04  Manipulačn...'!J35</f>
        <v>0</v>
      </c>
      <c r="AY100" s="111">
        <f>'6 - SO 901.04  Manipulačn...'!J36</f>
        <v>0</v>
      </c>
      <c r="AZ100" s="111">
        <f>'6 - SO 901.04  Manipulačn...'!F33</f>
        <v>0</v>
      </c>
      <c r="BA100" s="111">
        <f>'6 - SO 901.04  Manipulačn...'!F34</f>
        <v>0</v>
      </c>
      <c r="BB100" s="111">
        <f>'6 - SO 901.04  Manipulačn...'!F35</f>
        <v>0</v>
      </c>
      <c r="BC100" s="111">
        <f>'6 - SO 901.04  Manipulačn...'!F36</f>
        <v>0</v>
      </c>
      <c r="BD100" s="113">
        <f>'6 - SO 901.04  Manipulačn...'!F37</f>
        <v>0</v>
      </c>
      <c r="BE100" s="7"/>
      <c r="BT100" s="114" t="s">
        <v>78</v>
      </c>
      <c r="BV100" s="114" t="s">
        <v>75</v>
      </c>
      <c r="BW100" s="114" t="s">
        <v>96</v>
      </c>
      <c r="BX100" s="114" t="s">
        <v>4</v>
      </c>
      <c r="CL100" s="114" t="s">
        <v>1</v>
      </c>
      <c r="CM100" s="114" t="s">
        <v>82</v>
      </c>
    </row>
    <row r="101" s="7" customFormat="1" ht="16.5" customHeight="1">
      <c r="A101" s="103" t="s">
        <v>77</v>
      </c>
      <c r="B101" s="104"/>
      <c r="C101" s="105"/>
      <c r="D101" s="106" t="s">
        <v>97</v>
      </c>
      <c r="E101" s="106"/>
      <c r="F101" s="106"/>
      <c r="G101" s="106"/>
      <c r="H101" s="106"/>
      <c r="I101" s="107"/>
      <c r="J101" s="106" t="s">
        <v>98</v>
      </c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8">
        <f>'7 - SO 901.06 Rekonstrukc...'!J30</f>
        <v>0</v>
      </c>
      <c r="AH101" s="107"/>
      <c r="AI101" s="107"/>
      <c r="AJ101" s="107"/>
      <c r="AK101" s="107"/>
      <c r="AL101" s="107"/>
      <c r="AM101" s="107"/>
      <c r="AN101" s="108">
        <f>SUM(AG101,AT101)</f>
        <v>0</v>
      </c>
      <c r="AO101" s="107"/>
      <c r="AP101" s="107"/>
      <c r="AQ101" s="109" t="s">
        <v>80</v>
      </c>
      <c r="AR101" s="104"/>
      <c r="AS101" s="110">
        <v>0</v>
      </c>
      <c r="AT101" s="111">
        <f>ROUND(SUM(AV101:AW101),2)</f>
        <v>0</v>
      </c>
      <c r="AU101" s="112">
        <f>'7 - SO 901.06 Rekonstrukc...'!P123</f>
        <v>0</v>
      </c>
      <c r="AV101" s="111">
        <f>'7 - SO 901.06 Rekonstrukc...'!J33</f>
        <v>0</v>
      </c>
      <c r="AW101" s="111">
        <f>'7 - SO 901.06 Rekonstrukc...'!J34</f>
        <v>0</v>
      </c>
      <c r="AX101" s="111">
        <f>'7 - SO 901.06 Rekonstrukc...'!J35</f>
        <v>0</v>
      </c>
      <c r="AY101" s="111">
        <f>'7 - SO 901.06 Rekonstrukc...'!J36</f>
        <v>0</v>
      </c>
      <c r="AZ101" s="111">
        <f>'7 - SO 901.06 Rekonstrukc...'!F33</f>
        <v>0</v>
      </c>
      <c r="BA101" s="111">
        <f>'7 - SO 901.06 Rekonstrukc...'!F34</f>
        <v>0</v>
      </c>
      <c r="BB101" s="111">
        <f>'7 - SO 901.06 Rekonstrukc...'!F35</f>
        <v>0</v>
      </c>
      <c r="BC101" s="111">
        <f>'7 - SO 901.06 Rekonstrukc...'!F36</f>
        <v>0</v>
      </c>
      <c r="BD101" s="113">
        <f>'7 - SO 901.06 Rekonstrukc...'!F37</f>
        <v>0</v>
      </c>
      <c r="BE101" s="7"/>
      <c r="BT101" s="114" t="s">
        <v>78</v>
      </c>
      <c r="BV101" s="114" t="s">
        <v>75</v>
      </c>
      <c r="BW101" s="114" t="s">
        <v>99</v>
      </c>
      <c r="BX101" s="114" t="s">
        <v>4</v>
      </c>
      <c r="CL101" s="114" t="s">
        <v>1</v>
      </c>
      <c r="CM101" s="114" t="s">
        <v>82</v>
      </c>
    </row>
    <row r="102" s="7" customFormat="1" ht="16.5" customHeight="1">
      <c r="A102" s="103" t="s">
        <v>77</v>
      </c>
      <c r="B102" s="104"/>
      <c r="C102" s="105"/>
      <c r="D102" s="106" t="s">
        <v>100</v>
      </c>
      <c r="E102" s="106"/>
      <c r="F102" s="106"/>
      <c r="G102" s="106"/>
      <c r="H102" s="106"/>
      <c r="I102" s="107"/>
      <c r="J102" s="106" t="s">
        <v>101</v>
      </c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8">
        <f>'8 - SO 901.08 Zástěny kon...'!J30</f>
        <v>0</v>
      </c>
      <c r="AH102" s="107"/>
      <c r="AI102" s="107"/>
      <c r="AJ102" s="107"/>
      <c r="AK102" s="107"/>
      <c r="AL102" s="107"/>
      <c r="AM102" s="107"/>
      <c r="AN102" s="108">
        <f>SUM(AG102,AT102)</f>
        <v>0</v>
      </c>
      <c r="AO102" s="107"/>
      <c r="AP102" s="107"/>
      <c r="AQ102" s="109" t="s">
        <v>80</v>
      </c>
      <c r="AR102" s="104"/>
      <c r="AS102" s="115">
        <v>0</v>
      </c>
      <c r="AT102" s="116">
        <f>ROUND(SUM(AV102:AW102),2)</f>
        <v>0</v>
      </c>
      <c r="AU102" s="117">
        <f>'8 - SO 901.08 Zástěny kon...'!P117</f>
        <v>0</v>
      </c>
      <c r="AV102" s="116">
        <f>'8 - SO 901.08 Zástěny kon...'!J33</f>
        <v>0</v>
      </c>
      <c r="AW102" s="116">
        <f>'8 - SO 901.08 Zástěny kon...'!J34</f>
        <v>0</v>
      </c>
      <c r="AX102" s="116">
        <f>'8 - SO 901.08 Zástěny kon...'!J35</f>
        <v>0</v>
      </c>
      <c r="AY102" s="116">
        <f>'8 - SO 901.08 Zástěny kon...'!J36</f>
        <v>0</v>
      </c>
      <c r="AZ102" s="116">
        <f>'8 - SO 901.08 Zástěny kon...'!F33</f>
        <v>0</v>
      </c>
      <c r="BA102" s="116">
        <f>'8 - SO 901.08 Zástěny kon...'!F34</f>
        <v>0</v>
      </c>
      <c r="BB102" s="116">
        <f>'8 - SO 901.08 Zástěny kon...'!F35</f>
        <v>0</v>
      </c>
      <c r="BC102" s="116">
        <f>'8 - SO 901.08 Zástěny kon...'!F36</f>
        <v>0</v>
      </c>
      <c r="BD102" s="118">
        <f>'8 - SO 901.08 Zástěny kon...'!F37</f>
        <v>0</v>
      </c>
      <c r="BE102" s="7"/>
      <c r="BT102" s="114" t="s">
        <v>78</v>
      </c>
      <c r="BV102" s="114" t="s">
        <v>75</v>
      </c>
      <c r="BW102" s="114" t="s">
        <v>102</v>
      </c>
      <c r="BX102" s="114" t="s">
        <v>4</v>
      </c>
      <c r="CL102" s="114" t="s">
        <v>1</v>
      </c>
      <c r="CM102" s="114" t="s">
        <v>82</v>
      </c>
    </row>
    <row r="103" s="2" customFormat="1" ht="30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8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38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</sheetData>
  <mergeCells count="70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SO 000 Všeobecné a př...'!C2" display="/"/>
    <hyperlink ref="A96" location="'2 - SO 001 Demolice a pří...'!C2" display="/"/>
    <hyperlink ref="A97" location="'3 - SO 101 Místní komunikace'!C2" display="/"/>
    <hyperlink ref="A98" location="'4 - SO 401 Veřejné osvětlení'!C2" display="/"/>
    <hyperlink ref="A99" location="'5 - SO 801 Vegetační úpravy'!C2" display="/"/>
    <hyperlink ref="A100" location="'6 - SO 901.04  Manipulačn...'!C2" display="/"/>
    <hyperlink ref="A101" location="'7 - SO 901.06 Rekonstrukc...'!C2" display="/"/>
    <hyperlink ref="A102" location="'8 - SO 901.08 Zástěny ko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hidden="1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hidden="1" s="1" customFormat="1" ht="24.96" customHeight="1">
      <c r="B4" s="21"/>
      <c r="D4" s="22" t="s">
        <v>103</v>
      </c>
      <c r="L4" s="21"/>
      <c r="M4" s="119" t="s">
        <v>10</v>
      </c>
      <c r="AT4" s="18" t="s">
        <v>3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31" t="s">
        <v>16</v>
      </c>
      <c r="L6" s="21"/>
    </row>
    <row r="7" hidden="1" s="1" customFormat="1" ht="16.5" customHeight="1">
      <c r="B7" s="21"/>
      <c r="E7" s="120" t="str">
        <f>'Rekapitulace stavby'!K6</f>
        <v>Regenerace sídliště Kamenec-2.etapa</v>
      </c>
      <c r="F7" s="31"/>
      <c r="G7" s="31"/>
      <c r="H7" s="31"/>
      <c r="L7" s="21"/>
    </row>
    <row r="8" hidden="1" s="2" customFormat="1" ht="12" customHeight="1">
      <c r="A8" s="37"/>
      <c r="B8" s="38"/>
      <c r="C8" s="37"/>
      <c r="D8" s="31" t="s">
        <v>104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38"/>
      <c r="C9" s="37"/>
      <c r="D9" s="37"/>
      <c r="E9" s="66" t="s">
        <v>105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ROUND(J118,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ROUND((SUM(BE118:BE130)),  2)</f>
        <v>0</v>
      </c>
      <c r="G33" s="37"/>
      <c r="H33" s="37"/>
      <c r="I33" s="127">
        <v>0.20999999999999999</v>
      </c>
      <c r="J33" s="126">
        <f>ROUND(((SUM(BE118:BE130))*I33),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39</v>
      </c>
      <c r="F34" s="126">
        <f>ROUND((SUM(BF118:BF130)),  2)</f>
        <v>0</v>
      </c>
      <c r="G34" s="37"/>
      <c r="H34" s="37"/>
      <c r="I34" s="127">
        <v>0.12</v>
      </c>
      <c r="J34" s="126">
        <f>ROUND(((SUM(BF118:BF130))*I34),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ROUND((SUM(BG118:BG130)),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ROUND((SUM(BH118:BH130)),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ROUND((SUM(BI118:BI130)),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Regenerace sídliště Kamenec-2.etapa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1 - SO 000 Všeobecné a př...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107</v>
      </c>
      <c r="D94" s="128"/>
      <c r="E94" s="128"/>
      <c r="F94" s="128"/>
      <c r="G94" s="128"/>
      <c r="H94" s="128"/>
      <c r="I94" s="128"/>
      <c r="J94" s="137" t="s">
        <v>108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109</v>
      </c>
      <c r="D96" s="37"/>
      <c r="E96" s="37"/>
      <c r="F96" s="37"/>
      <c r="G96" s="37"/>
      <c r="H96" s="37"/>
      <c r="I96" s="37"/>
      <c r="J96" s="95">
        <f>J118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110</v>
      </c>
    </row>
    <row r="97" hidden="1" s="9" customFormat="1" ht="24.96" customHeight="1">
      <c r="A97" s="9"/>
      <c r="B97" s="139"/>
      <c r="C97" s="9"/>
      <c r="D97" s="140" t="s">
        <v>111</v>
      </c>
      <c r="E97" s="141"/>
      <c r="F97" s="141"/>
      <c r="G97" s="141"/>
      <c r="H97" s="141"/>
      <c r="I97" s="141"/>
      <c r="J97" s="142">
        <f>J119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3"/>
      <c r="C98" s="10"/>
      <c r="D98" s="144" t="s">
        <v>112</v>
      </c>
      <c r="E98" s="145"/>
      <c r="F98" s="145"/>
      <c r="G98" s="145"/>
      <c r="H98" s="145"/>
      <c r="I98" s="145"/>
      <c r="J98" s="146">
        <f>J120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hidden="1"/>
    <row r="102" hidden="1"/>
    <row r="103" hidden="1"/>
    <row r="104" s="2" customFormat="1" ht="6.96" customHeight="1">
      <c r="A104" s="37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113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120" t="str">
        <f>E7</f>
        <v>Regenerace sídliště Kamenec-2.etapa</v>
      </c>
      <c r="F108" s="31"/>
      <c r="G108" s="31"/>
      <c r="H108" s="31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104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66" t="str">
        <f>E9</f>
        <v>1 - SO 000 Všeobecné a př...</v>
      </c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7"/>
      <c r="E112" s="37"/>
      <c r="F112" s="26" t="str">
        <f>F12</f>
        <v xml:space="preserve"> </v>
      </c>
      <c r="G112" s="37"/>
      <c r="H112" s="37"/>
      <c r="I112" s="31" t="s">
        <v>22</v>
      </c>
      <c r="J112" s="68" t="str">
        <f>IF(J12="","",J12)</f>
        <v>28. 1. 2025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7"/>
      <c r="E114" s="37"/>
      <c r="F114" s="26" t="str">
        <f>E15</f>
        <v xml:space="preserve"> </v>
      </c>
      <c r="G114" s="37"/>
      <c r="H114" s="37"/>
      <c r="I114" s="31" t="s">
        <v>29</v>
      </c>
      <c r="J114" s="35" t="str">
        <f>E21</f>
        <v xml:space="preserve"> 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7"/>
      <c r="E115" s="37"/>
      <c r="F115" s="26" t="str">
        <f>IF(E18="","",E18)</f>
        <v>Vyplň údaj</v>
      </c>
      <c r="G115" s="37"/>
      <c r="H115" s="37"/>
      <c r="I115" s="31" t="s">
        <v>31</v>
      </c>
      <c r="J115" s="35" t="str">
        <f>E24</f>
        <v xml:space="preserve"> 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47"/>
      <c r="B117" s="148"/>
      <c r="C117" s="149" t="s">
        <v>114</v>
      </c>
      <c r="D117" s="150" t="s">
        <v>58</v>
      </c>
      <c r="E117" s="150" t="s">
        <v>54</v>
      </c>
      <c r="F117" s="150" t="s">
        <v>55</v>
      </c>
      <c r="G117" s="150" t="s">
        <v>115</v>
      </c>
      <c r="H117" s="150" t="s">
        <v>116</v>
      </c>
      <c r="I117" s="150" t="s">
        <v>117</v>
      </c>
      <c r="J117" s="150" t="s">
        <v>108</v>
      </c>
      <c r="K117" s="151" t="s">
        <v>118</v>
      </c>
      <c r="L117" s="152"/>
      <c r="M117" s="85" t="s">
        <v>1</v>
      </c>
      <c r="N117" s="86" t="s">
        <v>37</v>
      </c>
      <c r="O117" s="86" t="s">
        <v>119</v>
      </c>
      <c r="P117" s="86" t="s">
        <v>120</v>
      </c>
      <c r="Q117" s="86" t="s">
        <v>121</v>
      </c>
      <c r="R117" s="86" t="s">
        <v>122</v>
      </c>
      <c r="S117" s="86" t="s">
        <v>123</v>
      </c>
      <c r="T117" s="87" t="s">
        <v>124</v>
      </c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</row>
    <row r="118" s="2" customFormat="1" ht="22.8" customHeight="1">
      <c r="A118" s="37"/>
      <c r="B118" s="38"/>
      <c r="C118" s="92" t="s">
        <v>125</v>
      </c>
      <c r="D118" s="37"/>
      <c r="E118" s="37"/>
      <c r="F118" s="37"/>
      <c r="G118" s="37"/>
      <c r="H118" s="37"/>
      <c r="I118" s="37"/>
      <c r="J118" s="153">
        <f>BK118</f>
        <v>0</v>
      </c>
      <c r="K118" s="37"/>
      <c r="L118" s="38"/>
      <c r="M118" s="88"/>
      <c r="N118" s="72"/>
      <c r="O118" s="89"/>
      <c r="P118" s="154">
        <f>P119</f>
        <v>0</v>
      </c>
      <c r="Q118" s="89"/>
      <c r="R118" s="154">
        <f>R119</f>
        <v>0</v>
      </c>
      <c r="S118" s="89"/>
      <c r="T118" s="155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72</v>
      </c>
      <c r="AU118" s="18" t="s">
        <v>110</v>
      </c>
      <c r="BK118" s="156">
        <f>BK119</f>
        <v>0</v>
      </c>
    </row>
    <row r="119" s="12" customFormat="1" ht="25.92" customHeight="1">
      <c r="A119" s="12"/>
      <c r="B119" s="157"/>
      <c r="C119" s="12"/>
      <c r="D119" s="158" t="s">
        <v>72</v>
      </c>
      <c r="E119" s="159" t="s">
        <v>126</v>
      </c>
      <c r="F119" s="159" t="s">
        <v>127</v>
      </c>
      <c r="G119" s="12"/>
      <c r="H119" s="12"/>
      <c r="I119" s="160"/>
      <c r="J119" s="161">
        <f>BK119</f>
        <v>0</v>
      </c>
      <c r="K119" s="12"/>
      <c r="L119" s="157"/>
      <c r="M119" s="162"/>
      <c r="N119" s="163"/>
      <c r="O119" s="163"/>
      <c r="P119" s="164">
        <f>P120</f>
        <v>0</v>
      </c>
      <c r="Q119" s="163"/>
      <c r="R119" s="164">
        <f>R120</f>
        <v>0</v>
      </c>
      <c r="S119" s="163"/>
      <c r="T119" s="165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8" t="s">
        <v>78</v>
      </c>
      <c r="AT119" s="166" t="s">
        <v>72</v>
      </c>
      <c r="AU119" s="166" t="s">
        <v>73</v>
      </c>
      <c r="AY119" s="158" t="s">
        <v>128</v>
      </c>
      <c r="BK119" s="167">
        <f>BK120</f>
        <v>0</v>
      </c>
    </row>
    <row r="120" s="12" customFormat="1" ht="22.8" customHeight="1">
      <c r="A120" s="12"/>
      <c r="B120" s="157"/>
      <c r="C120" s="12"/>
      <c r="D120" s="158" t="s">
        <v>72</v>
      </c>
      <c r="E120" s="168" t="s">
        <v>78</v>
      </c>
      <c r="F120" s="168" t="s">
        <v>129</v>
      </c>
      <c r="G120" s="12"/>
      <c r="H120" s="12"/>
      <c r="I120" s="160"/>
      <c r="J120" s="169">
        <f>BK120</f>
        <v>0</v>
      </c>
      <c r="K120" s="12"/>
      <c r="L120" s="157"/>
      <c r="M120" s="162"/>
      <c r="N120" s="163"/>
      <c r="O120" s="163"/>
      <c r="P120" s="164">
        <f>SUM(P121:P130)</f>
        <v>0</v>
      </c>
      <c r="Q120" s="163"/>
      <c r="R120" s="164">
        <f>SUM(R121:R130)</f>
        <v>0</v>
      </c>
      <c r="S120" s="163"/>
      <c r="T120" s="165">
        <f>SUM(T121:T130)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8" t="s">
        <v>78</v>
      </c>
      <c r="AT120" s="166" t="s">
        <v>72</v>
      </c>
      <c r="AU120" s="166" t="s">
        <v>78</v>
      </c>
      <c r="AY120" s="158" t="s">
        <v>128</v>
      </c>
      <c r="BK120" s="167">
        <f>SUM(BK121:BK130)</f>
        <v>0</v>
      </c>
    </row>
    <row r="121" s="2" customFormat="1" ht="16.5" customHeight="1">
      <c r="A121" s="37"/>
      <c r="B121" s="170"/>
      <c r="C121" s="171" t="s">
        <v>78</v>
      </c>
      <c r="D121" s="171" t="s">
        <v>130</v>
      </c>
      <c r="E121" s="172" t="s">
        <v>78</v>
      </c>
      <c r="F121" s="173" t="s">
        <v>131</v>
      </c>
      <c r="G121" s="174" t="s">
        <v>132</v>
      </c>
      <c r="H121" s="175">
        <v>1</v>
      </c>
      <c r="I121" s="176"/>
      <c r="J121" s="177">
        <f>ROUND(I121*H121,2)</f>
        <v>0</v>
      </c>
      <c r="K121" s="173" t="s">
        <v>1</v>
      </c>
      <c r="L121" s="38"/>
      <c r="M121" s="178" t="s">
        <v>1</v>
      </c>
      <c r="N121" s="179" t="s">
        <v>38</v>
      </c>
      <c r="O121" s="76"/>
      <c r="P121" s="180">
        <f>O121*H121</f>
        <v>0</v>
      </c>
      <c r="Q121" s="180">
        <v>0</v>
      </c>
      <c r="R121" s="180">
        <f>Q121*H121</f>
        <v>0</v>
      </c>
      <c r="S121" s="180">
        <v>0</v>
      </c>
      <c r="T121" s="18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2" t="s">
        <v>88</v>
      </c>
      <c r="AT121" s="182" t="s">
        <v>130</v>
      </c>
      <c r="AU121" s="182" t="s">
        <v>82</v>
      </c>
      <c r="AY121" s="18" t="s">
        <v>128</v>
      </c>
      <c r="BE121" s="183">
        <f>IF(N121="základní",J121,0)</f>
        <v>0</v>
      </c>
      <c r="BF121" s="183">
        <f>IF(N121="snížená",J121,0)</f>
        <v>0</v>
      </c>
      <c r="BG121" s="183">
        <f>IF(N121="zákl. přenesená",J121,0)</f>
        <v>0</v>
      </c>
      <c r="BH121" s="183">
        <f>IF(N121="sníž. přenesená",J121,0)</f>
        <v>0</v>
      </c>
      <c r="BI121" s="183">
        <f>IF(N121="nulová",J121,0)</f>
        <v>0</v>
      </c>
      <c r="BJ121" s="18" t="s">
        <v>78</v>
      </c>
      <c r="BK121" s="183">
        <f>ROUND(I121*H121,2)</f>
        <v>0</v>
      </c>
      <c r="BL121" s="18" t="s">
        <v>88</v>
      </c>
      <c r="BM121" s="182" t="s">
        <v>82</v>
      </c>
    </row>
    <row r="122" s="2" customFormat="1" ht="16.5" customHeight="1">
      <c r="A122" s="37"/>
      <c r="B122" s="170"/>
      <c r="C122" s="171" t="s">
        <v>82</v>
      </c>
      <c r="D122" s="171" t="s">
        <v>130</v>
      </c>
      <c r="E122" s="172" t="s">
        <v>82</v>
      </c>
      <c r="F122" s="173" t="s">
        <v>133</v>
      </c>
      <c r="G122" s="174" t="s">
        <v>132</v>
      </c>
      <c r="H122" s="175">
        <v>1</v>
      </c>
      <c r="I122" s="176"/>
      <c r="J122" s="177">
        <f>ROUND(I122*H122,2)</f>
        <v>0</v>
      </c>
      <c r="K122" s="173" t="s">
        <v>1</v>
      </c>
      <c r="L122" s="38"/>
      <c r="M122" s="178" t="s">
        <v>1</v>
      </c>
      <c r="N122" s="179" t="s">
        <v>38</v>
      </c>
      <c r="O122" s="76"/>
      <c r="P122" s="180">
        <f>O122*H122</f>
        <v>0</v>
      </c>
      <c r="Q122" s="180">
        <v>0</v>
      </c>
      <c r="R122" s="180">
        <f>Q122*H122</f>
        <v>0</v>
      </c>
      <c r="S122" s="180">
        <v>0</v>
      </c>
      <c r="T122" s="18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2" t="s">
        <v>88</v>
      </c>
      <c r="AT122" s="182" t="s">
        <v>130</v>
      </c>
      <c r="AU122" s="182" t="s">
        <v>82</v>
      </c>
      <c r="AY122" s="18" t="s">
        <v>128</v>
      </c>
      <c r="BE122" s="183">
        <f>IF(N122="základní",J122,0)</f>
        <v>0</v>
      </c>
      <c r="BF122" s="183">
        <f>IF(N122="snížená",J122,0)</f>
        <v>0</v>
      </c>
      <c r="BG122" s="183">
        <f>IF(N122="zákl. přenesená",J122,0)</f>
        <v>0</v>
      </c>
      <c r="BH122" s="183">
        <f>IF(N122="sníž. přenesená",J122,0)</f>
        <v>0</v>
      </c>
      <c r="BI122" s="183">
        <f>IF(N122="nulová",J122,0)</f>
        <v>0</v>
      </c>
      <c r="BJ122" s="18" t="s">
        <v>78</v>
      </c>
      <c r="BK122" s="183">
        <f>ROUND(I122*H122,2)</f>
        <v>0</v>
      </c>
      <c r="BL122" s="18" t="s">
        <v>88</v>
      </c>
      <c r="BM122" s="182" t="s">
        <v>88</v>
      </c>
    </row>
    <row r="123" s="2" customFormat="1" ht="16.5" customHeight="1">
      <c r="A123" s="37"/>
      <c r="B123" s="170"/>
      <c r="C123" s="171" t="s">
        <v>85</v>
      </c>
      <c r="D123" s="171" t="s">
        <v>130</v>
      </c>
      <c r="E123" s="172" t="s">
        <v>85</v>
      </c>
      <c r="F123" s="173" t="s">
        <v>134</v>
      </c>
      <c r="G123" s="174" t="s">
        <v>132</v>
      </c>
      <c r="H123" s="175">
        <v>1</v>
      </c>
      <c r="I123" s="176"/>
      <c r="J123" s="177">
        <f>ROUND(I123*H123,2)</f>
        <v>0</v>
      </c>
      <c r="K123" s="173" t="s">
        <v>1</v>
      </c>
      <c r="L123" s="38"/>
      <c r="M123" s="178" t="s">
        <v>1</v>
      </c>
      <c r="N123" s="179" t="s">
        <v>38</v>
      </c>
      <c r="O123" s="76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2" t="s">
        <v>88</v>
      </c>
      <c r="AT123" s="182" t="s">
        <v>130</v>
      </c>
      <c r="AU123" s="182" t="s">
        <v>82</v>
      </c>
      <c r="AY123" s="18" t="s">
        <v>128</v>
      </c>
      <c r="BE123" s="183">
        <f>IF(N123="základní",J123,0)</f>
        <v>0</v>
      </c>
      <c r="BF123" s="183">
        <f>IF(N123="snížená",J123,0)</f>
        <v>0</v>
      </c>
      <c r="BG123" s="183">
        <f>IF(N123="zákl. přenesená",J123,0)</f>
        <v>0</v>
      </c>
      <c r="BH123" s="183">
        <f>IF(N123="sníž. přenesená",J123,0)</f>
        <v>0</v>
      </c>
      <c r="BI123" s="183">
        <f>IF(N123="nulová",J123,0)</f>
        <v>0</v>
      </c>
      <c r="BJ123" s="18" t="s">
        <v>78</v>
      </c>
      <c r="BK123" s="183">
        <f>ROUND(I123*H123,2)</f>
        <v>0</v>
      </c>
      <c r="BL123" s="18" t="s">
        <v>88</v>
      </c>
      <c r="BM123" s="182" t="s">
        <v>94</v>
      </c>
    </row>
    <row r="124" s="2" customFormat="1" ht="16.5" customHeight="1">
      <c r="A124" s="37"/>
      <c r="B124" s="170"/>
      <c r="C124" s="171" t="s">
        <v>88</v>
      </c>
      <c r="D124" s="171" t="s">
        <v>130</v>
      </c>
      <c r="E124" s="172" t="s">
        <v>88</v>
      </c>
      <c r="F124" s="173" t="s">
        <v>135</v>
      </c>
      <c r="G124" s="174" t="s">
        <v>132</v>
      </c>
      <c r="H124" s="175">
        <v>1</v>
      </c>
      <c r="I124" s="176"/>
      <c r="J124" s="177">
        <f>ROUND(I124*H124,2)</f>
        <v>0</v>
      </c>
      <c r="K124" s="173" t="s">
        <v>1</v>
      </c>
      <c r="L124" s="38"/>
      <c r="M124" s="178" t="s">
        <v>1</v>
      </c>
      <c r="N124" s="179" t="s">
        <v>38</v>
      </c>
      <c r="O124" s="76"/>
      <c r="P124" s="180">
        <f>O124*H124</f>
        <v>0</v>
      </c>
      <c r="Q124" s="180">
        <v>0</v>
      </c>
      <c r="R124" s="180">
        <f>Q124*H124</f>
        <v>0</v>
      </c>
      <c r="S124" s="180">
        <v>0</v>
      </c>
      <c r="T124" s="18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2" t="s">
        <v>88</v>
      </c>
      <c r="AT124" s="182" t="s">
        <v>130</v>
      </c>
      <c r="AU124" s="182" t="s">
        <v>82</v>
      </c>
      <c r="AY124" s="18" t="s">
        <v>128</v>
      </c>
      <c r="BE124" s="183">
        <f>IF(N124="základní",J124,0)</f>
        <v>0</v>
      </c>
      <c r="BF124" s="183">
        <f>IF(N124="snížená",J124,0)</f>
        <v>0</v>
      </c>
      <c r="BG124" s="183">
        <f>IF(N124="zákl. přenesená",J124,0)</f>
        <v>0</v>
      </c>
      <c r="BH124" s="183">
        <f>IF(N124="sníž. přenesená",J124,0)</f>
        <v>0</v>
      </c>
      <c r="BI124" s="183">
        <f>IF(N124="nulová",J124,0)</f>
        <v>0</v>
      </c>
      <c r="BJ124" s="18" t="s">
        <v>78</v>
      </c>
      <c r="BK124" s="183">
        <f>ROUND(I124*H124,2)</f>
        <v>0</v>
      </c>
      <c r="BL124" s="18" t="s">
        <v>88</v>
      </c>
      <c r="BM124" s="182" t="s">
        <v>100</v>
      </c>
    </row>
    <row r="125" s="2" customFormat="1" ht="16.5" customHeight="1">
      <c r="A125" s="37"/>
      <c r="B125" s="170"/>
      <c r="C125" s="171" t="s">
        <v>91</v>
      </c>
      <c r="D125" s="171" t="s">
        <v>130</v>
      </c>
      <c r="E125" s="172" t="s">
        <v>91</v>
      </c>
      <c r="F125" s="173" t="s">
        <v>136</v>
      </c>
      <c r="G125" s="174" t="s">
        <v>132</v>
      </c>
      <c r="H125" s="175">
        <v>1</v>
      </c>
      <c r="I125" s="176"/>
      <c r="J125" s="177">
        <f>ROUND(I125*H125,2)</f>
        <v>0</v>
      </c>
      <c r="K125" s="173" t="s">
        <v>1</v>
      </c>
      <c r="L125" s="38"/>
      <c r="M125" s="178" t="s">
        <v>1</v>
      </c>
      <c r="N125" s="179" t="s">
        <v>38</v>
      </c>
      <c r="O125" s="76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2" t="s">
        <v>88</v>
      </c>
      <c r="AT125" s="182" t="s">
        <v>130</v>
      </c>
      <c r="AU125" s="182" t="s">
        <v>82</v>
      </c>
      <c r="AY125" s="18" t="s">
        <v>128</v>
      </c>
      <c r="BE125" s="183">
        <f>IF(N125="základní",J125,0)</f>
        <v>0</v>
      </c>
      <c r="BF125" s="183">
        <f>IF(N125="snížená",J125,0)</f>
        <v>0</v>
      </c>
      <c r="BG125" s="183">
        <f>IF(N125="zákl. přenesená",J125,0)</f>
        <v>0</v>
      </c>
      <c r="BH125" s="183">
        <f>IF(N125="sníž. přenesená",J125,0)</f>
        <v>0</v>
      </c>
      <c r="BI125" s="183">
        <f>IF(N125="nulová",J125,0)</f>
        <v>0</v>
      </c>
      <c r="BJ125" s="18" t="s">
        <v>78</v>
      </c>
      <c r="BK125" s="183">
        <f>ROUND(I125*H125,2)</f>
        <v>0</v>
      </c>
      <c r="BL125" s="18" t="s">
        <v>88</v>
      </c>
      <c r="BM125" s="182" t="s">
        <v>137</v>
      </c>
    </row>
    <row r="126" s="2" customFormat="1" ht="16.5" customHeight="1">
      <c r="A126" s="37"/>
      <c r="B126" s="170"/>
      <c r="C126" s="171" t="s">
        <v>94</v>
      </c>
      <c r="D126" s="171" t="s">
        <v>130</v>
      </c>
      <c r="E126" s="172" t="s">
        <v>94</v>
      </c>
      <c r="F126" s="173" t="s">
        <v>138</v>
      </c>
      <c r="G126" s="174" t="s">
        <v>132</v>
      </c>
      <c r="H126" s="175">
        <v>1</v>
      </c>
      <c r="I126" s="176"/>
      <c r="J126" s="177">
        <f>ROUND(I126*H126,2)</f>
        <v>0</v>
      </c>
      <c r="K126" s="173" t="s">
        <v>1</v>
      </c>
      <c r="L126" s="38"/>
      <c r="M126" s="178" t="s">
        <v>1</v>
      </c>
      <c r="N126" s="179" t="s">
        <v>38</v>
      </c>
      <c r="O126" s="76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2" t="s">
        <v>88</v>
      </c>
      <c r="AT126" s="182" t="s">
        <v>130</v>
      </c>
      <c r="AU126" s="182" t="s">
        <v>82</v>
      </c>
      <c r="AY126" s="18" t="s">
        <v>128</v>
      </c>
      <c r="BE126" s="183">
        <f>IF(N126="základní",J126,0)</f>
        <v>0</v>
      </c>
      <c r="BF126" s="183">
        <f>IF(N126="snížená",J126,0)</f>
        <v>0</v>
      </c>
      <c r="BG126" s="183">
        <f>IF(N126="zákl. přenesená",J126,0)</f>
        <v>0</v>
      </c>
      <c r="BH126" s="183">
        <f>IF(N126="sníž. přenesená",J126,0)</f>
        <v>0</v>
      </c>
      <c r="BI126" s="183">
        <f>IF(N126="nulová",J126,0)</f>
        <v>0</v>
      </c>
      <c r="BJ126" s="18" t="s">
        <v>78</v>
      </c>
      <c r="BK126" s="183">
        <f>ROUND(I126*H126,2)</f>
        <v>0</v>
      </c>
      <c r="BL126" s="18" t="s">
        <v>88</v>
      </c>
      <c r="BM126" s="182" t="s">
        <v>8</v>
      </c>
    </row>
    <row r="127" s="2" customFormat="1" ht="16.5" customHeight="1">
      <c r="A127" s="37"/>
      <c r="B127" s="170"/>
      <c r="C127" s="171" t="s">
        <v>97</v>
      </c>
      <c r="D127" s="171" t="s">
        <v>130</v>
      </c>
      <c r="E127" s="172" t="s">
        <v>97</v>
      </c>
      <c r="F127" s="173" t="s">
        <v>139</v>
      </c>
      <c r="G127" s="174" t="s">
        <v>132</v>
      </c>
      <c r="H127" s="175">
        <v>1</v>
      </c>
      <c r="I127" s="176"/>
      <c r="J127" s="177">
        <f>ROUND(I127*H127,2)</f>
        <v>0</v>
      </c>
      <c r="K127" s="173" t="s">
        <v>1</v>
      </c>
      <c r="L127" s="38"/>
      <c r="M127" s="178" t="s">
        <v>1</v>
      </c>
      <c r="N127" s="179" t="s">
        <v>38</v>
      </c>
      <c r="O127" s="76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2" t="s">
        <v>88</v>
      </c>
      <c r="AT127" s="182" t="s">
        <v>130</v>
      </c>
      <c r="AU127" s="182" t="s">
        <v>82</v>
      </c>
      <c r="AY127" s="18" t="s">
        <v>128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18" t="s">
        <v>78</v>
      </c>
      <c r="BK127" s="183">
        <f>ROUND(I127*H127,2)</f>
        <v>0</v>
      </c>
      <c r="BL127" s="18" t="s">
        <v>88</v>
      </c>
      <c r="BM127" s="182" t="s">
        <v>140</v>
      </c>
    </row>
    <row r="128" s="2" customFormat="1" ht="16.5" customHeight="1">
      <c r="A128" s="37"/>
      <c r="B128" s="170"/>
      <c r="C128" s="171" t="s">
        <v>100</v>
      </c>
      <c r="D128" s="171" t="s">
        <v>130</v>
      </c>
      <c r="E128" s="172" t="s">
        <v>141</v>
      </c>
      <c r="F128" s="173" t="s">
        <v>142</v>
      </c>
      <c r="G128" s="174" t="s">
        <v>132</v>
      </c>
      <c r="H128" s="175">
        <v>1</v>
      </c>
      <c r="I128" s="176"/>
      <c r="J128" s="177">
        <f>ROUND(I128*H128,2)</f>
        <v>0</v>
      </c>
      <c r="K128" s="173" t="s">
        <v>1</v>
      </c>
      <c r="L128" s="38"/>
      <c r="M128" s="178" t="s">
        <v>1</v>
      </c>
      <c r="N128" s="179" t="s">
        <v>38</v>
      </c>
      <c r="O128" s="76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2" t="s">
        <v>88</v>
      </c>
      <c r="AT128" s="182" t="s">
        <v>130</v>
      </c>
      <c r="AU128" s="182" t="s">
        <v>82</v>
      </c>
      <c r="AY128" s="18" t="s">
        <v>128</v>
      </c>
      <c r="BE128" s="183">
        <f>IF(N128="základní",J128,0)</f>
        <v>0</v>
      </c>
      <c r="BF128" s="183">
        <f>IF(N128="snížená",J128,0)</f>
        <v>0</v>
      </c>
      <c r="BG128" s="183">
        <f>IF(N128="zákl. přenesená",J128,0)</f>
        <v>0</v>
      </c>
      <c r="BH128" s="183">
        <f>IF(N128="sníž. přenesená",J128,0)</f>
        <v>0</v>
      </c>
      <c r="BI128" s="183">
        <f>IF(N128="nulová",J128,0)</f>
        <v>0</v>
      </c>
      <c r="BJ128" s="18" t="s">
        <v>78</v>
      </c>
      <c r="BK128" s="183">
        <f>ROUND(I128*H128,2)</f>
        <v>0</v>
      </c>
      <c r="BL128" s="18" t="s">
        <v>88</v>
      </c>
      <c r="BM128" s="182" t="s">
        <v>143</v>
      </c>
    </row>
    <row r="129" s="2" customFormat="1" ht="16.5" customHeight="1">
      <c r="A129" s="37"/>
      <c r="B129" s="170"/>
      <c r="C129" s="171" t="s">
        <v>144</v>
      </c>
      <c r="D129" s="171" t="s">
        <v>130</v>
      </c>
      <c r="E129" s="172" t="s">
        <v>8</v>
      </c>
      <c r="F129" s="173" t="s">
        <v>145</v>
      </c>
      <c r="G129" s="174" t="s">
        <v>132</v>
      </c>
      <c r="H129" s="175">
        <v>1</v>
      </c>
      <c r="I129" s="176"/>
      <c r="J129" s="177">
        <f>ROUND(I129*H129,2)</f>
        <v>0</v>
      </c>
      <c r="K129" s="173" t="s">
        <v>1</v>
      </c>
      <c r="L129" s="38"/>
      <c r="M129" s="178" t="s">
        <v>1</v>
      </c>
      <c r="N129" s="179" t="s">
        <v>38</v>
      </c>
      <c r="O129" s="76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2" t="s">
        <v>88</v>
      </c>
      <c r="AT129" s="182" t="s">
        <v>130</v>
      </c>
      <c r="AU129" s="182" t="s">
        <v>82</v>
      </c>
      <c r="AY129" s="18" t="s">
        <v>128</v>
      </c>
      <c r="BE129" s="183">
        <f>IF(N129="základní",J129,0)</f>
        <v>0</v>
      </c>
      <c r="BF129" s="183">
        <f>IF(N129="snížená",J129,0)</f>
        <v>0</v>
      </c>
      <c r="BG129" s="183">
        <f>IF(N129="zákl. přenesená",J129,0)</f>
        <v>0</v>
      </c>
      <c r="BH129" s="183">
        <f>IF(N129="sníž. přenesená",J129,0)</f>
        <v>0</v>
      </c>
      <c r="BI129" s="183">
        <f>IF(N129="nulová",J129,0)</f>
        <v>0</v>
      </c>
      <c r="BJ129" s="18" t="s">
        <v>78</v>
      </c>
      <c r="BK129" s="183">
        <f>ROUND(I129*H129,2)</f>
        <v>0</v>
      </c>
      <c r="BL129" s="18" t="s">
        <v>88</v>
      </c>
      <c r="BM129" s="182" t="s">
        <v>146</v>
      </c>
    </row>
    <row r="130" s="2" customFormat="1" ht="16.5" customHeight="1">
      <c r="A130" s="37"/>
      <c r="B130" s="170"/>
      <c r="C130" s="171" t="s">
        <v>137</v>
      </c>
      <c r="D130" s="171" t="s">
        <v>130</v>
      </c>
      <c r="E130" s="172" t="s">
        <v>140</v>
      </c>
      <c r="F130" s="173" t="s">
        <v>147</v>
      </c>
      <c r="G130" s="174" t="s">
        <v>132</v>
      </c>
      <c r="H130" s="175">
        <v>1</v>
      </c>
      <c r="I130" s="176"/>
      <c r="J130" s="177">
        <f>ROUND(I130*H130,2)</f>
        <v>0</v>
      </c>
      <c r="K130" s="173" t="s">
        <v>1</v>
      </c>
      <c r="L130" s="38"/>
      <c r="M130" s="184" t="s">
        <v>1</v>
      </c>
      <c r="N130" s="185" t="s">
        <v>38</v>
      </c>
      <c r="O130" s="186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2" t="s">
        <v>88</v>
      </c>
      <c r="AT130" s="182" t="s">
        <v>130</v>
      </c>
      <c r="AU130" s="182" t="s">
        <v>82</v>
      </c>
      <c r="AY130" s="18" t="s">
        <v>128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18" t="s">
        <v>78</v>
      </c>
      <c r="BK130" s="183">
        <f>ROUND(I130*H130,2)</f>
        <v>0</v>
      </c>
      <c r="BL130" s="18" t="s">
        <v>88</v>
      </c>
      <c r="BM130" s="182" t="s">
        <v>148</v>
      </c>
    </row>
    <row r="131" s="2" customFormat="1" ht="6.96" customHeight="1">
      <c r="A131" s="37"/>
      <c r="B131" s="59"/>
      <c r="C131" s="60"/>
      <c r="D131" s="60"/>
      <c r="E131" s="60"/>
      <c r="F131" s="60"/>
      <c r="G131" s="60"/>
      <c r="H131" s="60"/>
      <c r="I131" s="60"/>
      <c r="J131" s="60"/>
      <c r="K131" s="60"/>
      <c r="L131" s="38"/>
      <c r="M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</sheetData>
  <autoFilter ref="C117:K13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hidden="1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hidden="1" s="1" customFormat="1" ht="24.96" customHeight="1">
      <c r="B4" s="21"/>
      <c r="D4" s="22" t="s">
        <v>103</v>
      </c>
      <c r="L4" s="21"/>
      <c r="M4" s="119" t="s">
        <v>10</v>
      </c>
      <c r="AT4" s="18" t="s">
        <v>3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31" t="s">
        <v>16</v>
      </c>
      <c r="L6" s="21"/>
    </row>
    <row r="7" hidden="1" s="1" customFormat="1" ht="16.5" customHeight="1">
      <c r="B7" s="21"/>
      <c r="E7" s="120" t="str">
        <f>'Rekapitulace stavby'!K6</f>
        <v>Regenerace sídliště Kamenec-2.etapa</v>
      </c>
      <c r="F7" s="31"/>
      <c r="G7" s="31"/>
      <c r="H7" s="31"/>
      <c r="L7" s="21"/>
    </row>
    <row r="8" hidden="1" s="2" customFormat="1" ht="12" customHeight="1">
      <c r="A8" s="37"/>
      <c r="B8" s="38"/>
      <c r="C8" s="37"/>
      <c r="D8" s="31" t="s">
        <v>104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38"/>
      <c r="C9" s="37"/>
      <c r="D9" s="37"/>
      <c r="E9" s="66" t="s">
        <v>149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ROUND((SUM(BE120:BE171)),  2)</f>
        <v>0</v>
      </c>
      <c r="G33" s="37"/>
      <c r="H33" s="37"/>
      <c r="I33" s="127">
        <v>0.20999999999999999</v>
      </c>
      <c r="J33" s="126">
        <f>ROUND(((SUM(BE120:BE171))*I33),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39</v>
      </c>
      <c r="F34" s="126">
        <f>ROUND((SUM(BF120:BF171)),  2)</f>
        <v>0</v>
      </c>
      <c r="G34" s="37"/>
      <c r="H34" s="37"/>
      <c r="I34" s="127">
        <v>0.12</v>
      </c>
      <c r="J34" s="126">
        <f>ROUND(((SUM(BF120:BF171))*I34),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ROUND((SUM(BG120:BG171)),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ROUND((SUM(BH120:BH171)),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ROUND((SUM(BI120:BI171)),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Regenerace sídliště Kamenec-2.etapa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2 - SO 001 Demolice a pří...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107</v>
      </c>
      <c r="D94" s="128"/>
      <c r="E94" s="128"/>
      <c r="F94" s="128"/>
      <c r="G94" s="128"/>
      <c r="H94" s="128"/>
      <c r="I94" s="128"/>
      <c r="J94" s="137" t="s">
        <v>108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109</v>
      </c>
      <c r="D96" s="37"/>
      <c r="E96" s="37"/>
      <c r="F96" s="37"/>
      <c r="G96" s="37"/>
      <c r="H96" s="37"/>
      <c r="I96" s="37"/>
      <c r="J96" s="95">
        <f>J120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110</v>
      </c>
    </row>
    <row r="97" hidden="1" s="9" customFormat="1" ht="24.96" customHeight="1">
      <c r="A97" s="9"/>
      <c r="B97" s="139"/>
      <c r="C97" s="9"/>
      <c r="D97" s="140" t="s">
        <v>111</v>
      </c>
      <c r="E97" s="141"/>
      <c r="F97" s="141"/>
      <c r="G97" s="141"/>
      <c r="H97" s="141"/>
      <c r="I97" s="141"/>
      <c r="J97" s="142">
        <f>J121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3"/>
      <c r="C98" s="10"/>
      <c r="D98" s="144" t="s">
        <v>112</v>
      </c>
      <c r="E98" s="145"/>
      <c r="F98" s="145"/>
      <c r="G98" s="145"/>
      <c r="H98" s="145"/>
      <c r="I98" s="145"/>
      <c r="J98" s="146">
        <f>J122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3"/>
      <c r="C99" s="10"/>
      <c r="D99" s="144" t="s">
        <v>150</v>
      </c>
      <c r="E99" s="145"/>
      <c r="F99" s="145"/>
      <c r="G99" s="145"/>
      <c r="H99" s="145"/>
      <c r="I99" s="145"/>
      <c r="J99" s="146">
        <f>J144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3"/>
      <c r="C100" s="10"/>
      <c r="D100" s="144" t="s">
        <v>151</v>
      </c>
      <c r="E100" s="145"/>
      <c r="F100" s="145"/>
      <c r="G100" s="145"/>
      <c r="H100" s="145"/>
      <c r="I100" s="145"/>
      <c r="J100" s="146">
        <f>J158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hidden="1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hidden="1"/>
    <row r="104" hidden="1"/>
    <row r="105" hidden="1"/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113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0" t="str">
        <f>E7</f>
        <v>Regenerace sídliště Kamenec-2.etapa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104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66" t="str">
        <f>E9</f>
        <v>2 - SO 001 Demolice a pří...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7"/>
      <c r="E114" s="37"/>
      <c r="F114" s="26" t="str">
        <f>F12</f>
        <v xml:space="preserve"> </v>
      </c>
      <c r="G114" s="37"/>
      <c r="H114" s="37"/>
      <c r="I114" s="31" t="s">
        <v>22</v>
      </c>
      <c r="J114" s="68" t="str">
        <f>IF(J12="","",J12)</f>
        <v>28. 1. 2025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7"/>
      <c r="E116" s="37"/>
      <c r="F116" s="26" t="str">
        <f>E15</f>
        <v xml:space="preserve"> </v>
      </c>
      <c r="G116" s="37"/>
      <c r="H116" s="37"/>
      <c r="I116" s="31" t="s">
        <v>29</v>
      </c>
      <c r="J116" s="35" t="str">
        <f>E21</f>
        <v xml:space="preserve"> 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7"/>
      <c r="E117" s="37"/>
      <c r="F117" s="26" t="str">
        <f>IF(E18="","",E18)</f>
        <v>Vyplň údaj</v>
      </c>
      <c r="G117" s="37"/>
      <c r="H117" s="37"/>
      <c r="I117" s="31" t="s">
        <v>31</v>
      </c>
      <c r="J117" s="35" t="str">
        <f>E24</f>
        <v xml:space="preserve"> 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47"/>
      <c r="B119" s="148"/>
      <c r="C119" s="149" t="s">
        <v>114</v>
      </c>
      <c r="D119" s="150" t="s">
        <v>58</v>
      </c>
      <c r="E119" s="150" t="s">
        <v>54</v>
      </c>
      <c r="F119" s="150" t="s">
        <v>55</v>
      </c>
      <c r="G119" s="150" t="s">
        <v>115</v>
      </c>
      <c r="H119" s="150" t="s">
        <v>116</v>
      </c>
      <c r="I119" s="150" t="s">
        <v>117</v>
      </c>
      <c r="J119" s="150" t="s">
        <v>108</v>
      </c>
      <c r="K119" s="151" t="s">
        <v>118</v>
      </c>
      <c r="L119" s="152"/>
      <c r="M119" s="85" t="s">
        <v>1</v>
      </c>
      <c r="N119" s="86" t="s">
        <v>37</v>
      </c>
      <c r="O119" s="86" t="s">
        <v>119</v>
      </c>
      <c r="P119" s="86" t="s">
        <v>120</v>
      </c>
      <c r="Q119" s="86" t="s">
        <v>121</v>
      </c>
      <c r="R119" s="86" t="s">
        <v>122</v>
      </c>
      <c r="S119" s="86" t="s">
        <v>123</v>
      </c>
      <c r="T119" s="87" t="s">
        <v>124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="2" customFormat="1" ht="22.8" customHeight="1">
      <c r="A120" s="37"/>
      <c r="B120" s="38"/>
      <c r="C120" s="92" t="s">
        <v>125</v>
      </c>
      <c r="D120" s="37"/>
      <c r="E120" s="37"/>
      <c r="F120" s="37"/>
      <c r="G120" s="37"/>
      <c r="H120" s="37"/>
      <c r="I120" s="37"/>
      <c r="J120" s="153">
        <f>BK120</f>
        <v>0</v>
      </c>
      <c r="K120" s="37"/>
      <c r="L120" s="38"/>
      <c r="M120" s="88"/>
      <c r="N120" s="72"/>
      <c r="O120" s="89"/>
      <c r="P120" s="154">
        <f>P121</f>
        <v>0</v>
      </c>
      <c r="Q120" s="89"/>
      <c r="R120" s="154">
        <f>R121</f>
        <v>0</v>
      </c>
      <c r="S120" s="89"/>
      <c r="T120" s="155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72</v>
      </c>
      <c r="AU120" s="18" t="s">
        <v>110</v>
      </c>
      <c r="BK120" s="156">
        <f>BK121</f>
        <v>0</v>
      </c>
    </row>
    <row r="121" s="12" customFormat="1" ht="25.92" customHeight="1">
      <c r="A121" s="12"/>
      <c r="B121" s="157"/>
      <c r="C121" s="12"/>
      <c r="D121" s="158" t="s">
        <v>72</v>
      </c>
      <c r="E121" s="159" t="s">
        <v>126</v>
      </c>
      <c r="F121" s="159" t="s">
        <v>127</v>
      </c>
      <c r="G121" s="12"/>
      <c r="H121" s="12"/>
      <c r="I121" s="160"/>
      <c r="J121" s="161">
        <f>BK121</f>
        <v>0</v>
      </c>
      <c r="K121" s="12"/>
      <c r="L121" s="157"/>
      <c r="M121" s="162"/>
      <c r="N121" s="163"/>
      <c r="O121" s="163"/>
      <c r="P121" s="164">
        <f>P122+P144+P158</f>
        <v>0</v>
      </c>
      <c r="Q121" s="163"/>
      <c r="R121" s="164">
        <f>R122+R144+R158</f>
        <v>0</v>
      </c>
      <c r="S121" s="163"/>
      <c r="T121" s="165">
        <f>T122+T144+T158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8" t="s">
        <v>78</v>
      </c>
      <c r="AT121" s="166" t="s">
        <v>72</v>
      </c>
      <c r="AU121" s="166" t="s">
        <v>73</v>
      </c>
      <c r="AY121" s="158" t="s">
        <v>128</v>
      </c>
      <c r="BK121" s="167">
        <f>BK122+BK144+BK158</f>
        <v>0</v>
      </c>
    </row>
    <row r="122" s="12" customFormat="1" ht="22.8" customHeight="1">
      <c r="A122" s="12"/>
      <c r="B122" s="157"/>
      <c r="C122" s="12"/>
      <c r="D122" s="158" t="s">
        <v>72</v>
      </c>
      <c r="E122" s="168" t="s">
        <v>78</v>
      </c>
      <c r="F122" s="168" t="s">
        <v>129</v>
      </c>
      <c r="G122" s="12"/>
      <c r="H122" s="12"/>
      <c r="I122" s="160"/>
      <c r="J122" s="169">
        <f>BK122</f>
        <v>0</v>
      </c>
      <c r="K122" s="12"/>
      <c r="L122" s="157"/>
      <c r="M122" s="162"/>
      <c r="N122" s="163"/>
      <c r="O122" s="163"/>
      <c r="P122" s="164">
        <f>SUM(P123:P143)</f>
        <v>0</v>
      </c>
      <c r="Q122" s="163"/>
      <c r="R122" s="164">
        <f>SUM(R123:R143)</f>
        <v>0</v>
      </c>
      <c r="S122" s="163"/>
      <c r="T122" s="165">
        <f>SUM(T123:T143)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8" t="s">
        <v>78</v>
      </c>
      <c r="AT122" s="166" t="s">
        <v>72</v>
      </c>
      <c r="AU122" s="166" t="s">
        <v>78</v>
      </c>
      <c r="AY122" s="158" t="s">
        <v>128</v>
      </c>
      <c r="BK122" s="167">
        <f>SUM(BK123:BK143)</f>
        <v>0</v>
      </c>
    </row>
    <row r="123" s="2" customFormat="1" ht="37.8" customHeight="1">
      <c r="A123" s="37"/>
      <c r="B123" s="170"/>
      <c r="C123" s="171" t="s">
        <v>78</v>
      </c>
      <c r="D123" s="171" t="s">
        <v>130</v>
      </c>
      <c r="E123" s="172" t="s">
        <v>152</v>
      </c>
      <c r="F123" s="173" t="s">
        <v>153</v>
      </c>
      <c r="G123" s="174" t="s">
        <v>154</v>
      </c>
      <c r="H123" s="175">
        <v>103</v>
      </c>
      <c r="I123" s="176"/>
      <c r="J123" s="177">
        <f>ROUND(I123*H123,2)</f>
        <v>0</v>
      </c>
      <c r="K123" s="173" t="s">
        <v>155</v>
      </c>
      <c r="L123" s="38"/>
      <c r="M123" s="178" t="s">
        <v>1</v>
      </c>
      <c r="N123" s="179" t="s">
        <v>38</v>
      </c>
      <c r="O123" s="76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2" t="s">
        <v>88</v>
      </c>
      <c r="AT123" s="182" t="s">
        <v>130</v>
      </c>
      <c r="AU123" s="182" t="s">
        <v>82</v>
      </c>
      <c r="AY123" s="18" t="s">
        <v>128</v>
      </c>
      <c r="BE123" s="183">
        <f>IF(N123="základní",J123,0)</f>
        <v>0</v>
      </c>
      <c r="BF123" s="183">
        <f>IF(N123="snížená",J123,0)</f>
        <v>0</v>
      </c>
      <c r="BG123" s="183">
        <f>IF(N123="zákl. přenesená",J123,0)</f>
        <v>0</v>
      </c>
      <c r="BH123" s="183">
        <f>IF(N123="sníž. přenesená",J123,0)</f>
        <v>0</v>
      </c>
      <c r="BI123" s="183">
        <f>IF(N123="nulová",J123,0)</f>
        <v>0</v>
      </c>
      <c r="BJ123" s="18" t="s">
        <v>78</v>
      </c>
      <c r="BK123" s="183">
        <f>ROUND(I123*H123,2)</f>
        <v>0</v>
      </c>
      <c r="BL123" s="18" t="s">
        <v>88</v>
      </c>
      <c r="BM123" s="182" t="s">
        <v>82</v>
      </c>
    </row>
    <row r="124" s="13" customFormat="1">
      <c r="A124" s="13"/>
      <c r="B124" s="189"/>
      <c r="C124" s="13"/>
      <c r="D124" s="190" t="s">
        <v>156</v>
      </c>
      <c r="E124" s="191" t="s">
        <v>1</v>
      </c>
      <c r="F124" s="192" t="s">
        <v>157</v>
      </c>
      <c r="G124" s="13"/>
      <c r="H124" s="191" t="s">
        <v>1</v>
      </c>
      <c r="I124" s="193"/>
      <c r="J124" s="13"/>
      <c r="K124" s="13"/>
      <c r="L124" s="189"/>
      <c r="M124" s="194"/>
      <c r="N124" s="195"/>
      <c r="O124" s="195"/>
      <c r="P124" s="195"/>
      <c r="Q124" s="195"/>
      <c r="R124" s="195"/>
      <c r="S124" s="195"/>
      <c r="T124" s="19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1" t="s">
        <v>156</v>
      </c>
      <c r="AU124" s="191" t="s">
        <v>82</v>
      </c>
      <c r="AV124" s="13" t="s">
        <v>78</v>
      </c>
      <c r="AW124" s="13" t="s">
        <v>30</v>
      </c>
      <c r="AX124" s="13" t="s">
        <v>73</v>
      </c>
      <c r="AY124" s="191" t="s">
        <v>128</v>
      </c>
    </row>
    <row r="125" s="14" customFormat="1">
      <c r="A125" s="14"/>
      <c r="B125" s="197"/>
      <c r="C125" s="14"/>
      <c r="D125" s="190" t="s">
        <v>156</v>
      </c>
      <c r="E125" s="198" t="s">
        <v>1</v>
      </c>
      <c r="F125" s="199" t="s">
        <v>158</v>
      </c>
      <c r="G125" s="14"/>
      <c r="H125" s="200">
        <v>103</v>
      </c>
      <c r="I125" s="201"/>
      <c r="J125" s="14"/>
      <c r="K125" s="14"/>
      <c r="L125" s="197"/>
      <c r="M125" s="202"/>
      <c r="N125" s="203"/>
      <c r="O125" s="203"/>
      <c r="P125" s="203"/>
      <c r="Q125" s="203"/>
      <c r="R125" s="203"/>
      <c r="S125" s="203"/>
      <c r="T125" s="20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8" t="s">
        <v>156</v>
      </c>
      <c r="AU125" s="198" t="s">
        <v>82</v>
      </c>
      <c r="AV125" s="14" t="s">
        <v>82</v>
      </c>
      <c r="AW125" s="14" t="s">
        <v>30</v>
      </c>
      <c r="AX125" s="14" t="s">
        <v>73</v>
      </c>
      <c r="AY125" s="198" t="s">
        <v>128</v>
      </c>
    </row>
    <row r="126" s="15" customFormat="1">
      <c r="A126" s="15"/>
      <c r="B126" s="205"/>
      <c r="C126" s="15"/>
      <c r="D126" s="190" t="s">
        <v>156</v>
      </c>
      <c r="E126" s="206" t="s">
        <v>1</v>
      </c>
      <c r="F126" s="207" t="s">
        <v>159</v>
      </c>
      <c r="G126" s="15"/>
      <c r="H126" s="208">
        <v>103</v>
      </c>
      <c r="I126" s="209"/>
      <c r="J126" s="15"/>
      <c r="K126" s="15"/>
      <c r="L126" s="205"/>
      <c r="M126" s="210"/>
      <c r="N126" s="211"/>
      <c r="O126" s="211"/>
      <c r="P126" s="211"/>
      <c r="Q126" s="211"/>
      <c r="R126" s="211"/>
      <c r="S126" s="211"/>
      <c r="T126" s="212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06" t="s">
        <v>156</v>
      </c>
      <c r="AU126" s="206" t="s">
        <v>82</v>
      </c>
      <c r="AV126" s="15" t="s">
        <v>88</v>
      </c>
      <c r="AW126" s="15" t="s">
        <v>30</v>
      </c>
      <c r="AX126" s="15" t="s">
        <v>78</v>
      </c>
      <c r="AY126" s="206" t="s">
        <v>128</v>
      </c>
    </row>
    <row r="127" s="2" customFormat="1" ht="37.8" customHeight="1">
      <c r="A127" s="37"/>
      <c r="B127" s="170"/>
      <c r="C127" s="171" t="s">
        <v>82</v>
      </c>
      <c r="D127" s="171" t="s">
        <v>130</v>
      </c>
      <c r="E127" s="172" t="s">
        <v>160</v>
      </c>
      <c r="F127" s="173" t="s">
        <v>161</v>
      </c>
      <c r="G127" s="174" t="s">
        <v>154</v>
      </c>
      <c r="H127" s="175">
        <v>103</v>
      </c>
      <c r="I127" s="176"/>
      <c r="J127" s="177">
        <f>ROUND(I127*H127,2)</f>
        <v>0</v>
      </c>
      <c r="K127" s="173" t="s">
        <v>155</v>
      </c>
      <c r="L127" s="38"/>
      <c r="M127" s="178" t="s">
        <v>1</v>
      </c>
      <c r="N127" s="179" t="s">
        <v>38</v>
      </c>
      <c r="O127" s="76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2" t="s">
        <v>88</v>
      </c>
      <c r="AT127" s="182" t="s">
        <v>130</v>
      </c>
      <c r="AU127" s="182" t="s">
        <v>82</v>
      </c>
      <c r="AY127" s="18" t="s">
        <v>128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18" t="s">
        <v>78</v>
      </c>
      <c r="BK127" s="183">
        <f>ROUND(I127*H127,2)</f>
        <v>0</v>
      </c>
      <c r="BL127" s="18" t="s">
        <v>88</v>
      </c>
      <c r="BM127" s="182" t="s">
        <v>88</v>
      </c>
    </row>
    <row r="128" s="13" customFormat="1">
      <c r="A128" s="13"/>
      <c r="B128" s="189"/>
      <c r="C128" s="13"/>
      <c r="D128" s="190" t="s">
        <v>156</v>
      </c>
      <c r="E128" s="191" t="s">
        <v>1</v>
      </c>
      <c r="F128" s="192" t="s">
        <v>157</v>
      </c>
      <c r="G128" s="13"/>
      <c r="H128" s="191" t="s">
        <v>1</v>
      </c>
      <c r="I128" s="193"/>
      <c r="J128" s="13"/>
      <c r="K128" s="13"/>
      <c r="L128" s="189"/>
      <c r="M128" s="194"/>
      <c r="N128" s="195"/>
      <c r="O128" s="195"/>
      <c r="P128" s="195"/>
      <c r="Q128" s="195"/>
      <c r="R128" s="195"/>
      <c r="S128" s="195"/>
      <c r="T128" s="19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1" t="s">
        <v>156</v>
      </c>
      <c r="AU128" s="191" t="s">
        <v>82</v>
      </c>
      <c r="AV128" s="13" t="s">
        <v>78</v>
      </c>
      <c r="AW128" s="13" t="s">
        <v>30</v>
      </c>
      <c r="AX128" s="13" t="s">
        <v>73</v>
      </c>
      <c r="AY128" s="191" t="s">
        <v>128</v>
      </c>
    </row>
    <row r="129" s="14" customFormat="1">
      <c r="A129" s="14"/>
      <c r="B129" s="197"/>
      <c r="C129" s="14"/>
      <c r="D129" s="190" t="s">
        <v>156</v>
      </c>
      <c r="E129" s="198" t="s">
        <v>1</v>
      </c>
      <c r="F129" s="199" t="s">
        <v>158</v>
      </c>
      <c r="G129" s="14"/>
      <c r="H129" s="200">
        <v>103</v>
      </c>
      <c r="I129" s="201"/>
      <c r="J129" s="14"/>
      <c r="K129" s="14"/>
      <c r="L129" s="197"/>
      <c r="M129" s="202"/>
      <c r="N129" s="203"/>
      <c r="O129" s="203"/>
      <c r="P129" s="203"/>
      <c r="Q129" s="203"/>
      <c r="R129" s="203"/>
      <c r="S129" s="203"/>
      <c r="T129" s="20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8" t="s">
        <v>156</v>
      </c>
      <c r="AU129" s="198" t="s">
        <v>82</v>
      </c>
      <c r="AV129" s="14" t="s">
        <v>82</v>
      </c>
      <c r="AW129" s="14" t="s">
        <v>30</v>
      </c>
      <c r="AX129" s="14" t="s">
        <v>73</v>
      </c>
      <c r="AY129" s="198" t="s">
        <v>128</v>
      </c>
    </row>
    <row r="130" s="15" customFormat="1">
      <c r="A130" s="15"/>
      <c r="B130" s="205"/>
      <c r="C130" s="15"/>
      <c r="D130" s="190" t="s">
        <v>156</v>
      </c>
      <c r="E130" s="206" t="s">
        <v>1</v>
      </c>
      <c r="F130" s="207" t="s">
        <v>159</v>
      </c>
      <c r="G130" s="15"/>
      <c r="H130" s="208">
        <v>103</v>
      </c>
      <c r="I130" s="209"/>
      <c r="J130" s="15"/>
      <c r="K130" s="15"/>
      <c r="L130" s="205"/>
      <c r="M130" s="210"/>
      <c r="N130" s="211"/>
      <c r="O130" s="211"/>
      <c r="P130" s="211"/>
      <c r="Q130" s="211"/>
      <c r="R130" s="211"/>
      <c r="S130" s="211"/>
      <c r="T130" s="212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6" t="s">
        <v>156</v>
      </c>
      <c r="AU130" s="206" t="s">
        <v>82</v>
      </c>
      <c r="AV130" s="15" t="s">
        <v>88</v>
      </c>
      <c r="AW130" s="15" t="s">
        <v>30</v>
      </c>
      <c r="AX130" s="15" t="s">
        <v>78</v>
      </c>
      <c r="AY130" s="206" t="s">
        <v>128</v>
      </c>
    </row>
    <row r="131" s="2" customFormat="1" ht="33" customHeight="1">
      <c r="A131" s="37"/>
      <c r="B131" s="170"/>
      <c r="C131" s="171" t="s">
        <v>85</v>
      </c>
      <c r="D131" s="171" t="s">
        <v>130</v>
      </c>
      <c r="E131" s="172" t="s">
        <v>162</v>
      </c>
      <c r="F131" s="173" t="s">
        <v>163</v>
      </c>
      <c r="G131" s="174" t="s">
        <v>164</v>
      </c>
      <c r="H131" s="175">
        <v>9</v>
      </c>
      <c r="I131" s="176"/>
      <c r="J131" s="177">
        <f>ROUND(I131*H131,2)</f>
        <v>0</v>
      </c>
      <c r="K131" s="173" t="s">
        <v>155</v>
      </c>
      <c r="L131" s="38"/>
      <c r="M131" s="178" t="s">
        <v>1</v>
      </c>
      <c r="N131" s="179" t="s">
        <v>38</v>
      </c>
      <c r="O131" s="76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2" t="s">
        <v>88</v>
      </c>
      <c r="AT131" s="182" t="s">
        <v>130</v>
      </c>
      <c r="AU131" s="182" t="s">
        <v>82</v>
      </c>
      <c r="AY131" s="18" t="s">
        <v>128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8" t="s">
        <v>78</v>
      </c>
      <c r="BK131" s="183">
        <f>ROUND(I131*H131,2)</f>
        <v>0</v>
      </c>
      <c r="BL131" s="18" t="s">
        <v>88</v>
      </c>
      <c r="BM131" s="182" t="s">
        <v>94</v>
      </c>
    </row>
    <row r="132" s="13" customFormat="1">
      <c r="A132" s="13"/>
      <c r="B132" s="189"/>
      <c r="C132" s="13"/>
      <c r="D132" s="190" t="s">
        <v>156</v>
      </c>
      <c r="E132" s="191" t="s">
        <v>1</v>
      </c>
      <c r="F132" s="192" t="s">
        <v>165</v>
      </c>
      <c r="G132" s="13"/>
      <c r="H132" s="191" t="s">
        <v>1</v>
      </c>
      <c r="I132" s="193"/>
      <c r="J132" s="13"/>
      <c r="K132" s="13"/>
      <c r="L132" s="189"/>
      <c r="M132" s="194"/>
      <c r="N132" s="195"/>
      <c r="O132" s="195"/>
      <c r="P132" s="195"/>
      <c r="Q132" s="195"/>
      <c r="R132" s="195"/>
      <c r="S132" s="195"/>
      <c r="T132" s="19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1" t="s">
        <v>156</v>
      </c>
      <c r="AU132" s="191" t="s">
        <v>82</v>
      </c>
      <c r="AV132" s="13" t="s">
        <v>78</v>
      </c>
      <c r="AW132" s="13" t="s">
        <v>30</v>
      </c>
      <c r="AX132" s="13" t="s">
        <v>73</v>
      </c>
      <c r="AY132" s="191" t="s">
        <v>128</v>
      </c>
    </row>
    <row r="133" s="14" customFormat="1">
      <c r="A133" s="14"/>
      <c r="B133" s="197"/>
      <c r="C133" s="14"/>
      <c r="D133" s="190" t="s">
        <v>156</v>
      </c>
      <c r="E133" s="198" t="s">
        <v>1</v>
      </c>
      <c r="F133" s="199" t="s">
        <v>166</v>
      </c>
      <c r="G133" s="14"/>
      <c r="H133" s="200">
        <v>9</v>
      </c>
      <c r="I133" s="201"/>
      <c r="J133" s="14"/>
      <c r="K133" s="14"/>
      <c r="L133" s="197"/>
      <c r="M133" s="202"/>
      <c r="N133" s="203"/>
      <c r="O133" s="203"/>
      <c r="P133" s="203"/>
      <c r="Q133" s="203"/>
      <c r="R133" s="203"/>
      <c r="S133" s="203"/>
      <c r="T133" s="20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8" t="s">
        <v>156</v>
      </c>
      <c r="AU133" s="198" t="s">
        <v>82</v>
      </c>
      <c r="AV133" s="14" t="s">
        <v>82</v>
      </c>
      <c r="AW133" s="14" t="s">
        <v>30</v>
      </c>
      <c r="AX133" s="14" t="s">
        <v>73</v>
      </c>
      <c r="AY133" s="198" t="s">
        <v>128</v>
      </c>
    </row>
    <row r="134" s="15" customFormat="1">
      <c r="A134" s="15"/>
      <c r="B134" s="205"/>
      <c r="C134" s="15"/>
      <c r="D134" s="190" t="s">
        <v>156</v>
      </c>
      <c r="E134" s="206" t="s">
        <v>1</v>
      </c>
      <c r="F134" s="207" t="s">
        <v>159</v>
      </c>
      <c r="G134" s="15"/>
      <c r="H134" s="208">
        <v>9</v>
      </c>
      <c r="I134" s="209"/>
      <c r="J134" s="15"/>
      <c r="K134" s="15"/>
      <c r="L134" s="205"/>
      <c r="M134" s="210"/>
      <c r="N134" s="211"/>
      <c r="O134" s="211"/>
      <c r="P134" s="211"/>
      <c r="Q134" s="211"/>
      <c r="R134" s="211"/>
      <c r="S134" s="211"/>
      <c r="T134" s="212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6" t="s">
        <v>156</v>
      </c>
      <c r="AU134" s="206" t="s">
        <v>82</v>
      </c>
      <c r="AV134" s="15" t="s">
        <v>88</v>
      </c>
      <c r="AW134" s="15" t="s">
        <v>30</v>
      </c>
      <c r="AX134" s="15" t="s">
        <v>78</v>
      </c>
      <c r="AY134" s="206" t="s">
        <v>128</v>
      </c>
    </row>
    <row r="135" s="2" customFormat="1" ht="33" customHeight="1">
      <c r="A135" s="37"/>
      <c r="B135" s="170"/>
      <c r="C135" s="171" t="s">
        <v>88</v>
      </c>
      <c r="D135" s="171" t="s">
        <v>130</v>
      </c>
      <c r="E135" s="172" t="s">
        <v>167</v>
      </c>
      <c r="F135" s="173" t="s">
        <v>168</v>
      </c>
      <c r="G135" s="174" t="s">
        <v>164</v>
      </c>
      <c r="H135" s="175">
        <v>3.6080000000000001</v>
      </c>
      <c r="I135" s="176"/>
      <c r="J135" s="177">
        <f>ROUND(I135*H135,2)</f>
        <v>0</v>
      </c>
      <c r="K135" s="173" t="s">
        <v>155</v>
      </c>
      <c r="L135" s="38"/>
      <c r="M135" s="178" t="s">
        <v>1</v>
      </c>
      <c r="N135" s="179" t="s">
        <v>38</v>
      </c>
      <c r="O135" s="76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2" t="s">
        <v>88</v>
      </c>
      <c r="AT135" s="182" t="s">
        <v>130</v>
      </c>
      <c r="AU135" s="182" t="s">
        <v>82</v>
      </c>
      <c r="AY135" s="18" t="s">
        <v>128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8" t="s">
        <v>78</v>
      </c>
      <c r="BK135" s="183">
        <f>ROUND(I135*H135,2)</f>
        <v>0</v>
      </c>
      <c r="BL135" s="18" t="s">
        <v>88</v>
      </c>
      <c r="BM135" s="182" t="s">
        <v>100</v>
      </c>
    </row>
    <row r="136" s="13" customFormat="1">
      <c r="A136" s="13"/>
      <c r="B136" s="189"/>
      <c r="C136" s="13"/>
      <c r="D136" s="190" t="s">
        <v>156</v>
      </c>
      <c r="E136" s="191" t="s">
        <v>1</v>
      </c>
      <c r="F136" s="192" t="s">
        <v>169</v>
      </c>
      <c r="G136" s="13"/>
      <c r="H136" s="191" t="s">
        <v>1</v>
      </c>
      <c r="I136" s="193"/>
      <c r="J136" s="13"/>
      <c r="K136" s="13"/>
      <c r="L136" s="189"/>
      <c r="M136" s="194"/>
      <c r="N136" s="195"/>
      <c r="O136" s="195"/>
      <c r="P136" s="195"/>
      <c r="Q136" s="195"/>
      <c r="R136" s="195"/>
      <c r="S136" s="195"/>
      <c r="T136" s="19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1" t="s">
        <v>156</v>
      </c>
      <c r="AU136" s="191" t="s">
        <v>82</v>
      </c>
      <c r="AV136" s="13" t="s">
        <v>78</v>
      </c>
      <c r="AW136" s="13" t="s">
        <v>30</v>
      </c>
      <c r="AX136" s="13" t="s">
        <v>73</v>
      </c>
      <c r="AY136" s="191" t="s">
        <v>128</v>
      </c>
    </row>
    <row r="137" s="14" customFormat="1">
      <c r="A137" s="14"/>
      <c r="B137" s="197"/>
      <c r="C137" s="14"/>
      <c r="D137" s="190" t="s">
        <v>156</v>
      </c>
      <c r="E137" s="198" t="s">
        <v>1</v>
      </c>
      <c r="F137" s="199" t="s">
        <v>170</v>
      </c>
      <c r="G137" s="14"/>
      <c r="H137" s="200">
        <v>3.5</v>
      </c>
      <c r="I137" s="201"/>
      <c r="J137" s="14"/>
      <c r="K137" s="14"/>
      <c r="L137" s="197"/>
      <c r="M137" s="202"/>
      <c r="N137" s="203"/>
      <c r="O137" s="203"/>
      <c r="P137" s="203"/>
      <c r="Q137" s="203"/>
      <c r="R137" s="203"/>
      <c r="S137" s="203"/>
      <c r="T137" s="20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8" t="s">
        <v>156</v>
      </c>
      <c r="AU137" s="198" t="s">
        <v>82</v>
      </c>
      <c r="AV137" s="14" t="s">
        <v>82</v>
      </c>
      <c r="AW137" s="14" t="s">
        <v>30</v>
      </c>
      <c r="AX137" s="14" t="s">
        <v>73</v>
      </c>
      <c r="AY137" s="198" t="s">
        <v>128</v>
      </c>
    </row>
    <row r="138" s="13" customFormat="1">
      <c r="A138" s="13"/>
      <c r="B138" s="189"/>
      <c r="C138" s="13"/>
      <c r="D138" s="190" t="s">
        <v>156</v>
      </c>
      <c r="E138" s="191" t="s">
        <v>1</v>
      </c>
      <c r="F138" s="192" t="s">
        <v>171</v>
      </c>
      <c r="G138" s="13"/>
      <c r="H138" s="191" t="s">
        <v>1</v>
      </c>
      <c r="I138" s="193"/>
      <c r="J138" s="13"/>
      <c r="K138" s="13"/>
      <c r="L138" s="189"/>
      <c r="M138" s="194"/>
      <c r="N138" s="195"/>
      <c r="O138" s="195"/>
      <c r="P138" s="195"/>
      <c r="Q138" s="195"/>
      <c r="R138" s="195"/>
      <c r="S138" s="195"/>
      <c r="T138" s="19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1" t="s">
        <v>156</v>
      </c>
      <c r="AU138" s="191" t="s">
        <v>82</v>
      </c>
      <c r="AV138" s="13" t="s">
        <v>78</v>
      </c>
      <c r="AW138" s="13" t="s">
        <v>30</v>
      </c>
      <c r="AX138" s="13" t="s">
        <v>73</v>
      </c>
      <c r="AY138" s="191" t="s">
        <v>128</v>
      </c>
    </row>
    <row r="139" s="14" customFormat="1">
      <c r="A139" s="14"/>
      <c r="B139" s="197"/>
      <c r="C139" s="14"/>
      <c r="D139" s="190" t="s">
        <v>156</v>
      </c>
      <c r="E139" s="198" t="s">
        <v>1</v>
      </c>
      <c r="F139" s="199" t="s">
        <v>172</v>
      </c>
      <c r="G139" s="14"/>
      <c r="H139" s="200">
        <v>0.108</v>
      </c>
      <c r="I139" s="201"/>
      <c r="J139" s="14"/>
      <c r="K139" s="14"/>
      <c r="L139" s="197"/>
      <c r="M139" s="202"/>
      <c r="N139" s="203"/>
      <c r="O139" s="203"/>
      <c r="P139" s="203"/>
      <c r="Q139" s="203"/>
      <c r="R139" s="203"/>
      <c r="S139" s="203"/>
      <c r="T139" s="20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8" t="s">
        <v>156</v>
      </c>
      <c r="AU139" s="198" t="s">
        <v>82</v>
      </c>
      <c r="AV139" s="14" t="s">
        <v>82</v>
      </c>
      <c r="AW139" s="14" t="s">
        <v>30</v>
      </c>
      <c r="AX139" s="14" t="s">
        <v>73</v>
      </c>
      <c r="AY139" s="198" t="s">
        <v>128</v>
      </c>
    </row>
    <row r="140" s="15" customFormat="1">
      <c r="A140" s="15"/>
      <c r="B140" s="205"/>
      <c r="C140" s="15"/>
      <c r="D140" s="190" t="s">
        <v>156</v>
      </c>
      <c r="E140" s="206" t="s">
        <v>1</v>
      </c>
      <c r="F140" s="207" t="s">
        <v>159</v>
      </c>
      <c r="G140" s="15"/>
      <c r="H140" s="208">
        <v>3.6080000000000001</v>
      </c>
      <c r="I140" s="209"/>
      <c r="J140" s="15"/>
      <c r="K140" s="15"/>
      <c r="L140" s="205"/>
      <c r="M140" s="210"/>
      <c r="N140" s="211"/>
      <c r="O140" s="211"/>
      <c r="P140" s="211"/>
      <c r="Q140" s="211"/>
      <c r="R140" s="211"/>
      <c r="S140" s="211"/>
      <c r="T140" s="21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6" t="s">
        <v>156</v>
      </c>
      <c r="AU140" s="206" t="s">
        <v>82</v>
      </c>
      <c r="AV140" s="15" t="s">
        <v>88</v>
      </c>
      <c r="AW140" s="15" t="s">
        <v>30</v>
      </c>
      <c r="AX140" s="15" t="s">
        <v>78</v>
      </c>
      <c r="AY140" s="206" t="s">
        <v>128</v>
      </c>
    </row>
    <row r="141" s="2" customFormat="1" ht="37.8" customHeight="1">
      <c r="A141" s="37"/>
      <c r="B141" s="170"/>
      <c r="C141" s="171" t="s">
        <v>91</v>
      </c>
      <c r="D141" s="171" t="s">
        <v>130</v>
      </c>
      <c r="E141" s="172" t="s">
        <v>173</v>
      </c>
      <c r="F141" s="173" t="s">
        <v>174</v>
      </c>
      <c r="G141" s="174" t="s">
        <v>164</v>
      </c>
      <c r="H141" s="175">
        <v>12.608000000000001</v>
      </c>
      <c r="I141" s="176"/>
      <c r="J141" s="177">
        <f>ROUND(I141*H141,2)</f>
        <v>0</v>
      </c>
      <c r="K141" s="173" t="s">
        <v>155</v>
      </c>
      <c r="L141" s="38"/>
      <c r="M141" s="178" t="s">
        <v>1</v>
      </c>
      <c r="N141" s="179" t="s">
        <v>38</v>
      </c>
      <c r="O141" s="76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2" t="s">
        <v>88</v>
      </c>
      <c r="AT141" s="182" t="s">
        <v>130</v>
      </c>
      <c r="AU141" s="182" t="s">
        <v>82</v>
      </c>
      <c r="AY141" s="18" t="s">
        <v>128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8" t="s">
        <v>78</v>
      </c>
      <c r="BK141" s="183">
        <f>ROUND(I141*H141,2)</f>
        <v>0</v>
      </c>
      <c r="BL141" s="18" t="s">
        <v>88</v>
      </c>
      <c r="BM141" s="182" t="s">
        <v>137</v>
      </c>
    </row>
    <row r="142" s="14" customFormat="1">
      <c r="A142" s="14"/>
      <c r="B142" s="197"/>
      <c r="C142" s="14"/>
      <c r="D142" s="190" t="s">
        <v>156</v>
      </c>
      <c r="E142" s="198" t="s">
        <v>1</v>
      </c>
      <c r="F142" s="199" t="s">
        <v>175</v>
      </c>
      <c r="G142" s="14"/>
      <c r="H142" s="200">
        <v>12.608000000000001</v>
      </c>
      <c r="I142" s="201"/>
      <c r="J142" s="14"/>
      <c r="K142" s="14"/>
      <c r="L142" s="197"/>
      <c r="M142" s="202"/>
      <c r="N142" s="203"/>
      <c r="O142" s="203"/>
      <c r="P142" s="203"/>
      <c r="Q142" s="203"/>
      <c r="R142" s="203"/>
      <c r="S142" s="203"/>
      <c r="T142" s="20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8" t="s">
        <v>156</v>
      </c>
      <c r="AU142" s="198" t="s">
        <v>82</v>
      </c>
      <c r="AV142" s="14" t="s">
        <v>82</v>
      </c>
      <c r="AW142" s="14" t="s">
        <v>30</v>
      </c>
      <c r="AX142" s="14" t="s">
        <v>73</v>
      </c>
      <c r="AY142" s="198" t="s">
        <v>128</v>
      </c>
    </row>
    <row r="143" s="15" customFormat="1">
      <c r="A143" s="15"/>
      <c r="B143" s="205"/>
      <c r="C143" s="15"/>
      <c r="D143" s="190" t="s">
        <v>156</v>
      </c>
      <c r="E143" s="206" t="s">
        <v>1</v>
      </c>
      <c r="F143" s="207" t="s">
        <v>159</v>
      </c>
      <c r="G143" s="15"/>
      <c r="H143" s="208">
        <v>12.608000000000001</v>
      </c>
      <c r="I143" s="209"/>
      <c r="J143" s="15"/>
      <c r="K143" s="15"/>
      <c r="L143" s="205"/>
      <c r="M143" s="210"/>
      <c r="N143" s="211"/>
      <c r="O143" s="211"/>
      <c r="P143" s="211"/>
      <c r="Q143" s="211"/>
      <c r="R143" s="211"/>
      <c r="S143" s="211"/>
      <c r="T143" s="212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6" t="s">
        <v>156</v>
      </c>
      <c r="AU143" s="206" t="s">
        <v>82</v>
      </c>
      <c r="AV143" s="15" t="s">
        <v>88</v>
      </c>
      <c r="AW143" s="15" t="s">
        <v>30</v>
      </c>
      <c r="AX143" s="15" t="s">
        <v>78</v>
      </c>
      <c r="AY143" s="206" t="s">
        <v>128</v>
      </c>
    </row>
    <row r="144" s="12" customFormat="1" ht="22.8" customHeight="1">
      <c r="A144" s="12"/>
      <c r="B144" s="157"/>
      <c r="C144" s="12"/>
      <c r="D144" s="158" t="s">
        <v>72</v>
      </c>
      <c r="E144" s="168" t="s">
        <v>144</v>
      </c>
      <c r="F144" s="168" t="s">
        <v>176</v>
      </c>
      <c r="G144" s="12"/>
      <c r="H144" s="12"/>
      <c r="I144" s="160"/>
      <c r="J144" s="169">
        <f>BK144</f>
        <v>0</v>
      </c>
      <c r="K144" s="12"/>
      <c r="L144" s="157"/>
      <c r="M144" s="162"/>
      <c r="N144" s="163"/>
      <c r="O144" s="163"/>
      <c r="P144" s="164">
        <f>SUM(P145:P157)</f>
        <v>0</v>
      </c>
      <c r="Q144" s="163"/>
      <c r="R144" s="164">
        <f>SUM(R145:R157)</f>
        <v>0</v>
      </c>
      <c r="S144" s="163"/>
      <c r="T144" s="165">
        <f>SUM(T145:T157)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8" t="s">
        <v>78</v>
      </c>
      <c r="AT144" s="166" t="s">
        <v>72</v>
      </c>
      <c r="AU144" s="166" t="s">
        <v>78</v>
      </c>
      <c r="AY144" s="158" t="s">
        <v>128</v>
      </c>
      <c r="BK144" s="167">
        <f>SUM(BK145:BK157)</f>
        <v>0</v>
      </c>
    </row>
    <row r="145" s="2" customFormat="1" ht="16.5" customHeight="1">
      <c r="A145" s="37"/>
      <c r="B145" s="170"/>
      <c r="C145" s="171" t="s">
        <v>94</v>
      </c>
      <c r="D145" s="171" t="s">
        <v>130</v>
      </c>
      <c r="E145" s="172" t="s">
        <v>177</v>
      </c>
      <c r="F145" s="173" t="s">
        <v>178</v>
      </c>
      <c r="G145" s="174" t="s">
        <v>179</v>
      </c>
      <c r="H145" s="175">
        <v>6</v>
      </c>
      <c r="I145" s="176"/>
      <c r="J145" s="177">
        <f>ROUND(I145*H145,2)</f>
        <v>0</v>
      </c>
      <c r="K145" s="173" t="s">
        <v>155</v>
      </c>
      <c r="L145" s="38"/>
      <c r="M145" s="178" t="s">
        <v>1</v>
      </c>
      <c r="N145" s="179" t="s">
        <v>38</v>
      </c>
      <c r="O145" s="76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2" t="s">
        <v>88</v>
      </c>
      <c r="AT145" s="182" t="s">
        <v>130</v>
      </c>
      <c r="AU145" s="182" t="s">
        <v>82</v>
      </c>
      <c r="AY145" s="18" t="s">
        <v>128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8" t="s">
        <v>78</v>
      </c>
      <c r="BK145" s="183">
        <f>ROUND(I145*H145,2)</f>
        <v>0</v>
      </c>
      <c r="BL145" s="18" t="s">
        <v>88</v>
      </c>
      <c r="BM145" s="182" t="s">
        <v>140</v>
      </c>
    </row>
    <row r="146" s="2" customFormat="1" ht="16.5" customHeight="1">
      <c r="A146" s="37"/>
      <c r="B146" s="170"/>
      <c r="C146" s="171" t="s">
        <v>97</v>
      </c>
      <c r="D146" s="171" t="s">
        <v>130</v>
      </c>
      <c r="E146" s="172" t="s">
        <v>180</v>
      </c>
      <c r="F146" s="173" t="s">
        <v>181</v>
      </c>
      <c r="G146" s="174" t="s">
        <v>179</v>
      </c>
      <c r="H146" s="175">
        <v>2</v>
      </c>
      <c r="I146" s="176"/>
      <c r="J146" s="177">
        <f>ROUND(I146*H146,2)</f>
        <v>0</v>
      </c>
      <c r="K146" s="173" t="s">
        <v>155</v>
      </c>
      <c r="L146" s="38"/>
      <c r="M146" s="178" t="s">
        <v>1</v>
      </c>
      <c r="N146" s="179" t="s">
        <v>38</v>
      </c>
      <c r="O146" s="76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2" t="s">
        <v>88</v>
      </c>
      <c r="AT146" s="182" t="s">
        <v>130</v>
      </c>
      <c r="AU146" s="182" t="s">
        <v>82</v>
      </c>
      <c r="AY146" s="18" t="s">
        <v>128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8" t="s">
        <v>78</v>
      </c>
      <c r="BK146" s="183">
        <f>ROUND(I146*H146,2)</f>
        <v>0</v>
      </c>
      <c r="BL146" s="18" t="s">
        <v>88</v>
      </c>
      <c r="BM146" s="182" t="s">
        <v>182</v>
      </c>
    </row>
    <row r="147" s="2" customFormat="1" ht="16.5" customHeight="1">
      <c r="A147" s="37"/>
      <c r="B147" s="170"/>
      <c r="C147" s="171" t="s">
        <v>100</v>
      </c>
      <c r="D147" s="171" t="s">
        <v>130</v>
      </c>
      <c r="E147" s="172" t="s">
        <v>183</v>
      </c>
      <c r="F147" s="173" t="s">
        <v>184</v>
      </c>
      <c r="G147" s="174" t="s">
        <v>185</v>
      </c>
      <c r="H147" s="175">
        <v>2</v>
      </c>
      <c r="I147" s="176"/>
      <c r="J147" s="177">
        <f>ROUND(I147*H147,2)</f>
        <v>0</v>
      </c>
      <c r="K147" s="173" t="s">
        <v>155</v>
      </c>
      <c r="L147" s="38"/>
      <c r="M147" s="178" t="s">
        <v>1</v>
      </c>
      <c r="N147" s="179" t="s">
        <v>38</v>
      </c>
      <c r="O147" s="76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2" t="s">
        <v>88</v>
      </c>
      <c r="AT147" s="182" t="s">
        <v>130</v>
      </c>
      <c r="AU147" s="182" t="s">
        <v>82</v>
      </c>
      <c r="AY147" s="18" t="s">
        <v>128</v>
      </c>
      <c r="BE147" s="183">
        <f>IF(N147="základní",J147,0)</f>
        <v>0</v>
      </c>
      <c r="BF147" s="183">
        <f>IF(N147="snížená",J147,0)</f>
        <v>0</v>
      </c>
      <c r="BG147" s="183">
        <f>IF(N147="zákl. přenesená",J147,0)</f>
        <v>0</v>
      </c>
      <c r="BH147" s="183">
        <f>IF(N147="sníž. přenesená",J147,0)</f>
        <v>0</v>
      </c>
      <c r="BI147" s="183">
        <f>IF(N147="nulová",J147,0)</f>
        <v>0</v>
      </c>
      <c r="BJ147" s="18" t="s">
        <v>78</v>
      </c>
      <c r="BK147" s="183">
        <f>ROUND(I147*H147,2)</f>
        <v>0</v>
      </c>
      <c r="BL147" s="18" t="s">
        <v>88</v>
      </c>
      <c r="BM147" s="182" t="s">
        <v>186</v>
      </c>
    </row>
    <row r="148" s="13" customFormat="1">
      <c r="A148" s="13"/>
      <c r="B148" s="189"/>
      <c r="C148" s="13"/>
      <c r="D148" s="190" t="s">
        <v>156</v>
      </c>
      <c r="E148" s="191" t="s">
        <v>1</v>
      </c>
      <c r="F148" s="192" t="s">
        <v>187</v>
      </c>
      <c r="G148" s="13"/>
      <c r="H148" s="191" t="s">
        <v>1</v>
      </c>
      <c r="I148" s="193"/>
      <c r="J148" s="13"/>
      <c r="K148" s="13"/>
      <c r="L148" s="189"/>
      <c r="M148" s="194"/>
      <c r="N148" s="195"/>
      <c r="O148" s="195"/>
      <c r="P148" s="195"/>
      <c r="Q148" s="195"/>
      <c r="R148" s="195"/>
      <c r="S148" s="195"/>
      <c r="T148" s="19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1" t="s">
        <v>156</v>
      </c>
      <c r="AU148" s="191" t="s">
        <v>82</v>
      </c>
      <c r="AV148" s="13" t="s">
        <v>78</v>
      </c>
      <c r="AW148" s="13" t="s">
        <v>30</v>
      </c>
      <c r="AX148" s="13" t="s">
        <v>73</v>
      </c>
      <c r="AY148" s="191" t="s">
        <v>128</v>
      </c>
    </row>
    <row r="149" s="14" customFormat="1">
      <c r="A149" s="14"/>
      <c r="B149" s="197"/>
      <c r="C149" s="14"/>
      <c r="D149" s="190" t="s">
        <v>156</v>
      </c>
      <c r="E149" s="198" t="s">
        <v>1</v>
      </c>
      <c r="F149" s="199" t="s">
        <v>82</v>
      </c>
      <c r="G149" s="14"/>
      <c r="H149" s="200">
        <v>2</v>
      </c>
      <c r="I149" s="201"/>
      <c r="J149" s="14"/>
      <c r="K149" s="14"/>
      <c r="L149" s="197"/>
      <c r="M149" s="202"/>
      <c r="N149" s="203"/>
      <c r="O149" s="203"/>
      <c r="P149" s="203"/>
      <c r="Q149" s="203"/>
      <c r="R149" s="203"/>
      <c r="S149" s="203"/>
      <c r="T149" s="20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8" t="s">
        <v>156</v>
      </c>
      <c r="AU149" s="198" t="s">
        <v>82</v>
      </c>
      <c r="AV149" s="14" t="s">
        <v>82</v>
      </c>
      <c r="AW149" s="14" t="s">
        <v>30</v>
      </c>
      <c r="AX149" s="14" t="s">
        <v>73</v>
      </c>
      <c r="AY149" s="198" t="s">
        <v>128</v>
      </c>
    </row>
    <row r="150" s="15" customFormat="1">
      <c r="A150" s="15"/>
      <c r="B150" s="205"/>
      <c r="C150" s="15"/>
      <c r="D150" s="190" t="s">
        <v>156</v>
      </c>
      <c r="E150" s="206" t="s">
        <v>1</v>
      </c>
      <c r="F150" s="207" t="s">
        <v>159</v>
      </c>
      <c r="G150" s="15"/>
      <c r="H150" s="208">
        <v>2</v>
      </c>
      <c r="I150" s="209"/>
      <c r="J150" s="15"/>
      <c r="K150" s="15"/>
      <c r="L150" s="205"/>
      <c r="M150" s="210"/>
      <c r="N150" s="211"/>
      <c r="O150" s="211"/>
      <c r="P150" s="211"/>
      <c r="Q150" s="211"/>
      <c r="R150" s="211"/>
      <c r="S150" s="211"/>
      <c r="T150" s="21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6" t="s">
        <v>156</v>
      </c>
      <c r="AU150" s="206" t="s">
        <v>82</v>
      </c>
      <c r="AV150" s="15" t="s">
        <v>88</v>
      </c>
      <c r="AW150" s="15" t="s">
        <v>30</v>
      </c>
      <c r="AX150" s="15" t="s">
        <v>78</v>
      </c>
      <c r="AY150" s="206" t="s">
        <v>128</v>
      </c>
    </row>
    <row r="151" s="2" customFormat="1" ht="16.5" customHeight="1">
      <c r="A151" s="37"/>
      <c r="B151" s="170"/>
      <c r="C151" s="171" t="s">
        <v>144</v>
      </c>
      <c r="D151" s="171" t="s">
        <v>130</v>
      </c>
      <c r="E151" s="172" t="s">
        <v>188</v>
      </c>
      <c r="F151" s="173" t="s">
        <v>189</v>
      </c>
      <c r="G151" s="174" t="s">
        <v>185</v>
      </c>
      <c r="H151" s="175">
        <v>3</v>
      </c>
      <c r="I151" s="176"/>
      <c r="J151" s="177">
        <f>ROUND(I151*H151,2)</f>
        <v>0</v>
      </c>
      <c r="K151" s="173" t="s">
        <v>155</v>
      </c>
      <c r="L151" s="38"/>
      <c r="M151" s="178" t="s">
        <v>1</v>
      </c>
      <c r="N151" s="179" t="s">
        <v>38</v>
      </c>
      <c r="O151" s="76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2" t="s">
        <v>88</v>
      </c>
      <c r="AT151" s="182" t="s">
        <v>130</v>
      </c>
      <c r="AU151" s="182" t="s">
        <v>82</v>
      </c>
      <c r="AY151" s="18" t="s">
        <v>128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8" t="s">
        <v>78</v>
      </c>
      <c r="BK151" s="183">
        <f>ROUND(I151*H151,2)</f>
        <v>0</v>
      </c>
      <c r="BL151" s="18" t="s">
        <v>88</v>
      </c>
      <c r="BM151" s="182" t="s">
        <v>190</v>
      </c>
    </row>
    <row r="152" s="13" customFormat="1">
      <c r="A152" s="13"/>
      <c r="B152" s="189"/>
      <c r="C152" s="13"/>
      <c r="D152" s="190" t="s">
        <v>156</v>
      </c>
      <c r="E152" s="191" t="s">
        <v>1</v>
      </c>
      <c r="F152" s="192" t="s">
        <v>191</v>
      </c>
      <c r="G152" s="13"/>
      <c r="H152" s="191" t="s">
        <v>1</v>
      </c>
      <c r="I152" s="193"/>
      <c r="J152" s="13"/>
      <c r="K152" s="13"/>
      <c r="L152" s="189"/>
      <c r="M152" s="194"/>
      <c r="N152" s="195"/>
      <c r="O152" s="195"/>
      <c r="P152" s="195"/>
      <c r="Q152" s="195"/>
      <c r="R152" s="195"/>
      <c r="S152" s="195"/>
      <c r="T152" s="19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1" t="s">
        <v>156</v>
      </c>
      <c r="AU152" s="191" t="s">
        <v>82</v>
      </c>
      <c r="AV152" s="13" t="s">
        <v>78</v>
      </c>
      <c r="AW152" s="13" t="s">
        <v>30</v>
      </c>
      <c r="AX152" s="13" t="s">
        <v>73</v>
      </c>
      <c r="AY152" s="191" t="s">
        <v>128</v>
      </c>
    </row>
    <row r="153" s="14" customFormat="1">
      <c r="A153" s="14"/>
      <c r="B153" s="197"/>
      <c r="C153" s="14"/>
      <c r="D153" s="190" t="s">
        <v>156</v>
      </c>
      <c r="E153" s="198" t="s">
        <v>1</v>
      </c>
      <c r="F153" s="199" t="s">
        <v>78</v>
      </c>
      <c r="G153" s="14"/>
      <c r="H153" s="200">
        <v>1</v>
      </c>
      <c r="I153" s="201"/>
      <c r="J153" s="14"/>
      <c r="K153" s="14"/>
      <c r="L153" s="197"/>
      <c r="M153" s="202"/>
      <c r="N153" s="203"/>
      <c r="O153" s="203"/>
      <c r="P153" s="203"/>
      <c r="Q153" s="203"/>
      <c r="R153" s="203"/>
      <c r="S153" s="203"/>
      <c r="T153" s="20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98" t="s">
        <v>156</v>
      </c>
      <c r="AU153" s="198" t="s">
        <v>82</v>
      </c>
      <c r="AV153" s="14" t="s">
        <v>82</v>
      </c>
      <c r="AW153" s="14" t="s">
        <v>30</v>
      </c>
      <c r="AX153" s="14" t="s">
        <v>73</v>
      </c>
      <c r="AY153" s="198" t="s">
        <v>128</v>
      </c>
    </row>
    <row r="154" s="13" customFormat="1">
      <c r="A154" s="13"/>
      <c r="B154" s="189"/>
      <c r="C154" s="13"/>
      <c r="D154" s="190" t="s">
        <v>156</v>
      </c>
      <c r="E154" s="191" t="s">
        <v>1</v>
      </c>
      <c r="F154" s="192" t="s">
        <v>192</v>
      </c>
      <c r="G154" s="13"/>
      <c r="H154" s="191" t="s">
        <v>1</v>
      </c>
      <c r="I154" s="193"/>
      <c r="J154" s="13"/>
      <c r="K154" s="13"/>
      <c r="L154" s="189"/>
      <c r="M154" s="194"/>
      <c r="N154" s="195"/>
      <c r="O154" s="195"/>
      <c r="P154" s="195"/>
      <c r="Q154" s="195"/>
      <c r="R154" s="195"/>
      <c r="S154" s="195"/>
      <c r="T154" s="19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1" t="s">
        <v>156</v>
      </c>
      <c r="AU154" s="191" t="s">
        <v>82</v>
      </c>
      <c r="AV154" s="13" t="s">
        <v>78</v>
      </c>
      <c r="AW154" s="13" t="s">
        <v>30</v>
      </c>
      <c r="AX154" s="13" t="s">
        <v>73</v>
      </c>
      <c r="AY154" s="191" t="s">
        <v>128</v>
      </c>
    </row>
    <row r="155" s="14" customFormat="1">
      <c r="A155" s="14"/>
      <c r="B155" s="197"/>
      <c r="C155" s="14"/>
      <c r="D155" s="190" t="s">
        <v>156</v>
      </c>
      <c r="E155" s="198" t="s">
        <v>1</v>
      </c>
      <c r="F155" s="199" t="s">
        <v>82</v>
      </c>
      <c r="G155" s="14"/>
      <c r="H155" s="200">
        <v>2</v>
      </c>
      <c r="I155" s="201"/>
      <c r="J155" s="14"/>
      <c r="K155" s="14"/>
      <c r="L155" s="197"/>
      <c r="M155" s="202"/>
      <c r="N155" s="203"/>
      <c r="O155" s="203"/>
      <c r="P155" s="203"/>
      <c r="Q155" s="203"/>
      <c r="R155" s="203"/>
      <c r="S155" s="203"/>
      <c r="T155" s="20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8" t="s">
        <v>156</v>
      </c>
      <c r="AU155" s="198" t="s">
        <v>82</v>
      </c>
      <c r="AV155" s="14" t="s">
        <v>82</v>
      </c>
      <c r="AW155" s="14" t="s">
        <v>30</v>
      </c>
      <c r="AX155" s="14" t="s">
        <v>73</v>
      </c>
      <c r="AY155" s="198" t="s">
        <v>128</v>
      </c>
    </row>
    <row r="156" s="15" customFormat="1">
      <c r="A156" s="15"/>
      <c r="B156" s="205"/>
      <c r="C156" s="15"/>
      <c r="D156" s="190" t="s">
        <v>156</v>
      </c>
      <c r="E156" s="206" t="s">
        <v>1</v>
      </c>
      <c r="F156" s="207" t="s">
        <v>159</v>
      </c>
      <c r="G156" s="15"/>
      <c r="H156" s="208">
        <v>3</v>
      </c>
      <c r="I156" s="209"/>
      <c r="J156" s="15"/>
      <c r="K156" s="15"/>
      <c r="L156" s="205"/>
      <c r="M156" s="210"/>
      <c r="N156" s="211"/>
      <c r="O156" s="211"/>
      <c r="P156" s="211"/>
      <c r="Q156" s="211"/>
      <c r="R156" s="211"/>
      <c r="S156" s="211"/>
      <c r="T156" s="212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06" t="s">
        <v>156</v>
      </c>
      <c r="AU156" s="206" t="s">
        <v>82</v>
      </c>
      <c r="AV156" s="15" t="s">
        <v>88</v>
      </c>
      <c r="AW156" s="15" t="s">
        <v>30</v>
      </c>
      <c r="AX156" s="15" t="s">
        <v>78</v>
      </c>
      <c r="AY156" s="206" t="s">
        <v>128</v>
      </c>
    </row>
    <row r="157" s="2" customFormat="1" ht="44.25" customHeight="1">
      <c r="A157" s="37"/>
      <c r="B157" s="170"/>
      <c r="C157" s="171" t="s">
        <v>137</v>
      </c>
      <c r="D157" s="171" t="s">
        <v>130</v>
      </c>
      <c r="E157" s="172" t="s">
        <v>193</v>
      </c>
      <c r="F157" s="173" t="s">
        <v>194</v>
      </c>
      <c r="G157" s="174" t="s">
        <v>195</v>
      </c>
      <c r="H157" s="175">
        <v>22.75</v>
      </c>
      <c r="I157" s="176"/>
      <c r="J157" s="177">
        <f>ROUND(I157*H157,2)</f>
        <v>0</v>
      </c>
      <c r="K157" s="173" t="s">
        <v>155</v>
      </c>
      <c r="L157" s="38"/>
      <c r="M157" s="178" t="s">
        <v>1</v>
      </c>
      <c r="N157" s="179" t="s">
        <v>38</v>
      </c>
      <c r="O157" s="76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2" t="s">
        <v>88</v>
      </c>
      <c r="AT157" s="182" t="s">
        <v>130</v>
      </c>
      <c r="AU157" s="182" t="s">
        <v>82</v>
      </c>
      <c r="AY157" s="18" t="s">
        <v>128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8" t="s">
        <v>78</v>
      </c>
      <c r="BK157" s="183">
        <f>ROUND(I157*H157,2)</f>
        <v>0</v>
      </c>
      <c r="BL157" s="18" t="s">
        <v>88</v>
      </c>
      <c r="BM157" s="182" t="s">
        <v>143</v>
      </c>
    </row>
    <row r="158" s="12" customFormat="1" ht="22.8" customHeight="1">
      <c r="A158" s="12"/>
      <c r="B158" s="157"/>
      <c r="C158" s="12"/>
      <c r="D158" s="158" t="s">
        <v>72</v>
      </c>
      <c r="E158" s="168" t="s">
        <v>196</v>
      </c>
      <c r="F158" s="168" t="s">
        <v>197</v>
      </c>
      <c r="G158" s="12"/>
      <c r="H158" s="12"/>
      <c r="I158" s="160"/>
      <c r="J158" s="169">
        <f>BK158</f>
        <v>0</v>
      </c>
      <c r="K158" s="12"/>
      <c r="L158" s="157"/>
      <c r="M158" s="162"/>
      <c r="N158" s="163"/>
      <c r="O158" s="163"/>
      <c r="P158" s="164">
        <f>SUM(P159:P171)</f>
        <v>0</v>
      </c>
      <c r="Q158" s="163"/>
      <c r="R158" s="164">
        <f>SUM(R159:R171)</f>
        <v>0</v>
      </c>
      <c r="S158" s="163"/>
      <c r="T158" s="165">
        <f>SUM(T159:T171)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8" t="s">
        <v>78</v>
      </c>
      <c r="AT158" s="166" t="s">
        <v>72</v>
      </c>
      <c r="AU158" s="166" t="s">
        <v>78</v>
      </c>
      <c r="AY158" s="158" t="s">
        <v>128</v>
      </c>
      <c r="BK158" s="167">
        <f>SUM(BK159:BK171)</f>
        <v>0</v>
      </c>
    </row>
    <row r="159" s="2" customFormat="1" ht="24.15" customHeight="1">
      <c r="A159" s="37"/>
      <c r="B159" s="170"/>
      <c r="C159" s="171" t="s">
        <v>141</v>
      </c>
      <c r="D159" s="171" t="s">
        <v>130</v>
      </c>
      <c r="E159" s="172" t="s">
        <v>198</v>
      </c>
      <c r="F159" s="173" t="s">
        <v>199</v>
      </c>
      <c r="G159" s="174" t="s">
        <v>200</v>
      </c>
      <c r="H159" s="175">
        <v>47.380000000000003</v>
      </c>
      <c r="I159" s="176"/>
      <c r="J159" s="177">
        <f>ROUND(I159*H159,2)</f>
        <v>0</v>
      </c>
      <c r="K159" s="173" t="s">
        <v>155</v>
      </c>
      <c r="L159" s="38"/>
      <c r="M159" s="178" t="s">
        <v>1</v>
      </c>
      <c r="N159" s="179" t="s">
        <v>38</v>
      </c>
      <c r="O159" s="76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2" t="s">
        <v>88</v>
      </c>
      <c r="AT159" s="182" t="s">
        <v>130</v>
      </c>
      <c r="AU159" s="182" t="s">
        <v>82</v>
      </c>
      <c r="AY159" s="18" t="s">
        <v>128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8" t="s">
        <v>78</v>
      </c>
      <c r="BK159" s="183">
        <f>ROUND(I159*H159,2)</f>
        <v>0</v>
      </c>
      <c r="BL159" s="18" t="s">
        <v>88</v>
      </c>
      <c r="BM159" s="182" t="s">
        <v>146</v>
      </c>
    </row>
    <row r="160" s="2" customFormat="1" ht="24.15" customHeight="1">
      <c r="A160" s="37"/>
      <c r="B160" s="170"/>
      <c r="C160" s="171" t="s">
        <v>8</v>
      </c>
      <c r="D160" s="171" t="s">
        <v>130</v>
      </c>
      <c r="E160" s="172" t="s">
        <v>201</v>
      </c>
      <c r="F160" s="173" t="s">
        <v>202</v>
      </c>
      <c r="G160" s="174" t="s">
        <v>200</v>
      </c>
      <c r="H160" s="175">
        <v>426.42000000000002</v>
      </c>
      <c r="I160" s="176"/>
      <c r="J160" s="177">
        <f>ROUND(I160*H160,2)</f>
        <v>0</v>
      </c>
      <c r="K160" s="173" t="s">
        <v>155</v>
      </c>
      <c r="L160" s="38"/>
      <c r="M160" s="178" t="s">
        <v>1</v>
      </c>
      <c r="N160" s="179" t="s">
        <v>38</v>
      </c>
      <c r="O160" s="76"/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2" t="s">
        <v>88</v>
      </c>
      <c r="AT160" s="182" t="s">
        <v>130</v>
      </c>
      <c r="AU160" s="182" t="s">
        <v>82</v>
      </c>
      <c r="AY160" s="18" t="s">
        <v>128</v>
      </c>
      <c r="BE160" s="183">
        <f>IF(N160="základní",J160,0)</f>
        <v>0</v>
      </c>
      <c r="BF160" s="183">
        <f>IF(N160="snížená",J160,0)</f>
        <v>0</v>
      </c>
      <c r="BG160" s="183">
        <f>IF(N160="zákl. přenesená",J160,0)</f>
        <v>0</v>
      </c>
      <c r="BH160" s="183">
        <f>IF(N160="sníž. přenesená",J160,0)</f>
        <v>0</v>
      </c>
      <c r="BI160" s="183">
        <f>IF(N160="nulová",J160,0)</f>
        <v>0</v>
      </c>
      <c r="BJ160" s="18" t="s">
        <v>78</v>
      </c>
      <c r="BK160" s="183">
        <f>ROUND(I160*H160,2)</f>
        <v>0</v>
      </c>
      <c r="BL160" s="18" t="s">
        <v>88</v>
      </c>
      <c r="BM160" s="182" t="s">
        <v>203</v>
      </c>
    </row>
    <row r="161" s="14" customFormat="1">
      <c r="A161" s="14"/>
      <c r="B161" s="197"/>
      <c r="C161" s="14"/>
      <c r="D161" s="190" t="s">
        <v>156</v>
      </c>
      <c r="E161" s="198" t="s">
        <v>1</v>
      </c>
      <c r="F161" s="199" t="s">
        <v>204</v>
      </c>
      <c r="G161" s="14"/>
      <c r="H161" s="200">
        <v>426.42000000000002</v>
      </c>
      <c r="I161" s="201"/>
      <c r="J161" s="14"/>
      <c r="K161" s="14"/>
      <c r="L161" s="197"/>
      <c r="M161" s="202"/>
      <c r="N161" s="203"/>
      <c r="O161" s="203"/>
      <c r="P161" s="203"/>
      <c r="Q161" s="203"/>
      <c r="R161" s="203"/>
      <c r="S161" s="203"/>
      <c r="T161" s="20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8" t="s">
        <v>156</v>
      </c>
      <c r="AU161" s="198" t="s">
        <v>82</v>
      </c>
      <c r="AV161" s="14" t="s">
        <v>82</v>
      </c>
      <c r="AW161" s="14" t="s">
        <v>30</v>
      </c>
      <c r="AX161" s="14" t="s">
        <v>73</v>
      </c>
      <c r="AY161" s="198" t="s">
        <v>128</v>
      </c>
    </row>
    <row r="162" s="15" customFormat="1">
      <c r="A162" s="15"/>
      <c r="B162" s="205"/>
      <c r="C162" s="15"/>
      <c r="D162" s="190" t="s">
        <v>156</v>
      </c>
      <c r="E162" s="206" t="s">
        <v>1</v>
      </c>
      <c r="F162" s="207" t="s">
        <v>159</v>
      </c>
      <c r="G162" s="15"/>
      <c r="H162" s="208">
        <v>426.42000000000002</v>
      </c>
      <c r="I162" s="209"/>
      <c r="J162" s="15"/>
      <c r="K162" s="15"/>
      <c r="L162" s="205"/>
      <c r="M162" s="210"/>
      <c r="N162" s="211"/>
      <c r="O162" s="211"/>
      <c r="P162" s="211"/>
      <c r="Q162" s="211"/>
      <c r="R162" s="211"/>
      <c r="S162" s="211"/>
      <c r="T162" s="212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06" t="s">
        <v>156</v>
      </c>
      <c r="AU162" s="206" t="s">
        <v>82</v>
      </c>
      <c r="AV162" s="15" t="s">
        <v>88</v>
      </c>
      <c r="AW162" s="15" t="s">
        <v>30</v>
      </c>
      <c r="AX162" s="15" t="s">
        <v>78</v>
      </c>
      <c r="AY162" s="206" t="s">
        <v>128</v>
      </c>
    </row>
    <row r="163" s="2" customFormat="1" ht="16.5" customHeight="1">
      <c r="A163" s="37"/>
      <c r="B163" s="170"/>
      <c r="C163" s="171" t="s">
        <v>205</v>
      </c>
      <c r="D163" s="171" t="s">
        <v>130</v>
      </c>
      <c r="E163" s="172" t="s">
        <v>206</v>
      </c>
      <c r="F163" s="173" t="s">
        <v>207</v>
      </c>
      <c r="G163" s="174" t="s">
        <v>200</v>
      </c>
      <c r="H163" s="175">
        <v>47.380000000000003</v>
      </c>
      <c r="I163" s="176"/>
      <c r="J163" s="177">
        <f>ROUND(I163*H163,2)</f>
        <v>0</v>
      </c>
      <c r="K163" s="173" t="s">
        <v>155</v>
      </c>
      <c r="L163" s="38"/>
      <c r="M163" s="178" t="s">
        <v>1</v>
      </c>
      <c r="N163" s="179" t="s">
        <v>38</v>
      </c>
      <c r="O163" s="76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2" t="s">
        <v>88</v>
      </c>
      <c r="AT163" s="182" t="s">
        <v>130</v>
      </c>
      <c r="AU163" s="182" t="s">
        <v>82</v>
      </c>
      <c r="AY163" s="18" t="s">
        <v>128</v>
      </c>
      <c r="BE163" s="183">
        <f>IF(N163="základní",J163,0)</f>
        <v>0</v>
      </c>
      <c r="BF163" s="183">
        <f>IF(N163="snížená",J163,0)</f>
        <v>0</v>
      </c>
      <c r="BG163" s="183">
        <f>IF(N163="zákl. přenesená",J163,0)</f>
        <v>0</v>
      </c>
      <c r="BH163" s="183">
        <f>IF(N163="sníž. přenesená",J163,0)</f>
        <v>0</v>
      </c>
      <c r="BI163" s="183">
        <f>IF(N163="nulová",J163,0)</f>
        <v>0</v>
      </c>
      <c r="BJ163" s="18" t="s">
        <v>78</v>
      </c>
      <c r="BK163" s="183">
        <f>ROUND(I163*H163,2)</f>
        <v>0</v>
      </c>
      <c r="BL163" s="18" t="s">
        <v>88</v>
      </c>
      <c r="BM163" s="182" t="s">
        <v>148</v>
      </c>
    </row>
    <row r="164" s="2" customFormat="1" ht="24.15" customHeight="1">
      <c r="A164" s="37"/>
      <c r="B164" s="170"/>
      <c r="C164" s="171" t="s">
        <v>140</v>
      </c>
      <c r="D164" s="171" t="s">
        <v>130</v>
      </c>
      <c r="E164" s="172" t="s">
        <v>208</v>
      </c>
      <c r="F164" s="173" t="s">
        <v>209</v>
      </c>
      <c r="G164" s="174" t="s">
        <v>200</v>
      </c>
      <c r="H164" s="175">
        <v>31.936</v>
      </c>
      <c r="I164" s="176"/>
      <c r="J164" s="177">
        <f>ROUND(I164*H164,2)</f>
        <v>0</v>
      </c>
      <c r="K164" s="173" t="s">
        <v>155</v>
      </c>
      <c r="L164" s="38"/>
      <c r="M164" s="178" t="s">
        <v>1</v>
      </c>
      <c r="N164" s="179" t="s">
        <v>38</v>
      </c>
      <c r="O164" s="76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2" t="s">
        <v>88</v>
      </c>
      <c r="AT164" s="182" t="s">
        <v>130</v>
      </c>
      <c r="AU164" s="182" t="s">
        <v>82</v>
      </c>
      <c r="AY164" s="18" t="s">
        <v>128</v>
      </c>
      <c r="BE164" s="183">
        <f>IF(N164="základní",J164,0)</f>
        <v>0</v>
      </c>
      <c r="BF164" s="183">
        <f>IF(N164="snížená",J164,0)</f>
        <v>0</v>
      </c>
      <c r="BG164" s="183">
        <f>IF(N164="zákl. přenesená",J164,0)</f>
        <v>0</v>
      </c>
      <c r="BH164" s="183">
        <f>IF(N164="sníž. přenesená",J164,0)</f>
        <v>0</v>
      </c>
      <c r="BI164" s="183">
        <f>IF(N164="nulová",J164,0)</f>
        <v>0</v>
      </c>
      <c r="BJ164" s="18" t="s">
        <v>78</v>
      </c>
      <c r="BK164" s="183">
        <f>ROUND(I164*H164,2)</f>
        <v>0</v>
      </c>
      <c r="BL164" s="18" t="s">
        <v>88</v>
      </c>
      <c r="BM164" s="182" t="s">
        <v>210</v>
      </c>
    </row>
    <row r="165" s="14" customFormat="1">
      <c r="A165" s="14"/>
      <c r="B165" s="197"/>
      <c r="C165" s="14"/>
      <c r="D165" s="190" t="s">
        <v>156</v>
      </c>
      <c r="E165" s="198" t="s">
        <v>1</v>
      </c>
      <c r="F165" s="199" t="s">
        <v>211</v>
      </c>
      <c r="G165" s="14"/>
      <c r="H165" s="200">
        <v>31.936</v>
      </c>
      <c r="I165" s="201"/>
      <c r="J165" s="14"/>
      <c r="K165" s="14"/>
      <c r="L165" s="197"/>
      <c r="M165" s="202"/>
      <c r="N165" s="203"/>
      <c r="O165" s="203"/>
      <c r="P165" s="203"/>
      <c r="Q165" s="203"/>
      <c r="R165" s="203"/>
      <c r="S165" s="203"/>
      <c r="T165" s="20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8" t="s">
        <v>156</v>
      </c>
      <c r="AU165" s="198" t="s">
        <v>82</v>
      </c>
      <c r="AV165" s="14" t="s">
        <v>82</v>
      </c>
      <c r="AW165" s="14" t="s">
        <v>30</v>
      </c>
      <c r="AX165" s="14" t="s">
        <v>73</v>
      </c>
      <c r="AY165" s="198" t="s">
        <v>128</v>
      </c>
    </row>
    <row r="166" s="15" customFormat="1">
      <c r="A166" s="15"/>
      <c r="B166" s="205"/>
      <c r="C166" s="15"/>
      <c r="D166" s="190" t="s">
        <v>156</v>
      </c>
      <c r="E166" s="206" t="s">
        <v>1</v>
      </c>
      <c r="F166" s="207" t="s">
        <v>159</v>
      </c>
      <c r="G166" s="15"/>
      <c r="H166" s="208">
        <v>31.936</v>
      </c>
      <c r="I166" s="209"/>
      <c r="J166" s="15"/>
      <c r="K166" s="15"/>
      <c r="L166" s="205"/>
      <c r="M166" s="210"/>
      <c r="N166" s="211"/>
      <c r="O166" s="211"/>
      <c r="P166" s="211"/>
      <c r="Q166" s="211"/>
      <c r="R166" s="211"/>
      <c r="S166" s="211"/>
      <c r="T166" s="212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6" t="s">
        <v>156</v>
      </c>
      <c r="AU166" s="206" t="s">
        <v>82</v>
      </c>
      <c r="AV166" s="15" t="s">
        <v>88</v>
      </c>
      <c r="AW166" s="15" t="s">
        <v>30</v>
      </c>
      <c r="AX166" s="15" t="s">
        <v>78</v>
      </c>
      <c r="AY166" s="206" t="s">
        <v>128</v>
      </c>
    </row>
    <row r="167" s="2" customFormat="1" ht="24.15" customHeight="1">
      <c r="A167" s="37"/>
      <c r="B167" s="170"/>
      <c r="C167" s="171" t="s">
        <v>212</v>
      </c>
      <c r="D167" s="171" t="s">
        <v>130</v>
      </c>
      <c r="E167" s="172" t="s">
        <v>213</v>
      </c>
      <c r="F167" s="173" t="s">
        <v>214</v>
      </c>
      <c r="G167" s="174" t="s">
        <v>200</v>
      </c>
      <c r="H167" s="175">
        <v>14.85</v>
      </c>
      <c r="I167" s="176"/>
      <c r="J167" s="177">
        <f>ROUND(I167*H167,2)</f>
        <v>0</v>
      </c>
      <c r="K167" s="173" t="s">
        <v>155</v>
      </c>
      <c r="L167" s="38"/>
      <c r="M167" s="178" t="s">
        <v>1</v>
      </c>
      <c r="N167" s="179" t="s">
        <v>38</v>
      </c>
      <c r="O167" s="76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2" t="s">
        <v>88</v>
      </c>
      <c r="AT167" s="182" t="s">
        <v>130</v>
      </c>
      <c r="AU167" s="182" t="s">
        <v>82</v>
      </c>
      <c r="AY167" s="18" t="s">
        <v>128</v>
      </c>
      <c r="BE167" s="183">
        <f>IF(N167="základní",J167,0)</f>
        <v>0</v>
      </c>
      <c r="BF167" s="183">
        <f>IF(N167="snížená",J167,0)</f>
        <v>0</v>
      </c>
      <c r="BG167" s="183">
        <f>IF(N167="zákl. přenesená",J167,0)</f>
        <v>0</v>
      </c>
      <c r="BH167" s="183">
        <f>IF(N167="sníž. přenesená",J167,0)</f>
        <v>0</v>
      </c>
      <c r="BI167" s="183">
        <f>IF(N167="nulová",J167,0)</f>
        <v>0</v>
      </c>
      <c r="BJ167" s="18" t="s">
        <v>78</v>
      </c>
      <c r="BK167" s="183">
        <f>ROUND(I167*H167,2)</f>
        <v>0</v>
      </c>
      <c r="BL167" s="18" t="s">
        <v>88</v>
      </c>
      <c r="BM167" s="182" t="s">
        <v>215</v>
      </c>
    </row>
    <row r="168" s="13" customFormat="1">
      <c r="A168" s="13"/>
      <c r="B168" s="189"/>
      <c r="C168" s="13"/>
      <c r="D168" s="190" t="s">
        <v>156</v>
      </c>
      <c r="E168" s="191" t="s">
        <v>1</v>
      </c>
      <c r="F168" s="192" t="s">
        <v>216</v>
      </c>
      <c r="G168" s="13"/>
      <c r="H168" s="191" t="s">
        <v>1</v>
      </c>
      <c r="I168" s="193"/>
      <c r="J168" s="13"/>
      <c r="K168" s="13"/>
      <c r="L168" s="189"/>
      <c r="M168" s="194"/>
      <c r="N168" s="195"/>
      <c r="O168" s="195"/>
      <c r="P168" s="195"/>
      <c r="Q168" s="195"/>
      <c r="R168" s="195"/>
      <c r="S168" s="195"/>
      <c r="T168" s="19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1" t="s">
        <v>156</v>
      </c>
      <c r="AU168" s="191" t="s">
        <v>82</v>
      </c>
      <c r="AV168" s="13" t="s">
        <v>78</v>
      </c>
      <c r="AW168" s="13" t="s">
        <v>30</v>
      </c>
      <c r="AX168" s="13" t="s">
        <v>73</v>
      </c>
      <c r="AY168" s="191" t="s">
        <v>128</v>
      </c>
    </row>
    <row r="169" s="14" customFormat="1">
      <c r="A169" s="14"/>
      <c r="B169" s="197"/>
      <c r="C169" s="14"/>
      <c r="D169" s="190" t="s">
        <v>156</v>
      </c>
      <c r="E169" s="198" t="s">
        <v>1</v>
      </c>
      <c r="F169" s="199" t="s">
        <v>217</v>
      </c>
      <c r="G169" s="14"/>
      <c r="H169" s="200">
        <v>14.85</v>
      </c>
      <c r="I169" s="201"/>
      <c r="J169" s="14"/>
      <c r="K169" s="14"/>
      <c r="L169" s="197"/>
      <c r="M169" s="202"/>
      <c r="N169" s="203"/>
      <c r="O169" s="203"/>
      <c r="P169" s="203"/>
      <c r="Q169" s="203"/>
      <c r="R169" s="203"/>
      <c r="S169" s="203"/>
      <c r="T169" s="20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8" t="s">
        <v>156</v>
      </c>
      <c r="AU169" s="198" t="s">
        <v>82</v>
      </c>
      <c r="AV169" s="14" t="s">
        <v>82</v>
      </c>
      <c r="AW169" s="14" t="s">
        <v>30</v>
      </c>
      <c r="AX169" s="14" t="s">
        <v>73</v>
      </c>
      <c r="AY169" s="198" t="s">
        <v>128</v>
      </c>
    </row>
    <row r="170" s="15" customFormat="1">
      <c r="A170" s="15"/>
      <c r="B170" s="205"/>
      <c r="C170" s="15"/>
      <c r="D170" s="190" t="s">
        <v>156</v>
      </c>
      <c r="E170" s="206" t="s">
        <v>1</v>
      </c>
      <c r="F170" s="207" t="s">
        <v>159</v>
      </c>
      <c r="G170" s="15"/>
      <c r="H170" s="208">
        <v>14.85</v>
      </c>
      <c r="I170" s="209"/>
      <c r="J170" s="15"/>
      <c r="K170" s="15"/>
      <c r="L170" s="205"/>
      <c r="M170" s="210"/>
      <c r="N170" s="211"/>
      <c r="O170" s="211"/>
      <c r="P170" s="211"/>
      <c r="Q170" s="211"/>
      <c r="R170" s="211"/>
      <c r="S170" s="211"/>
      <c r="T170" s="212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06" t="s">
        <v>156</v>
      </c>
      <c r="AU170" s="206" t="s">
        <v>82</v>
      </c>
      <c r="AV170" s="15" t="s">
        <v>88</v>
      </c>
      <c r="AW170" s="15" t="s">
        <v>30</v>
      </c>
      <c r="AX170" s="15" t="s">
        <v>78</v>
      </c>
      <c r="AY170" s="206" t="s">
        <v>128</v>
      </c>
    </row>
    <row r="171" s="2" customFormat="1" ht="24.15" customHeight="1">
      <c r="A171" s="37"/>
      <c r="B171" s="170"/>
      <c r="C171" s="171" t="s">
        <v>182</v>
      </c>
      <c r="D171" s="171" t="s">
        <v>130</v>
      </c>
      <c r="E171" s="172" t="s">
        <v>218</v>
      </c>
      <c r="F171" s="173" t="s">
        <v>219</v>
      </c>
      <c r="G171" s="174" t="s">
        <v>200</v>
      </c>
      <c r="H171" s="175">
        <v>22.66</v>
      </c>
      <c r="I171" s="176"/>
      <c r="J171" s="177">
        <f>ROUND(I171*H171,2)</f>
        <v>0</v>
      </c>
      <c r="K171" s="173" t="s">
        <v>155</v>
      </c>
      <c r="L171" s="38"/>
      <c r="M171" s="184" t="s">
        <v>1</v>
      </c>
      <c r="N171" s="185" t="s">
        <v>38</v>
      </c>
      <c r="O171" s="186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2" t="s">
        <v>88</v>
      </c>
      <c r="AT171" s="182" t="s">
        <v>130</v>
      </c>
      <c r="AU171" s="182" t="s">
        <v>82</v>
      </c>
      <c r="AY171" s="18" t="s">
        <v>128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8" t="s">
        <v>78</v>
      </c>
      <c r="BK171" s="183">
        <f>ROUND(I171*H171,2)</f>
        <v>0</v>
      </c>
      <c r="BL171" s="18" t="s">
        <v>88</v>
      </c>
      <c r="BM171" s="182" t="s">
        <v>220</v>
      </c>
    </row>
    <row r="172" s="2" customFormat="1" ht="6.96" customHeight="1">
      <c r="A172" s="37"/>
      <c r="B172" s="59"/>
      <c r="C172" s="60"/>
      <c r="D172" s="60"/>
      <c r="E172" s="60"/>
      <c r="F172" s="60"/>
      <c r="G172" s="60"/>
      <c r="H172" s="60"/>
      <c r="I172" s="60"/>
      <c r="J172" s="60"/>
      <c r="K172" s="60"/>
      <c r="L172" s="38"/>
      <c r="M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</sheetData>
  <autoFilter ref="C119:K17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hidden="1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hidden="1" s="1" customFormat="1" ht="24.96" customHeight="1">
      <c r="B4" s="21"/>
      <c r="D4" s="22" t="s">
        <v>103</v>
      </c>
      <c r="L4" s="21"/>
      <c r="M4" s="119" t="s">
        <v>10</v>
      </c>
      <c r="AT4" s="18" t="s">
        <v>3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31" t="s">
        <v>16</v>
      </c>
      <c r="L6" s="21"/>
    </row>
    <row r="7" hidden="1" s="1" customFormat="1" ht="16.5" customHeight="1">
      <c r="B7" s="21"/>
      <c r="E7" s="120" t="str">
        <f>'Rekapitulace stavby'!K6</f>
        <v>Regenerace sídliště Kamenec-2.etapa</v>
      </c>
      <c r="F7" s="31"/>
      <c r="G7" s="31"/>
      <c r="H7" s="31"/>
      <c r="L7" s="21"/>
    </row>
    <row r="8" hidden="1" s="2" customFormat="1" ht="12" customHeight="1">
      <c r="A8" s="37"/>
      <c r="B8" s="38"/>
      <c r="C8" s="37"/>
      <c r="D8" s="31" t="s">
        <v>104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38"/>
      <c r="C9" s="37"/>
      <c r="D9" s="37"/>
      <c r="E9" s="66" t="s">
        <v>221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ROUND((SUM(BE128:BE534)),  2)</f>
        <v>0</v>
      </c>
      <c r="G33" s="37"/>
      <c r="H33" s="37"/>
      <c r="I33" s="127">
        <v>0.20999999999999999</v>
      </c>
      <c r="J33" s="126">
        <f>ROUND(((SUM(BE128:BE534))*I33),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39</v>
      </c>
      <c r="F34" s="126">
        <f>ROUND((SUM(BF128:BF534)),  2)</f>
        <v>0</v>
      </c>
      <c r="G34" s="37"/>
      <c r="H34" s="37"/>
      <c r="I34" s="127">
        <v>0.12</v>
      </c>
      <c r="J34" s="126">
        <f>ROUND(((SUM(BF128:BF534))*I34),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ROUND((SUM(BG128:BG534)),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ROUND((SUM(BH128:BH534)),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ROUND((SUM(BI128:BI534)),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Regenerace sídliště Kamenec-2.etapa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3 - SO 101 Místní komunikace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107</v>
      </c>
      <c r="D94" s="128"/>
      <c r="E94" s="128"/>
      <c r="F94" s="128"/>
      <c r="G94" s="128"/>
      <c r="H94" s="128"/>
      <c r="I94" s="128"/>
      <c r="J94" s="137" t="s">
        <v>108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109</v>
      </c>
      <c r="D96" s="37"/>
      <c r="E96" s="37"/>
      <c r="F96" s="37"/>
      <c r="G96" s="37"/>
      <c r="H96" s="37"/>
      <c r="I96" s="37"/>
      <c r="J96" s="95">
        <f>J128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110</v>
      </c>
    </row>
    <row r="97" hidden="1" s="9" customFormat="1" ht="24.96" customHeight="1">
      <c r="A97" s="9"/>
      <c r="B97" s="139"/>
      <c r="C97" s="9"/>
      <c r="D97" s="140" t="s">
        <v>111</v>
      </c>
      <c r="E97" s="141"/>
      <c r="F97" s="141"/>
      <c r="G97" s="141"/>
      <c r="H97" s="141"/>
      <c r="I97" s="141"/>
      <c r="J97" s="142">
        <f>J129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3"/>
      <c r="C98" s="10"/>
      <c r="D98" s="144" t="s">
        <v>112</v>
      </c>
      <c r="E98" s="145"/>
      <c r="F98" s="145"/>
      <c r="G98" s="145"/>
      <c r="H98" s="145"/>
      <c r="I98" s="145"/>
      <c r="J98" s="146">
        <f>J130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3"/>
      <c r="C99" s="10"/>
      <c r="D99" s="144" t="s">
        <v>222</v>
      </c>
      <c r="E99" s="145"/>
      <c r="F99" s="145"/>
      <c r="G99" s="145"/>
      <c r="H99" s="145"/>
      <c r="I99" s="145"/>
      <c r="J99" s="146">
        <f>J249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3"/>
      <c r="C100" s="10"/>
      <c r="D100" s="144" t="s">
        <v>223</v>
      </c>
      <c r="E100" s="145"/>
      <c r="F100" s="145"/>
      <c r="G100" s="145"/>
      <c r="H100" s="145"/>
      <c r="I100" s="145"/>
      <c r="J100" s="146">
        <f>J258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3"/>
      <c r="C101" s="10"/>
      <c r="D101" s="144" t="s">
        <v>224</v>
      </c>
      <c r="E101" s="145"/>
      <c r="F101" s="145"/>
      <c r="G101" s="145"/>
      <c r="H101" s="145"/>
      <c r="I101" s="145"/>
      <c r="J101" s="146">
        <f>J281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3"/>
      <c r="C102" s="10"/>
      <c r="D102" s="144" t="s">
        <v>225</v>
      </c>
      <c r="E102" s="145"/>
      <c r="F102" s="145"/>
      <c r="G102" s="145"/>
      <c r="H102" s="145"/>
      <c r="I102" s="145"/>
      <c r="J102" s="146">
        <f>J284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3"/>
      <c r="C103" s="10"/>
      <c r="D103" s="144" t="s">
        <v>226</v>
      </c>
      <c r="E103" s="145"/>
      <c r="F103" s="145"/>
      <c r="G103" s="145"/>
      <c r="H103" s="145"/>
      <c r="I103" s="145"/>
      <c r="J103" s="146">
        <f>J360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3"/>
      <c r="C104" s="10"/>
      <c r="D104" s="144" t="s">
        <v>150</v>
      </c>
      <c r="E104" s="145"/>
      <c r="F104" s="145"/>
      <c r="G104" s="145"/>
      <c r="H104" s="145"/>
      <c r="I104" s="145"/>
      <c r="J104" s="146">
        <f>J380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43"/>
      <c r="C105" s="10"/>
      <c r="D105" s="144" t="s">
        <v>151</v>
      </c>
      <c r="E105" s="145"/>
      <c r="F105" s="145"/>
      <c r="G105" s="145"/>
      <c r="H105" s="145"/>
      <c r="I105" s="145"/>
      <c r="J105" s="146">
        <f>J519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43"/>
      <c r="C106" s="10"/>
      <c r="D106" s="144" t="s">
        <v>227</v>
      </c>
      <c r="E106" s="145"/>
      <c r="F106" s="145"/>
      <c r="G106" s="145"/>
      <c r="H106" s="145"/>
      <c r="I106" s="145"/>
      <c r="J106" s="146">
        <f>J530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39"/>
      <c r="C107" s="9"/>
      <c r="D107" s="140" t="s">
        <v>228</v>
      </c>
      <c r="E107" s="141"/>
      <c r="F107" s="141"/>
      <c r="G107" s="141"/>
      <c r="H107" s="141"/>
      <c r="I107" s="141"/>
      <c r="J107" s="142">
        <f>J532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43"/>
      <c r="C108" s="10"/>
      <c r="D108" s="144" t="s">
        <v>229</v>
      </c>
      <c r="E108" s="145"/>
      <c r="F108" s="145"/>
      <c r="G108" s="145"/>
      <c r="H108" s="145"/>
      <c r="I108" s="145"/>
      <c r="J108" s="146">
        <f>J533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 s="2" customFormat="1" ht="6.96" customHeight="1">
      <c r="A110" s="37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hidden="1"/>
    <row r="112" hidden="1"/>
    <row r="113" hidden="1"/>
    <row r="114" s="2" customFormat="1" ht="6.96" customHeight="1">
      <c r="A114" s="37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113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120" t="str">
        <f>E7</f>
        <v>Regenerace sídliště Kamenec-2.etapa</v>
      </c>
      <c r="F118" s="31"/>
      <c r="G118" s="31"/>
      <c r="H118" s="31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104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7"/>
      <c r="D120" s="37"/>
      <c r="E120" s="66" t="str">
        <f>E9</f>
        <v>3 - SO 101 Místní komunikace</v>
      </c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7"/>
      <c r="E122" s="37"/>
      <c r="F122" s="26" t="str">
        <f>F12</f>
        <v xml:space="preserve"> </v>
      </c>
      <c r="G122" s="37"/>
      <c r="H122" s="37"/>
      <c r="I122" s="31" t="s">
        <v>22</v>
      </c>
      <c r="J122" s="68" t="str">
        <f>IF(J12="","",J12)</f>
        <v>28. 1. 2025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7"/>
      <c r="E124" s="37"/>
      <c r="F124" s="26" t="str">
        <f>E15</f>
        <v xml:space="preserve"> </v>
      </c>
      <c r="G124" s="37"/>
      <c r="H124" s="37"/>
      <c r="I124" s="31" t="s">
        <v>29</v>
      </c>
      <c r="J124" s="35" t="str">
        <f>E21</f>
        <v xml:space="preserve"> 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27</v>
      </c>
      <c r="D125" s="37"/>
      <c r="E125" s="37"/>
      <c r="F125" s="26" t="str">
        <f>IF(E18="","",E18)</f>
        <v>Vyplň údaj</v>
      </c>
      <c r="G125" s="37"/>
      <c r="H125" s="37"/>
      <c r="I125" s="31" t="s">
        <v>31</v>
      </c>
      <c r="J125" s="35" t="str">
        <f>E24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47"/>
      <c r="B127" s="148"/>
      <c r="C127" s="149" t="s">
        <v>114</v>
      </c>
      <c r="D127" s="150" t="s">
        <v>58</v>
      </c>
      <c r="E127" s="150" t="s">
        <v>54</v>
      </c>
      <c r="F127" s="150" t="s">
        <v>55</v>
      </c>
      <c r="G127" s="150" t="s">
        <v>115</v>
      </c>
      <c r="H127" s="150" t="s">
        <v>116</v>
      </c>
      <c r="I127" s="150" t="s">
        <v>117</v>
      </c>
      <c r="J127" s="150" t="s">
        <v>108</v>
      </c>
      <c r="K127" s="151" t="s">
        <v>118</v>
      </c>
      <c r="L127" s="152"/>
      <c r="M127" s="85" t="s">
        <v>1</v>
      </c>
      <c r="N127" s="86" t="s">
        <v>37</v>
      </c>
      <c r="O127" s="86" t="s">
        <v>119</v>
      </c>
      <c r="P127" s="86" t="s">
        <v>120</v>
      </c>
      <c r="Q127" s="86" t="s">
        <v>121</v>
      </c>
      <c r="R127" s="86" t="s">
        <v>122</v>
      </c>
      <c r="S127" s="86" t="s">
        <v>123</v>
      </c>
      <c r="T127" s="87" t="s">
        <v>124</v>
      </c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</row>
    <row r="128" s="2" customFormat="1" ht="22.8" customHeight="1">
      <c r="A128" s="37"/>
      <c r="B128" s="38"/>
      <c r="C128" s="92" t="s">
        <v>125</v>
      </c>
      <c r="D128" s="37"/>
      <c r="E128" s="37"/>
      <c r="F128" s="37"/>
      <c r="G128" s="37"/>
      <c r="H128" s="37"/>
      <c r="I128" s="37"/>
      <c r="J128" s="153">
        <f>BK128</f>
        <v>0</v>
      </c>
      <c r="K128" s="37"/>
      <c r="L128" s="38"/>
      <c r="M128" s="88"/>
      <c r="N128" s="72"/>
      <c r="O128" s="89"/>
      <c r="P128" s="154">
        <f>P129+P532</f>
        <v>0</v>
      </c>
      <c r="Q128" s="89"/>
      <c r="R128" s="154">
        <f>R129+R532</f>
        <v>0</v>
      </c>
      <c r="S128" s="89"/>
      <c r="T128" s="155">
        <f>T129+T532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72</v>
      </c>
      <c r="AU128" s="18" t="s">
        <v>110</v>
      </c>
      <c r="BK128" s="156">
        <f>BK129+BK532</f>
        <v>0</v>
      </c>
    </row>
    <row r="129" s="12" customFormat="1" ht="25.92" customHeight="1">
      <c r="A129" s="12"/>
      <c r="B129" s="157"/>
      <c r="C129" s="12"/>
      <c r="D129" s="158" t="s">
        <v>72</v>
      </c>
      <c r="E129" s="159" t="s">
        <v>126</v>
      </c>
      <c r="F129" s="159" t="s">
        <v>127</v>
      </c>
      <c r="G129" s="12"/>
      <c r="H129" s="12"/>
      <c r="I129" s="160"/>
      <c r="J129" s="161">
        <f>BK129</f>
        <v>0</v>
      </c>
      <c r="K129" s="12"/>
      <c r="L129" s="157"/>
      <c r="M129" s="162"/>
      <c r="N129" s="163"/>
      <c r="O129" s="163"/>
      <c r="P129" s="164">
        <f>P130+P249+P258+P281+P284+P360+P380+P519+P530</f>
        <v>0</v>
      </c>
      <c r="Q129" s="163"/>
      <c r="R129" s="164">
        <f>R130+R249+R258+R281+R284+R360+R380+R519+R530</f>
        <v>0</v>
      </c>
      <c r="S129" s="163"/>
      <c r="T129" s="165">
        <f>T130+T249+T258+T281+T284+T360+T380+T519+T530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8" t="s">
        <v>78</v>
      </c>
      <c r="AT129" s="166" t="s">
        <v>72</v>
      </c>
      <c r="AU129" s="166" t="s">
        <v>73</v>
      </c>
      <c r="AY129" s="158" t="s">
        <v>128</v>
      </c>
      <c r="BK129" s="167">
        <f>BK130+BK249+BK258+BK281+BK284+BK360+BK380+BK519+BK530</f>
        <v>0</v>
      </c>
    </row>
    <row r="130" s="12" customFormat="1" ht="22.8" customHeight="1">
      <c r="A130" s="12"/>
      <c r="B130" s="157"/>
      <c r="C130" s="12"/>
      <c r="D130" s="158" t="s">
        <v>72</v>
      </c>
      <c r="E130" s="168" t="s">
        <v>78</v>
      </c>
      <c r="F130" s="168" t="s">
        <v>129</v>
      </c>
      <c r="G130" s="12"/>
      <c r="H130" s="12"/>
      <c r="I130" s="160"/>
      <c r="J130" s="169">
        <f>BK130</f>
        <v>0</v>
      </c>
      <c r="K130" s="12"/>
      <c r="L130" s="157"/>
      <c r="M130" s="162"/>
      <c r="N130" s="163"/>
      <c r="O130" s="163"/>
      <c r="P130" s="164">
        <f>SUM(P131:P248)</f>
        <v>0</v>
      </c>
      <c r="Q130" s="163"/>
      <c r="R130" s="164">
        <f>SUM(R131:R248)</f>
        <v>0</v>
      </c>
      <c r="S130" s="163"/>
      <c r="T130" s="165">
        <f>SUM(T131:T248)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8" t="s">
        <v>78</v>
      </c>
      <c r="AT130" s="166" t="s">
        <v>72</v>
      </c>
      <c r="AU130" s="166" t="s">
        <v>78</v>
      </c>
      <c r="AY130" s="158" t="s">
        <v>128</v>
      </c>
      <c r="BK130" s="167">
        <f>SUM(BK131:BK248)</f>
        <v>0</v>
      </c>
    </row>
    <row r="131" s="2" customFormat="1" ht="37.8" customHeight="1">
      <c r="A131" s="37"/>
      <c r="B131" s="170"/>
      <c r="C131" s="171" t="s">
        <v>78</v>
      </c>
      <c r="D131" s="171" t="s">
        <v>130</v>
      </c>
      <c r="E131" s="172" t="s">
        <v>230</v>
      </c>
      <c r="F131" s="173" t="s">
        <v>231</v>
      </c>
      <c r="G131" s="174" t="s">
        <v>154</v>
      </c>
      <c r="H131" s="175">
        <v>46</v>
      </c>
      <c r="I131" s="176"/>
      <c r="J131" s="177">
        <f>ROUND(I131*H131,2)</f>
        <v>0</v>
      </c>
      <c r="K131" s="173" t="s">
        <v>155</v>
      </c>
      <c r="L131" s="38"/>
      <c r="M131" s="178" t="s">
        <v>1</v>
      </c>
      <c r="N131" s="179" t="s">
        <v>38</v>
      </c>
      <c r="O131" s="76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2" t="s">
        <v>88</v>
      </c>
      <c r="AT131" s="182" t="s">
        <v>130</v>
      </c>
      <c r="AU131" s="182" t="s">
        <v>82</v>
      </c>
      <c r="AY131" s="18" t="s">
        <v>128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8" t="s">
        <v>78</v>
      </c>
      <c r="BK131" s="183">
        <f>ROUND(I131*H131,2)</f>
        <v>0</v>
      </c>
      <c r="BL131" s="18" t="s">
        <v>88</v>
      </c>
      <c r="BM131" s="182" t="s">
        <v>82</v>
      </c>
    </row>
    <row r="132" s="13" customFormat="1">
      <c r="A132" s="13"/>
      <c r="B132" s="189"/>
      <c r="C132" s="13"/>
      <c r="D132" s="190" t="s">
        <v>156</v>
      </c>
      <c r="E132" s="191" t="s">
        <v>1</v>
      </c>
      <c r="F132" s="192" t="s">
        <v>232</v>
      </c>
      <c r="G132" s="13"/>
      <c r="H132" s="191" t="s">
        <v>1</v>
      </c>
      <c r="I132" s="193"/>
      <c r="J132" s="13"/>
      <c r="K132" s="13"/>
      <c r="L132" s="189"/>
      <c r="M132" s="194"/>
      <c r="N132" s="195"/>
      <c r="O132" s="195"/>
      <c r="P132" s="195"/>
      <c r="Q132" s="195"/>
      <c r="R132" s="195"/>
      <c r="S132" s="195"/>
      <c r="T132" s="19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1" t="s">
        <v>156</v>
      </c>
      <c r="AU132" s="191" t="s">
        <v>82</v>
      </c>
      <c r="AV132" s="13" t="s">
        <v>78</v>
      </c>
      <c r="AW132" s="13" t="s">
        <v>30</v>
      </c>
      <c r="AX132" s="13" t="s">
        <v>73</v>
      </c>
      <c r="AY132" s="191" t="s">
        <v>128</v>
      </c>
    </row>
    <row r="133" s="14" customFormat="1">
      <c r="A133" s="14"/>
      <c r="B133" s="197"/>
      <c r="C133" s="14"/>
      <c r="D133" s="190" t="s">
        <v>156</v>
      </c>
      <c r="E133" s="198" t="s">
        <v>1</v>
      </c>
      <c r="F133" s="199" t="s">
        <v>233</v>
      </c>
      <c r="G133" s="14"/>
      <c r="H133" s="200">
        <v>23</v>
      </c>
      <c r="I133" s="201"/>
      <c r="J133" s="14"/>
      <c r="K133" s="14"/>
      <c r="L133" s="197"/>
      <c r="M133" s="202"/>
      <c r="N133" s="203"/>
      <c r="O133" s="203"/>
      <c r="P133" s="203"/>
      <c r="Q133" s="203"/>
      <c r="R133" s="203"/>
      <c r="S133" s="203"/>
      <c r="T133" s="20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8" t="s">
        <v>156</v>
      </c>
      <c r="AU133" s="198" t="s">
        <v>82</v>
      </c>
      <c r="AV133" s="14" t="s">
        <v>82</v>
      </c>
      <c r="AW133" s="14" t="s">
        <v>30</v>
      </c>
      <c r="AX133" s="14" t="s">
        <v>73</v>
      </c>
      <c r="AY133" s="198" t="s">
        <v>128</v>
      </c>
    </row>
    <row r="134" s="13" customFormat="1">
      <c r="A134" s="13"/>
      <c r="B134" s="189"/>
      <c r="C134" s="13"/>
      <c r="D134" s="190" t="s">
        <v>156</v>
      </c>
      <c r="E134" s="191" t="s">
        <v>1</v>
      </c>
      <c r="F134" s="192" t="s">
        <v>234</v>
      </c>
      <c r="G134" s="13"/>
      <c r="H134" s="191" t="s">
        <v>1</v>
      </c>
      <c r="I134" s="193"/>
      <c r="J134" s="13"/>
      <c r="K134" s="13"/>
      <c r="L134" s="189"/>
      <c r="M134" s="194"/>
      <c r="N134" s="195"/>
      <c r="O134" s="195"/>
      <c r="P134" s="195"/>
      <c r="Q134" s="195"/>
      <c r="R134" s="195"/>
      <c r="S134" s="195"/>
      <c r="T134" s="196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1" t="s">
        <v>156</v>
      </c>
      <c r="AU134" s="191" t="s">
        <v>82</v>
      </c>
      <c r="AV134" s="13" t="s">
        <v>78</v>
      </c>
      <c r="AW134" s="13" t="s">
        <v>30</v>
      </c>
      <c r="AX134" s="13" t="s">
        <v>73</v>
      </c>
      <c r="AY134" s="191" t="s">
        <v>128</v>
      </c>
    </row>
    <row r="135" s="14" customFormat="1">
      <c r="A135" s="14"/>
      <c r="B135" s="197"/>
      <c r="C135" s="14"/>
      <c r="D135" s="190" t="s">
        <v>156</v>
      </c>
      <c r="E135" s="198" t="s">
        <v>1</v>
      </c>
      <c r="F135" s="199" t="s">
        <v>235</v>
      </c>
      <c r="G135" s="14"/>
      <c r="H135" s="200">
        <v>23</v>
      </c>
      <c r="I135" s="201"/>
      <c r="J135" s="14"/>
      <c r="K135" s="14"/>
      <c r="L135" s="197"/>
      <c r="M135" s="202"/>
      <c r="N135" s="203"/>
      <c r="O135" s="203"/>
      <c r="P135" s="203"/>
      <c r="Q135" s="203"/>
      <c r="R135" s="203"/>
      <c r="S135" s="203"/>
      <c r="T135" s="20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8" t="s">
        <v>156</v>
      </c>
      <c r="AU135" s="198" t="s">
        <v>82</v>
      </c>
      <c r="AV135" s="14" t="s">
        <v>82</v>
      </c>
      <c r="AW135" s="14" t="s">
        <v>30</v>
      </c>
      <c r="AX135" s="14" t="s">
        <v>73</v>
      </c>
      <c r="AY135" s="198" t="s">
        <v>128</v>
      </c>
    </row>
    <row r="136" s="15" customFormat="1">
      <c r="A136" s="15"/>
      <c r="B136" s="205"/>
      <c r="C136" s="15"/>
      <c r="D136" s="190" t="s">
        <v>156</v>
      </c>
      <c r="E136" s="206" t="s">
        <v>1</v>
      </c>
      <c r="F136" s="207" t="s">
        <v>159</v>
      </c>
      <c r="G136" s="15"/>
      <c r="H136" s="208">
        <v>46</v>
      </c>
      <c r="I136" s="209"/>
      <c r="J136" s="15"/>
      <c r="K136" s="15"/>
      <c r="L136" s="205"/>
      <c r="M136" s="210"/>
      <c r="N136" s="211"/>
      <c r="O136" s="211"/>
      <c r="P136" s="211"/>
      <c r="Q136" s="211"/>
      <c r="R136" s="211"/>
      <c r="S136" s="211"/>
      <c r="T136" s="212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6" t="s">
        <v>156</v>
      </c>
      <c r="AU136" s="206" t="s">
        <v>82</v>
      </c>
      <c r="AV136" s="15" t="s">
        <v>88</v>
      </c>
      <c r="AW136" s="15" t="s">
        <v>30</v>
      </c>
      <c r="AX136" s="15" t="s">
        <v>78</v>
      </c>
      <c r="AY136" s="206" t="s">
        <v>128</v>
      </c>
    </row>
    <row r="137" s="2" customFormat="1" ht="37.8" customHeight="1">
      <c r="A137" s="37"/>
      <c r="B137" s="170"/>
      <c r="C137" s="171" t="s">
        <v>82</v>
      </c>
      <c r="D137" s="171" t="s">
        <v>130</v>
      </c>
      <c r="E137" s="172" t="s">
        <v>236</v>
      </c>
      <c r="F137" s="173" t="s">
        <v>237</v>
      </c>
      <c r="G137" s="174" t="s">
        <v>154</v>
      </c>
      <c r="H137" s="175">
        <v>944</v>
      </c>
      <c r="I137" s="176"/>
      <c r="J137" s="177">
        <f>ROUND(I137*H137,2)</f>
        <v>0</v>
      </c>
      <c r="K137" s="173" t="s">
        <v>155</v>
      </c>
      <c r="L137" s="38"/>
      <c r="M137" s="178" t="s">
        <v>1</v>
      </c>
      <c r="N137" s="179" t="s">
        <v>38</v>
      </c>
      <c r="O137" s="76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2" t="s">
        <v>88</v>
      </c>
      <c r="AT137" s="182" t="s">
        <v>130</v>
      </c>
      <c r="AU137" s="182" t="s">
        <v>82</v>
      </c>
      <c r="AY137" s="18" t="s">
        <v>128</v>
      </c>
      <c r="BE137" s="183">
        <f>IF(N137="základní",J137,0)</f>
        <v>0</v>
      </c>
      <c r="BF137" s="183">
        <f>IF(N137="snížená",J137,0)</f>
        <v>0</v>
      </c>
      <c r="BG137" s="183">
        <f>IF(N137="zákl. přenesená",J137,0)</f>
        <v>0</v>
      </c>
      <c r="BH137" s="183">
        <f>IF(N137="sníž. přenesená",J137,0)</f>
        <v>0</v>
      </c>
      <c r="BI137" s="183">
        <f>IF(N137="nulová",J137,0)</f>
        <v>0</v>
      </c>
      <c r="BJ137" s="18" t="s">
        <v>78</v>
      </c>
      <c r="BK137" s="183">
        <f>ROUND(I137*H137,2)</f>
        <v>0</v>
      </c>
      <c r="BL137" s="18" t="s">
        <v>88</v>
      </c>
      <c r="BM137" s="182" t="s">
        <v>88</v>
      </c>
    </row>
    <row r="138" s="13" customFormat="1">
      <c r="A138" s="13"/>
      <c r="B138" s="189"/>
      <c r="C138" s="13"/>
      <c r="D138" s="190" t="s">
        <v>156</v>
      </c>
      <c r="E138" s="191" t="s">
        <v>1</v>
      </c>
      <c r="F138" s="192" t="s">
        <v>238</v>
      </c>
      <c r="G138" s="13"/>
      <c r="H138" s="191" t="s">
        <v>1</v>
      </c>
      <c r="I138" s="193"/>
      <c r="J138" s="13"/>
      <c r="K138" s="13"/>
      <c r="L138" s="189"/>
      <c r="M138" s="194"/>
      <c r="N138" s="195"/>
      <c r="O138" s="195"/>
      <c r="P138" s="195"/>
      <c r="Q138" s="195"/>
      <c r="R138" s="195"/>
      <c r="S138" s="195"/>
      <c r="T138" s="19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1" t="s">
        <v>156</v>
      </c>
      <c r="AU138" s="191" t="s">
        <v>82</v>
      </c>
      <c r="AV138" s="13" t="s">
        <v>78</v>
      </c>
      <c r="AW138" s="13" t="s">
        <v>30</v>
      </c>
      <c r="AX138" s="13" t="s">
        <v>73</v>
      </c>
      <c r="AY138" s="191" t="s">
        <v>128</v>
      </c>
    </row>
    <row r="139" s="14" customFormat="1">
      <c r="A139" s="14"/>
      <c r="B139" s="197"/>
      <c r="C139" s="14"/>
      <c r="D139" s="190" t="s">
        <v>156</v>
      </c>
      <c r="E139" s="198" t="s">
        <v>1</v>
      </c>
      <c r="F139" s="199" t="s">
        <v>239</v>
      </c>
      <c r="G139" s="14"/>
      <c r="H139" s="200">
        <v>842</v>
      </c>
      <c r="I139" s="201"/>
      <c r="J139" s="14"/>
      <c r="K139" s="14"/>
      <c r="L139" s="197"/>
      <c r="M139" s="202"/>
      <c r="N139" s="203"/>
      <c r="O139" s="203"/>
      <c r="P139" s="203"/>
      <c r="Q139" s="203"/>
      <c r="R139" s="203"/>
      <c r="S139" s="203"/>
      <c r="T139" s="20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8" t="s">
        <v>156</v>
      </c>
      <c r="AU139" s="198" t="s">
        <v>82</v>
      </c>
      <c r="AV139" s="14" t="s">
        <v>82</v>
      </c>
      <c r="AW139" s="14" t="s">
        <v>30</v>
      </c>
      <c r="AX139" s="14" t="s">
        <v>73</v>
      </c>
      <c r="AY139" s="198" t="s">
        <v>128</v>
      </c>
    </row>
    <row r="140" s="13" customFormat="1">
      <c r="A140" s="13"/>
      <c r="B140" s="189"/>
      <c r="C140" s="13"/>
      <c r="D140" s="190" t="s">
        <v>156</v>
      </c>
      <c r="E140" s="191" t="s">
        <v>1</v>
      </c>
      <c r="F140" s="192" t="s">
        <v>240</v>
      </c>
      <c r="G140" s="13"/>
      <c r="H140" s="191" t="s">
        <v>1</v>
      </c>
      <c r="I140" s="193"/>
      <c r="J140" s="13"/>
      <c r="K140" s="13"/>
      <c r="L140" s="189"/>
      <c r="M140" s="194"/>
      <c r="N140" s="195"/>
      <c r="O140" s="195"/>
      <c r="P140" s="195"/>
      <c r="Q140" s="195"/>
      <c r="R140" s="195"/>
      <c r="S140" s="195"/>
      <c r="T140" s="19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1" t="s">
        <v>156</v>
      </c>
      <c r="AU140" s="191" t="s">
        <v>82</v>
      </c>
      <c r="AV140" s="13" t="s">
        <v>78</v>
      </c>
      <c r="AW140" s="13" t="s">
        <v>30</v>
      </c>
      <c r="AX140" s="13" t="s">
        <v>73</v>
      </c>
      <c r="AY140" s="191" t="s">
        <v>128</v>
      </c>
    </row>
    <row r="141" s="14" customFormat="1">
      <c r="A141" s="14"/>
      <c r="B141" s="197"/>
      <c r="C141" s="14"/>
      <c r="D141" s="190" t="s">
        <v>156</v>
      </c>
      <c r="E141" s="198" t="s">
        <v>1</v>
      </c>
      <c r="F141" s="199" t="s">
        <v>241</v>
      </c>
      <c r="G141" s="14"/>
      <c r="H141" s="200">
        <v>79</v>
      </c>
      <c r="I141" s="201"/>
      <c r="J141" s="14"/>
      <c r="K141" s="14"/>
      <c r="L141" s="197"/>
      <c r="M141" s="202"/>
      <c r="N141" s="203"/>
      <c r="O141" s="203"/>
      <c r="P141" s="203"/>
      <c r="Q141" s="203"/>
      <c r="R141" s="203"/>
      <c r="S141" s="203"/>
      <c r="T141" s="20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8" t="s">
        <v>156</v>
      </c>
      <c r="AU141" s="198" t="s">
        <v>82</v>
      </c>
      <c r="AV141" s="14" t="s">
        <v>82</v>
      </c>
      <c r="AW141" s="14" t="s">
        <v>30</v>
      </c>
      <c r="AX141" s="14" t="s">
        <v>73</v>
      </c>
      <c r="AY141" s="198" t="s">
        <v>128</v>
      </c>
    </row>
    <row r="142" s="13" customFormat="1">
      <c r="A142" s="13"/>
      <c r="B142" s="189"/>
      <c r="C142" s="13"/>
      <c r="D142" s="190" t="s">
        <v>156</v>
      </c>
      <c r="E142" s="191" t="s">
        <v>1</v>
      </c>
      <c r="F142" s="192" t="s">
        <v>242</v>
      </c>
      <c r="G142" s="13"/>
      <c r="H142" s="191" t="s">
        <v>1</v>
      </c>
      <c r="I142" s="193"/>
      <c r="J142" s="13"/>
      <c r="K142" s="13"/>
      <c r="L142" s="189"/>
      <c r="M142" s="194"/>
      <c r="N142" s="195"/>
      <c r="O142" s="195"/>
      <c r="P142" s="195"/>
      <c r="Q142" s="195"/>
      <c r="R142" s="195"/>
      <c r="S142" s="195"/>
      <c r="T142" s="19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1" t="s">
        <v>156</v>
      </c>
      <c r="AU142" s="191" t="s">
        <v>82</v>
      </c>
      <c r="AV142" s="13" t="s">
        <v>78</v>
      </c>
      <c r="AW142" s="13" t="s">
        <v>30</v>
      </c>
      <c r="AX142" s="13" t="s">
        <v>73</v>
      </c>
      <c r="AY142" s="191" t="s">
        <v>128</v>
      </c>
    </row>
    <row r="143" s="14" customFormat="1">
      <c r="A143" s="14"/>
      <c r="B143" s="197"/>
      <c r="C143" s="14"/>
      <c r="D143" s="190" t="s">
        <v>156</v>
      </c>
      <c r="E143" s="198" t="s">
        <v>1</v>
      </c>
      <c r="F143" s="199" t="s">
        <v>233</v>
      </c>
      <c r="G143" s="14"/>
      <c r="H143" s="200">
        <v>23</v>
      </c>
      <c r="I143" s="201"/>
      <c r="J143" s="14"/>
      <c r="K143" s="14"/>
      <c r="L143" s="197"/>
      <c r="M143" s="202"/>
      <c r="N143" s="203"/>
      <c r="O143" s="203"/>
      <c r="P143" s="203"/>
      <c r="Q143" s="203"/>
      <c r="R143" s="203"/>
      <c r="S143" s="203"/>
      <c r="T143" s="20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8" t="s">
        <v>156</v>
      </c>
      <c r="AU143" s="198" t="s">
        <v>82</v>
      </c>
      <c r="AV143" s="14" t="s">
        <v>82</v>
      </c>
      <c r="AW143" s="14" t="s">
        <v>30</v>
      </c>
      <c r="AX143" s="14" t="s">
        <v>73</v>
      </c>
      <c r="AY143" s="198" t="s">
        <v>128</v>
      </c>
    </row>
    <row r="144" s="15" customFormat="1">
      <c r="A144" s="15"/>
      <c r="B144" s="205"/>
      <c r="C144" s="15"/>
      <c r="D144" s="190" t="s">
        <v>156</v>
      </c>
      <c r="E144" s="206" t="s">
        <v>1</v>
      </c>
      <c r="F144" s="207" t="s">
        <v>159</v>
      </c>
      <c r="G144" s="15"/>
      <c r="H144" s="208">
        <v>944</v>
      </c>
      <c r="I144" s="209"/>
      <c r="J144" s="15"/>
      <c r="K144" s="15"/>
      <c r="L144" s="205"/>
      <c r="M144" s="210"/>
      <c r="N144" s="211"/>
      <c r="O144" s="211"/>
      <c r="P144" s="211"/>
      <c r="Q144" s="211"/>
      <c r="R144" s="211"/>
      <c r="S144" s="211"/>
      <c r="T144" s="21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06" t="s">
        <v>156</v>
      </c>
      <c r="AU144" s="206" t="s">
        <v>82</v>
      </c>
      <c r="AV144" s="15" t="s">
        <v>88</v>
      </c>
      <c r="AW144" s="15" t="s">
        <v>30</v>
      </c>
      <c r="AX144" s="15" t="s">
        <v>78</v>
      </c>
      <c r="AY144" s="206" t="s">
        <v>128</v>
      </c>
    </row>
    <row r="145" s="2" customFormat="1" ht="37.8" customHeight="1">
      <c r="A145" s="37"/>
      <c r="B145" s="170"/>
      <c r="C145" s="171" t="s">
        <v>85</v>
      </c>
      <c r="D145" s="171" t="s">
        <v>130</v>
      </c>
      <c r="E145" s="172" t="s">
        <v>243</v>
      </c>
      <c r="F145" s="173" t="s">
        <v>244</v>
      </c>
      <c r="G145" s="174" t="s">
        <v>154</v>
      </c>
      <c r="H145" s="175">
        <v>1641</v>
      </c>
      <c r="I145" s="176"/>
      <c r="J145" s="177">
        <f>ROUND(I145*H145,2)</f>
        <v>0</v>
      </c>
      <c r="K145" s="173" t="s">
        <v>155</v>
      </c>
      <c r="L145" s="38"/>
      <c r="M145" s="178" t="s">
        <v>1</v>
      </c>
      <c r="N145" s="179" t="s">
        <v>38</v>
      </c>
      <c r="O145" s="76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2" t="s">
        <v>88</v>
      </c>
      <c r="AT145" s="182" t="s">
        <v>130</v>
      </c>
      <c r="AU145" s="182" t="s">
        <v>82</v>
      </c>
      <c r="AY145" s="18" t="s">
        <v>128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8" t="s">
        <v>78</v>
      </c>
      <c r="BK145" s="183">
        <f>ROUND(I145*H145,2)</f>
        <v>0</v>
      </c>
      <c r="BL145" s="18" t="s">
        <v>88</v>
      </c>
      <c r="BM145" s="182" t="s">
        <v>94</v>
      </c>
    </row>
    <row r="146" s="13" customFormat="1">
      <c r="A146" s="13"/>
      <c r="B146" s="189"/>
      <c r="C146" s="13"/>
      <c r="D146" s="190" t="s">
        <v>156</v>
      </c>
      <c r="E146" s="191" t="s">
        <v>1</v>
      </c>
      <c r="F146" s="192" t="s">
        <v>245</v>
      </c>
      <c r="G146" s="13"/>
      <c r="H146" s="191" t="s">
        <v>1</v>
      </c>
      <c r="I146" s="193"/>
      <c r="J146" s="13"/>
      <c r="K146" s="13"/>
      <c r="L146" s="189"/>
      <c r="M146" s="194"/>
      <c r="N146" s="195"/>
      <c r="O146" s="195"/>
      <c r="P146" s="195"/>
      <c r="Q146" s="195"/>
      <c r="R146" s="195"/>
      <c r="S146" s="195"/>
      <c r="T146" s="19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1" t="s">
        <v>156</v>
      </c>
      <c r="AU146" s="191" t="s">
        <v>82</v>
      </c>
      <c r="AV146" s="13" t="s">
        <v>78</v>
      </c>
      <c r="AW146" s="13" t="s">
        <v>30</v>
      </c>
      <c r="AX146" s="13" t="s">
        <v>73</v>
      </c>
      <c r="AY146" s="191" t="s">
        <v>128</v>
      </c>
    </row>
    <row r="147" s="14" customFormat="1">
      <c r="A147" s="14"/>
      <c r="B147" s="197"/>
      <c r="C147" s="14"/>
      <c r="D147" s="190" t="s">
        <v>156</v>
      </c>
      <c r="E147" s="198" t="s">
        <v>1</v>
      </c>
      <c r="F147" s="199" t="s">
        <v>246</v>
      </c>
      <c r="G147" s="14"/>
      <c r="H147" s="200">
        <v>1092</v>
      </c>
      <c r="I147" s="201"/>
      <c r="J147" s="14"/>
      <c r="K147" s="14"/>
      <c r="L147" s="197"/>
      <c r="M147" s="202"/>
      <c r="N147" s="203"/>
      <c r="O147" s="203"/>
      <c r="P147" s="203"/>
      <c r="Q147" s="203"/>
      <c r="R147" s="203"/>
      <c r="S147" s="203"/>
      <c r="T147" s="20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8" t="s">
        <v>156</v>
      </c>
      <c r="AU147" s="198" t="s">
        <v>82</v>
      </c>
      <c r="AV147" s="14" t="s">
        <v>82</v>
      </c>
      <c r="AW147" s="14" t="s">
        <v>30</v>
      </c>
      <c r="AX147" s="14" t="s">
        <v>73</v>
      </c>
      <c r="AY147" s="198" t="s">
        <v>128</v>
      </c>
    </row>
    <row r="148" s="13" customFormat="1">
      <c r="A148" s="13"/>
      <c r="B148" s="189"/>
      <c r="C148" s="13"/>
      <c r="D148" s="190" t="s">
        <v>156</v>
      </c>
      <c r="E148" s="191" t="s">
        <v>1</v>
      </c>
      <c r="F148" s="192" t="s">
        <v>247</v>
      </c>
      <c r="G148" s="13"/>
      <c r="H148" s="191" t="s">
        <v>1</v>
      </c>
      <c r="I148" s="193"/>
      <c r="J148" s="13"/>
      <c r="K148" s="13"/>
      <c r="L148" s="189"/>
      <c r="M148" s="194"/>
      <c r="N148" s="195"/>
      <c r="O148" s="195"/>
      <c r="P148" s="195"/>
      <c r="Q148" s="195"/>
      <c r="R148" s="195"/>
      <c r="S148" s="195"/>
      <c r="T148" s="19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1" t="s">
        <v>156</v>
      </c>
      <c r="AU148" s="191" t="s">
        <v>82</v>
      </c>
      <c r="AV148" s="13" t="s">
        <v>78</v>
      </c>
      <c r="AW148" s="13" t="s">
        <v>30</v>
      </c>
      <c r="AX148" s="13" t="s">
        <v>73</v>
      </c>
      <c r="AY148" s="191" t="s">
        <v>128</v>
      </c>
    </row>
    <row r="149" s="14" customFormat="1">
      <c r="A149" s="14"/>
      <c r="B149" s="197"/>
      <c r="C149" s="14"/>
      <c r="D149" s="190" t="s">
        <v>156</v>
      </c>
      <c r="E149" s="198" t="s">
        <v>1</v>
      </c>
      <c r="F149" s="199" t="s">
        <v>248</v>
      </c>
      <c r="G149" s="14"/>
      <c r="H149" s="200">
        <v>549</v>
      </c>
      <c r="I149" s="201"/>
      <c r="J149" s="14"/>
      <c r="K149" s="14"/>
      <c r="L149" s="197"/>
      <c r="M149" s="202"/>
      <c r="N149" s="203"/>
      <c r="O149" s="203"/>
      <c r="P149" s="203"/>
      <c r="Q149" s="203"/>
      <c r="R149" s="203"/>
      <c r="S149" s="203"/>
      <c r="T149" s="20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8" t="s">
        <v>156</v>
      </c>
      <c r="AU149" s="198" t="s">
        <v>82</v>
      </c>
      <c r="AV149" s="14" t="s">
        <v>82</v>
      </c>
      <c r="AW149" s="14" t="s">
        <v>30</v>
      </c>
      <c r="AX149" s="14" t="s">
        <v>73</v>
      </c>
      <c r="AY149" s="198" t="s">
        <v>128</v>
      </c>
    </row>
    <row r="150" s="15" customFormat="1">
      <c r="A150" s="15"/>
      <c r="B150" s="205"/>
      <c r="C150" s="15"/>
      <c r="D150" s="190" t="s">
        <v>156</v>
      </c>
      <c r="E150" s="206" t="s">
        <v>1</v>
      </c>
      <c r="F150" s="207" t="s">
        <v>159</v>
      </c>
      <c r="G150" s="15"/>
      <c r="H150" s="208">
        <v>1641</v>
      </c>
      <c r="I150" s="209"/>
      <c r="J150" s="15"/>
      <c r="K150" s="15"/>
      <c r="L150" s="205"/>
      <c r="M150" s="210"/>
      <c r="N150" s="211"/>
      <c r="O150" s="211"/>
      <c r="P150" s="211"/>
      <c r="Q150" s="211"/>
      <c r="R150" s="211"/>
      <c r="S150" s="211"/>
      <c r="T150" s="21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6" t="s">
        <v>156</v>
      </c>
      <c r="AU150" s="206" t="s">
        <v>82</v>
      </c>
      <c r="AV150" s="15" t="s">
        <v>88</v>
      </c>
      <c r="AW150" s="15" t="s">
        <v>30</v>
      </c>
      <c r="AX150" s="15" t="s">
        <v>78</v>
      </c>
      <c r="AY150" s="206" t="s">
        <v>128</v>
      </c>
    </row>
    <row r="151" s="2" customFormat="1" ht="33" customHeight="1">
      <c r="A151" s="37"/>
      <c r="B151" s="170"/>
      <c r="C151" s="171" t="s">
        <v>88</v>
      </c>
      <c r="D151" s="171" t="s">
        <v>130</v>
      </c>
      <c r="E151" s="172" t="s">
        <v>249</v>
      </c>
      <c r="F151" s="173" t="s">
        <v>250</v>
      </c>
      <c r="G151" s="174" t="s">
        <v>154</v>
      </c>
      <c r="H151" s="175">
        <v>79</v>
      </c>
      <c r="I151" s="176"/>
      <c r="J151" s="177">
        <f>ROUND(I151*H151,2)</f>
        <v>0</v>
      </c>
      <c r="K151" s="173" t="s">
        <v>155</v>
      </c>
      <c r="L151" s="38"/>
      <c r="M151" s="178" t="s">
        <v>1</v>
      </c>
      <c r="N151" s="179" t="s">
        <v>38</v>
      </c>
      <c r="O151" s="76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2" t="s">
        <v>88</v>
      </c>
      <c r="AT151" s="182" t="s">
        <v>130</v>
      </c>
      <c r="AU151" s="182" t="s">
        <v>82</v>
      </c>
      <c r="AY151" s="18" t="s">
        <v>128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8" t="s">
        <v>78</v>
      </c>
      <c r="BK151" s="183">
        <f>ROUND(I151*H151,2)</f>
        <v>0</v>
      </c>
      <c r="BL151" s="18" t="s">
        <v>88</v>
      </c>
      <c r="BM151" s="182" t="s">
        <v>100</v>
      </c>
    </row>
    <row r="152" s="13" customFormat="1">
      <c r="A152" s="13"/>
      <c r="B152" s="189"/>
      <c r="C152" s="13"/>
      <c r="D152" s="190" t="s">
        <v>156</v>
      </c>
      <c r="E152" s="191" t="s">
        <v>1</v>
      </c>
      <c r="F152" s="192" t="s">
        <v>240</v>
      </c>
      <c r="G152" s="13"/>
      <c r="H152" s="191" t="s">
        <v>1</v>
      </c>
      <c r="I152" s="193"/>
      <c r="J152" s="13"/>
      <c r="K152" s="13"/>
      <c r="L152" s="189"/>
      <c r="M152" s="194"/>
      <c r="N152" s="195"/>
      <c r="O152" s="195"/>
      <c r="P152" s="195"/>
      <c r="Q152" s="195"/>
      <c r="R152" s="195"/>
      <c r="S152" s="195"/>
      <c r="T152" s="19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1" t="s">
        <v>156</v>
      </c>
      <c r="AU152" s="191" t="s">
        <v>82</v>
      </c>
      <c r="AV152" s="13" t="s">
        <v>78</v>
      </c>
      <c r="AW152" s="13" t="s">
        <v>30</v>
      </c>
      <c r="AX152" s="13" t="s">
        <v>73</v>
      </c>
      <c r="AY152" s="191" t="s">
        <v>128</v>
      </c>
    </row>
    <row r="153" s="14" customFormat="1">
      <c r="A153" s="14"/>
      <c r="B153" s="197"/>
      <c r="C153" s="14"/>
      <c r="D153" s="190" t="s">
        <v>156</v>
      </c>
      <c r="E153" s="198" t="s">
        <v>1</v>
      </c>
      <c r="F153" s="199" t="s">
        <v>241</v>
      </c>
      <c r="G153" s="14"/>
      <c r="H153" s="200">
        <v>79</v>
      </c>
      <c r="I153" s="201"/>
      <c r="J153" s="14"/>
      <c r="K153" s="14"/>
      <c r="L153" s="197"/>
      <c r="M153" s="202"/>
      <c r="N153" s="203"/>
      <c r="O153" s="203"/>
      <c r="P153" s="203"/>
      <c r="Q153" s="203"/>
      <c r="R153" s="203"/>
      <c r="S153" s="203"/>
      <c r="T153" s="20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98" t="s">
        <v>156</v>
      </c>
      <c r="AU153" s="198" t="s">
        <v>82</v>
      </c>
      <c r="AV153" s="14" t="s">
        <v>82</v>
      </c>
      <c r="AW153" s="14" t="s">
        <v>30</v>
      </c>
      <c r="AX153" s="14" t="s">
        <v>73</v>
      </c>
      <c r="AY153" s="198" t="s">
        <v>128</v>
      </c>
    </row>
    <row r="154" s="15" customFormat="1">
      <c r="A154" s="15"/>
      <c r="B154" s="205"/>
      <c r="C154" s="15"/>
      <c r="D154" s="190" t="s">
        <v>156</v>
      </c>
      <c r="E154" s="206" t="s">
        <v>1</v>
      </c>
      <c r="F154" s="207" t="s">
        <v>159</v>
      </c>
      <c r="G154" s="15"/>
      <c r="H154" s="208">
        <v>79</v>
      </c>
      <c r="I154" s="209"/>
      <c r="J154" s="15"/>
      <c r="K154" s="15"/>
      <c r="L154" s="205"/>
      <c r="M154" s="210"/>
      <c r="N154" s="211"/>
      <c r="O154" s="211"/>
      <c r="P154" s="211"/>
      <c r="Q154" s="211"/>
      <c r="R154" s="211"/>
      <c r="S154" s="211"/>
      <c r="T154" s="212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06" t="s">
        <v>156</v>
      </c>
      <c r="AU154" s="206" t="s">
        <v>82</v>
      </c>
      <c r="AV154" s="15" t="s">
        <v>88</v>
      </c>
      <c r="AW154" s="15" t="s">
        <v>30</v>
      </c>
      <c r="AX154" s="15" t="s">
        <v>78</v>
      </c>
      <c r="AY154" s="206" t="s">
        <v>128</v>
      </c>
    </row>
    <row r="155" s="2" customFormat="1" ht="37.8" customHeight="1">
      <c r="A155" s="37"/>
      <c r="B155" s="170"/>
      <c r="C155" s="171" t="s">
        <v>91</v>
      </c>
      <c r="D155" s="171" t="s">
        <v>130</v>
      </c>
      <c r="E155" s="172" t="s">
        <v>251</v>
      </c>
      <c r="F155" s="173" t="s">
        <v>252</v>
      </c>
      <c r="G155" s="174" t="s">
        <v>154</v>
      </c>
      <c r="H155" s="175">
        <v>549</v>
      </c>
      <c r="I155" s="176"/>
      <c r="J155" s="177">
        <f>ROUND(I155*H155,2)</f>
        <v>0</v>
      </c>
      <c r="K155" s="173" t="s">
        <v>155</v>
      </c>
      <c r="L155" s="38"/>
      <c r="M155" s="178" t="s">
        <v>1</v>
      </c>
      <c r="N155" s="179" t="s">
        <v>38</v>
      </c>
      <c r="O155" s="76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2" t="s">
        <v>88</v>
      </c>
      <c r="AT155" s="182" t="s">
        <v>130</v>
      </c>
      <c r="AU155" s="182" t="s">
        <v>82</v>
      </c>
      <c r="AY155" s="18" t="s">
        <v>128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8" t="s">
        <v>78</v>
      </c>
      <c r="BK155" s="183">
        <f>ROUND(I155*H155,2)</f>
        <v>0</v>
      </c>
      <c r="BL155" s="18" t="s">
        <v>88</v>
      </c>
      <c r="BM155" s="182" t="s">
        <v>137</v>
      </c>
    </row>
    <row r="156" s="13" customFormat="1">
      <c r="A156" s="13"/>
      <c r="B156" s="189"/>
      <c r="C156" s="13"/>
      <c r="D156" s="190" t="s">
        <v>156</v>
      </c>
      <c r="E156" s="191" t="s">
        <v>1</v>
      </c>
      <c r="F156" s="192" t="s">
        <v>247</v>
      </c>
      <c r="G156" s="13"/>
      <c r="H156" s="191" t="s">
        <v>1</v>
      </c>
      <c r="I156" s="193"/>
      <c r="J156" s="13"/>
      <c r="K156" s="13"/>
      <c r="L156" s="189"/>
      <c r="M156" s="194"/>
      <c r="N156" s="195"/>
      <c r="O156" s="195"/>
      <c r="P156" s="195"/>
      <c r="Q156" s="195"/>
      <c r="R156" s="195"/>
      <c r="S156" s="195"/>
      <c r="T156" s="19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1" t="s">
        <v>156</v>
      </c>
      <c r="AU156" s="191" t="s">
        <v>82</v>
      </c>
      <c r="AV156" s="13" t="s">
        <v>78</v>
      </c>
      <c r="AW156" s="13" t="s">
        <v>30</v>
      </c>
      <c r="AX156" s="13" t="s">
        <v>73</v>
      </c>
      <c r="AY156" s="191" t="s">
        <v>128</v>
      </c>
    </row>
    <row r="157" s="14" customFormat="1">
      <c r="A157" s="14"/>
      <c r="B157" s="197"/>
      <c r="C157" s="14"/>
      <c r="D157" s="190" t="s">
        <v>156</v>
      </c>
      <c r="E157" s="198" t="s">
        <v>1</v>
      </c>
      <c r="F157" s="199" t="s">
        <v>248</v>
      </c>
      <c r="G157" s="14"/>
      <c r="H157" s="200">
        <v>549</v>
      </c>
      <c r="I157" s="201"/>
      <c r="J157" s="14"/>
      <c r="K157" s="14"/>
      <c r="L157" s="197"/>
      <c r="M157" s="202"/>
      <c r="N157" s="203"/>
      <c r="O157" s="203"/>
      <c r="P157" s="203"/>
      <c r="Q157" s="203"/>
      <c r="R157" s="203"/>
      <c r="S157" s="203"/>
      <c r="T157" s="20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8" t="s">
        <v>156</v>
      </c>
      <c r="AU157" s="198" t="s">
        <v>82</v>
      </c>
      <c r="AV157" s="14" t="s">
        <v>82</v>
      </c>
      <c r="AW157" s="14" t="s">
        <v>30</v>
      </c>
      <c r="AX157" s="14" t="s">
        <v>73</v>
      </c>
      <c r="AY157" s="198" t="s">
        <v>128</v>
      </c>
    </row>
    <row r="158" s="15" customFormat="1">
      <c r="A158" s="15"/>
      <c r="B158" s="205"/>
      <c r="C158" s="15"/>
      <c r="D158" s="190" t="s">
        <v>156</v>
      </c>
      <c r="E158" s="206" t="s">
        <v>1</v>
      </c>
      <c r="F158" s="207" t="s">
        <v>159</v>
      </c>
      <c r="G158" s="15"/>
      <c r="H158" s="208">
        <v>549</v>
      </c>
      <c r="I158" s="209"/>
      <c r="J158" s="15"/>
      <c r="K158" s="15"/>
      <c r="L158" s="205"/>
      <c r="M158" s="210"/>
      <c r="N158" s="211"/>
      <c r="O158" s="211"/>
      <c r="P158" s="211"/>
      <c r="Q158" s="211"/>
      <c r="R158" s="211"/>
      <c r="S158" s="211"/>
      <c r="T158" s="212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6" t="s">
        <v>156</v>
      </c>
      <c r="AU158" s="206" t="s">
        <v>82</v>
      </c>
      <c r="AV158" s="15" t="s">
        <v>88</v>
      </c>
      <c r="AW158" s="15" t="s">
        <v>30</v>
      </c>
      <c r="AX158" s="15" t="s">
        <v>78</v>
      </c>
      <c r="AY158" s="206" t="s">
        <v>128</v>
      </c>
    </row>
    <row r="159" s="2" customFormat="1" ht="33" customHeight="1">
      <c r="A159" s="37"/>
      <c r="B159" s="170"/>
      <c r="C159" s="171" t="s">
        <v>94</v>
      </c>
      <c r="D159" s="171" t="s">
        <v>130</v>
      </c>
      <c r="E159" s="172" t="s">
        <v>253</v>
      </c>
      <c r="F159" s="173" t="s">
        <v>254</v>
      </c>
      <c r="G159" s="174" t="s">
        <v>154</v>
      </c>
      <c r="H159" s="175">
        <v>842</v>
      </c>
      <c r="I159" s="176"/>
      <c r="J159" s="177">
        <f>ROUND(I159*H159,2)</f>
        <v>0</v>
      </c>
      <c r="K159" s="173" t="s">
        <v>155</v>
      </c>
      <c r="L159" s="38"/>
      <c r="M159" s="178" t="s">
        <v>1</v>
      </c>
      <c r="N159" s="179" t="s">
        <v>38</v>
      </c>
      <c r="O159" s="76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2" t="s">
        <v>88</v>
      </c>
      <c r="AT159" s="182" t="s">
        <v>130</v>
      </c>
      <c r="AU159" s="182" t="s">
        <v>82</v>
      </c>
      <c r="AY159" s="18" t="s">
        <v>128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8" t="s">
        <v>78</v>
      </c>
      <c r="BK159" s="183">
        <f>ROUND(I159*H159,2)</f>
        <v>0</v>
      </c>
      <c r="BL159" s="18" t="s">
        <v>88</v>
      </c>
      <c r="BM159" s="182" t="s">
        <v>8</v>
      </c>
    </row>
    <row r="160" s="13" customFormat="1">
      <c r="A160" s="13"/>
      <c r="B160" s="189"/>
      <c r="C160" s="13"/>
      <c r="D160" s="190" t="s">
        <v>156</v>
      </c>
      <c r="E160" s="191" t="s">
        <v>1</v>
      </c>
      <c r="F160" s="192" t="s">
        <v>238</v>
      </c>
      <c r="G160" s="13"/>
      <c r="H160" s="191" t="s">
        <v>1</v>
      </c>
      <c r="I160" s="193"/>
      <c r="J160" s="13"/>
      <c r="K160" s="13"/>
      <c r="L160" s="189"/>
      <c r="M160" s="194"/>
      <c r="N160" s="195"/>
      <c r="O160" s="195"/>
      <c r="P160" s="195"/>
      <c r="Q160" s="195"/>
      <c r="R160" s="195"/>
      <c r="S160" s="195"/>
      <c r="T160" s="19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1" t="s">
        <v>156</v>
      </c>
      <c r="AU160" s="191" t="s">
        <v>82</v>
      </c>
      <c r="AV160" s="13" t="s">
        <v>78</v>
      </c>
      <c r="AW160" s="13" t="s">
        <v>30</v>
      </c>
      <c r="AX160" s="13" t="s">
        <v>73</v>
      </c>
      <c r="AY160" s="191" t="s">
        <v>128</v>
      </c>
    </row>
    <row r="161" s="14" customFormat="1">
      <c r="A161" s="14"/>
      <c r="B161" s="197"/>
      <c r="C161" s="14"/>
      <c r="D161" s="190" t="s">
        <v>156</v>
      </c>
      <c r="E161" s="198" t="s">
        <v>1</v>
      </c>
      <c r="F161" s="199" t="s">
        <v>239</v>
      </c>
      <c r="G161" s="14"/>
      <c r="H161" s="200">
        <v>842</v>
      </c>
      <c r="I161" s="201"/>
      <c r="J161" s="14"/>
      <c r="K161" s="14"/>
      <c r="L161" s="197"/>
      <c r="M161" s="202"/>
      <c r="N161" s="203"/>
      <c r="O161" s="203"/>
      <c r="P161" s="203"/>
      <c r="Q161" s="203"/>
      <c r="R161" s="203"/>
      <c r="S161" s="203"/>
      <c r="T161" s="20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8" t="s">
        <v>156</v>
      </c>
      <c r="AU161" s="198" t="s">
        <v>82</v>
      </c>
      <c r="AV161" s="14" t="s">
        <v>82</v>
      </c>
      <c r="AW161" s="14" t="s">
        <v>30</v>
      </c>
      <c r="AX161" s="14" t="s">
        <v>73</v>
      </c>
      <c r="AY161" s="198" t="s">
        <v>128</v>
      </c>
    </row>
    <row r="162" s="15" customFormat="1">
      <c r="A162" s="15"/>
      <c r="B162" s="205"/>
      <c r="C162" s="15"/>
      <c r="D162" s="190" t="s">
        <v>156</v>
      </c>
      <c r="E162" s="206" t="s">
        <v>1</v>
      </c>
      <c r="F162" s="207" t="s">
        <v>159</v>
      </c>
      <c r="G162" s="15"/>
      <c r="H162" s="208">
        <v>842</v>
      </c>
      <c r="I162" s="209"/>
      <c r="J162" s="15"/>
      <c r="K162" s="15"/>
      <c r="L162" s="205"/>
      <c r="M162" s="210"/>
      <c r="N162" s="211"/>
      <c r="O162" s="211"/>
      <c r="P162" s="211"/>
      <c r="Q162" s="211"/>
      <c r="R162" s="211"/>
      <c r="S162" s="211"/>
      <c r="T162" s="212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06" t="s">
        <v>156</v>
      </c>
      <c r="AU162" s="206" t="s">
        <v>82</v>
      </c>
      <c r="AV162" s="15" t="s">
        <v>88</v>
      </c>
      <c r="AW162" s="15" t="s">
        <v>30</v>
      </c>
      <c r="AX162" s="15" t="s">
        <v>78</v>
      </c>
      <c r="AY162" s="206" t="s">
        <v>128</v>
      </c>
    </row>
    <row r="163" s="2" customFormat="1" ht="33" customHeight="1">
      <c r="A163" s="37"/>
      <c r="B163" s="170"/>
      <c r="C163" s="171" t="s">
        <v>97</v>
      </c>
      <c r="D163" s="171" t="s">
        <v>130</v>
      </c>
      <c r="E163" s="172" t="s">
        <v>255</v>
      </c>
      <c r="F163" s="173" t="s">
        <v>256</v>
      </c>
      <c r="G163" s="174" t="s">
        <v>154</v>
      </c>
      <c r="H163" s="175">
        <v>1092</v>
      </c>
      <c r="I163" s="176"/>
      <c r="J163" s="177">
        <f>ROUND(I163*H163,2)</f>
        <v>0</v>
      </c>
      <c r="K163" s="173" t="s">
        <v>155</v>
      </c>
      <c r="L163" s="38"/>
      <c r="M163" s="178" t="s">
        <v>1</v>
      </c>
      <c r="N163" s="179" t="s">
        <v>38</v>
      </c>
      <c r="O163" s="76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2" t="s">
        <v>88</v>
      </c>
      <c r="AT163" s="182" t="s">
        <v>130</v>
      </c>
      <c r="AU163" s="182" t="s">
        <v>82</v>
      </c>
      <c r="AY163" s="18" t="s">
        <v>128</v>
      </c>
      <c r="BE163" s="183">
        <f>IF(N163="základní",J163,0)</f>
        <v>0</v>
      </c>
      <c r="BF163" s="183">
        <f>IF(N163="snížená",J163,0)</f>
        <v>0</v>
      </c>
      <c r="BG163" s="183">
        <f>IF(N163="zákl. přenesená",J163,0)</f>
        <v>0</v>
      </c>
      <c r="BH163" s="183">
        <f>IF(N163="sníž. přenesená",J163,0)</f>
        <v>0</v>
      </c>
      <c r="BI163" s="183">
        <f>IF(N163="nulová",J163,0)</f>
        <v>0</v>
      </c>
      <c r="BJ163" s="18" t="s">
        <v>78</v>
      </c>
      <c r="BK163" s="183">
        <f>ROUND(I163*H163,2)</f>
        <v>0</v>
      </c>
      <c r="BL163" s="18" t="s">
        <v>88</v>
      </c>
      <c r="BM163" s="182" t="s">
        <v>140</v>
      </c>
    </row>
    <row r="164" s="13" customFormat="1">
      <c r="A164" s="13"/>
      <c r="B164" s="189"/>
      <c r="C164" s="13"/>
      <c r="D164" s="190" t="s">
        <v>156</v>
      </c>
      <c r="E164" s="191" t="s">
        <v>1</v>
      </c>
      <c r="F164" s="192" t="s">
        <v>245</v>
      </c>
      <c r="G164" s="13"/>
      <c r="H164" s="191" t="s">
        <v>1</v>
      </c>
      <c r="I164" s="193"/>
      <c r="J164" s="13"/>
      <c r="K164" s="13"/>
      <c r="L164" s="189"/>
      <c r="M164" s="194"/>
      <c r="N164" s="195"/>
      <c r="O164" s="195"/>
      <c r="P164" s="195"/>
      <c r="Q164" s="195"/>
      <c r="R164" s="195"/>
      <c r="S164" s="195"/>
      <c r="T164" s="19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1" t="s">
        <v>156</v>
      </c>
      <c r="AU164" s="191" t="s">
        <v>82</v>
      </c>
      <c r="AV164" s="13" t="s">
        <v>78</v>
      </c>
      <c r="AW164" s="13" t="s">
        <v>30</v>
      </c>
      <c r="AX164" s="13" t="s">
        <v>73</v>
      </c>
      <c r="AY164" s="191" t="s">
        <v>128</v>
      </c>
    </row>
    <row r="165" s="14" customFormat="1">
      <c r="A165" s="14"/>
      <c r="B165" s="197"/>
      <c r="C165" s="14"/>
      <c r="D165" s="190" t="s">
        <v>156</v>
      </c>
      <c r="E165" s="198" t="s">
        <v>1</v>
      </c>
      <c r="F165" s="199" t="s">
        <v>246</v>
      </c>
      <c r="G165" s="14"/>
      <c r="H165" s="200">
        <v>1092</v>
      </c>
      <c r="I165" s="201"/>
      <c r="J165" s="14"/>
      <c r="K165" s="14"/>
      <c r="L165" s="197"/>
      <c r="M165" s="202"/>
      <c r="N165" s="203"/>
      <c r="O165" s="203"/>
      <c r="P165" s="203"/>
      <c r="Q165" s="203"/>
      <c r="R165" s="203"/>
      <c r="S165" s="203"/>
      <c r="T165" s="20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8" t="s">
        <v>156</v>
      </c>
      <c r="AU165" s="198" t="s">
        <v>82</v>
      </c>
      <c r="AV165" s="14" t="s">
        <v>82</v>
      </c>
      <c r="AW165" s="14" t="s">
        <v>30</v>
      </c>
      <c r="AX165" s="14" t="s">
        <v>73</v>
      </c>
      <c r="AY165" s="198" t="s">
        <v>128</v>
      </c>
    </row>
    <row r="166" s="15" customFormat="1">
      <c r="A166" s="15"/>
      <c r="B166" s="205"/>
      <c r="C166" s="15"/>
      <c r="D166" s="190" t="s">
        <v>156</v>
      </c>
      <c r="E166" s="206" t="s">
        <v>1</v>
      </c>
      <c r="F166" s="207" t="s">
        <v>159</v>
      </c>
      <c r="G166" s="15"/>
      <c r="H166" s="208">
        <v>1092</v>
      </c>
      <c r="I166" s="209"/>
      <c r="J166" s="15"/>
      <c r="K166" s="15"/>
      <c r="L166" s="205"/>
      <c r="M166" s="210"/>
      <c r="N166" s="211"/>
      <c r="O166" s="211"/>
      <c r="P166" s="211"/>
      <c r="Q166" s="211"/>
      <c r="R166" s="211"/>
      <c r="S166" s="211"/>
      <c r="T166" s="212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6" t="s">
        <v>156</v>
      </c>
      <c r="AU166" s="206" t="s">
        <v>82</v>
      </c>
      <c r="AV166" s="15" t="s">
        <v>88</v>
      </c>
      <c r="AW166" s="15" t="s">
        <v>30</v>
      </c>
      <c r="AX166" s="15" t="s">
        <v>78</v>
      </c>
      <c r="AY166" s="206" t="s">
        <v>128</v>
      </c>
    </row>
    <row r="167" s="2" customFormat="1" ht="33" customHeight="1">
      <c r="A167" s="37"/>
      <c r="B167" s="170"/>
      <c r="C167" s="171" t="s">
        <v>100</v>
      </c>
      <c r="D167" s="171" t="s">
        <v>130</v>
      </c>
      <c r="E167" s="172" t="s">
        <v>257</v>
      </c>
      <c r="F167" s="173" t="s">
        <v>258</v>
      </c>
      <c r="G167" s="174" t="s">
        <v>154</v>
      </c>
      <c r="H167" s="175">
        <v>2448</v>
      </c>
      <c r="I167" s="176"/>
      <c r="J167" s="177">
        <f>ROUND(I167*H167,2)</f>
        <v>0</v>
      </c>
      <c r="K167" s="173" t="s">
        <v>155</v>
      </c>
      <c r="L167" s="38"/>
      <c r="M167" s="178" t="s">
        <v>1</v>
      </c>
      <c r="N167" s="179" t="s">
        <v>38</v>
      </c>
      <c r="O167" s="76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2" t="s">
        <v>88</v>
      </c>
      <c r="AT167" s="182" t="s">
        <v>130</v>
      </c>
      <c r="AU167" s="182" t="s">
        <v>82</v>
      </c>
      <c r="AY167" s="18" t="s">
        <v>128</v>
      </c>
      <c r="BE167" s="183">
        <f>IF(N167="základní",J167,0)</f>
        <v>0</v>
      </c>
      <c r="BF167" s="183">
        <f>IF(N167="snížená",J167,0)</f>
        <v>0</v>
      </c>
      <c r="BG167" s="183">
        <f>IF(N167="zákl. přenesená",J167,0)</f>
        <v>0</v>
      </c>
      <c r="BH167" s="183">
        <f>IF(N167="sníž. přenesená",J167,0)</f>
        <v>0</v>
      </c>
      <c r="BI167" s="183">
        <f>IF(N167="nulová",J167,0)</f>
        <v>0</v>
      </c>
      <c r="BJ167" s="18" t="s">
        <v>78</v>
      </c>
      <c r="BK167" s="183">
        <f>ROUND(I167*H167,2)</f>
        <v>0</v>
      </c>
      <c r="BL167" s="18" t="s">
        <v>88</v>
      </c>
      <c r="BM167" s="182" t="s">
        <v>182</v>
      </c>
    </row>
    <row r="168" s="2" customFormat="1" ht="24.15" customHeight="1">
      <c r="A168" s="37"/>
      <c r="B168" s="170"/>
      <c r="C168" s="171" t="s">
        <v>144</v>
      </c>
      <c r="D168" s="171" t="s">
        <v>130</v>
      </c>
      <c r="E168" s="172" t="s">
        <v>259</v>
      </c>
      <c r="F168" s="173" t="s">
        <v>260</v>
      </c>
      <c r="G168" s="174" t="s">
        <v>195</v>
      </c>
      <c r="H168" s="175">
        <v>686</v>
      </c>
      <c r="I168" s="176"/>
      <c r="J168" s="177">
        <f>ROUND(I168*H168,2)</f>
        <v>0</v>
      </c>
      <c r="K168" s="173" t="s">
        <v>155</v>
      </c>
      <c r="L168" s="38"/>
      <c r="M168" s="178" t="s">
        <v>1</v>
      </c>
      <c r="N168" s="179" t="s">
        <v>38</v>
      </c>
      <c r="O168" s="76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2" t="s">
        <v>88</v>
      </c>
      <c r="AT168" s="182" t="s">
        <v>130</v>
      </c>
      <c r="AU168" s="182" t="s">
        <v>82</v>
      </c>
      <c r="AY168" s="18" t="s">
        <v>128</v>
      </c>
      <c r="BE168" s="183">
        <f>IF(N168="základní",J168,0)</f>
        <v>0</v>
      </c>
      <c r="BF168" s="183">
        <f>IF(N168="snížená",J168,0)</f>
        <v>0</v>
      </c>
      <c r="BG168" s="183">
        <f>IF(N168="zákl. přenesená",J168,0)</f>
        <v>0</v>
      </c>
      <c r="BH168" s="183">
        <f>IF(N168="sníž. přenesená",J168,0)</f>
        <v>0</v>
      </c>
      <c r="BI168" s="183">
        <f>IF(N168="nulová",J168,0)</f>
        <v>0</v>
      </c>
      <c r="BJ168" s="18" t="s">
        <v>78</v>
      </c>
      <c r="BK168" s="183">
        <f>ROUND(I168*H168,2)</f>
        <v>0</v>
      </c>
      <c r="BL168" s="18" t="s">
        <v>88</v>
      </c>
      <c r="BM168" s="182" t="s">
        <v>186</v>
      </c>
    </row>
    <row r="169" s="2" customFormat="1" ht="24.15" customHeight="1">
      <c r="A169" s="37"/>
      <c r="B169" s="170"/>
      <c r="C169" s="171" t="s">
        <v>137</v>
      </c>
      <c r="D169" s="171" t="s">
        <v>130</v>
      </c>
      <c r="E169" s="172" t="s">
        <v>261</v>
      </c>
      <c r="F169" s="173" t="s">
        <v>262</v>
      </c>
      <c r="G169" s="174" t="s">
        <v>195</v>
      </c>
      <c r="H169" s="175">
        <v>575</v>
      </c>
      <c r="I169" s="176"/>
      <c r="J169" s="177">
        <f>ROUND(I169*H169,2)</f>
        <v>0</v>
      </c>
      <c r="K169" s="173" t="s">
        <v>155</v>
      </c>
      <c r="L169" s="38"/>
      <c r="M169" s="178" t="s">
        <v>1</v>
      </c>
      <c r="N169" s="179" t="s">
        <v>38</v>
      </c>
      <c r="O169" s="76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2" t="s">
        <v>88</v>
      </c>
      <c r="AT169" s="182" t="s">
        <v>130</v>
      </c>
      <c r="AU169" s="182" t="s">
        <v>82</v>
      </c>
      <c r="AY169" s="18" t="s">
        <v>128</v>
      </c>
      <c r="BE169" s="183">
        <f>IF(N169="základní",J169,0)</f>
        <v>0</v>
      </c>
      <c r="BF169" s="183">
        <f>IF(N169="snížená",J169,0)</f>
        <v>0</v>
      </c>
      <c r="BG169" s="183">
        <f>IF(N169="zákl. přenesená",J169,0)</f>
        <v>0</v>
      </c>
      <c r="BH169" s="183">
        <f>IF(N169="sníž. přenesená",J169,0)</f>
        <v>0</v>
      </c>
      <c r="BI169" s="183">
        <f>IF(N169="nulová",J169,0)</f>
        <v>0</v>
      </c>
      <c r="BJ169" s="18" t="s">
        <v>78</v>
      </c>
      <c r="BK169" s="183">
        <f>ROUND(I169*H169,2)</f>
        <v>0</v>
      </c>
      <c r="BL169" s="18" t="s">
        <v>88</v>
      </c>
      <c r="BM169" s="182" t="s">
        <v>190</v>
      </c>
    </row>
    <row r="170" s="13" customFormat="1">
      <c r="A170" s="13"/>
      <c r="B170" s="189"/>
      <c r="C170" s="13"/>
      <c r="D170" s="190" t="s">
        <v>156</v>
      </c>
      <c r="E170" s="191" t="s">
        <v>1</v>
      </c>
      <c r="F170" s="192" t="s">
        <v>263</v>
      </c>
      <c r="G170" s="13"/>
      <c r="H170" s="191" t="s">
        <v>1</v>
      </c>
      <c r="I170" s="193"/>
      <c r="J170" s="13"/>
      <c r="K170" s="13"/>
      <c r="L170" s="189"/>
      <c r="M170" s="194"/>
      <c r="N170" s="195"/>
      <c r="O170" s="195"/>
      <c r="P170" s="195"/>
      <c r="Q170" s="195"/>
      <c r="R170" s="195"/>
      <c r="S170" s="195"/>
      <c r="T170" s="19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1" t="s">
        <v>156</v>
      </c>
      <c r="AU170" s="191" t="s">
        <v>82</v>
      </c>
      <c r="AV170" s="13" t="s">
        <v>78</v>
      </c>
      <c r="AW170" s="13" t="s">
        <v>30</v>
      </c>
      <c r="AX170" s="13" t="s">
        <v>73</v>
      </c>
      <c r="AY170" s="191" t="s">
        <v>128</v>
      </c>
    </row>
    <row r="171" s="14" customFormat="1">
      <c r="A171" s="14"/>
      <c r="B171" s="197"/>
      <c r="C171" s="14"/>
      <c r="D171" s="190" t="s">
        <v>156</v>
      </c>
      <c r="E171" s="198" t="s">
        <v>1</v>
      </c>
      <c r="F171" s="199" t="s">
        <v>264</v>
      </c>
      <c r="G171" s="14"/>
      <c r="H171" s="200">
        <v>385</v>
      </c>
      <c r="I171" s="201"/>
      <c r="J171" s="14"/>
      <c r="K171" s="14"/>
      <c r="L171" s="197"/>
      <c r="M171" s="202"/>
      <c r="N171" s="203"/>
      <c r="O171" s="203"/>
      <c r="P171" s="203"/>
      <c r="Q171" s="203"/>
      <c r="R171" s="203"/>
      <c r="S171" s="203"/>
      <c r="T171" s="20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8" t="s">
        <v>156</v>
      </c>
      <c r="AU171" s="198" t="s">
        <v>82</v>
      </c>
      <c r="AV171" s="14" t="s">
        <v>82</v>
      </c>
      <c r="AW171" s="14" t="s">
        <v>30</v>
      </c>
      <c r="AX171" s="14" t="s">
        <v>73</v>
      </c>
      <c r="AY171" s="198" t="s">
        <v>128</v>
      </c>
    </row>
    <row r="172" s="13" customFormat="1">
      <c r="A172" s="13"/>
      <c r="B172" s="189"/>
      <c r="C172" s="13"/>
      <c r="D172" s="190" t="s">
        <v>156</v>
      </c>
      <c r="E172" s="191" t="s">
        <v>1</v>
      </c>
      <c r="F172" s="192" t="s">
        <v>265</v>
      </c>
      <c r="G172" s="13"/>
      <c r="H172" s="191" t="s">
        <v>1</v>
      </c>
      <c r="I172" s="193"/>
      <c r="J172" s="13"/>
      <c r="K172" s="13"/>
      <c r="L172" s="189"/>
      <c r="M172" s="194"/>
      <c r="N172" s="195"/>
      <c r="O172" s="195"/>
      <c r="P172" s="195"/>
      <c r="Q172" s="195"/>
      <c r="R172" s="195"/>
      <c r="S172" s="195"/>
      <c r="T172" s="19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1" t="s">
        <v>156</v>
      </c>
      <c r="AU172" s="191" t="s">
        <v>82</v>
      </c>
      <c r="AV172" s="13" t="s">
        <v>78</v>
      </c>
      <c r="AW172" s="13" t="s">
        <v>30</v>
      </c>
      <c r="AX172" s="13" t="s">
        <v>73</v>
      </c>
      <c r="AY172" s="191" t="s">
        <v>128</v>
      </c>
    </row>
    <row r="173" s="14" customFormat="1">
      <c r="A173" s="14"/>
      <c r="B173" s="197"/>
      <c r="C173" s="14"/>
      <c r="D173" s="190" t="s">
        <v>156</v>
      </c>
      <c r="E173" s="198" t="s">
        <v>1</v>
      </c>
      <c r="F173" s="199" t="s">
        <v>266</v>
      </c>
      <c r="G173" s="14"/>
      <c r="H173" s="200">
        <v>190</v>
      </c>
      <c r="I173" s="201"/>
      <c r="J173" s="14"/>
      <c r="K173" s="14"/>
      <c r="L173" s="197"/>
      <c r="M173" s="202"/>
      <c r="N173" s="203"/>
      <c r="O173" s="203"/>
      <c r="P173" s="203"/>
      <c r="Q173" s="203"/>
      <c r="R173" s="203"/>
      <c r="S173" s="203"/>
      <c r="T173" s="20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8" t="s">
        <v>156</v>
      </c>
      <c r="AU173" s="198" t="s">
        <v>82</v>
      </c>
      <c r="AV173" s="14" t="s">
        <v>82</v>
      </c>
      <c r="AW173" s="14" t="s">
        <v>30</v>
      </c>
      <c r="AX173" s="14" t="s">
        <v>73</v>
      </c>
      <c r="AY173" s="198" t="s">
        <v>128</v>
      </c>
    </row>
    <row r="174" s="15" customFormat="1">
      <c r="A174" s="15"/>
      <c r="B174" s="205"/>
      <c r="C174" s="15"/>
      <c r="D174" s="190" t="s">
        <v>156</v>
      </c>
      <c r="E174" s="206" t="s">
        <v>1</v>
      </c>
      <c r="F174" s="207" t="s">
        <v>159</v>
      </c>
      <c r="G174" s="15"/>
      <c r="H174" s="208">
        <v>575</v>
      </c>
      <c r="I174" s="209"/>
      <c r="J174" s="15"/>
      <c r="K174" s="15"/>
      <c r="L174" s="205"/>
      <c r="M174" s="210"/>
      <c r="N174" s="211"/>
      <c r="O174" s="211"/>
      <c r="P174" s="211"/>
      <c r="Q174" s="211"/>
      <c r="R174" s="211"/>
      <c r="S174" s="211"/>
      <c r="T174" s="212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06" t="s">
        <v>156</v>
      </c>
      <c r="AU174" s="206" t="s">
        <v>82</v>
      </c>
      <c r="AV174" s="15" t="s">
        <v>88</v>
      </c>
      <c r="AW174" s="15" t="s">
        <v>30</v>
      </c>
      <c r="AX174" s="15" t="s">
        <v>78</v>
      </c>
      <c r="AY174" s="206" t="s">
        <v>128</v>
      </c>
    </row>
    <row r="175" s="2" customFormat="1" ht="24.15" customHeight="1">
      <c r="A175" s="37"/>
      <c r="B175" s="170"/>
      <c r="C175" s="171" t="s">
        <v>141</v>
      </c>
      <c r="D175" s="171" t="s">
        <v>130</v>
      </c>
      <c r="E175" s="172" t="s">
        <v>267</v>
      </c>
      <c r="F175" s="173" t="s">
        <v>268</v>
      </c>
      <c r="G175" s="174" t="s">
        <v>195</v>
      </c>
      <c r="H175" s="175">
        <v>405</v>
      </c>
      <c r="I175" s="176"/>
      <c r="J175" s="177">
        <f>ROUND(I175*H175,2)</f>
        <v>0</v>
      </c>
      <c r="K175" s="173" t="s">
        <v>155</v>
      </c>
      <c r="L175" s="38"/>
      <c r="M175" s="178" t="s">
        <v>1</v>
      </c>
      <c r="N175" s="179" t="s">
        <v>38</v>
      </c>
      <c r="O175" s="76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2" t="s">
        <v>88</v>
      </c>
      <c r="AT175" s="182" t="s">
        <v>130</v>
      </c>
      <c r="AU175" s="182" t="s">
        <v>82</v>
      </c>
      <c r="AY175" s="18" t="s">
        <v>128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8" t="s">
        <v>78</v>
      </c>
      <c r="BK175" s="183">
        <f>ROUND(I175*H175,2)</f>
        <v>0</v>
      </c>
      <c r="BL175" s="18" t="s">
        <v>88</v>
      </c>
      <c r="BM175" s="182" t="s">
        <v>143</v>
      </c>
    </row>
    <row r="176" s="2" customFormat="1" ht="16.5" customHeight="1">
      <c r="A176" s="37"/>
      <c r="B176" s="170"/>
      <c r="C176" s="171" t="s">
        <v>8</v>
      </c>
      <c r="D176" s="171" t="s">
        <v>130</v>
      </c>
      <c r="E176" s="172" t="s">
        <v>269</v>
      </c>
      <c r="F176" s="173" t="s">
        <v>270</v>
      </c>
      <c r="G176" s="174" t="s">
        <v>154</v>
      </c>
      <c r="H176" s="175">
        <v>595</v>
      </c>
      <c r="I176" s="176"/>
      <c r="J176" s="177">
        <f>ROUND(I176*H176,2)</f>
        <v>0</v>
      </c>
      <c r="K176" s="173" t="s">
        <v>155</v>
      </c>
      <c r="L176" s="38"/>
      <c r="M176" s="178" t="s">
        <v>1</v>
      </c>
      <c r="N176" s="179" t="s">
        <v>38</v>
      </c>
      <c r="O176" s="76"/>
      <c r="P176" s="180">
        <f>O176*H176</f>
        <v>0</v>
      </c>
      <c r="Q176" s="180">
        <v>0</v>
      </c>
      <c r="R176" s="180">
        <f>Q176*H176</f>
        <v>0</v>
      </c>
      <c r="S176" s="180">
        <v>0</v>
      </c>
      <c r="T176" s="18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2" t="s">
        <v>88</v>
      </c>
      <c r="AT176" s="182" t="s">
        <v>130</v>
      </c>
      <c r="AU176" s="182" t="s">
        <v>82</v>
      </c>
      <c r="AY176" s="18" t="s">
        <v>128</v>
      </c>
      <c r="BE176" s="183">
        <f>IF(N176="základní",J176,0)</f>
        <v>0</v>
      </c>
      <c r="BF176" s="183">
        <f>IF(N176="snížená",J176,0)</f>
        <v>0</v>
      </c>
      <c r="BG176" s="183">
        <f>IF(N176="zákl. přenesená",J176,0)</f>
        <v>0</v>
      </c>
      <c r="BH176" s="183">
        <f>IF(N176="sníž. přenesená",J176,0)</f>
        <v>0</v>
      </c>
      <c r="BI176" s="183">
        <f>IF(N176="nulová",J176,0)</f>
        <v>0</v>
      </c>
      <c r="BJ176" s="18" t="s">
        <v>78</v>
      </c>
      <c r="BK176" s="183">
        <f>ROUND(I176*H176,2)</f>
        <v>0</v>
      </c>
      <c r="BL176" s="18" t="s">
        <v>88</v>
      </c>
      <c r="BM176" s="182" t="s">
        <v>146</v>
      </c>
    </row>
    <row r="177" s="2" customFormat="1" ht="21.75" customHeight="1">
      <c r="A177" s="37"/>
      <c r="B177" s="170"/>
      <c r="C177" s="171" t="s">
        <v>205</v>
      </c>
      <c r="D177" s="171" t="s">
        <v>130</v>
      </c>
      <c r="E177" s="172" t="s">
        <v>271</v>
      </c>
      <c r="F177" s="173" t="s">
        <v>272</v>
      </c>
      <c r="G177" s="174" t="s">
        <v>164</v>
      </c>
      <c r="H177" s="175">
        <v>59.5</v>
      </c>
      <c r="I177" s="176"/>
      <c r="J177" s="177">
        <f>ROUND(I177*H177,2)</f>
        <v>0</v>
      </c>
      <c r="K177" s="173" t="s">
        <v>155</v>
      </c>
      <c r="L177" s="38"/>
      <c r="M177" s="178" t="s">
        <v>1</v>
      </c>
      <c r="N177" s="179" t="s">
        <v>38</v>
      </c>
      <c r="O177" s="76"/>
      <c r="P177" s="180">
        <f>O177*H177</f>
        <v>0</v>
      </c>
      <c r="Q177" s="180">
        <v>0</v>
      </c>
      <c r="R177" s="180">
        <f>Q177*H177</f>
        <v>0</v>
      </c>
      <c r="S177" s="180">
        <v>0</v>
      </c>
      <c r="T177" s="18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2" t="s">
        <v>88</v>
      </c>
      <c r="AT177" s="182" t="s">
        <v>130</v>
      </c>
      <c r="AU177" s="182" t="s">
        <v>82</v>
      </c>
      <c r="AY177" s="18" t="s">
        <v>128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18" t="s">
        <v>78</v>
      </c>
      <c r="BK177" s="183">
        <f>ROUND(I177*H177,2)</f>
        <v>0</v>
      </c>
      <c r="BL177" s="18" t="s">
        <v>88</v>
      </c>
      <c r="BM177" s="182" t="s">
        <v>203</v>
      </c>
    </row>
    <row r="178" s="13" customFormat="1">
      <c r="A178" s="13"/>
      <c r="B178" s="189"/>
      <c r="C178" s="13"/>
      <c r="D178" s="190" t="s">
        <v>156</v>
      </c>
      <c r="E178" s="191" t="s">
        <v>1</v>
      </c>
      <c r="F178" s="192" t="s">
        <v>273</v>
      </c>
      <c r="G178" s="13"/>
      <c r="H178" s="191" t="s">
        <v>1</v>
      </c>
      <c r="I178" s="193"/>
      <c r="J178" s="13"/>
      <c r="K178" s="13"/>
      <c r="L178" s="189"/>
      <c r="M178" s="194"/>
      <c r="N178" s="195"/>
      <c r="O178" s="195"/>
      <c r="P178" s="195"/>
      <c r="Q178" s="195"/>
      <c r="R178" s="195"/>
      <c r="S178" s="195"/>
      <c r="T178" s="19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1" t="s">
        <v>156</v>
      </c>
      <c r="AU178" s="191" t="s">
        <v>82</v>
      </c>
      <c r="AV178" s="13" t="s">
        <v>78</v>
      </c>
      <c r="AW178" s="13" t="s">
        <v>30</v>
      </c>
      <c r="AX178" s="13" t="s">
        <v>73</v>
      </c>
      <c r="AY178" s="191" t="s">
        <v>128</v>
      </c>
    </row>
    <row r="179" s="14" customFormat="1">
      <c r="A179" s="14"/>
      <c r="B179" s="197"/>
      <c r="C179" s="14"/>
      <c r="D179" s="190" t="s">
        <v>156</v>
      </c>
      <c r="E179" s="198" t="s">
        <v>1</v>
      </c>
      <c r="F179" s="199" t="s">
        <v>274</v>
      </c>
      <c r="G179" s="14"/>
      <c r="H179" s="200">
        <v>27</v>
      </c>
      <c r="I179" s="201"/>
      <c r="J179" s="14"/>
      <c r="K179" s="14"/>
      <c r="L179" s="197"/>
      <c r="M179" s="202"/>
      <c r="N179" s="203"/>
      <c r="O179" s="203"/>
      <c r="P179" s="203"/>
      <c r="Q179" s="203"/>
      <c r="R179" s="203"/>
      <c r="S179" s="203"/>
      <c r="T179" s="20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8" t="s">
        <v>156</v>
      </c>
      <c r="AU179" s="198" t="s">
        <v>82</v>
      </c>
      <c r="AV179" s="14" t="s">
        <v>82</v>
      </c>
      <c r="AW179" s="14" t="s">
        <v>30</v>
      </c>
      <c r="AX179" s="14" t="s">
        <v>73</v>
      </c>
      <c r="AY179" s="198" t="s">
        <v>128</v>
      </c>
    </row>
    <row r="180" s="13" customFormat="1">
      <c r="A180" s="13"/>
      <c r="B180" s="189"/>
      <c r="C180" s="13"/>
      <c r="D180" s="190" t="s">
        <v>156</v>
      </c>
      <c r="E180" s="191" t="s">
        <v>1</v>
      </c>
      <c r="F180" s="192" t="s">
        <v>275</v>
      </c>
      <c r="G180" s="13"/>
      <c r="H180" s="191" t="s">
        <v>1</v>
      </c>
      <c r="I180" s="193"/>
      <c r="J180" s="13"/>
      <c r="K180" s="13"/>
      <c r="L180" s="189"/>
      <c r="M180" s="194"/>
      <c r="N180" s="195"/>
      <c r="O180" s="195"/>
      <c r="P180" s="195"/>
      <c r="Q180" s="195"/>
      <c r="R180" s="195"/>
      <c r="S180" s="195"/>
      <c r="T180" s="19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1" t="s">
        <v>156</v>
      </c>
      <c r="AU180" s="191" t="s">
        <v>82</v>
      </c>
      <c r="AV180" s="13" t="s">
        <v>78</v>
      </c>
      <c r="AW180" s="13" t="s">
        <v>30</v>
      </c>
      <c r="AX180" s="13" t="s">
        <v>73</v>
      </c>
      <c r="AY180" s="191" t="s">
        <v>128</v>
      </c>
    </row>
    <row r="181" s="14" customFormat="1">
      <c r="A181" s="14"/>
      <c r="B181" s="197"/>
      <c r="C181" s="14"/>
      <c r="D181" s="190" t="s">
        <v>156</v>
      </c>
      <c r="E181" s="198" t="s">
        <v>1</v>
      </c>
      <c r="F181" s="199" t="s">
        <v>276</v>
      </c>
      <c r="G181" s="14"/>
      <c r="H181" s="200">
        <v>32.5</v>
      </c>
      <c r="I181" s="201"/>
      <c r="J181" s="14"/>
      <c r="K181" s="14"/>
      <c r="L181" s="197"/>
      <c r="M181" s="202"/>
      <c r="N181" s="203"/>
      <c r="O181" s="203"/>
      <c r="P181" s="203"/>
      <c r="Q181" s="203"/>
      <c r="R181" s="203"/>
      <c r="S181" s="203"/>
      <c r="T181" s="20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8" t="s">
        <v>156</v>
      </c>
      <c r="AU181" s="198" t="s">
        <v>82</v>
      </c>
      <c r="AV181" s="14" t="s">
        <v>82</v>
      </c>
      <c r="AW181" s="14" t="s">
        <v>30</v>
      </c>
      <c r="AX181" s="14" t="s">
        <v>73</v>
      </c>
      <c r="AY181" s="198" t="s">
        <v>128</v>
      </c>
    </row>
    <row r="182" s="15" customFormat="1">
      <c r="A182" s="15"/>
      <c r="B182" s="205"/>
      <c r="C182" s="15"/>
      <c r="D182" s="190" t="s">
        <v>156</v>
      </c>
      <c r="E182" s="206" t="s">
        <v>1</v>
      </c>
      <c r="F182" s="207" t="s">
        <v>159</v>
      </c>
      <c r="G182" s="15"/>
      <c r="H182" s="208">
        <v>59.5</v>
      </c>
      <c r="I182" s="209"/>
      <c r="J182" s="15"/>
      <c r="K182" s="15"/>
      <c r="L182" s="205"/>
      <c r="M182" s="210"/>
      <c r="N182" s="211"/>
      <c r="O182" s="211"/>
      <c r="P182" s="211"/>
      <c r="Q182" s="211"/>
      <c r="R182" s="211"/>
      <c r="S182" s="211"/>
      <c r="T182" s="21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06" t="s">
        <v>156</v>
      </c>
      <c r="AU182" s="206" t="s">
        <v>82</v>
      </c>
      <c r="AV182" s="15" t="s">
        <v>88</v>
      </c>
      <c r="AW182" s="15" t="s">
        <v>30</v>
      </c>
      <c r="AX182" s="15" t="s">
        <v>78</v>
      </c>
      <c r="AY182" s="206" t="s">
        <v>128</v>
      </c>
    </row>
    <row r="183" s="2" customFormat="1" ht="33" customHeight="1">
      <c r="A183" s="37"/>
      <c r="B183" s="170"/>
      <c r="C183" s="171" t="s">
        <v>140</v>
      </c>
      <c r="D183" s="171" t="s">
        <v>130</v>
      </c>
      <c r="E183" s="172" t="s">
        <v>162</v>
      </c>
      <c r="F183" s="173" t="s">
        <v>163</v>
      </c>
      <c r="G183" s="174" t="s">
        <v>164</v>
      </c>
      <c r="H183" s="175">
        <v>16.5</v>
      </c>
      <c r="I183" s="176"/>
      <c r="J183" s="177">
        <f>ROUND(I183*H183,2)</f>
        <v>0</v>
      </c>
      <c r="K183" s="173" t="s">
        <v>155</v>
      </c>
      <c r="L183" s="38"/>
      <c r="M183" s="178" t="s">
        <v>1</v>
      </c>
      <c r="N183" s="179" t="s">
        <v>38</v>
      </c>
      <c r="O183" s="76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2" t="s">
        <v>88</v>
      </c>
      <c r="AT183" s="182" t="s">
        <v>130</v>
      </c>
      <c r="AU183" s="182" t="s">
        <v>82</v>
      </c>
      <c r="AY183" s="18" t="s">
        <v>128</v>
      </c>
      <c r="BE183" s="183">
        <f>IF(N183="základní",J183,0)</f>
        <v>0</v>
      </c>
      <c r="BF183" s="183">
        <f>IF(N183="snížená",J183,0)</f>
        <v>0</v>
      </c>
      <c r="BG183" s="183">
        <f>IF(N183="zákl. přenesená",J183,0)</f>
        <v>0</v>
      </c>
      <c r="BH183" s="183">
        <f>IF(N183="sníž. přenesená",J183,0)</f>
        <v>0</v>
      </c>
      <c r="BI183" s="183">
        <f>IF(N183="nulová",J183,0)</f>
        <v>0</v>
      </c>
      <c r="BJ183" s="18" t="s">
        <v>78</v>
      </c>
      <c r="BK183" s="183">
        <f>ROUND(I183*H183,2)</f>
        <v>0</v>
      </c>
      <c r="BL183" s="18" t="s">
        <v>88</v>
      </c>
      <c r="BM183" s="182" t="s">
        <v>148</v>
      </c>
    </row>
    <row r="184" s="13" customFormat="1">
      <c r="A184" s="13"/>
      <c r="B184" s="189"/>
      <c r="C184" s="13"/>
      <c r="D184" s="190" t="s">
        <v>156</v>
      </c>
      <c r="E184" s="191" t="s">
        <v>1</v>
      </c>
      <c r="F184" s="192" t="s">
        <v>277</v>
      </c>
      <c r="G184" s="13"/>
      <c r="H184" s="191" t="s">
        <v>1</v>
      </c>
      <c r="I184" s="193"/>
      <c r="J184" s="13"/>
      <c r="K184" s="13"/>
      <c r="L184" s="189"/>
      <c r="M184" s="194"/>
      <c r="N184" s="195"/>
      <c r="O184" s="195"/>
      <c r="P184" s="195"/>
      <c r="Q184" s="195"/>
      <c r="R184" s="195"/>
      <c r="S184" s="195"/>
      <c r="T184" s="19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1" t="s">
        <v>156</v>
      </c>
      <c r="AU184" s="191" t="s">
        <v>82</v>
      </c>
      <c r="AV184" s="13" t="s">
        <v>78</v>
      </c>
      <c r="AW184" s="13" t="s">
        <v>30</v>
      </c>
      <c r="AX184" s="13" t="s">
        <v>73</v>
      </c>
      <c r="AY184" s="191" t="s">
        <v>128</v>
      </c>
    </row>
    <row r="185" s="14" customFormat="1">
      <c r="A185" s="14"/>
      <c r="B185" s="197"/>
      <c r="C185" s="14"/>
      <c r="D185" s="190" t="s">
        <v>156</v>
      </c>
      <c r="E185" s="198" t="s">
        <v>1</v>
      </c>
      <c r="F185" s="199" t="s">
        <v>278</v>
      </c>
      <c r="G185" s="14"/>
      <c r="H185" s="200">
        <v>16.5</v>
      </c>
      <c r="I185" s="201"/>
      <c r="J185" s="14"/>
      <c r="K185" s="14"/>
      <c r="L185" s="197"/>
      <c r="M185" s="202"/>
      <c r="N185" s="203"/>
      <c r="O185" s="203"/>
      <c r="P185" s="203"/>
      <c r="Q185" s="203"/>
      <c r="R185" s="203"/>
      <c r="S185" s="203"/>
      <c r="T185" s="20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8" t="s">
        <v>156</v>
      </c>
      <c r="AU185" s="198" t="s">
        <v>82</v>
      </c>
      <c r="AV185" s="14" t="s">
        <v>82</v>
      </c>
      <c r="AW185" s="14" t="s">
        <v>30</v>
      </c>
      <c r="AX185" s="14" t="s">
        <v>73</v>
      </c>
      <c r="AY185" s="198" t="s">
        <v>128</v>
      </c>
    </row>
    <row r="186" s="15" customFormat="1">
      <c r="A186" s="15"/>
      <c r="B186" s="205"/>
      <c r="C186" s="15"/>
      <c r="D186" s="190" t="s">
        <v>156</v>
      </c>
      <c r="E186" s="206" t="s">
        <v>1</v>
      </c>
      <c r="F186" s="207" t="s">
        <v>159</v>
      </c>
      <c r="G186" s="15"/>
      <c r="H186" s="208">
        <v>16.5</v>
      </c>
      <c r="I186" s="209"/>
      <c r="J186" s="15"/>
      <c r="K186" s="15"/>
      <c r="L186" s="205"/>
      <c r="M186" s="210"/>
      <c r="N186" s="211"/>
      <c r="O186" s="211"/>
      <c r="P186" s="211"/>
      <c r="Q186" s="211"/>
      <c r="R186" s="211"/>
      <c r="S186" s="211"/>
      <c r="T186" s="21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06" t="s">
        <v>156</v>
      </c>
      <c r="AU186" s="206" t="s">
        <v>82</v>
      </c>
      <c r="AV186" s="15" t="s">
        <v>88</v>
      </c>
      <c r="AW186" s="15" t="s">
        <v>30</v>
      </c>
      <c r="AX186" s="15" t="s">
        <v>78</v>
      </c>
      <c r="AY186" s="206" t="s">
        <v>128</v>
      </c>
    </row>
    <row r="187" s="2" customFormat="1" ht="24.15" customHeight="1">
      <c r="A187" s="37"/>
      <c r="B187" s="170"/>
      <c r="C187" s="171" t="s">
        <v>212</v>
      </c>
      <c r="D187" s="171" t="s">
        <v>130</v>
      </c>
      <c r="E187" s="172" t="s">
        <v>279</v>
      </c>
      <c r="F187" s="173" t="s">
        <v>280</v>
      </c>
      <c r="G187" s="174" t="s">
        <v>164</v>
      </c>
      <c r="H187" s="175">
        <v>150.72</v>
      </c>
      <c r="I187" s="176"/>
      <c r="J187" s="177">
        <f>ROUND(I187*H187,2)</f>
        <v>0</v>
      </c>
      <c r="K187" s="173" t="s">
        <v>155</v>
      </c>
      <c r="L187" s="38"/>
      <c r="M187" s="178" t="s">
        <v>1</v>
      </c>
      <c r="N187" s="179" t="s">
        <v>38</v>
      </c>
      <c r="O187" s="76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2" t="s">
        <v>88</v>
      </c>
      <c r="AT187" s="182" t="s">
        <v>130</v>
      </c>
      <c r="AU187" s="182" t="s">
        <v>82</v>
      </c>
      <c r="AY187" s="18" t="s">
        <v>128</v>
      </c>
      <c r="BE187" s="183">
        <f>IF(N187="základní",J187,0)</f>
        <v>0</v>
      </c>
      <c r="BF187" s="183">
        <f>IF(N187="snížená",J187,0)</f>
        <v>0</v>
      </c>
      <c r="BG187" s="183">
        <f>IF(N187="zákl. přenesená",J187,0)</f>
        <v>0</v>
      </c>
      <c r="BH187" s="183">
        <f>IF(N187="sníž. přenesená",J187,0)</f>
        <v>0</v>
      </c>
      <c r="BI187" s="183">
        <f>IF(N187="nulová",J187,0)</f>
        <v>0</v>
      </c>
      <c r="BJ187" s="18" t="s">
        <v>78</v>
      </c>
      <c r="BK187" s="183">
        <f>ROUND(I187*H187,2)</f>
        <v>0</v>
      </c>
      <c r="BL187" s="18" t="s">
        <v>88</v>
      </c>
      <c r="BM187" s="182" t="s">
        <v>210</v>
      </c>
    </row>
    <row r="188" s="13" customFormat="1">
      <c r="A188" s="13"/>
      <c r="B188" s="189"/>
      <c r="C188" s="13"/>
      <c r="D188" s="190" t="s">
        <v>156</v>
      </c>
      <c r="E188" s="191" t="s">
        <v>1</v>
      </c>
      <c r="F188" s="192" t="s">
        <v>281</v>
      </c>
      <c r="G188" s="13"/>
      <c r="H188" s="191" t="s">
        <v>1</v>
      </c>
      <c r="I188" s="193"/>
      <c r="J188" s="13"/>
      <c r="K188" s="13"/>
      <c r="L188" s="189"/>
      <c r="M188" s="194"/>
      <c r="N188" s="195"/>
      <c r="O188" s="195"/>
      <c r="P188" s="195"/>
      <c r="Q188" s="195"/>
      <c r="R188" s="195"/>
      <c r="S188" s="195"/>
      <c r="T188" s="19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1" t="s">
        <v>156</v>
      </c>
      <c r="AU188" s="191" t="s">
        <v>82</v>
      </c>
      <c r="AV188" s="13" t="s">
        <v>78</v>
      </c>
      <c r="AW188" s="13" t="s">
        <v>30</v>
      </c>
      <c r="AX188" s="13" t="s">
        <v>73</v>
      </c>
      <c r="AY188" s="191" t="s">
        <v>128</v>
      </c>
    </row>
    <row r="189" s="14" customFormat="1">
      <c r="A189" s="14"/>
      <c r="B189" s="197"/>
      <c r="C189" s="14"/>
      <c r="D189" s="190" t="s">
        <v>156</v>
      </c>
      <c r="E189" s="198" t="s">
        <v>1</v>
      </c>
      <c r="F189" s="199" t="s">
        <v>282</v>
      </c>
      <c r="G189" s="14"/>
      <c r="H189" s="200">
        <v>136.40000000000001</v>
      </c>
      <c r="I189" s="201"/>
      <c r="J189" s="14"/>
      <c r="K189" s="14"/>
      <c r="L189" s="197"/>
      <c r="M189" s="202"/>
      <c r="N189" s="203"/>
      <c r="O189" s="203"/>
      <c r="P189" s="203"/>
      <c r="Q189" s="203"/>
      <c r="R189" s="203"/>
      <c r="S189" s="203"/>
      <c r="T189" s="20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8" t="s">
        <v>156</v>
      </c>
      <c r="AU189" s="198" t="s">
        <v>82</v>
      </c>
      <c r="AV189" s="14" t="s">
        <v>82</v>
      </c>
      <c r="AW189" s="14" t="s">
        <v>30</v>
      </c>
      <c r="AX189" s="14" t="s">
        <v>73</v>
      </c>
      <c r="AY189" s="198" t="s">
        <v>128</v>
      </c>
    </row>
    <row r="190" s="13" customFormat="1">
      <c r="A190" s="13"/>
      <c r="B190" s="189"/>
      <c r="C190" s="13"/>
      <c r="D190" s="190" t="s">
        <v>156</v>
      </c>
      <c r="E190" s="191" t="s">
        <v>1</v>
      </c>
      <c r="F190" s="192" t="s">
        <v>283</v>
      </c>
      <c r="G190" s="13"/>
      <c r="H190" s="191" t="s">
        <v>1</v>
      </c>
      <c r="I190" s="193"/>
      <c r="J190" s="13"/>
      <c r="K190" s="13"/>
      <c r="L190" s="189"/>
      <c r="M190" s="194"/>
      <c r="N190" s="195"/>
      <c r="O190" s="195"/>
      <c r="P190" s="195"/>
      <c r="Q190" s="195"/>
      <c r="R190" s="195"/>
      <c r="S190" s="195"/>
      <c r="T190" s="19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1" t="s">
        <v>156</v>
      </c>
      <c r="AU190" s="191" t="s">
        <v>82</v>
      </c>
      <c r="AV190" s="13" t="s">
        <v>78</v>
      </c>
      <c r="AW190" s="13" t="s">
        <v>30</v>
      </c>
      <c r="AX190" s="13" t="s">
        <v>73</v>
      </c>
      <c r="AY190" s="191" t="s">
        <v>128</v>
      </c>
    </row>
    <row r="191" s="14" customFormat="1">
      <c r="A191" s="14"/>
      <c r="B191" s="197"/>
      <c r="C191" s="14"/>
      <c r="D191" s="190" t="s">
        <v>156</v>
      </c>
      <c r="E191" s="198" t="s">
        <v>1</v>
      </c>
      <c r="F191" s="199" t="s">
        <v>284</v>
      </c>
      <c r="G191" s="14"/>
      <c r="H191" s="200">
        <v>9.5199999999999996</v>
      </c>
      <c r="I191" s="201"/>
      <c r="J191" s="14"/>
      <c r="K191" s="14"/>
      <c r="L191" s="197"/>
      <c r="M191" s="202"/>
      <c r="N191" s="203"/>
      <c r="O191" s="203"/>
      <c r="P191" s="203"/>
      <c r="Q191" s="203"/>
      <c r="R191" s="203"/>
      <c r="S191" s="203"/>
      <c r="T191" s="20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8" t="s">
        <v>156</v>
      </c>
      <c r="AU191" s="198" t="s">
        <v>82</v>
      </c>
      <c r="AV191" s="14" t="s">
        <v>82</v>
      </c>
      <c r="AW191" s="14" t="s">
        <v>30</v>
      </c>
      <c r="AX191" s="14" t="s">
        <v>73</v>
      </c>
      <c r="AY191" s="198" t="s">
        <v>128</v>
      </c>
    </row>
    <row r="192" s="14" customFormat="1">
      <c r="A192" s="14"/>
      <c r="B192" s="197"/>
      <c r="C192" s="14"/>
      <c r="D192" s="190" t="s">
        <v>156</v>
      </c>
      <c r="E192" s="198" t="s">
        <v>1</v>
      </c>
      <c r="F192" s="199" t="s">
        <v>285</v>
      </c>
      <c r="G192" s="14"/>
      <c r="H192" s="200">
        <v>4.7999999999999998</v>
      </c>
      <c r="I192" s="201"/>
      <c r="J192" s="14"/>
      <c r="K192" s="14"/>
      <c r="L192" s="197"/>
      <c r="M192" s="202"/>
      <c r="N192" s="203"/>
      <c r="O192" s="203"/>
      <c r="P192" s="203"/>
      <c r="Q192" s="203"/>
      <c r="R192" s="203"/>
      <c r="S192" s="203"/>
      <c r="T192" s="20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8" t="s">
        <v>156</v>
      </c>
      <c r="AU192" s="198" t="s">
        <v>82</v>
      </c>
      <c r="AV192" s="14" t="s">
        <v>82</v>
      </c>
      <c r="AW192" s="14" t="s">
        <v>30</v>
      </c>
      <c r="AX192" s="14" t="s">
        <v>73</v>
      </c>
      <c r="AY192" s="198" t="s">
        <v>128</v>
      </c>
    </row>
    <row r="193" s="15" customFormat="1">
      <c r="A193" s="15"/>
      <c r="B193" s="205"/>
      <c r="C193" s="15"/>
      <c r="D193" s="190" t="s">
        <v>156</v>
      </c>
      <c r="E193" s="206" t="s">
        <v>1</v>
      </c>
      <c r="F193" s="207" t="s">
        <v>159</v>
      </c>
      <c r="G193" s="15"/>
      <c r="H193" s="208">
        <v>150.72000000000003</v>
      </c>
      <c r="I193" s="209"/>
      <c r="J193" s="15"/>
      <c r="K193" s="15"/>
      <c r="L193" s="205"/>
      <c r="M193" s="210"/>
      <c r="N193" s="211"/>
      <c r="O193" s="211"/>
      <c r="P193" s="211"/>
      <c r="Q193" s="211"/>
      <c r="R193" s="211"/>
      <c r="S193" s="211"/>
      <c r="T193" s="212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6" t="s">
        <v>156</v>
      </c>
      <c r="AU193" s="206" t="s">
        <v>82</v>
      </c>
      <c r="AV193" s="15" t="s">
        <v>88</v>
      </c>
      <c r="AW193" s="15" t="s">
        <v>30</v>
      </c>
      <c r="AX193" s="15" t="s">
        <v>78</v>
      </c>
      <c r="AY193" s="206" t="s">
        <v>128</v>
      </c>
    </row>
    <row r="194" s="2" customFormat="1" ht="24.15" customHeight="1">
      <c r="A194" s="37"/>
      <c r="B194" s="170"/>
      <c r="C194" s="171" t="s">
        <v>182</v>
      </c>
      <c r="D194" s="171" t="s">
        <v>130</v>
      </c>
      <c r="E194" s="172" t="s">
        <v>286</v>
      </c>
      <c r="F194" s="173" t="s">
        <v>287</v>
      </c>
      <c r="G194" s="174" t="s">
        <v>164</v>
      </c>
      <c r="H194" s="175">
        <v>184.05000000000001</v>
      </c>
      <c r="I194" s="176"/>
      <c r="J194" s="177">
        <f>ROUND(I194*H194,2)</f>
        <v>0</v>
      </c>
      <c r="K194" s="173" t="s">
        <v>155</v>
      </c>
      <c r="L194" s="38"/>
      <c r="M194" s="178" t="s">
        <v>1</v>
      </c>
      <c r="N194" s="179" t="s">
        <v>38</v>
      </c>
      <c r="O194" s="76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2" t="s">
        <v>88</v>
      </c>
      <c r="AT194" s="182" t="s">
        <v>130</v>
      </c>
      <c r="AU194" s="182" t="s">
        <v>82</v>
      </c>
      <c r="AY194" s="18" t="s">
        <v>128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8" t="s">
        <v>78</v>
      </c>
      <c r="BK194" s="183">
        <f>ROUND(I194*H194,2)</f>
        <v>0</v>
      </c>
      <c r="BL194" s="18" t="s">
        <v>88</v>
      </c>
      <c r="BM194" s="182" t="s">
        <v>215</v>
      </c>
    </row>
    <row r="195" s="13" customFormat="1">
      <c r="A195" s="13"/>
      <c r="B195" s="189"/>
      <c r="C195" s="13"/>
      <c r="D195" s="190" t="s">
        <v>156</v>
      </c>
      <c r="E195" s="191" t="s">
        <v>1</v>
      </c>
      <c r="F195" s="192" t="s">
        <v>288</v>
      </c>
      <c r="G195" s="13"/>
      <c r="H195" s="191" t="s">
        <v>1</v>
      </c>
      <c r="I195" s="193"/>
      <c r="J195" s="13"/>
      <c r="K195" s="13"/>
      <c r="L195" s="189"/>
      <c r="M195" s="194"/>
      <c r="N195" s="195"/>
      <c r="O195" s="195"/>
      <c r="P195" s="195"/>
      <c r="Q195" s="195"/>
      <c r="R195" s="195"/>
      <c r="S195" s="195"/>
      <c r="T195" s="19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1" t="s">
        <v>156</v>
      </c>
      <c r="AU195" s="191" t="s">
        <v>82</v>
      </c>
      <c r="AV195" s="13" t="s">
        <v>78</v>
      </c>
      <c r="AW195" s="13" t="s">
        <v>30</v>
      </c>
      <c r="AX195" s="13" t="s">
        <v>73</v>
      </c>
      <c r="AY195" s="191" t="s">
        <v>128</v>
      </c>
    </row>
    <row r="196" s="14" customFormat="1">
      <c r="A196" s="14"/>
      <c r="B196" s="197"/>
      <c r="C196" s="14"/>
      <c r="D196" s="190" t="s">
        <v>156</v>
      </c>
      <c r="E196" s="198" t="s">
        <v>1</v>
      </c>
      <c r="F196" s="199" t="s">
        <v>289</v>
      </c>
      <c r="G196" s="14"/>
      <c r="H196" s="200">
        <v>99</v>
      </c>
      <c r="I196" s="201"/>
      <c r="J196" s="14"/>
      <c r="K196" s="14"/>
      <c r="L196" s="197"/>
      <c r="M196" s="202"/>
      <c r="N196" s="203"/>
      <c r="O196" s="203"/>
      <c r="P196" s="203"/>
      <c r="Q196" s="203"/>
      <c r="R196" s="203"/>
      <c r="S196" s="203"/>
      <c r="T196" s="20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8" t="s">
        <v>156</v>
      </c>
      <c r="AU196" s="198" t="s">
        <v>82</v>
      </c>
      <c r="AV196" s="14" t="s">
        <v>82</v>
      </c>
      <c r="AW196" s="14" t="s">
        <v>30</v>
      </c>
      <c r="AX196" s="14" t="s">
        <v>73</v>
      </c>
      <c r="AY196" s="198" t="s">
        <v>128</v>
      </c>
    </row>
    <row r="197" s="13" customFormat="1">
      <c r="A197" s="13"/>
      <c r="B197" s="189"/>
      <c r="C197" s="13"/>
      <c r="D197" s="190" t="s">
        <v>156</v>
      </c>
      <c r="E197" s="191" t="s">
        <v>1</v>
      </c>
      <c r="F197" s="192" t="s">
        <v>290</v>
      </c>
      <c r="G197" s="13"/>
      <c r="H197" s="191" t="s">
        <v>1</v>
      </c>
      <c r="I197" s="193"/>
      <c r="J197" s="13"/>
      <c r="K197" s="13"/>
      <c r="L197" s="189"/>
      <c r="M197" s="194"/>
      <c r="N197" s="195"/>
      <c r="O197" s="195"/>
      <c r="P197" s="195"/>
      <c r="Q197" s="195"/>
      <c r="R197" s="195"/>
      <c r="S197" s="195"/>
      <c r="T197" s="19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1" t="s">
        <v>156</v>
      </c>
      <c r="AU197" s="191" t="s">
        <v>82</v>
      </c>
      <c r="AV197" s="13" t="s">
        <v>78</v>
      </c>
      <c r="AW197" s="13" t="s">
        <v>30</v>
      </c>
      <c r="AX197" s="13" t="s">
        <v>73</v>
      </c>
      <c r="AY197" s="191" t="s">
        <v>128</v>
      </c>
    </row>
    <row r="198" s="14" customFormat="1">
      <c r="A198" s="14"/>
      <c r="B198" s="197"/>
      <c r="C198" s="14"/>
      <c r="D198" s="190" t="s">
        <v>156</v>
      </c>
      <c r="E198" s="198" t="s">
        <v>1</v>
      </c>
      <c r="F198" s="199" t="s">
        <v>291</v>
      </c>
      <c r="G198" s="14"/>
      <c r="H198" s="200">
        <v>85.049999999999997</v>
      </c>
      <c r="I198" s="201"/>
      <c r="J198" s="14"/>
      <c r="K198" s="14"/>
      <c r="L198" s="197"/>
      <c r="M198" s="202"/>
      <c r="N198" s="203"/>
      <c r="O198" s="203"/>
      <c r="P198" s="203"/>
      <c r="Q198" s="203"/>
      <c r="R198" s="203"/>
      <c r="S198" s="203"/>
      <c r="T198" s="20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8" t="s">
        <v>156</v>
      </c>
      <c r="AU198" s="198" t="s">
        <v>82</v>
      </c>
      <c r="AV198" s="14" t="s">
        <v>82</v>
      </c>
      <c r="AW198" s="14" t="s">
        <v>30</v>
      </c>
      <c r="AX198" s="14" t="s">
        <v>73</v>
      </c>
      <c r="AY198" s="198" t="s">
        <v>128</v>
      </c>
    </row>
    <row r="199" s="15" customFormat="1">
      <c r="A199" s="15"/>
      <c r="B199" s="205"/>
      <c r="C199" s="15"/>
      <c r="D199" s="190" t="s">
        <v>156</v>
      </c>
      <c r="E199" s="206" t="s">
        <v>1</v>
      </c>
      <c r="F199" s="207" t="s">
        <v>159</v>
      </c>
      <c r="G199" s="15"/>
      <c r="H199" s="208">
        <v>184.05000000000001</v>
      </c>
      <c r="I199" s="209"/>
      <c r="J199" s="15"/>
      <c r="K199" s="15"/>
      <c r="L199" s="205"/>
      <c r="M199" s="210"/>
      <c r="N199" s="211"/>
      <c r="O199" s="211"/>
      <c r="P199" s="211"/>
      <c r="Q199" s="211"/>
      <c r="R199" s="211"/>
      <c r="S199" s="211"/>
      <c r="T199" s="21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6" t="s">
        <v>156</v>
      </c>
      <c r="AU199" s="206" t="s">
        <v>82</v>
      </c>
      <c r="AV199" s="15" t="s">
        <v>88</v>
      </c>
      <c r="AW199" s="15" t="s">
        <v>30</v>
      </c>
      <c r="AX199" s="15" t="s">
        <v>78</v>
      </c>
      <c r="AY199" s="206" t="s">
        <v>128</v>
      </c>
    </row>
    <row r="200" s="2" customFormat="1" ht="33" customHeight="1">
      <c r="A200" s="37"/>
      <c r="B200" s="170"/>
      <c r="C200" s="171" t="s">
        <v>292</v>
      </c>
      <c r="D200" s="171" t="s">
        <v>130</v>
      </c>
      <c r="E200" s="172" t="s">
        <v>293</v>
      </c>
      <c r="F200" s="173" t="s">
        <v>294</v>
      </c>
      <c r="G200" s="174" t="s">
        <v>164</v>
      </c>
      <c r="H200" s="175">
        <v>6.2999999999999998</v>
      </c>
      <c r="I200" s="176"/>
      <c r="J200" s="177">
        <f>ROUND(I200*H200,2)</f>
        <v>0</v>
      </c>
      <c r="K200" s="173" t="s">
        <v>155</v>
      </c>
      <c r="L200" s="38"/>
      <c r="M200" s="178" t="s">
        <v>1</v>
      </c>
      <c r="N200" s="179" t="s">
        <v>38</v>
      </c>
      <c r="O200" s="76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2" t="s">
        <v>88</v>
      </c>
      <c r="AT200" s="182" t="s">
        <v>130</v>
      </c>
      <c r="AU200" s="182" t="s">
        <v>82</v>
      </c>
      <c r="AY200" s="18" t="s">
        <v>128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8" t="s">
        <v>78</v>
      </c>
      <c r="BK200" s="183">
        <f>ROUND(I200*H200,2)</f>
        <v>0</v>
      </c>
      <c r="BL200" s="18" t="s">
        <v>88</v>
      </c>
      <c r="BM200" s="182" t="s">
        <v>220</v>
      </c>
    </row>
    <row r="201" s="13" customFormat="1">
      <c r="A201" s="13"/>
      <c r="B201" s="189"/>
      <c r="C201" s="13"/>
      <c r="D201" s="190" t="s">
        <v>156</v>
      </c>
      <c r="E201" s="191" t="s">
        <v>1</v>
      </c>
      <c r="F201" s="192" t="s">
        <v>290</v>
      </c>
      <c r="G201" s="13"/>
      <c r="H201" s="191" t="s">
        <v>1</v>
      </c>
      <c r="I201" s="193"/>
      <c r="J201" s="13"/>
      <c r="K201" s="13"/>
      <c r="L201" s="189"/>
      <c r="M201" s="194"/>
      <c r="N201" s="195"/>
      <c r="O201" s="195"/>
      <c r="P201" s="195"/>
      <c r="Q201" s="195"/>
      <c r="R201" s="195"/>
      <c r="S201" s="195"/>
      <c r="T201" s="19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1" t="s">
        <v>156</v>
      </c>
      <c r="AU201" s="191" t="s">
        <v>82</v>
      </c>
      <c r="AV201" s="13" t="s">
        <v>78</v>
      </c>
      <c r="AW201" s="13" t="s">
        <v>30</v>
      </c>
      <c r="AX201" s="13" t="s">
        <v>73</v>
      </c>
      <c r="AY201" s="191" t="s">
        <v>128</v>
      </c>
    </row>
    <row r="202" s="14" customFormat="1">
      <c r="A202" s="14"/>
      <c r="B202" s="197"/>
      <c r="C202" s="14"/>
      <c r="D202" s="190" t="s">
        <v>156</v>
      </c>
      <c r="E202" s="198" t="s">
        <v>1</v>
      </c>
      <c r="F202" s="199" t="s">
        <v>295</v>
      </c>
      <c r="G202" s="14"/>
      <c r="H202" s="200">
        <v>6.2999999999999998</v>
      </c>
      <c r="I202" s="201"/>
      <c r="J202" s="14"/>
      <c r="K202" s="14"/>
      <c r="L202" s="197"/>
      <c r="M202" s="202"/>
      <c r="N202" s="203"/>
      <c r="O202" s="203"/>
      <c r="P202" s="203"/>
      <c r="Q202" s="203"/>
      <c r="R202" s="203"/>
      <c r="S202" s="203"/>
      <c r="T202" s="20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198" t="s">
        <v>156</v>
      </c>
      <c r="AU202" s="198" t="s">
        <v>82</v>
      </c>
      <c r="AV202" s="14" t="s">
        <v>82</v>
      </c>
      <c r="AW202" s="14" t="s">
        <v>30</v>
      </c>
      <c r="AX202" s="14" t="s">
        <v>73</v>
      </c>
      <c r="AY202" s="198" t="s">
        <v>128</v>
      </c>
    </row>
    <row r="203" s="15" customFormat="1">
      <c r="A203" s="15"/>
      <c r="B203" s="205"/>
      <c r="C203" s="15"/>
      <c r="D203" s="190" t="s">
        <v>156</v>
      </c>
      <c r="E203" s="206" t="s">
        <v>1</v>
      </c>
      <c r="F203" s="207" t="s">
        <v>159</v>
      </c>
      <c r="G203" s="15"/>
      <c r="H203" s="208">
        <v>6.2999999999999998</v>
      </c>
      <c r="I203" s="209"/>
      <c r="J203" s="15"/>
      <c r="K203" s="15"/>
      <c r="L203" s="205"/>
      <c r="M203" s="210"/>
      <c r="N203" s="211"/>
      <c r="O203" s="211"/>
      <c r="P203" s="211"/>
      <c r="Q203" s="211"/>
      <c r="R203" s="211"/>
      <c r="S203" s="211"/>
      <c r="T203" s="212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06" t="s">
        <v>156</v>
      </c>
      <c r="AU203" s="206" t="s">
        <v>82</v>
      </c>
      <c r="AV203" s="15" t="s">
        <v>88</v>
      </c>
      <c r="AW203" s="15" t="s">
        <v>30</v>
      </c>
      <c r="AX203" s="15" t="s">
        <v>78</v>
      </c>
      <c r="AY203" s="206" t="s">
        <v>128</v>
      </c>
    </row>
    <row r="204" s="2" customFormat="1" ht="21.75" customHeight="1">
      <c r="A204" s="37"/>
      <c r="B204" s="170"/>
      <c r="C204" s="171" t="s">
        <v>186</v>
      </c>
      <c r="D204" s="171" t="s">
        <v>130</v>
      </c>
      <c r="E204" s="172" t="s">
        <v>296</v>
      </c>
      <c r="F204" s="173" t="s">
        <v>297</v>
      </c>
      <c r="G204" s="174" t="s">
        <v>154</v>
      </c>
      <c r="H204" s="175">
        <v>424.80000000000001</v>
      </c>
      <c r="I204" s="176"/>
      <c r="J204" s="177">
        <f>ROUND(I204*H204,2)</f>
        <v>0</v>
      </c>
      <c r="K204" s="173" t="s">
        <v>155</v>
      </c>
      <c r="L204" s="38"/>
      <c r="M204" s="178" t="s">
        <v>1</v>
      </c>
      <c r="N204" s="179" t="s">
        <v>38</v>
      </c>
      <c r="O204" s="76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2" t="s">
        <v>88</v>
      </c>
      <c r="AT204" s="182" t="s">
        <v>130</v>
      </c>
      <c r="AU204" s="182" t="s">
        <v>82</v>
      </c>
      <c r="AY204" s="18" t="s">
        <v>128</v>
      </c>
      <c r="BE204" s="183">
        <f>IF(N204="základní",J204,0)</f>
        <v>0</v>
      </c>
      <c r="BF204" s="183">
        <f>IF(N204="snížená",J204,0)</f>
        <v>0</v>
      </c>
      <c r="BG204" s="183">
        <f>IF(N204="zákl. přenesená",J204,0)</f>
        <v>0</v>
      </c>
      <c r="BH204" s="183">
        <f>IF(N204="sníž. přenesená",J204,0)</f>
        <v>0</v>
      </c>
      <c r="BI204" s="183">
        <f>IF(N204="nulová",J204,0)</f>
        <v>0</v>
      </c>
      <c r="BJ204" s="18" t="s">
        <v>78</v>
      </c>
      <c r="BK204" s="183">
        <f>ROUND(I204*H204,2)</f>
        <v>0</v>
      </c>
      <c r="BL204" s="18" t="s">
        <v>88</v>
      </c>
      <c r="BM204" s="182" t="s">
        <v>298</v>
      </c>
    </row>
    <row r="205" s="14" customFormat="1">
      <c r="A205" s="14"/>
      <c r="B205" s="197"/>
      <c r="C205" s="14"/>
      <c r="D205" s="190" t="s">
        <v>156</v>
      </c>
      <c r="E205" s="198" t="s">
        <v>1</v>
      </c>
      <c r="F205" s="199" t="s">
        <v>299</v>
      </c>
      <c r="G205" s="14"/>
      <c r="H205" s="200">
        <v>198</v>
      </c>
      <c r="I205" s="201"/>
      <c r="J205" s="14"/>
      <c r="K205" s="14"/>
      <c r="L205" s="197"/>
      <c r="M205" s="202"/>
      <c r="N205" s="203"/>
      <c r="O205" s="203"/>
      <c r="P205" s="203"/>
      <c r="Q205" s="203"/>
      <c r="R205" s="203"/>
      <c r="S205" s="203"/>
      <c r="T205" s="20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8" t="s">
        <v>156</v>
      </c>
      <c r="AU205" s="198" t="s">
        <v>82</v>
      </c>
      <c r="AV205" s="14" t="s">
        <v>82</v>
      </c>
      <c r="AW205" s="14" t="s">
        <v>30</v>
      </c>
      <c r="AX205" s="14" t="s">
        <v>73</v>
      </c>
      <c r="AY205" s="198" t="s">
        <v>128</v>
      </c>
    </row>
    <row r="206" s="14" customFormat="1">
      <c r="A206" s="14"/>
      <c r="B206" s="197"/>
      <c r="C206" s="14"/>
      <c r="D206" s="190" t="s">
        <v>156</v>
      </c>
      <c r="E206" s="198" t="s">
        <v>1</v>
      </c>
      <c r="F206" s="199" t="s">
        <v>300</v>
      </c>
      <c r="G206" s="14"/>
      <c r="H206" s="200">
        <v>226.80000000000001</v>
      </c>
      <c r="I206" s="201"/>
      <c r="J206" s="14"/>
      <c r="K206" s="14"/>
      <c r="L206" s="197"/>
      <c r="M206" s="202"/>
      <c r="N206" s="203"/>
      <c r="O206" s="203"/>
      <c r="P206" s="203"/>
      <c r="Q206" s="203"/>
      <c r="R206" s="203"/>
      <c r="S206" s="203"/>
      <c r="T206" s="20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8" t="s">
        <v>156</v>
      </c>
      <c r="AU206" s="198" t="s">
        <v>82</v>
      </c>
      <c r="AV206" s="14" t="s">
        <v>82</v>
      </c>
      <c r="AW206" s="14" t="s">
        <v>30</v>
      </c>
      <c r="AX206" s="14" t="s">
        <v>73</v>
      </c>
      <c r="AY206" s="198" t="s">
        <v>128</v>
      </c>
    </row>
    <row r="207" s="15" customFormat="1">
      <c r="A207" s="15"/>
      <c r="B207" s="205"/>
      <c r="C207" s="15"/>
      <c r="D207" s="190" t="s">
        <v>156</v>
      </c>
      <c r="E207" s="206" t="s">
        <v>1</v>
      </c>
      <c r="F207" s="207" t="s">
        <v>159</v>
      </c>
      <c r="G207" s="15"/>
      <c r="H207" s="208">
        <v>424.80000000000001</v>
      </c>
      <c r="I207" s="209"/>
      <c r="J207" s="15"/>
      <c r="K207" s="15"/>
      <c r="L207" s="205"/>
      <c r="M207" s="210"/>
      <c r="N207" s="211"/>
      <c r="O207" s="211"/>
      <c r="P207" s="211"/>
      <c r="Q207" s="211"/>
      <c r="R207" s="211"/>
      <c r="S207" s="211"/>
      <c r="T207" s="212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06" t="s">
        <v>156</v>
      </c>
      <c r="AU207" s="206" t="s">
        <v>82</v>
      </c>
      <c r="AV207" s="15" t="s">
        <v>88</v>
      </c>
      <c r="AW207" s="15" t="s">
        <v>30</v>
      </c>
      <c r="AX207" s="15" t="s">
        <v>78</v>
      </c>
      <c r="AY207" s="206" t="s">
        <v>128</v>
      </c>
    </row>
    <row r="208" s="2" customFormat="1" ht="24.15" customHeight="1">
      <c r="A208" s="37"/>
      <c r="B208" s="170"/>
      <c r="C208" s="171" t="s">
        <v>301</v>
      </c>
      <c r="D208" s="171" t="s">
        <v>130</v>
      </c>
      <c r="E208" s="172" t="s">
        <v>302</v>
      </c>
      <c r="F208" s="173" t="s">
        <v>303</v>
      </c>
      <c r="G208" s="174" t="s">
        <v>154</v>
      </c>
      <c r="H208" s="175">
        <v>424.80000000000001</v>
      </c>
      <c r="I208" s="176"/>
      <c r="J208" s="177">
        <f>ROUND(I208*H208,2)</f>
        <v>0</v>
      </c>
      <c r="K208" s="173" t="s">
        <v>155</v>
      </c>
      <c r="L208" s="38"/>
      <c r="M208" s="178" t="s">
        <v>1</v>
      </c>
      <c r="N208" s="179" t="s">
        <v>38</v>
      </c>
      <c r="O208" s="76"/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2" t="s">
        <v>88</v>
      </c>
      <c r="AT208" s="182" t="s">
        <v>130</v>
      </c>
      <c r="AU208" s="182" t="s">
        <v>82</v>
      </c>
      <c r="AY208" s="18" t="s">
        <v>128</v>
      </c>
      <c r="BE208" s="183">
        <f>IF(N208="základní",J208,0)</f>
        <v>0</v>
      </c>
      <c r="BF208" s="183">
        <f>IF(N208="snížená",J208,0)</f>
        <v>0</v>
      </c>
      <c r="BG208" s="183">
        <f>IF(N208="zákl. přenesená",J208,0)</f>
        <v>0</v>
      </c>
      <c r="BH208" s="183">
        <f>IF(N208="sníž. přenesená",J208,0)</f>
        <v>0</v>
      </c>
      <c r="BI208" s="183">
        <f>IF(N208="nulová",J208,0)</f>
        <v>0</v>
      </c>
      <c r="BJ208" s="18" t="s">
        <v>78</v>
      </c>
      <c r="BK208" s="183">
        <f>ROUND(I208*H208,2)</f>
        <v>0</v>
      </c>
      <c r="BL208" s="18" t="s">
        <v>88</v>
      </c>
      <c r="BM208" s="182" t="s">
        <v>304</v>
      </c>
    </row>
    <row r="209" s="2" customFormat="1" ht="37.8" customHeight="1">
      <c r="A209" s="37"/>
      <c r="B209" s="170"/>
      <c r="C209" s="171" t="s">
        <v>190</v>
      </c>
      <c r="D209" s="171" t="s">
        <v>130</v>
      </c>
      <c r="E209" s="172" t="s">
        <v>305</v>
      </c>
      <c r="F209" s="173" t="s">
        <v>306</v>
      </c>
      <c r="G209" s="174" t="s">
        <v>164</v>
      </c>
      <c r="H209" s="175">
        <v>27</v>
      </c>
      <c r="I209" s="176"/>
      <c r="J209" s="177">
        <f>ROUND(I209*H209,2)</f>
        <v>0</v>
      </c>
      <c r="K209" s="173" t="s">
        <v>155</v>
      </c>
      <c r="L209" s="38"/>
      <c r="M209" s="178" t="s">
        <v>1</v>
      </c>
      <c r="N209" s="179" t="s">
        <v>38</v>
      </c>
      <c r="O209" s="76"/>
      <c r="P209" s="180">
        <f>O209*H209</f>
        <v>0</v>
      </c>
      <c r="Q209" s="180">
        <v>0</v>
      </c>
      <c r="R209" s="180">
        <f>Q209*H209</f>
        <v>0</v>
      </c>
      <c r="S209" s="180">
        <v>0</v>
      </c>
      <c r="T209" s="18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2" t="s">
        <v>88</v>
      </c>
      <c r="AT209" s="182" t="s">
        <v>130</v>
      </c>
      <c r="AU209" s="182" t="s">
        <v>82</v>
      </c>
      <c r="AY209" s="18" t="s">
        <v>128</v>
      </c>
      <c r="BE209" s="183">
        <f>IF(N209="základní",J209,0)</f>
        <v>0</v>
      </c>
      <c r="BF209" s="183">
        <f>IF(N209="snížená",J209,0)</f>
        <v>0</v>
      </c>
      <c r="BG209" s="183">
        <f>IF(N209="zákl. přenesená",J209,0)</f>
        <v>0</v>
      </c>
      <c r="BH209" s="183">
        <f>IF(N209="sníž. přenesená",J209,0)</f>
        <v>0</v>
      </c>
      <c r="BI209" s="183">
        <f>IF(N209="nulová",J209,0)</f>
        <v>0</v>
      </c>
      <c r="BJ209" s="18" t="s">
        <v>78</v>
      </c>
      <c r="BK209" s="183">
        <f>ROUND(I209*H209,2)</f>
        <v>0</v>
      </c>
      <c r="BL209" s="18" t="s">
        <v>88</v>
      </c>
      <c r="BM209" s="182" t="s">
        <v>307</v>
      </c>
    </row>
    <row r="210" s="13" customFormat="1">
      <c r="A210" s="13"/>
      <c r="B210" s="189"/>
      <c r="C210" s="13"/>
      <c r="D210" s="190" t="s">
        <v>156</v>
      </c>
      <c r="E210" s="191" t="s">
        <v>1</v>
      </c>
      <c r="F210" s="192" t="s">
        <v>308</v>
      </c>
      <c r="G210" s="13"/>
      <c r="H210" s="191" t="s">
        <v>1</v>
      </c>
      <c r="I210" s="193"/>
      <c r="J210" s="13"/>
      <c r="K210" s="13"/>
      <c r="L210" s="189"/>
      <c r="M210" s="194"/>
      <c r="N210" s="195"/>
      <c r="O210" s="195"/>
      <c r="P210" s="195"/>
      <c r="Q210" s="195"/>
      <c r="R210" s="195"/>
      <c r="S210" s="195"/>
      <c r="T210" s="19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1" t="s">
        <v>156</v>
      </c>
      <c r="AU210" s="191" t="s">
        <v>82</v>
      </c>
      <c r="AV210" s="13" t="s">
        <v>78</v>
      </c>
      <c r="AW210" s="13" t="s">
        <v>30</v>
      </c>
      <c r="AX210" s="13" t="s">
        <v>73</v>
      </c>
      <c r="AY210" s="191" t="s">
        <v>128</v>
      </c>
    </row>
    <row r="211" s="14" customFormat="1">
      <c r="A211" s="14"/>
      <c r="B211" s="197"/>
      <c r="C211" s="14"/>
      <c r="D211" s="190" t="s">
        <v>156</v>
      </c>
      <c r="E211" s="198" t="s">
        <v>1</v>
      </c>
      <c r="F211" s="199" t="s">
        <v>309</v>
      </c>
      <c r="G211" s="14"/>
      <c r="H211" s="200">
        <v>27</v>
      </c>
      <c r="I211" s="201"/>
      <c r="J211" s="14"/>
      <c r="K211" s="14"/>
      <c r="L211" s="197"/>
      <c r="M211" s="202"/>
      <c r="N211" s="203"/>
      <c r="O211" s="203"/>
      <c r="P211" s="203"/>
      <c r="Q211" s="203"/>
      <c r="R211" s="203"/>
      <c r="S211" s="203"/>
      <c r="T211" s="20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8" t="s">
        <v>156</v>
      </c>
      <c r="AU211" s="198" t="s">
        <v>82</v>
      </c>
      <c r="AV211" s="14" t="s">
        <v>82</v>
      </c>
      <c r="AW211" s="14" t="s">
        <v>30</v>
      </c>
      <c r="AX211" s="14" t="s">
        <v>73</v>
      </c>
      <c r="AY211" s="198" t="s">
        <v>128</v>
      </c>
    </row>
    <row r="212" s="15" customFormat="1">
      <c r="A212" s="15"/>
      <c r="B212" s="205"/>
      <c r="C212" s="15"/>
      <c r="D212" s="190" t="s">
        <v>156</v>
      </c>
      <c r="E212" s="206" t="s">
        <v>1</v>
      </c>
      <c r="F212" s="207" t="s">
        <v>159</v>
      </c>
      <c r="G212" s="15"/>
      <c r="H212" s="208">
        <v>27</v>
      </c>
      <c r="I212" s="209"/>
      <c r="J212" s="15"/>
      <c r="K212" s="15"/>
      <c r="L212" s="205"/>
      <c r="M212" s="210"/>
      <c r="N212" s="211"/>
      <c r="O212" s="211"/>
      <c r="P212" s="211"/>
      <c r="Q212" s="211"/>
      <c r="R212" s="211"/>
      <c r="S212" s="211"/>
      <c r="T212" s="212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06" t="s">
        <v>156</v>
      </c>
      <c r="AU212" s="206" t="s">
        <v>82</v>
      </c>
      <c r="AV212" s="15" t="s">
        <v>88</v>
      </c>
      <c r="AW212" s="15" t="s">
        <v>30</v>
      </c>
      <c r="AX212" s="15" t="s">
        <v>78</v>
      </c>
      <c r="AY212" s="206" t="s">
        <v>128</v>
      </c>
    </row>
    <row r="213" s="2" customFormat="1" ht="37.8" customHeight="1">
      <c r="A213" s="37"/>
      <c r="B213" s="170"/>
      <c r="C213" s="171" t="s">
        <v>7</v>
      </c>
      <c r="D213" s="171" t="s">
        <v>130</v>
      </c>
      <c r="E213" s="172" t="s">
        <v>310</v>
      </c>
      <c r="F213" s="173" t="s">
        <v>311</v>
      </c>
      <c r="G213" s="174" t="s">
        <v>164</v>
      </c>
      <c r="H213" s="175">
        <v>32.5</v>
      </c>
      <c r="I213" s="176"/>
      <c r="J213" s="177">
        <f>ROUND(I213*H213,2)</f>
        <v>0</v>
      </c>
      <c r="K213" s="173" t="s">
        <v>155</v>
      </c>
      <c r="L213" s="38"/>
      <c r="M213" s="178" t="s">
        <v>1</v>
      </c>
      <c r="N213" s="179" t="s">
        <v>38</v>
      </c>
      <c r="O213" s="76"/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2" t="s">
        <v>88</v>
      </c>
      <c r="AT213" s="182" t="s">
        <v>130</v>
      </c>
      <c r="AU213" s="182" t="s">
        <v>82</v>
      </c>
      <c r="AY213" s="18" t="s">
        <v>128</v>
      </c>
      <c r="BE213" s="183">
        <f>IF(N213="základní",J213,0)</f>
        <v>0</v>
      </c>
      <c r="BF213" s="183">
        <f>IF(N213="snížená",J213,0)</f>
        <v>0</v>
      </c>
      <c r="BG213" s="183">
        <f>IF(N213="zákl. přenesená",J213,0)</f>
        <v>0</v>
      </c>
      <c r="BH213" s="183">
        <f>IF(N213="sníž. přenesená",J213,0)</f>
        <v>0</v>
      </c>
      <c r="BI213" s="183">
        <f>IF(N213="nulová",J213,0)</f>
        <v>0</v>
      </c>
      <c r="BJ213" s="18" t="s">
        <v>78</v>
      </c>
      <c r="BK213" s="183">
        <f>ROUND(I213*H213,2)</f>
        <v>0</v>
      </c>
      <c r="BL213" s="18" t="s">
        <v>88</v>
      </c>
      <c r="BM213" s="182" t="s">
        <v>312</v>
      </c>
    </row>
    <row r="214" s="13" customFormat="1">
      <c r="A214" s="13"/>
      <c r="B214" s="189"/>
      <c r="C214" s="13"/>
      <c r="D214" s="190" t="s">
        <v>156</v>
      </c>
      <c r="E214" s="191" t="s">
        <v>1</v>
      </c>
      <c r="F214" s="192" t="s">
        <v>313</v>
      </c>
      <c r="G214" s="13"/>
      <c r="H214" s="191" t="s">
        <v>1</v>
      </c>
      <c r="I214" s="193"/>
      <c r="J214" s="13"/>
      <c r="K214" s="13"/>
      <c r="L214" s="189"/>
      <c r="M214" s="194"/>
      <c r="N214" s="195"/>
      <c r="O214" s="195"/>
      <c r="P214" s="195"/>
      <c r="Q214" s="195"/>
      <c r="R214" s="195"/>
      <c r="S214" s="195"/>
      <c r="T214" s="19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1" t="s">
        <v>156</v>
      </c>
      <c r="AU214" s="191" t="s">
        <v>82</v>
      </c>
      <c r="AV214" s="13" t="s">
        <v>78</v>
      </c>
      <c r="AW214" s="13" t="s">
        <v>30</v>
      </c>
      <c r="AX214" s="13" t="s">
        <v>73</v>
      </c>
      <c r="AY214" s="191" t="s">
        <v>128</v>
      </c>
    </row>
    <row r="215" s="14" customFormat="1">
      <c r="A215" s="14"/>
      <c r="B215" s="197"/>
      <c r="C215" s="14"/>
      <c r="D215" s="190" t="s">
        <v>156</v>
      </c>
      <c r="E215" s="198" t="s">
        <v>1</v>
      </c>
      <c r="F215" s="199" t="s">
        <v>276</v>
      </c>
      <c r="G215" s="14"/>
      <c r="H215" s="200">
        <v>32.5</v>
      </c>
      <c r="I215" s="201"/>
      <c r="J215" s="14"/>
      <c r="K215" s="14"/>
      <c r="L215" s="197"/>
      <c r="M215" s="202"/>
      <c r="N215" s="203"/>
      <c r="O215" s="203"/>
      <c r="P215" s="203"/>
      <c r="Q215" s="203"/>
      <c r="R215" s="203"/>
      <c r="S215" s="203"/>
      <c r="T215" s="20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8" t="s">
        <v>156</v>
      </c>
      <c r="AU215" s="198" t="s">
        <v>82</v>
      </c>
      <c r="AV215" s="14" t="s">
        <v>82</v>
      </c>
      <c r="AW215" s="14" t="s">
        <v>30</v>
      </c>
      <c r="AX215" s="14" t="s">
        <v>73</v>
      </c>
      <c r="AY215" s="198" t="s">
        <v>128</v>
      </c>
    </row>
    <row r="216" s="15" customFormat="1">
      <c r="A216" s="15"/>
      <c r="B216" s="205"/>
      <c r="C216" s="15"/>
      <c r="D216" s="190" t="s">
        <v>156</v>
      </c>
      <c r="E216" s="206" t="s">
        <v>1</v>
      </c>
      <c r="F216" s="207" t="s">
        <v>159</v>
      </c>
      <c r="G216" s="15"/>
      <c r="H216" s="208">
        <v>32.5</v>
      </c>
      <c r="I216" s="209"/>
      <c r="J216" s="15"/>
      <c r="K216" s="15"/>
      <c r="L216" s="205"/>
      <c r="M216" s="210"/>
      <c r="N216" s="211"/>
      <c r="O216" s="211"/>
      <c r="P216" s="211"/>
      <c r="Q216" s="211"/>
      <c r="R216" s="211"/>
      <c r="S216" s="211"/>
      <c r="T216" s="212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06" t="s">
        <v>156</v>
      </c>
      <c r="AU216" s="206" t="s">
        <v>82</v>
      </c>
      <c r="AV216" s="15" t="s">
        <v>88</v>
      </c>
      <c r="AW216" s="15" t="s">
        <v>30</v>
      </c>
      <c r="AX216" s="15" t="s">
        <v>78</v>
      </c>
      <c r="AY216" s="206" t="s">
        <v>128</v>
      </c>
    </row>
    <row r="217" s="2" customFormat="1" ht="37.8" customHeight="1">
      <c r="A217" s="37"/>
      <c r="B217" s="170"/>
      <c r="C217" s="171" t="s">
        <v>143</v>
      </c>
      <c r="D217" s="171" t="s">
        <v>130</v>
      </c>
      <c r="E217" s="172" t="s">
        <v>314</v>
      </c>
      <c r="F217" s="173" t="s">
        <v>315</v>
      </c>
      <c r="G217" s="174" t="s">
        <v>164</v>
      </c>
      <c r="H217" s="175">
        <v>535.76999999999998</v>
      </c>
      <c r="I217" s="176"/>
      <c r="J217" s="177">
        <f>ROUND(I217*H217,2)</f>
        <v>0</v>
      </c>
      <c r="K217" s="173" t="s">
        <v>155</v>
      </c>
      <c r="L217" s="38"/>
      <c r="M217" s="178" t="s">
        <v>1</v>
      </c>
      <c r="N217" s="179" t="s">
        <v>38</v>
      </c>
      <c r="O217" s="76"/>
      <c r="P217" s="180">
        <f>O217*H217</f>
        <v>0</v>
      </c>
      <c r="Q217" s="180">
        <v>0</v>
      </c>
      <c r="R217" s="180">
        <f>Q217*H217</f>
        <v>0</v>
      </c>
      <c r="S217" s="180">
        <v>0</v>
      </c>
      <c r="T217" s="18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2" t="s">
        <v>88</v>
      </c>
      <c r="AT217" s="182" t="s">
        <v>130</v>
      </c>
      <c r="AU217" s="182" t="s">
        <v>82</v>
      </c>
      <c r="AY217" s="18" t="s">
        <v>128</v>
      </c>
      <c r="BE217" s="183">
        <f>IF(N217="základní",J217,0)</f>
        <v>0</v>
      </c>
      <c r="BF217" s="183">
        <f>IF(N217="snížená",J217,0)</f>
        <v>0</v>
      </c>
      <c r="BG217" s="183">
        <f>IF(N217="zákl. přenesená",J217,0)</f>
        <v>0</v>
      </c>
      <c r="BH217" s="183">
        <f>IF(N217="sníž. přenesená",J217,0)</f>
        <v>0</v>
      </c>
      <c r="BI217" s="183">
        <f>IF(N217="nulová",J217,0)</f>
        <v>0</v>
      </c>
      <c r="BJ217" s="18" t="s">
        <v>78</v>
      </c>
      <c r="BK217" s="183">
        <f>ROUND(I217*H217,2)</f>
        <v>0</v>
      </c>
      <c r="BL217" s="18" t="s">
        <v>88</v>
      </c>
      <c r="BM217" s="182" t="s">
        <v>316</v>
      </c>
    </row>
    <row r="218" s="14" customFormat="1">
      <c r="A218" s="14"/>
      <c r="B218" s="197"/>
      <c r="C218" s="14"/>
      <c r="D218" s="190" t="s">
        <v>156</v>
      </c>
      <c r="E218" s="198" t="s">
        <v>1</v>
      </c>
      <c r="F218" s="199" t="s">
        <v>317</v>
      </c>
      <c r="G218" s="14"/>
      <c r="H218" s="200">
        <v>535.76999999999998</v>
      </c>
      <c r="I218" s="201"/>
      <c r="J218" s="14"/>
      <c r="K218" s="14"/>
      <c r="L218" s="197"/>
      <c r="M218" s="202"/>
      <c r="N218" s="203"/>
      <c r="O218" s="203"/>
      <c r="P218" s="203"/>
      <c r="Q218" s="203"/>
      <c r="R218" s="203"/>
      <c r="S218" s="203"/>
      <c r="T218" s="20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198" t="s">
        <v>156</v>
      </c>
      <c r="AU218" s="198" t="s">
        <v>82</v>
      </c>
      <c r="AV218" s="14" t="s">
        <v>82</v>
      </c>
      <c r="AW218" s="14" t="s">
        <v>30</v>
      </c>
      <c r="AX218" s="14" t="s">
        <v>73</v>
      </c>
      <c r="AY218" s="198" t="s">
        <v>128</v>
      </c>
    </row>
    <row r="219" s="15" customFormat="1">
      <c r="A219" s="15"/>
      <c r="B219" s="205"/>
      <c r="C219" s="15"/>
      <c r="D219" s="190" t="s">
        <v>156</v>
      </c>
      <c r="E219" s="206" t="s">
        <v>1</v>
      </c>
      <c r="F219" s="207" t="s">
        <v>159</v>
      </c>
      <c r="G219" s="15"/>
      <c r="H219" s="208">
        <v>535.76999999999998</v>
      </c>
      <c r="I219" s="209"/>
      <c r="J219" s="15"/>
      <c r="K219" s="15"/>
      <c r="L219" s="205"/>
      <c r="M219" s="210"/>
      <c r="N219" s="211"/>
      <c r="O219" s="211"/>
      <c r="P219" s="211"/>
      <c r="Q219" s="211"/>
      <c r="R219" s="211"/>
      <c r="S219" s="211"/>
      <c r="T219" s="21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06" t="s">
        <v>156</v>
      </c>
      <c r="AU219" s="206" t="s">
        <v>82</v>
      </c>
      <c r="AV219" s="15" t="s">
        <v>88</v>
      </c>
      <c r="AW219" s="15" t="s">
        <v>30</v>
      </c>
      <c r="AX219" s="15" t="s">
        <v>78</v>
      </c>
      <c r="AY219" s="206" t="s">
        <v>128</v>
      </c>
    </row>
    <row r="220" s="2" customFormat="1" ht="37.8" customHeight="1">
      <c r="A220" s="37"/>
      <c r="B220" s="170"/>
      <c r="C220" s="171" t="s">
        <v>318</v>
      </c>
      <c r="D220" s="171" t="s">
        <v>130</v>
      </c>
      <c r="E220" s="172" t="s">
        <v>173</v>
      </c>
      <c r="F220" s="173" t="s">
        <v>174</v>
      </c>
      <c r="G220" s="174" t="s">
        <v>164</v>
      </c>
      <c r="H220" s="175">
        <v>22.800000000000001</v>
      </c>
      <c r="I220" s="176"/>
      <c r="J220" s="177">
        <f>ROUND(I220*H220,2)</f>
        <v>0</v>
      </c>
      <c r="K220" s="173" t="s">
        <v>155</v>
      </c>
      <c r="L220" s="38"/>
      <c r="M220" s="178" t="s">
        <v>1</v>
      </c>
      <c r="N220" s="179" t="s">
        <v>38</v>
      </c>
      <c r="O220" s="76"/>
      <c r="P220" s="180">
        <f>O220*H220</f>
        <v>0</v>
      </c>
      <c r="Q220" s="180">
        <v>0</v>
      </c>
      <c r="R220" s="180">
        <f>Q220*H220</f>
        <v>0</v>
      </c>
      <c r="S220" s="180">
        <v>0</v>
      </c>
      <c r="T220" s="18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2" t="s">
        <v>88</v>
      </c>
      <c r="AT220" s="182" t="s">
        <v>130</v>
      </c>
      <c r="AU220" s="182" t="s">
        <v>82</v>
      </c>
      <c r="AY220" s="18" t="s">
        <v>128</v>
      </c>
      <c r="BE220" s="183">
        <f>IF(N220="základní",J220,0)</f>
        <v>0</v>
      </c>
      <c r="BF220" s="183">
        <f>IF(N220="snížená",J220,0)</f>
        <v>0</v>
      </c>
      <c r="BG220" s="183">
        <f>IF(N220="zákl. přenesená",J220,0)</f>
        <v>0</v>
      </c>
      <c r="BH220" s="183">
        <f>IF(N220="sníž. přenesená",J220,0)</f>
        <v>0</v>
      </c>
      <c r="BI220" s="183">
        <f>IF(N220="nulová",J220,0)</f>
        <v>0</v>
      </c>
      <c r="BJ220" s="18" t="s">
        <v>78</v>
      </c>
      <c r="BK220" s="183">
        <f>ROUND(I220*H220,2)</f>
        <v>0</v>
      </c>
      <c r="BL220" s="18" t="s">
        <v>88</v>
      </c>
      <c r="BM220" s="182" t="s">
        <v>319</v>
      </c>
    </row>
    <row r="221" s="14" customFormat="1">
      <c r="A221" s="14"/>
      <c r="B221" s="197"/>
      <c r="C221" s="14"/>
      <c r="D221" s="190" t="s">
        <v>156</v>
      </c>
      <c r="E221" s="198" t="s">
        <v>1</v>
      </c>
      <c r="F221" s="199" t="s">
        <v>320</v>
      </c>
      <c r="G221" s="14"/>
      <c r="H221" s="200">
        <v>22.800000000000001</v>
      </c>
      <c r="I221" s="201"/>
      <c r="J221" s="14"/>
      <c r="K221" s="14"/>
      <c r="L221" s="197"/>
      <c r="M221" s="202"/>
      <c r="N221" s="203"/>
      <c r="O221" s="203"/>
      <c r="P221" s="203"/>
      <c r="Q221" s="203"/>
      <c r="R221" s="203"/>
      <c r="S221" s="203"/>
      <c r="T221" s="20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8" t="s">
        <v>156</v>
      </c>
      <c r="AU221" s="198" t="s">
        <v>82</v>
      </c>
      <c r="AV221" s="14" t="s">
        <v>82</v>
      </c>
      <c r="AW221" s="14" t="s">
        <v>30</v>
      </c>
      <c r="AX221" s="14" t="s">
        <v>73</v>
      </c>
      <c r="AY221" s="198" t="s">
        <v>128</v>
      </c>
    </row>
    <row r="222" s="15" customFormat="1">
      <c r="A222" s="15"/>
      <c r="B222" s="205"/>
      <c r="C222" s="15"/>
      <c r="D222" s="190" t="s">
        <v>156</v>
      </c>
      <c r="E222" s="206" t="s">
        <v>1</v>
      </c>
      <c r="F222" s="207" t="s">
        <v>159</v>
      </c>
      <c r="G222" s="15"/>
      <c r="H222" s="208">
        <v>22.800000000000001</v>
      </c>
      <c r="I222" s="209"/>
      <c r="J222" s="15"/>
      <c r="K222" s="15"/>
      <c r="L222" s="205"/>
      <c r="M222" s="210"/>
      <c r="N222" s="211"/>
      <c r="O222" s="211"/>
      <c r="P222" s="211"/>
      <c r="Q222" s="211"/>
      <c r="R222" s="211"/>
      <c r="S222" s="211"/>
      <c r="T222" s="212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06" t="s">
        <v>156</v>
      </c>
      <c r="AU222" s="206" t="s">
        <v>82</v>
      </c>
      <c r="AV222" s="15" t="s">
        <v>88</v>
      </c>
      <c r="AW222" s="15" t="s">
        <v>30</v>
      </c>
      <c r="AX222" s="15" t="s">
        <v>78</v>
      </c>
      <c r="AY222" s="206" t="s">
        <v>128</v>
      </c>
    </row>
    <row r="223" s="2" customFormat="1" ht="24.15" customHeight="1">
      <c r="A223" s="37"/>
      <c r="B223" s="170"/>
      <c r="C223" s="171" t="s">
        <v>146</v>
      </c>
      <c r="D223" s="171" t="s">
        <v>130</v>
      </c>
      <c r="E223" s="172" t="s">
        <v>321</v>
      </c>
      <c r="F223" s="173" t="s">
        <v>214</v>
      </c>
      <c r="G223" s="174" t="s">
        <v>200</v>
      </c>
      <c r="H223" s="175">
        <v>803.65499999999997</v>
      </c>
      <c r="I223" s="176"/>
      <c r="J223" s="177">
        <f>ROUND(I223*H223,2)</f>
        <v>0</v>
      </c>
      <c r="K223" s="173" t="s">
        <v>155</v>
      </c>
      <c r="L223" s="38"/>
      <c r="M223" s="178" t="s">
        <v>1</v>
      </c>
      <c r="N223" s="179" t="s">
        <v>38</v>
      </c>
      <c r="O223" s="76"/>
      <c r="P223" s="180">
        <f>O223*H223</f>
        <v>0</v>
      </c>
      <c r="Q223" s="180">
        <v>0</v>
      </c>
      <c r="R223" s="180">
        <f>Q223*H223</f>
        <v>0</v>
      </c>
      <c r="S223" s="180">
        <v>0</v>
      </c>
      <c r="T223" s="18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2" t="s">
        <v>88</v>
      </c>
      <c r="AT223" s="182" t="s">
        <v>130</v>
      </c>
      <c r="AU223" s="182" t="s">
        <v>82</v>
      </c>
      <c r="AY223" s="18" t="s">
        <v>128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18" t="s">
        <v>78</v>
      </c>
      <c r="BK223" s="183">
        <f>ROUND(I223*H223,2)</f>
        <v>0</v>
      </c>
      <c r="BL223" s="18" t="s">
        <v>88</v>
      </c>
      <c r="BM223" s="182" t="s">
        <v>322</v>
      </c>
    </row>
    <row r="224" s="14" customFormat="1">
      <c r="A224" s="14"/>
      <c r="B224" s="197"/>
      <c r="C224" s="14"/>
      <c r="D224" s="190" t="s">
        <v>156</v>
      </c>
      <c r="E224" s="198" t="s">
        <v>1</v>
      </c>
      <c r="F224" s="199" t="s">
        <v>323</v>
      </c>
      <c r="G224" s="14"/>
      <c r="H224" s="200">
        <v>803.65499999999997</v>
      </c>
      <c r="I224" s="201"/>
      <c r="J224" s="14"/>
      <c r="K224" s="14"/>
      <c r="L224" s="197"/>
      <c r="M224" s="202"/>
      <c r="N224" s="203"/>
      <c r="O224" s="203"/>
      <c r="P224" s="203"/>
      <c r="Q224" s="203"/>
      <c r="R224" s="203"/>
      <c r="S224" s="203"/>
      <c r="T224" s="20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8" t="s">
        <v>156</v>
      </c>
      <c r="AU224" s="198" t="s">
        <v>82</v>
      </c>
      <c r="AV224" s="14" t="s">
        <v>82</v>
      </c>
      <c r="AW224" s="14" t="s">
        <v>30</v>
      </c>
      <c r="AX224" s="14" t="s">
        <v>73</v>
      </c>
      <c r="AY224" s="198" t="s">
        <v>128</v>
      </c>
    </row>
    <row r="225" s="15" customFormat="1">
      <c r="A225" s="15"/>
      <c r="B225" s="205"/>
      <c r="C225" s="15"/>
      <c r="D225" s="190" t="s">
        <v>156</v>
      </c>
      <c r="E225" s="206" t="s">
        <v>1</v>
      </c>
      <c r="F225" s="207" t="s">
        <v>159</v>
      </c>
      <c r="G225" s="15"/>
      <c r="H225" s="208">
        <v>803.65499999999997</v>
      </c>
      <c r="I225" s="209"/>
      <c r="J225" s="15"/>
      <c r="K225" s="15"/>
      <c r="L225" s="205"/>
      <c r="M225" s="210"/>
      <c r="N225" s="211"/>
      <c r="O225" s="211"/>
      <c r="P225" s="211"/>
      <c r="Q225" s="211"/>
      <c r="R225" s="211"/>
      <c r="S225" s="211"/>
      <c r="T225" s="212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6" t="s">
        <v>156</v>
      </c>
      <c r="AU225" s="206" t="s">
        <v>82</v>
      </c>
      <c r="AV225" s="15" t="s">
        <v>88</v>
      </c>
      <c r="AW225" s="15" t="s">
        <v>30</v>
      </c>
      <c r="AX225" s="15" t="s">
        <v>78</v>
      </c>
      <c r="AY225" s="206" t="s">
        <v>128</v>
      </c>
    </row>
    <row r="226" s="2" customFormat="1" ht="24.15" customHeight="1">
      <c r="A226" s="37"/>
      <c r="B226" s="170"/>
      <c r="C226" s="171" t="s">
        <v>324</v>
      </c>
      <c r="D226" s="171" t="s">
        <v>130</v>
      </c>
      <c r="E226" s="172" t="s">
        <v>325</v>
      </c>
      <c r="F226" s="173" t="s">
        <v>326</v>
      </c>
      <c r="G226" s="174" t="s">
        <v>164</v>
      </c>
      <c r="H226" s="175">
        <v>535.76999999999998</v>
      </c>
      <c r="I226" s="176"/>
      <c r="J226" s="177">
        <f>ROUND(I226*H226,2)</f>
        <v>0</v>
      </c>
      <c r="K226" s="173" t="s">
        <v>155</v>
      </c>
      <c r="L226" s="38"/>
      <c r="M226" s="178" t="s">
        <v>1</v>
      </c>
      <c r="N226" s="179" t="s">
        <v>38</v>
      </c>
      <c r="O226" s="76"/>
      <c r="P226" s="180">
        <f>O226*H226</f>
        <v>0</v>
      </c>
      <c r="Q226" s="180">
        <v>0</v>
      </c>
      <c r="R226" s="180">
        <f>Q226*H226</f>
        <v>0</v>
      </c>
      <c r="S226" s="180">
        <v>0</v>
      </c>
      <c r="T226" s="18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2" t="s">
        <v>88</v>
      </c>
      <c r="AT226" s="182" t="s">
        <v>130</v>
      </c>
      <c r="AU226" s="182" t="s">
        <v>82</v>
      </c>
      <c r="AY226" s="18" t="s">
        <v>128</v>
      </c>
      <c r="BE226" s="183">
        <f>IF(N226="základní",J226,0)</f>
        <v>0</v>
      </c>
      <c r="BF226" s="183">
        <f>IF(N226="snížená",J226,0)</f>
        <v>0</v>
      </c>
      <c r="BG226" s="183">
        <f>IF(N226="zákl. přenesená",J226,0)</f>
        <v>0</v>
      </c>
      <c r="BH226" s="183">
        <f>IF(N226="sníž. přenesená",J226,0)</f>
        <v>0</v>
      </c>
      <c r="BI226" s="183">
        <f>IF(N226="nulová",J226,0)</f>
        <v>0</v>
      </c>
      <c r="BJ226" s="18" t="s">
        <v>78</v>
      </c>
      <c r="BK226" s="183">
        <f>ROUND(I226*H226,2)</f>
        <v>0</v>
      </c>
      <c r="BL226" s="18" t="s">
        <v>88</v>
      </c>
      <c r="BM226" s="182" t="s">
        <v>327</v>
      </c>
    </row>
    <row r="227" s="2" customFormat="1" ht="24.15" customHeight="1">
      <c r="A227" s="37"/>
      <c r="B227" s="170"/>
      <c r="C227" s="171" t="s">
        <v>203</v>
      </c>
      <c r="D227" s="171" t="s">
        <v>130</v>
      </c>
      <c r="E227" s="172" t="s">
        <v>328</v>
      </c>
      <c r="F227" s="173" t="s">
        <v>329</v>
      </c>
      <c r="G227" s="174" t="s">
        <v>164</v>
      </c>
      <c r="H227" s="175">
        <v>139.69999999999999</v>
      </c>
      <c r="I227" s="176"/>
      <c r="J227" s="177">
        <f>ROUND(I227*H227,2)</f>
        <v>0</v>
      </c>
      <c r="K227" s="173" t="s">
        <v>155</v>
      </c>
      <c r="L227" s="38"/>
      <c r="M227" s="178" t="s">
        <v>1</v>
      </c>
      <c r="N227" s="179" t="s">
        <v>38</v>
      </c>
      <c r="O227" s="76"/>
      <c r="P227" s="180">
        <f>O227*H227</f>
        <v>0</v>
      </c>
      <c r="Q227" s="180">
        <v>0</v>
      </c>
      <c r="R227" s="180">
        <f>Q227*H227</f>
        <v>0</v>
      </c>
      <c r="S227" s="180">
        <v>0</v>
      </c>
      <c r="T227" s="18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2" t="s">
        <v>88</v>
      </c>
      <c r="AT227" s="182" t="s">
        <v>130</v>
      </c>
      <c r="AU227" s="182" t="s">
        <v>82</v>
      </c>
      <c r="AY227" s="18" t="s">
        <v>128</v>
      </c>
      <c r="BE227" s="183">
        <f>IF(N227="základní",J227,0)</f>
        <v>0</v>
      </c>
      <c r="BF227" s="183">
        <f>IF(N227="snížená",J227,0)</f>
        <v>0</v>
      </c>
      <c r="BG227" s="183">
        <f>IF(N227="zákl. přenesená",J227,0)</f>
        <v>0</v>
      </c>
      <c r="BH227" s="183">
        <f>IF(N227="sníž. přenesená",J227,0)</f>
        <v>0</v>
      </c>
      <c r="BI227" s="183">
        <f>IF(N227="nulová",J227,0)</f>
        <v>0</v>
      </c>
      <c r="BJ227" s="18" t="s">
        <v>78</v>
      </c>
      <c r="BK227" s="183">
        <f>ROUND(I227*H227,2)</f>
        <v>0</v>
      </c>
      <c r="BL227" s="18" t="s">
        <v>88</v>
      </c>
      <c r="BM227" s="182" t="s">
        <v>330</v>
      </c>
    </row>
    <row r="228" s="13" customFormat="1">
      <c r="A228" s="13"/>
      <c r="B228" s="189"/>
      <c r="C228" s="13"/>
      <c r="D228" s="190" t="s">
        <v>156</v>
      </c>
      <c r="E228" s="191" t="s">
        <v>1</v>
      </c>
      <c r="F228" s="192" t="s">
        <v>331</v>
      </c>
      <c r="G228" s="13"/>
      <c r="H228" s="191" t="s">
        <v>1</v>
      </c>
      <c r="I228" s="193"/>
      <c r="J228" s="13"/>
      <c r="K228" s="13"/>
      <c r="L228" s="189"/>
      <c r="M228" s="194"/>
      <c r="N228" s="195"/>
      <c r="O228" s="195"/>
      <c r="P228" s="195"/>
      <c r="Q228" s="195"/>
      <c r="R228" s="195"/>
      <c r="S228" s="195"/>
      <c r="T228" s="19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1" t="s">
        <v>156</v>
      </c>
      <c r="AU228" s="191" t="s">
        <v>82</v>
      </c>
      <c r="AV228" s="13" t="s">
        <v>78</v>
      </c>
      <c r="AW228" s="13" t="s">
        <v>30</v>
      </c>
      <c r="AX228" s="13" t="s">
        <v>73</v>
      </c>
      <c r="AY228" s="191" t="s">
        <v>128</v>
      </c>
    </row>
    <row r="229" s="14" customFormat="1">
      <c r="A229" s="14"/>
      <c r="B229" s="197"/>
      <c r="C229" s="14"/>
      <c r="D229" s="190" t="s">
        <v>156</v>
      </c>
      <c r="E229" s="198" t="s">
        <v>1</v>
      </c>
      <c r="F229" s="199" t="s">
        <v>332</v>
      </c>
      <c r="G229" s="14"/>
      <c r="H229" s="200">
        <v>139.69999999999999</v>
      </c>
      <c r="I229" s="201"/>
      <c r="J229" s="14"/>
      <c r="K229" s="14"/>
      <c r="L229" s="197"/>
      <c r="M229" s="202"/>
      <c r="N229" s="203"/>
      <c r="O229" s="203"/>
      <c r="P229" s="203"/>
      <c r="Q229" s="203"/>
      <c r="R229" s="203"/>
      <c r="S229" s="203"/>
      <c r="T229" s="20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8" t="s">
        <v>156</v>
      </c>
      <c r="AU229" s="198" t="s">
        <v>82</v>
      </c>
      <c r="AV229" s="14" t="s">
        <v>82</v>
      </c>
      <c r="AW229" s="14" t="s">
        <v>30</v>
      </c>
      <c r="AX229" s="14" t="s">
        <v>73</v>
      </c>
      <c r="AY229" s="198" t="s">
        <v>128</v>
      </c>
    </row>
    <row r="230" s="15" customFormat="1">
      <c r="A230" s="15"/>
      <c r="B230" s="205"/>
      <c r="C230" s="15"/>
      <c r="D230" s="190" t="s">
        <v>156</v>
      </c>
      <c r="E230" s="206" t="s">
        <v>1</v>
      </c>
      <c r="F230" s="207" t="s">
        <v>159</v>
      </c>
      <c r="G230" s="15"/>
      <c r="H230" s="208">
        <v>139.69999999999999</v>
      </c>
      <c r="I230" s="209"/>
      <c r="J230" s="15"/>
      <c r="K230" s="15"/>
      <c r="L230" s="205"/>
      <c r="M230" s="210"/>
      <c r="N230" s="211"/>
      <c r="O230" s="211"/>
      <c r="P230" s="211"/>
      <c r="Q230" s="211"/>
      <c r="R230" s="211"/>
      <c r="S230" s="211"/>
      <c r="T230" s="212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06" t="s">
        <v>156</v>
      </c>
      <c r="AU230" s="206" t="s">
        <v>82</v>
      </c>
      <c r="AV230" s="15" t="s">
        <v>88</v>
      </c>
      <c r="AW230" s="15" t="s">
        <v>30</v>
      </c>
      <c r="AX230" s="15" t="s">
        <v>78</v>
      </c>
      <c r="AY230" s="206" t="s">
        <v>128</v>
      </c>
    </row>
    <row r="231" s="2" customFormat="1" ht="16.5" customHeight="1">
      <c r="A231" s="37"/>
      <c r="B231" s="170"/>
      <c r="C231" s="213" t="s">
        <v>333</v>
      </c>
      <c r="D231" s="213" t="s">
        <v>334</v>
      </c>
      <c r="E231" s="214" t="s">
        <v>335</v>
      </c>
      <c r="F231" s="215" t="s">
        <v>336</v>
      </c>
      <c r="G231" s="216" t="s">
        <v>200</v>
      </c>
      <c r="H231" s="217">
        <v>233.29900000000001</v>
      </c>
      <c r="I231" s="218"/>
      <c r="J231" s="219">
        <f>ROUND(I231*H231,2)</f>
        <v>0</v>
      </c>
      <c r="K231" s="215" t="s">
        <v>155</v>
      </c>
      <c r="L231" s="220"/>
      <c r="M231" s="221" t="s">
        <v>1</v>
      </c>
      <c r="N231" s="222" t="s">
        <v>38</v>
      </c>
      <c r="O231" s="76"/>
      <c r="P231" s="180">
        <f>O231*H231</f>
        <v>0</v>
      </c>
      <c r="Q231" s="180">
        <v>0</v>
      </c>
      <c r="R231" s="180">
        <f>Q231*H231</f>
        <v>0</v>
      </c>
      <c r="S231" s="180">
        <v>0</v>
      </c>
      <c r="T231" s="18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2" t="s">
        <v>100</v>
      </c>
      <c r="AT231" s="182" t="s">
        <v>334</v>
      </c>
      <c r="AU231" s="182" t="s">
        <v>82</v>
      </c>
      <c r="AY231" s="18" t="s">
        <v>128</v>
      </c>
      <c r="BE231" s="183">
        <f>IF(N231="základní",J231,0)</f>
        <v>0</v>
      </c>
      <c r="BF231" s="183">
        <f>IF(N231="snížená",J231,0)</f>
        <v>0</v>
      </c>
      <c r="BG231" s="183">
        <f>IF(N231="zákl. přenesená",J231,0)</f>
        <v>0</v>
      </c>
      <c r="BH231" s="183">
        <f>IF(N231="sníž. přenesená",J231,0)</f>
        <v>0</v>
      </c>
      <c r="BI231" s="183">
        <f>IF(N231="nulová",J231,0)</f>
        <v>0</v>
      </c>
      <c r="BJ231" s="18" t="s">
        <v>78</v>
      </c>
      <c r="BK231" s="183">
        <f>ROUND(I231*H231,2)</f>
        <v>0</v>
      </c>
      <c r="BL231" s="18" t="s">
        <v>88</v>
      </c>
      <c r="BM231" s="182" t="s">
        <v>337</v>
      </c>
    </row>
    <row r="232" s="14" customFormat="1">
      <c r="A232" s="14"/>
      <c r="B232" s="197"/>
      <c r="C232" s="14"/>
      <c r="D232" s="190" t="s">
        <v>156</v>
      </c>
      <c r="E232" s="198" t="s">
        <v>1</v>
      </c>
      <c r="F232" s="199" t="s">
        <v>338</v>
      </c>
      <c r="G232" s="14"/>
      <c r="H232" s="200">
        <v>233.29900000000001</v>
      </c>
      <c r="I232" s="201"/>
      <c r="J232" s="14"/>
      <c r="K232" s="14"/>
      <c r="L232" s="197"/>
      <c r="M232" s="202"/>
      <c r="N232" s="203"/>
      <c r="O232" s="203"/>
      <c r="P232" s="203"/>
      <c r="Q232" s="203"/>
      <c r="R232" s="203"/>
      <c r="S232" s="203"/>
      <c r="T232" s="20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8" t="s">
        <v>156</v>
      </c>
      <c r="AU232" s="198" t="s">
        <v>82</v>
      </c>
      <c r="AV232" s="14" t="s">
        <v>82</v>
      </c>
      <c r="AW232" s="14" t="s">
        <v>30</v>
      </c>
      <c r="AX232" s="14" t="s">
        <v>73</v>
      </c>
      <c r="AY232" s="198" t="s">
        <v>128</v>
      </c>
    </row>
    <row r="233" s="15" customFormat="1">
      <c r="A233" s="15"/>
      <c r="B233" s="205"/>
      <c r="C233" s="15"/>
      <c r="D233" s="190" t="s">
        <v>156</v>
      </c>
      <c r="E233" s="206" t="s">
        <v>1</v>
      </c>
      <c r="F233" s="207" t="s">
        <v>159</v>
      </c>
      <c r="G233" s="15"/>
      <c r="H233" s="208">
        <v>233.29900000000001</v>
      </c>
      <c r="I233" s="209"/>
      <c r="J233" s="15"/>
      <c r="K233" s="15"/>
      <c r="L233" s="205"/>
      <c r="M233" s="210"/>
      <c r="N233" s="211"/>
      <c r="O233" s="211"/>
      <c r="P233" s="211"/>
      <c r="Q233" s="211"/>
      <c r="R233" s="211"/>
      <c r="S233" s="211"/>
      <c r="T233" s="21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06" t="s">
        <v>156</v>
      </c>
      <c r="AU233" s="206" t="s">
        <v>82</v>
      </c>
      <c r="AV233" s="15" t="s">
        <v>88</v>
      </c>
      <c r="AW233" s="15" t="s">
        <v>30</v>
      </c>
      <c r="AX233" s="15" t="s">
        <v>78</v>
      </c>
      <c r="AY233" s="206" t="s">
        <v>128</v>
      </c>
    </row>
    <row r="234" s="2" customFormat="1" ht="37.8" customHeight="1">
      <c r="A234" s="37"/>
      <c r="B234" s="170"/>
      <c r="C234" s="171" t="s">
        <v>148</v>
      </c>
      <c r="D234" s="171" t="s">
        <v>130</v>
      </c>
      <c r="E234" s="172" t="s">
        <v>339</v>
      </c>
      <c r="F234" s="173" t="s">
        <v>340</v>
      </c>
      <c r="G234" s="174" t="s">
        <v>164</v>
      </c>
      <c r="H234" s="175">
        <v>33</v>
      </c>
      <c r="I234" s="176"/>
      <c r="J234" s="177">
        <f>ROUND(I234*H234,2)</f>
        <v>0</v>
      </c>
      <c r="K234" s="173" t="s">
        <v>155</v>
      </c>
      <c r="L234" s="38"/>
      <c r="M234" s="178" t="s">
        <v>1</v>
      </c>
      <c r="N234" s="179" t="s">
        <v>38</v>
      </c>
      <c r="O234" s="76"/>
      <c r="P234" s="180">
        <f>O234*H234</f>
        <v>0</v>
      </c>
      <c r="Q234" s="180">
        <v>0</v>
      </c>
      <c r="R234" s="180">
        <f>Q234*H234</f>
        <v>0</v>
      </c>
      <c r="S234" s="180">
        <v>0</v>
      </c>
      <c r="T234" s="18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2" t="s">
        <v>88</v>
      </c>
      <c r="AT234" s="182" t="s">
        <v>130</v>
      </c>
      <c r="AU234" s="182" t="s">
        <v>82</v>
      </c>
      <c r="AY234" s="18" t="s">
        <v>128</v>
      </c>
      <c r="BE234" s="183">
        <f>IF(N234="základní",J234,0)</f>
        <v>0</v>
      </c>
      <c r="BF234" s="183">
        <f>IF(N234="snížená",J234,0)</f>
        <v>0</v>
      </c>
      <c r="BG234" s="183">
        <f>IF(N234="zákl. přenesená",J234,0)</f>
        <v>0</v>
      </c>
      <c r="BH234" s="183">
        <f>IF(N234="sníž. přenesená",J234,0)</f>
        <v>0</v>
      </c>
      <c r="BI234" s="183">
        <f>IF(N234="nulová",J234,0)</f>
        <v>0</v>
      </c>
      <c r="BJ234" s="18" t="s">
        <v>78</v>
      </c>
      <c r="BK234" s="183">
        <f>ROUND(I234*H234,2)</f>
        <v>0</v>
      </c>
      <c r="BL234" s="18" t="s">
        <v>88</v>
      </c>
      <c r="BM234" s="182" t="s">
        <v>341</v>
      </c>
    </row>
    <row r="235" s="14" customFormat="1">
      <c r="A235" s="14"/>
      <c r="B235" s="197"/>
      <c r="C235" s="14"/>
      <c r="D235" s="190" t="s">
        <v>156</v>
      </c>
      <c r="E235" s="198" t="s">
        <v>1</v>
      </c>
      <c r="F235" s="199" t="s">
        <v>342</v>
      </c>
      <c r="G235" s="14"/>
      <c r="H235" s="200">
        <v>33</v>
      </c>
      <c r="I235" s="201"/>
      <c r="J235" s="14"/>
      <c r="K235" s="14"/>
      <c r="L235" s="197"/>
      <c r="M235" s="202"/>
      <c r="N235" s="203"/>
      <c r="O235" s="203"/>
      <c r="P235" s="203"/>
      <c r="Q235" s="203"/>
      <c r="R235" s="203"/>
      <c r="S235" s="203"/>
      <c r="T235" s="20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8" t="s">
        <v>156</v>
      </c>
      <c r="AU235" s="198" t="s">
        <v>82</v>
      </c>
      <c r="AV235" s="14" t="s">
        <v>82</v>
      </c>
      <c r="AW235" s="14" t="s">
        <v>30</v>
      </c>
      <c r="AX235" s="14" t="s">
        <v>73</v>
      </c>
      <c r="AY235" s="198" t="s">
        <v>128</v>
      </c>
    </row>
    <row r="236" s="15" customFormat="1">
      <c r="A236" s="15"/>
      <c r="B236" s="205"/>
      <c r="C236" s="15"/>
      <c r="D236" s="190" t="s">
        <v>156</v>
      </c>
      <c r="E236" s="206" t="s">
        <v>1</v>
      </c>
      <c r="F236" s="207" t="s">
        <v>159</v>
      </c>
      <c r="G236" s="15"/>
      <c r="H236" s="208">
        <v>33</v>
      </c>
      <c r="I236" s="209"/>
      <c r="J236" s="15"/>
      <c r="K236" s="15"/>
      <c r="L236" s="205"/>
      <c r="M236" s="210"/>
      <c r="N236" s="211"/>
      <c r="O236" s="211"/>
      <c r="P236" s="211"/>
      <c r="Q236" s="211"/>
      <c r="R236" s="211"/>
      <c r="S236" s="211"/>
      <c r="T236" s="212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06" t="s">
        <v>156</v>
      </c>
      <c r="AU236" s="206" t="s">
        <v>82</v>
      </c>
      <c r="AV236" s="15" t="s">
        <v>88</v>
      </c>
      <c r="AW236" s="15" t="s">
        <v>30</v>
      </c>
      <c r="AX236" s="15" t="s">
        <v>78</v>
      </c>
      <c r="AY236" s="206" t="s">
        <v>128</v>
      </c>
    </row>
    <row r="237" s="2" customFormat="1" ht="16.5" customHeight="1">
      <c r="A237" s="37"/>
      <c r="B237" s="170"/>
      <c r="C237" s="213" t="s">
        <v>343</v>
      </c>
      <c r="D237" s="213" t="s">
        <v>334</v>
      </c>
      <c r="E237" s="214" t="s">
        <v>344</v>
      </c>
      <c r="F237" s="215" t="s">
        <v>345</v>
      </c>
      <c r="G237" s="216" t="s">
        <v>200</v>
      </c>
      <c r="H237" s="217">
        <v>55.109999999999999</v>
      </c>
      <c r="I237" s="218"/>
      <c r="J237" s="219">
        <f>ROUND(I237*H237,2)</f>
        <v>0</v>
      </c>
      <c r="K237" s="215" t="s">
        <v>155</v>
      </c>
      <c r="L237" s="220"/>
      <c r="M237" s="221" t="s">
        <v>1</v>
      </c>
      <c r="N237" s="222" t="s">
        <v>38</v>
      </c>
      <c r="O237" s="76"/>
      <c r="P237" s="180">
        <f>O237*H237</f>
        <v>0</v>
      </c>
      <c r="Q237" s="180">
        <v>0</v>
      </c>
      <c r="R237" s="180">
        <f>Q237*H237</f>
        <v>0</v>
      </c>
      <c r="S237" s="180">
        <v>0</v>
      </c>
      <c r="T237" s="18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2" t="s">
        <v>100</v>
      </c>
      <c r="AT237" s="182" t="s">
        <v>334</v>
      </c>
      <c r="AU237" s="182" t="s">
        <v>82</v>
      </c>
      <c r="AY237" s="18" t="s">
        <v>128</v>
      </c>
      <c r="BE237" s="183">
        <f>IF(N237="základní",J237,0)</f>
        <v>0</v>
      </c>
      <c r="BF237" s="183">
        <f>IF(N237="snížená",J237,0)</f>
        <v>0</v>
      </c>
      <c r="BG237" s="183">
        <f>IF(N237="zákl. přenesená",J237,0)</f>
        <v>0</v>
      </c>
      <c r="BH237" s="183">
        <f>IF(N237="sníž. přenesená",J237,0)</f>
        <v>0</v>
      </c>
      <c r="BI237" s="183">
        <f>IF(N237="nulová",J237,0)</f>
        <v>0</v>
      </c>
      <c r="BJ237" s="18" t="s">
        <v>78</v>
      </c>
      <c r="BK237" s="183">
        <f>ROUND(I237*H237,2)</f>
        <v>0</v>
      </c>
      <c r="BL237" s="18" t="s">
        <v>88</v>
      </c>
      <c r="BM237" s="182" t="s">
        <v>346</v>
      </c>
    </row>
    <row r="238" s="14" customFormat="1">
      <c r="A238" s="14"/>
      <c r="B238" s="197"/>
      <c r="C238" s="14"/>
      <c r="D238" s="190" t="s">
        <v>156</v>
      </c>
      <c r="E238" s="198" t="s">
        <v>1</v>
      </c>
      <c r="F238" s="199" t="s">
        <v>347</v>
      </c>
      <c r="G238" s="14"/>
      <c r="H238" s="200">
        <v>55.109999999999999</v>
      </c>
      <c r="I238" s="201"/>
      <c r="J238" s="14"/>
      <c r="K238" s="14"/>
      <c r="L238" s="197"/>
      <c r="M238" s="202"/>
      <c r="N238" s="203"/>
      <c r="O238" s="203"/>
      <c r="P238" s="203"/>
      <c r="Q238" s="203"/>
      <c r="R238" s="203"/>
      <c r="S238" s="203"/>
      <c r="T238" s="20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8" t="s">
        <v>156</v>
      </c>
      <c r="AU238" s="198" t="s">
        <v>82</v>
      </c>
      <c r="AV238" s="14" t="s">
        <v>82</v>
      </c>
      <c r="AW238" s="14" t="s">
        <v>30</v>
      </c>
      <c r="AX238" s="14" t="s">
        <v>73</v>
      </c>
      <c r="AY238" s="198" t="s">
        <v>128</v>
      </c>
    </row>
    <row r="239" s="15" customFormat="1">
      <c r="A239" s="15"/>
      <c r="B239" s="205"/>
      <c r="C239" s="15"/>
      <c r="D239" s="190" t="s">
        <v>156</v>
      </c>
      <c r="E239" s="206" t="s">
        <v>1</v>
      </c>
      <c r="F239" s="207" t="s">
        <v>159</v>
      </c>
      <c r="G239" s="15"/>
      <c r="H239" s="208">
        <v>55.109999999999999</v>
      </c>
      <c r="I239" s="209"/>
      <c r="J239" s="15"/>
      <c r="K239" s="15"/>
      <c r="L239" s="205"/>
      <c r="M239" s="210"/>
      <c r="N239" s="211"/>
      <c r="O239" s="211"/>
      <c r="P239" s="211"/>
      <c r="Q239" s="211"/>
      <c r="R239" s="211"/>
      <c r="S239" s="211"/>
      <c r="T239" s="212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06" t="s">
        <v>156</v>
      </c>
      <c r="AU239" s="206" t="s">
        <v>82</v>
      </c>
      <c r="AV239" s="15" t="s">
        <v>88</v>
      </c>
      <c r="AW239" s="15" t="s">
        <v>30</v>
      </c>
      <c r="AX239" s="15" t="s">
        <v>78</v>
      </c>
      <c r="AY239" s="206" t="s">
        <v>128</v>
      </c>
    </row>
    <row r="240" s="2" customFormat="1" ht="24.15" customHeight="1">
      <c r="A240" s="37"/>
      <c r="B240" s="170"/>
      <c r="C240" s="171" t="s">
        <v>210</v>
      </c>
      <c r="D240" s="171" t="s">
        <v>130</v>
      </c>
      <c r="E240" s="172" t="s">
        <v>348</v>
      </c>
      <c r="F240" s="173" t="s">
        <v>349</v>
      </c>
      <c r="G240" s="174" t="s">
        <v>154</v>
      </c>
      <c r="H240" s="175">
        <v>270</v>
      </c>
      <c r="I240" s="176"/>
      <c r="J240" s="177">
        <f>ROUND(I240*H240,2)</f>
        <v>0</v>
      </c>
      <c r="K240" s="173" t="s">
        <v>155</v>
      </c>
      <c r="L240" s="38"/>
      <c r="M240" s="178" t="s">
        <v>1</v>
      </c>
      <c r="N240" s="179" t="s">
        <v>38</v>
      </c>
      <c r="O240" s="76"/>
      <c r="P240" s="180">
        <f>O240*H240</f>
        <v>0</v>
      </c>
      <c r="Q240" s="180">
        <v>0</v>
      </c>
      <c r="R240" s="180">
        <f>Q240*H240</f>
        <v>0</v>
      </c>
      <c r="S240" s="180">
        <v>0</v>
      </c>
      <c r="T240" s="18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2" t="s">
        <v>88</v>
      </c>
      <c r="AT240" s="182" t="s">
        <v>130</v>
      </c>
      <c r="AU240" s="182" t="s">
        <v>82</v>
      </c>
      <c r="AY240" s="18" t="s">
        <v>128</v>
      </c>
      <c r="BE240" s="183">
        <f>IF(N240="základní",J240,0)</f>
        <v>0</v>
      </c>
      <c r="BF240" s="183">
        <f>IF(N240="snížená",J240,0)</f>
        <v>0</v>
      </c>
      <c r="BG240" s="183">
        <f>IF(N240="zákl. přenesená",J240,0)</f>
        <v>0</v>
      </c>
      <c r="BH240" s="183">
        <f>IF(N240="sníž. přenesená",J240,0)</f>
        <v>0</v>
      </c>
      <c r="BI240" s="183">
        <f>IF(N240="nulová",J240,0)</f>
        <v>0</v>
      </c>
      <c r="BJ240" s="18" t="s">
        <v>78</v>
      </c>
      <c r="BK240" s="183">
        <f>ROUND(I240*H240,2)</f>
        <v>0</v>
      </c>
      <c r="BL240" s="18" t="s">
        <v>88</v>
      </c>
      <c r="BM240" s="182" t="s">
        <v>350</v>
      </c>
    </row>
    <row r="241" s="2" customFormat="1" ht="24.15" customHeight="1">
      <c r="A241" s="37"/>
      <c r="B241" s="170"/>
      <c r="C241" s="171" t="s">
        <v>351</v>
      </c>
      <c r="D241" s="171" t="s">
        <v>130</v>
      </c>
      <c r="E241" s="172" t="s">
        <v>352</v>
      </c>
      <c r="F241" s="173" t="s">
        <v>353</v>
      </c>
      <c r="G241" s="174" t="s">
        <v>154</v>
      </c>
      <c r="H241" s="175">
        <v>270</v>
      </c>
      <c r="I241" s="176"/>
      <c r="J241" s="177">
        <f>ROUND(I241*H241,2)</f>
        <v>0</v>
      </c>
      <c r="K241" s="173" t="s">
        <v>155</v>
      </c>
      <c r="L241" s="38"/>
      <c r="M241" s="178" t="s">
        <v>1</v>
      </c>
      <c r="N241" s="179" t="s">
        <v>38</v>
      </c>
      <c r="O241" s="76"/>
      <c r="P241" s="180">
        <f>O241*H241</f>
        <v>0</v>
      </c>
      <c r="Q241" s="180">
        <v>0</v>
      </c>
      <c r="R241" s="180">
        <f>Q241*H241</f>
        <v>0</v>
      </c>
      <c r="S241" s="180">
        <v>0</v>
      </c>
      <c r="T241" s="18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2" t="s">
        <v>88</v>
      </c>
      <c r="AT241" s="182" t="s">
        <v>130</v>
      </c>
      <c r="AU241" s="182" t="s">
        <v>82</v>
      </c>
      <c r="AY241" s="18" t="s">
        <v>128</v>
      </c>
      <c r="BE241" s="183">
        <f>IF(N241="základní",J241,0)</f>
        <v>0</v>
      </c>
      <c r="BF241" s="183">
        <f>IF(N241="snížená",J241,0)</f>
        <v>0</v>
      </c>
      <c r="BG241" s="183">
        <f>IF(N241="zákl. přenesená",J241,0)</f>
        <v>0</v>
      </c>
      <c r="BH241" s="183">
        <f>IF(N241="sníž. přenesená",J241,0)</f>
        <v>0</v>
      </c>
      <c r="BI241" s="183">
        <f>IF(N241="nulová",J241,0)</f>
        <v>0</v>
      </c>
      <c r="BJ241" s="18" t="s">
        <v>78</v>
      </c>
      <c r="BK241" s="183">
        <f>ROUND(I241*H241,2)</f>
        <v>0</v>
      </c>
      <c r="BL241" s="18" t="s">
        <v>88</v>
      </c>
      <c r="BM241" s="182" t="s">
        <v>354</v>
      </c>
    </row>
    <row r="242" s="2" customFormat="1" ht="16.5" customHeight="1">
      <c r="A242" s="37"/>
      <c r="B242" s="170"/>
      <c r="C242" s="213" t="s">
        <v>215</v>
      </c>
      <c r="D242" s="213" t="s">
        <v>334</v>
      </c>
      <c r="E242" s="214" t="s">
        <v>355</v>
      </c>
      <c r="F242" s="215" t="s">
        <v>356</v>
      </c>
      <c r="G242" s="216" t="s">
        <v>357</v>
      </c>
      <c r="H242" s="217">
        <v>6.75</v>
      </c>
      <c r="I242" s="218"/>
      <c r="J242" s="219">
        <f>ROUND(I242*H242,2)</f>
        <v>0</v>
      </c>
      <c r="K242" s="215" t="s">
        <v>155</v>
      </c>
      <c r="L242" s="220"/>
      <c r="M242" s="221" t="s">
        <v>1</v>
      </c>
      <c r="N242" s="222" t="s">
        <v>38</v>
      </c>
      <c r="O242" s="76"/>
      <c r="P242" s="180">
        <f>O242*H242</f>
        <v>0</v>
      </c>
      <c r="Q242" s="180">
        <v>0</v>
      </c>
      <c r="R242" s="180">
        <f>Q242*H242</f>
        <v>0</v>
      </c>
      <c r="S242" s="180">
        <v>0</v>
      </c>
      <c r="T242" s="18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2" t="s">
        <v>100</v>
      </c>
      <c r="AT242" s="182" t="s">
        <v>334</v>
      </c>
      <c r="AU242" s="182" t="s">
        <v>82</v>
      </c>
      <c r="AY242" s="18" t="s">
        <v>128</v>
      </c>
      <c r="BE242" s="183">
        <f>IF(N242="základní",J242,0)</f>
        <v>0</v>
      </c>
      <c r="BF242" s="183">
        <f>IF(N242="snížená",J242,0)</f>
        <v>0</v>
      </c>
      <c r="BG242" s="183">
        <f>IF(N242="zákl. přenesená",J242,0)</f>
        <v>0</v>
      </c>
      <c r="BH242" s="183">
        <f>IF(N242="sníž. přenesená",J242,0)</f>
        <v>0</v>
      </c>
      <c r="BI242" s="183">
        <f>IF(N242="nulová",J242,0)</f>
        <v>0</v>
      </c>
      <c r="BJ242" s="18" t="s">
        <v>78</v>
      </c>
      <c r="BK242" s="183">
        <f>ROUND(I242*H242,2)</f>
        <v>0</v>
      </c>
      <c r="BL242" s="18" t="s">
        <v>88</v>
      </c>
      <c r="BM242" s="182" t="s">
        <v>358</v>
      </c>
    </row>
    <row r="243" s="14" customFormat="1">
      <c r="A243" s="14"/>
      <c r="B243" s="197"/>
      <c r="C243" s="14"/>
      <c r="D243" s="190" t="s">
        <v>156</v>
      </c>
      <c r="E243" s="198" t="s">
        <v>1</v>
      </c>
      <c r="F243" s="199" t="s">
        <v>359</v>
      </c>
      <c r="G243" s="14"/>
      <c r="H243" s="200">
        <v>6.75</v>
      </c>
      <c r="I243" s="201"/>
      <c r="J243" s="14"/>
      <c r="K243" s="14"/>
      <c r="L243" s="197"/>
      <c r="M243" s="202"/>
      <c r="N243" s="203"/>
      <c r="O243" s="203"/>
      <c r="P243" s="203"/>
      <c r="Q243" s="203"/>
      <c r="R243" s="203"/>
      <c r="S243" s="203"/>
      <c r="T243" s="20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98" t="s">
        <v>156</v>
      </c>
      <c r="AU243" s="198" t="s">
        <v>82</v>
      </c>
      <c r="AV243" s="14" t="s">
        <v>82</v>
      </c>
      <c r="AW243" s="14" t="s">
        <v>30</v>
      </c>
      <c r="AX243" s="14" t="s">
        <v>73</v>
      </c>
      <c r="AY243" s="198" t="s">
        <v>128</v>
      </c>
    </row>
    <row r="244" s="15" customFormat="1">
      <c r="A244" s="15"/>
      <c r="B244" s="205"/>
      <c r="C244" s="15"/>
      <c r="D244" s="190" t="s">
        <v>156</v>
      </c>
      <c r="E244" s="206" t="s">
        <v>1</v>
      </c>
      <c r="F244" s="207" t="s">
        <v>159</v>
      </c>
      <c r="G244" s="15"/>
      <c r="H244" s="208">
        <v>6.75</v>
      </c>
      <c r="I244" s="209"/>
      <c r="J244" s="15"/>
      <c r="K244" s="15"/>
      <c r="L244" s="205"/>
      <c r="M244" s="210"/>
      <c r="N244" s="211"/>
      <c r="O244" s="211"/>
      <c r="P244" s="211"/>
      <c r="Q244" s="211"/>
      <c r="R244" s="211"/>
      <c r="S244" s="211"/>
      <c r="T244" s="212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06" t="s">
        <v>156</v>
      </c>
      <c r="AU244" s="206" t="s">
        <v>82</v>
      </c>
      <c r="AV244" s="15" t="s">
        <v>88</v>
      </c>
      <c r="AW244" s="15" t="s">
        <v>30</v>
      </c>
      <c r="AX244" s="15" t="s">
        <v>78</v>
      </c>
      <c r="AY244" s="206" t="s">
        <v>128</v>
      </c>
    </row>
    <row r="245" s="2" customFormat="1" ht="21.75" customHeight="1">
      <c r="A245" s="37"/>
      <c r="B245" s="170"/>
      <c r="C245" s="171" t="s">
        <v>360</v>
      </c>
      <c r="D245" s="171" t="s">
        <v>130</v>
      </c>
      <c r="E245" s="172" t="s">
        <v>361</v>
      </c>
      <c r="F245" s="173" t="s">
        <v>362</v>
      </c>
      <c r="G245" s="174" t="s">
        <v>154</v>
      </c>
      <c r="H245" s="175">
        <v>3010</v>
      </c>
      <c r="I245" s="176"/>
      <c r="J245" s="177">
        <f>ROUND(I245*H245,2)</f>
        <v>0</v>
      </c>
      <c r="K245" s="173" t="s">
        <v>155</v>
      </c>
      <c r="L245" s="38"/>
      <c r="M245" s="178" t="s">
        <v>1</v>
      </c>
      <c r="N245" s="179" t="s">
        <v>38</v>
      </c>
      <c r="O245" s="76"/>
      <c r="P245" s="180">
        <f>O245*H245</f>
        <v>0</v>
      </c>
      <c r="Q245" s="180">
        <v>0</v>
      </c>
      <c r="R245" s="180">
        <f>Q245*H245</f>
        <v>0</v>
      </c>
      <c r="S245" s="180">
        <v>0</v>
      </c>
      <c r="T245" s="18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2" t="s">
        <v>88</v>
      </c>
      <c r="AT245" s="182" t="s">
        <v>130</v>
      </c>
      <c r="AU245" s="182" t="s">
        <v>82</v>
      </c>
      <c r="AY245" s="18" t="s">
        <v>128</v>
      </c>
      <c r="BE245" s="183">
        <f>IF(N245="základní",J245,0)</f>
        <v>0</v>
      </c>
      <c r="BF245" s="183">
        <f>IF(N245="snížená",J245,0)</f>
        <v>0</v>
      </c>
      <c r="BG245" s="183">
        <f>IF(N245="zákl. přenesená",J245,0)</f>
        <v>0</v>
      </c>
      <c r="BH245" s="183">
        <f>IF(N245="sníž. přenesená",J245,0)</f>
        <v>0</v>
      </c>
      <c r="BI245" s="183">
        <f>IF(N245="nulová",J245,0)</f>
        <v>0</v>
      </c>
      <c r="BJ245" s="18" t="s">
        <v>78</v>
      </c>
      <c r="BK245" s="183">
        <f>ROUND(I245*H245,2)</f>
        <v>0</v>
      </c>
      <c r="BL245" s="18" t="s">
        <v>88</v>
      </c>
      <c r="BM245" s="182" t="s">
        <v>363</v>
      </c>
    </row>
    <row r="246" s="2" customFormat="1" ht="16.5" customHeight="1">
      <c r="A246" s="37"/>
      <c r="B246" s="170"/>
      <c r="C246" s="171" t="s">
        <v>220</v>
      </c>
      <c r="D246" s="171" t="s">
        <v>130</v>
      </c>
      <c r="E246" s="172" t="s">
        <v>364</v>
      </c>
      <c r="F246" s="173" t="s">
        <v>365</v>
      </c>
      <c r="G246" s="174" t="s">
        <v>154</v>
      </c>
      <c r="H246" s="175">
        <v>540</v>
      </c>
      <c r="I246" s="176"/>
      <c r="J246" s="177">
        <f>ROUND(I246*H246,2)</f>
        <v>0</v>
      </c>
      <c r="K246" s="173" t="s">
        <v>155</v>
      </c>
      <c r="L246" s="38"/>
      <c r="M246" s="178" t="s">
        <v>1</v>
      </c>
      <c r="N246" s="179" t="s">
        <v>38</v>
      </c>
      <c r="O246" s="76"/>
      <c r="P246" s="180">
        <f>O246*H246</f>
        <v>0</v>
      </c>
      <c r="Q246" s="180">
        <v>0</v>
      </c>
      <c r="R246" s="180">
        <f>Q246*H246</f>
        <v>0</v>
      </c>
      <c r="S246" s="180">
        <v>0</v>
      </c>
      <c r="T246" s="18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2" t="s">
        <v>88</v>
      </c>
      <c r="AT246" s="182" t="s">
        <v>130</v>
      </c>
      <c r="AU246" s="182" t="s">
        <v>82</v>
      </c>
      <c r="AY246" s="18" t="s">
        <v>128</v>
      </c>
      <c r="BE246" s="183">
        <f>IF(N246="základní",J246,0)</f>
        <v>0</v>
      </c>
      <c r="BF246" s="183">
        <f>IF(N246="snížená",J246,0)</f>
        <v>0</v>
      </c>
      <c r="BG246" s="183">
        <f>IF(N246="zákl. přenesená",J246,0)</f>
        <v>0</v>
      </c>
      <c r="BH246" s="183">
        <f>IF(N246="sníž. přenesená",J246,0)</f>
        <v>0</v>
      </c>
      <c r="BI246" s="183">
        <f>IF(N246="nulová",J246,0)</f>
        <v>0</v>
      </c>
      <c r="BJ246" s="18" t="s">
        <v>78</v>
      </c>
      <c r="BK246" s="183">
        <f>ROUND(I246*H246,2)</f>
        <v>0</v>
      </c>
      <c r="BL246" s="18" t="s">
        <v>88</v>
      </c>
      <c r="BM246" s="182" t="s">
        <v>366</v>
      </c>
    </row>
    <row r="247" s="14" customFormat="1">
      <c r="A247" s="14"/>
      <c r="B247" s="197"/>
      <c r="C247" s="14"/>
      <c r="D247" s="190" t="s">
        <v>156</v>
      </c>
      <c r="E247" s="198" t="s">
        <v>1</v>
      </c>
      <c r="F247" s="199" t="s">
        <v>367</v>
      </c>
      <c r="G247" s="14"/>
      <c r="H247" s="200">
        <v>540</v>
      </c>
      <c r="I247" s="201"/>
      <c r="J247" s="14"/>
      <c r="K247" s="14"/>
      <c r="L247" s="197"/>
      <c r="M247" s="202"/>
      <c r="N247" s="203"/>
      <c r="O247" s="203"/>
      <c r="P247" s="203"/>
      <c r="Q247" s="203"/>
      <c r="R247" s="203"/>
      <c r="S247" s="203"/>
      <c r="T247" s="20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198" t="s">
        <v>156</v>
      </c>
      <c r="AU247" s="198" t="s">
        <v>82</v>
      </c>
      <c r="AV247" s="14" t="s">
        <v>82</v>
      </c>
      <c r="AW247" s="14" t="s">
        <v>30</v>
      </c>
      <c r="AX247" s="14" t="s">
        <v>73</v>
      </c>
      <c r="AY247" s="198" t="s">
        <v>128</v>
      </c>
    </row>
    <row r="248" s="15" customFormat="1">
      <c r="A248" s="15"/>
      <c r="B248" s="205"/>
      <c r="C248" s="15"/>
      <c r="D248" s="190" t="s">
        <v>156</v>
      </c>
      <c r="E248" s="206" t="s">
        <v>1</v>
      </c>
      <c r="F248" s="207" t="s">
        <v>159</v>
      </c>
      <c r="G248" s="15"/>
      <c r="H248" s="208">
        <v>540</v>
      </c>
      <c r="I248" s="209"/>
      <c r="J248" s="15"/>
      <c r="K248" s="15"/>
      <c r="L248" s="205"/>
      <c r="M248" s="210"/>
      <c r="N248" s="211"/>
      <c r="O248" s="211"/>
      <c r="P248" s="211"/>
      <c r="Q248" s="211"/>
      <c r="R248" s="211"/>
      <c r="S248" s="211"/>
      <c r="T248" s="212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06" t="s">
        <v>156</v>
      </c>
      <c r="AU248" s="206" t="s">
        <v>82</v>
      </c>
      <c r="AV248" s="15" t="s">
        <v>88</v>
      </c>
      <c r="AW248" s="15" t="s">
        <v>30</v>
      </c>
      <c r="AX248" s="15" t="s">
        <v>78</v>
      </c>
      <c r="AY248" s="206" t="s">
        <v>128</v>
      </c>
    </row>
    <row r="249" s="12" customFormat="1" ht="22.8" customHeight="1">
      <c r="A249" s="12"/>
      <c r="B249" s="157"/>
      <c r="C249" s="12"/>
      <c r="D249" s="158" t="s">
        <v>72</v>
      </c>
      <c r="E249" s="168" t="s">
        <v>82</v>
      </c>
      <c r="F249" s="168" t="s">
        <v>368</v>
      </c>
      <c r="G249" s="12"/>
      <c r="H249" s="12"/>
      <c r="I249" s="160"/>
      <c r="J249" s="169">
        <f>BK249</f>
        <v>0</v>
      </c>
      <c r="K249" s="12"/>
      <c r="L249" s="157"/>
      <c r="M249" s="162"/>
      <c r="N249" s="163"/>
      <c r="O249" s="163"/>
      <c r="P249" s="164">
        <f>SUM(P250:P257)</f>
        <v>0</v>
      </c>
      <c r="Q249" s="163"/>
      <c r="R249" s="164">
        <f>SUM(R250:R257)</f>
        <v>0</v>
      </c>
      <c r="S249" s="163"/>
      <c r="T249" s="165">
        <f>SUM(T250:T257)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58" t="s">
        <v>78</v>
      </c>
      <c r="AT249" s="166" t="s">
        <v>72</v>
      </c>
      <c r="AU249" s="166" t="s">
        <v>78</v>
      </c>
      <c r="AY249" s="158" t="s">
        <v>128</v>
      </c>
      <c r="BK249" s="167">
        <f>SUM(BK250:BK257)</f>
        <v>0</v>
      </c>
    </row>
    <row r="250" s="2" customFormat="1" ht="24.15" customHeight="1">
      <c r="A250" s="37"/>
      <c r="B250" s="170"/>
      <c r="C250" s="171" t="s">
        <v>369</v>
      </c>
      <c r="D250" s="171" t="s">
        <v>130</v>
      </c>
      <c r="E250" s="172" t="s">
        <v>370</v>
      </c>
      <c r="F250" s="173" t="s">
        <v>371</v>
      </c>
      <c r="G250" s="174" t="s">
        <v>164</v>
      </c>
      <c r="H250" s="175">
        <v>136.40000000000001</v>
      </c>
      <c r="I250" s="176"/>
      <c r="J250" s="177">
        <f>ROUND(I250*H250,2)</f>
        <v>0</v>
      </c>
      <c r="K250" s="173" t="s">
        <v>155</v>
      </c>
      <c r="L250" s="38"/>
      <c r="M250" s="178" t="s">
        <v>1</v>
      </c>
      <c r="N250" s="179" t="s">
        <v>38</v>
      </c>
      <c r="O250" s="76"/>
      <c r="P250" s="180">
        <f>O250*H250</f>
        <v>0</v>
      </c>
      <c r="Q250" s="180">
        <v>0</v>
      </c>
      <c r="R250" s="180">
        <f>Q250*H250</f>
        <v>0</v>
      </c>
      <c r="S250" s="180">
        <v>0</v>
      </c>
      <c r="T250" s="18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2" t="s">
        <v>88</v>
      </c>
      <c r="AT250" s="182" t="s">
        <v>130</v>
      </c>
      <c r="AU250" s="182" t="s">
        <v>82</v>
      </c>
      <c r="AY250" s="18" t="s">
        <v>128</v>
      </c>
      <c r="BE250" s="183">
        <f>IF(N250="základní",J250,0)</f>
        <v>0</v>
      </c>
      <c r="BF250" s="183">
        <f>IF(N250="snížená",J250,0)</f>
        <v>0</v>
      </c>
      <c r="BG250" s="183">
        <f>IF(N250="zákl. přenesená",J250,0)</f>
        <v>0</v>
      </c>
      <c r="BH250" s="183">
        <f>IF(N250="sníž. přenesená",J250,0)</f>
        <v>0</v>
      </c>
      <c r="BI250" s="183">
        <f>IF(N250="nulová",J250,0)</f>
        <v>0</v>
      </c>
      <c r="BJ250" s="18" t="s">
        <v>78</v>
      </c>
      <c r="BK250" s="183">
        <f>ROUND(I250*H250,2)</f>
        <v>0</v>
      </c>
      <c r="BL250" s="18" t="s">
        <v>88</v>
      </c>
      <c r="BM250" s="182" t="s">
        <v>372</v>
      </c>
    </row>
    <row r="251" s="14" customFormat="1">
      <c r="A251" s="14"/>
      <c r="B251" s="197"/>
      <c r="C251" s="14"/>
      <c r="D251" s="190" t="s">
        <v>156</v>
      </c>
      <c r="E251" s="198" t="s">
        <v>1</v>
      </c>
      <c r="F251" s="199" t="s">
        <v>282</v>
      </c>
      <c r="G251" s="14"/>
      <c r="H251" s="200">
        <v>136.40000000000001</v>
      </c>
      <c r="I251" s="201"/>
      <c r="J251" s="14"/>
      <c r="K251" s="14"/>
      <c r="L251" s="197"/>
      <c r="M251" s="202"/>
      <c r="N251" s="203"/>
      <c r="O251" s="203"/>
      <c r="P251" s="203"/>
      <c r="Q251" s="203"/>
      <c r="R251" s="203"/>
      <c r="S251" s="203"/>
      <c r="T251" s="20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8" t="s">
        <v>156</v>
      </c>
      <c r="AU251" s="198" t="s">
        <v>82</v>
      </c>
      <c r="AV251" s="14" t="s">
        <v>82</v>
      </c>
      <c r="AW251" s="14" t="s">
        <v>30</v>
      </c>
      <c r="AX251" s="14" t="s">
        <v>73</v>
      </c>
      <c r="AY251" s="198" t="s">
        <v>128</v>
      </c>
    </row>
    <row r="252" s="15" customFormat="1">
      <c r="A252" s="15"/>
      <c r="B252" s="205"/>
      <c r="C252" s="15"/>
      <c r="D252" s="190" t="s">
        <v>156</v>
      </c>
      <c r="E252" s="206" t="s">
        <v>1</v>
      </c>
      <c r="F252" s="207" t="s">
        <v>159</v>
      </c>
      <c r="G252" s="15"/>
      <c r="H252" s="208">
        <v>136.40000000000001</v>
      </c>
      <c r="I252" s="209"/>
      <c r="J252" s="15"/>
      <c r="K252" s="15"/>
      <c r="L252" s="205"/>
      <c r="M252" s="210"/>
      <c r="N252" s="211"/>
      <c r="O252" s="211"/>
      <c r="P252" s="211"/>
      <c r="Q252" s="211"/>
      <c r="R252" s="211"/>
      <c r="S252" s="211"/>
      <c r="T252" s="212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06" t="s">
        <v>156</v>
      </c>
      <c r="AU252" s="206" t="s">
        <v>82</v>
      </c>
      <c r="AV252" s="15" t="s">
        <v>88</v>
      </c>
      <c r="AW252" s="15" t="s">
        <v>30</v>
      </c>
      <c r="AX252" s="15" t="s">
        <v>78</v>
      </c>
      <c r="AY252" s="206" t="s">
        <v>128</v>
      </c>
    </row>
    <row r="253" s="2" customFormat="1" ht="33" customHeight="1">
      <c r="A253" s="37"/>
      <c r="B253" s="170"/>
      <c r="C253" s="171" t="s">
        <v>298</v>
      </c>
      <c r="D253" s="171" t="s">
        <v>130</v>
      </c>
      <c r="E253" s="172" t="s">
        <v>373</v>
      </c>
      <c r="F253" s="173" t="s">
        <v>374</v>
      </c>
      <c r="G253" s="174" t="s">
        <v>195</v>
      </c>
      <c r="H253" s="175">
        <v>682</v>
      </c>
      <c r="I253" s="176"/>
      <c r="J253" s="177">
        <f>ROUND(I253*H253,2)</f>
        <v>0</v>
      </c>
      <c r="K253" s="173" t="s">
        <v>155</v>
      </c>
      <c r="L253" s="38"/>
      <c r="M253" s="178" t="s">
        <v>1</v>
      </c>
      <c r="N253" s="179" t="s">
        <v>38</v>
      </c>
      <c r="O253" s="76"/>
      <c r="P253" s="180">
        <f>O253*H253</f>
        <v>0</v>
      </c>
      <c r="Q253" s="180">
        <v>0</v>
      </c>
      <c r="R253" s="180">
        <f>Q253*H253</f>
        <v>0</v>
      </c>
      <c r="S253" s="180">
        <v>0</v>
      </c>
      <c r="T253" s="18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2" t="s">
        <v>88</v>
      </c>
      <c r="AT253" s="182" t="s">
        <v>130</v>
      </c>
      <c r="AU253" s="182" t="s">
        <v>82</v>
      </c>
      <c r="AY253" s="18" t="s">
        <v>128</v>
      </c>
      <c r="BE253" s="183">
        <f>IF(N253="základní",J253,0)</f>
        <v>0</v>
      </c>
      <c r="BF253" s="183">
        <f>IF(N253="snížená",J253,0)</f>
        <v>0</v>
      </c>
      <c r="BG253" s="183">
        <f>IF(N253="zákl. přenesená",J253,0)</f>
        <v>0</v>
      </c>
      <c r="BH253" s="183">
        <f>IF(N253="sníž. přenesená",J253,0)</f>
        <v>0</v>
      </c>
      <c r="BI253" s="183">
        <f>IF(N253="nulová",J253,0)</f>
        <v>0</v>
      </c>
      <c r="BJ253" s="18" t="s">
        <v>78</v>
      </c>
      <c r="BK253" s="183">
        <f>ROUND(I253*H253,2)</f>
        <v>0</v>
      </c>
      <c r="BL253" s="18" t="s">
        <v>88</v>
      </c>
      <c r="BM253" s="182" t="s">
        <v>375</v>
      </c>
    </row>
    <row r="254" s="2" customFormat="1" ht="16.5" customHeight="1">
      <c r="A254" s="37"/>
      <c r="B254" s="170"/>
      <c r="C254" s="171" t="s">
        <v>376</v>
      </c>
      <c r="D254" s="171" t="s">
        <v>130</v>
      </c>
      <c r="E254" s="172" t="s">
        <v>377</v>
      </c>
      <c r="F254" s="173" t="s">
        <v>378</v>
      </c>
      <c r="G254" s="174" t="s">
        <v>164</v>
      </c>
      <c r="H254" s="175">
        <v>0.29399999999999998</v>
      </c>
      <c r="I254" s="176"/>
      <c r="J254" s="177">
        <f>ROUND(I254*H254,2)</f>
        <v>0</v>
      </c>
      <c r="K254" s="173" t="s">
        <v>155</v>
      </c>
      <c r="L254" s="38"/>
      <c r="M254" s="178" t="s">
        <v>1</v>
      </c>
      <c r="N254" s="179" t="s">
        <v>38</v>
      </c>
      <c r="O254" s="76"/>
      <c r="P254" s="180">
        <f>O254*H254</f>
        <v>0</v>
      </c>
      <c r="Q254" s="180">
        <v>0</v>
      </c>
      <c r="R254" s="180">
        <f>Q254*H254</f>
        <v>0</v>
      </c>
      <c r="S254" s="180">
        <v>0</v>
      </c>
      <c r="T254" s="18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2" t="s">
        <v>88</v>
      </c>
      <c r="AT254" s="182" t="s">
        <v>130</v>
      </c>
      <c r="AU254" s="182" t="s">
        <v>82</v>
      </c>
      <c r="AY254" s="18" t="s">
        <v>128</v>
      </c>
      <c r="BE254" s="183">
        <f>IF(N254="základní",J254,0)</f>
        <v>0</v>
      </c>
      <c r="BF254" s="183">
        <f>IF(N254="snížená",J254,0)</f>
        <v>0</v>
      </c>
      <c r="BG254" s="183">
        <f>IF(N254="zákl. přenesená",J254,0)</f>
        <v>0</v>
      </c>
      <c r="BH254" s="183">
        <f>IF(N254="sníž. přenesená",J254,0)</f>
        <v>0</v>
      </c>
      <c r="BI254" s="183">
        <f>IF(N254="nulová",J254,0)</f>
        <v>0</v>
      </c>
      <c r="BJ254" s="18" t="s">
        <v>78</v>
      </c>
      <c r="BK254" s="183">
        <f>ROUND(I254*H254,2)</f>
        <v>0</v>
      </c>
      <c r="BL254" s="18" t="s">
        <v>88</v>
      </c>
      <c r="BM254" s="182" t="s">
        <v>379</v>
      </c>
    </row>
    <row r="255" s="13" customFormat="1">
      <c r="A255" s="13"/>
      <c r="B255" s="189"/>
      <c r="C255" s="13"/>
      <c r="D255" s="190" t="s">
        <v>156</v>
      </c>
      <c r="E255" s="191" t="s">
        <v>1</v>
      </c>
      <c r="F255" s="192" t="s">
        <v>380</v>
      </c>
      <c r="G255" s="13"/>
      <c r="H255" s="191" t="s">
        <v>1</v>
      </c>
      <c r="I255" s="193"/>
      <c r="J255" s="13"/>
      <c r="K255" s="13"/>
      <c r="L255" s="189"/>
      <c r="M255" s="194"/>
      <c r="N255" s="195"/>
      <c r="O255" s="195"/>
      <c r="P255" s="195"/>
      <c r="Q255" s="195"/>
      <c r="R255" s="195"/>
      <c r="S255" s="195"/>
      <c r="T255" s="19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1" t="s">
        <v>156</v>
      </c>
      <c r="AU255" s="191" t="s">
        <v>82</v>
      </c>
      <c r="AV255" s="13" t="s">
        <v>78</v>
      </c>
      <c r="AW255" s="13" t="s">
        <v>30</v>
      </c>
      <c r="AX255" s="13" t="s">
        <v>73</v>
      </c>
      <c r="AY255" s="191" t="s">
        <v>128</v>
      </c>
    </row>
    <row r="256" s="14" customFormat="1">
      <c r="A256" s="14"/>
      <c r="B256" s="197"/>
      <c r="C256" s="14"/>
      <c r="D256" s="190" t="s">
        <v>156</v>
      </c>
      <c r="E256" s="198" t="s">
        <v>1</v>
      </c>
      <c r="F256" s="199" t="s">
        <v>381</v>
      </c>
      <c r="G256" s="14"/>
      <c r="H256" s="200">
        <v>0.29399999999999998</v>
      </c>
      <c r="I256" s="201"/>
      <c r="J256" s="14"/>
      <c r="K256" s="14"/>
      <c r="L256" s="197"/>
      <c r="M256" s="202"/>
      <c r="N256" s="203"/>
      <c r="O256" s="203"/>
      <c r="P256" s="203"/>
      <c r="Q256" s="203"/>
      <c r="R256" s="203"/>
      <c r="S256" s="203"/>
      <c r="T256" s="20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198" t="s">
        <v>156</v>
      </c>
      <c r="AU256" s="198" t="s">
        <v>82</v>
      </c>
      <c r="AV256" s="14" t="s">
        <v>82</v>
      </c>
      <c r="AW256" s="14" t="s">
        <v>30</v>
      </c>
      <c r="AX256" s="14" t="s">
        <v>73</v>
      </c>
      <c r="AY256" s="198" t="s">
        <v>128</v>
      </c>
    </row>
    <row r="257" s="15" customFormat="1">
      <c r="A257" s="15"/>
      <c r="B257" s="205"/>
      <c r="C257" s="15"/>
      <c r="D257" s="190" t="s">
        <v>156</v>
      </c>
      <c r="E257" s="206" t="s">
        <v>1</v>
      </c>
      <c r="F257" s="207" t="s">
        <v>159</v>
      </c>
      <c r="G257" s="15"/>
      <c r="H257" s="208">
        <v>0.29399999999999998</v>
      </c>
      <c r="I257" s="209"/>
      <c r="J257" s="15"/>
      <c r="K257" s="15"/>
      <c r="L257" s="205"/>
      <c r="M257" s="210"/>
      <c r="N257" s="211"/>
      <c r="O257" s="211"/>
      <c r="P257" s="211"/>
      <c r="Q257" s="211"/>
      <c r="R257" s="211"/>
      <c r="S257" s="211"/>
      <c r="T257" s="212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06" t="s">
        <v>156</v>
      </c>
      <c r="AU257" s="206" t="s">
        <v>82</v>
      </c>
      <c r="AV257" s="15" t="s">
        <v>88</v>
      </c>
      <c r="AW257" s="15" t="s">
        <v>30</v>
      </c>
      <c r="AX257" s="15" t="s">
        <v>78</v>
      </c>
      <c r="AY257" s="206" t="s">
        <v>128</v>
      </c>
    </row>
    <row r="258" s="12" customFormat="1" ht="22.8" customHeight="1">
      <c r="A258" s="12"/>
      <c r="B258" s="157"/>
      <c r="C258" s="12"/>
      <c r="D258" s="158" t="s">
        <v>72</v>
      </c>
      <c r="E258" s="168" t="s">
        <v>88</v>
      </c>
      <c r="F258" s="168" t="s">
        <v>382</v>
      </c>
      <c r="G258" s="12"/>
      <c r="H258" s="12"/>
      <c r="I258" s="160"/>
      <c r="J258" s="169">
        <f>BK258</f>
        <v>0</v>
      </c>
      <c r="K258" s="12"/>
      <c r="L258" s="157"/>
      <c r="M258" s="162"/>
      <c r="N258" s="163"/>
      <c r="O258" s="163"/>
      <c r="P258" s="164">
        <f>SUM(P259:P280)</f>
        <v>0</v>
      </c>
      <c r="Q258" s="163"/>
      <c r="R258" s="164">
        <f>SUM(R259:R280)</f>
        <v>0</v>
      </c>
      <c r="S258" s="163"/>
      <c r="T258" s="165">
        <f>SUM(T259:T280)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58" t="s">
        <v>78</v>
      </c>
      <c r="AT258" s="166" t="s">
        <v>72</v>
      </c>
      <c r="AU258" s="166" t="s">
        <v>78</v>
      </c>
      <c r="AY258" s="158" t="s">
        <v>128</v>
      </c>
      <c r="BK258" s="167">
        <f>SUM(BK259:BK280)</f>
        <v>0</v>
      </c>
    </row>
    <row r="259" s="2" customFormat="1" ht="24.15" customHeight="1">
      <c r="A259" s="37"/>
      <c r="B259" s="170"/>
      <c r="C259" s="171" t="s">
        <v>304</v>
      </c>
      <c r="D259" s="171" t="s">
        <v>130</v>
      </c>
      <c r="E259" s="172" t="s">
        <v>383</v>
      </c>
      <c r="F259" s="173" t="s">
        <v>384</v>
      </c>
      <c r="G259" s="174" t="s">
        <v>164</v>
      </c>
      <c r="H259" s="175">
        <v>2.5619999999999998</v>
      </c>
      <c r="I259" s="176"/>
      <c r="J259" s="177">
        <f>ROUND(I259*H259,2)</f>
        <v>0</v>
      </c>
      <c r="K259" s="173" t="s">
        <v>155</v>
      </c>
      <c r="L259" s="38"/>
      <c r="M259" s="178" t="s">
        <v>1</v>
      </c>
      <c r="N259" s="179" t="s">
        <v>38</v>
      </c>
      <c r="O259" s="76"/>
      <c r="P259" s="180">
        <f>O259*H259</f>
        <v>0</v>
      </c>
      <c r="Q259" s="180">
        <v>0</v>
      </c>
      <c r="R259" s="180">
        <f>Q259*H259</f>
        <v>0</v>
      </c>
      <c r="S259" s="180">
        <v>0</v>
      </c>
      <c r="T259" s="18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2" t="s">
        <v>88</v>
      </c>
      <c r="AT259" s="182" t="s">
        <v>130</v>
      </c>
      <c r="AU259" s="182" t="s">
        <v>82</v>
      </c>
      <c r="AY259" s="18" t="s">
        <v>128</v>
      </c>
      <c r="BE259" s="183">
        <f>IF(N259="základní",J259,0)</f>
        <v>0</v>
      </c>
      <c r="BF259" s="183">
        <f>IF(N259="snížená",J259,0)</f>
        <v>0</v>
      </c>
      <c r="BG259" s="183">
        <f>IF(N259="zákl. přenesená",J259,0)</f>
        <v>0</v>
      </c>
      <c r="BH259" s="183">
        <f>IF(N259="sníž. přenesená",J259,0)</f>
        <v>0</v>
      </c>
      <c r="BI259" s="183">
        <f>IF(N259="nulová",J259,0)</f>
        <v>0</v>
      </c>
      <c r="BJ259" s="18" t="s">
        <v>78</v>
      </c>
      <c r="BK259" s="183">
        <f>ROUND(I259*H259,2)</f>
        <v>0</v>
      </c>
      <c r="BL259" s="18" t="s">
        <v>88</v>
      </c>
      <c r="BM259" s="182" t="s">
        <v>385</v>
      </c>
    </row>
    <row r="260" s="13" customFormat="1">
      <c r="A260" s="13"/>
      <c r="B260" s="189"/>
      <c r="C260" s="13"/>
      <c r="D260" s="190" t="s">
        <v>156</v>
      </c>
      <c r="E260" s="191" t="s">
        <v>1</v>
      </c>
      <c r="F260" s="192" t="s">
        <v>386</v>
      </c>
      <c r="G260" s="13"/>
      <c r="H260" s="191" t="s">
        <v>1</v>
      </c>
      <c r="I260" s="193"/>
      <c r="J260" s="13"/>
      <c r="K260" s="13"/>
      <c r="L260" s="189"/>
      <c r="M260" s="194"/>
      <c r="N260" s="195"/>
      <c r="O260" s="195"/>
      <c r="P260" s="195"/>
      <c r="Q260" s="195"/>
      <c r="R260" s="195"/>
      <c r="S260" s="195"/>
      <c r="T260" s="19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1" t="s">
        <v>156</v>
      </c>
      <c r="AU260" s="191" t="s">
        <v>82</v>
      </c>
      <c r="AV260" s="13" t="s">
        <v>78</v>
      </c>
      <c r="AW260" s="13" t="s">
        <v>30</v>
      </c>
      <c r="AX260" s="13" t="s">
        <v>73</v>
      </c>
      <c r="AY260" s="191" t="s">
        <v>128</v>
      </c>
    </row>
    <row r="261" s="14" customFormat="1">
      <c r="A261" s="14"/>
      <c r="B261" s="197"/>
      <c r="C261" s="14"/>
      <c r="D261" s="190" t="s">
        <v>156</v>
      </c>
      <c r="E261" s="198" t="s">
        <v>1</v>
      </c>
      <c r="F261" s="199" t="s">
        <v>387</v>
      </c>
      <c r="G261" s="14"/>
      <c r="H261" s="200">
        <v>0.51000000000000001</v>
      </c>
      <c r="I261" s="201"/>
      <c r="J261" s="14"/>
      <c r="K261" s="14"/>
      <c r="L261" s="197"/>
      <c r="M261" s="202"/>
      <c r="N261" s="203"/>
      <c r="O261" s="203"/>
      <c r="P261" s="203"/>
      <c r="Q261" s="203"/>
      <c r="R261" s="203"/>
      <c r="S261" s="203"/>
      <c r="T261" s="20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98" t="s">
        <v>156</v>
      </c>
      <c r="AU261" s="198" t="s">
        <v>82</v>
      </c>
      <c r="AV261" s="14" t="s">
        <v>82</v>
      </c>
      <c r="AW261" s="14" t="s">
        <v>30</v>
      </c>
      <c r="AX261" s="14" t="s">
        <v>73</v>
      </c>
      <c r="AY261" s="198" t="s">
        <v>128</v>
      </c>
    </row>
    <row r="262" s="14" customFormat="1">
      <c r="A262" s="14"/>
      <c r="B262" s="197"/>
      <c r="C262" s="14"/>
      <c r="D262" s="190" t="s">
        <v>156</v>
      </c>
      <c r="E262" s="198" t="s">
        <v>1</v>
      </c>
      <c r="F262" s="199" t="s">
        <v>388</v>
      </c>
      <c r="G262" s="14"/>
      <c r="H262" s="200">
        <v>1.44</v>
      </c>
      <c r="I262" s="201"/>
      <c r="J262" s="14"/>
      <c r="K262" s="14"/>
      <c r="L262" s="197"/>
      <c r="M262" s="202"/>
      <c r="N262" s="203"/>
      <c r="O262" s="203"/>
      <c r="P262" s="203"/>
      <c r="Q262" s="203"/>
      <c r="R262" s="203"/>
      <c r="S262" s="203"/>
      <c r="T262" s="20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98" t="s">
        <v>156</v>
      </c>
      <c r="AU262" s="198" t="s">
        <v>82</v>
      </c>
      <c r="AV262" s="14" t="s">
        <v>82</v>
      </c>
      <c r="AW262" s="14" t="s">
        <v>30</v>
      </c>
      <c r="AX262" s="14" t="s">
        <v>73</v>
      </c>
      <c r="AY262" s="198" t="s">
        <v>128</v>
      </c>
    </row>
    <row r="263" s="14" customFormat="1">
      <c r="A263" s="14"/>
      <c r="B263" s="197"/>
      <c r="C263" s="14"/>
      <c r="D263" s="190" t="s">
        <v>156</v>
      </c>
      <c r="E263" s="198" t="s">
        <v>1</v>
      </c>
      <c r="F263" s="199" t="s">
        <v>389</v>
      </c>
      <c r="G263" s="14"/>
      <c r="H263" s="200">
        <v>0.61199999999999999</v>
      </c>
      <c r="I263" s="201"/>
      <c r="J263" s="14"/>
      <c r="K263" s="14"/>
      <c r="L263" s="197"/>
      <c r="M263" s="202"/>
      <c r="N263" s="203"/>
      <c r="O263" s="203"/>
      <c r="P263" s="203"/>
      <c r="Q263" s="203"/>
      <c r="R263" s="203"/>
      <c r="S263" s="203"/>
      <c r="T263" s="20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198" t="s">
        <v>156</v>
      </c>
      <c r="AU263" s="198" t="s">
        <v>82</v>
      </c>
      <c r="AV263" s="14" t="s">
        <v>82</v>
      </c>
      <c r="AW263" s="14" t="s">
        <v>30</v>
      </c>
      <c r="AX263" s="14" t="s">
        <v>73</v>
      </c>
      <c r="AY263" s="198" t="s">
        <v>128</v>
      </c>
    </row>
    <row r="264" s="15" customFormat="1">
      <c r="A264" s="15"/>
      <c r="B264" s="205"/>
      <c r="C264" s="15"/>
      <c r="D264" s="190" t="s">
        <v>156</v>
      </c>
      <c r="E264" s="206" t="s">
        <v>1</v>
      </c>
      <c r="F264" s="207" t="s">
        <v>159</v>
      </c>
      <c r="G264" s="15"/>
      <c r="H264" s="208">
        <v>2.5619999999999998</v>
      </c>
      <c r="I264" s="209"/>
      <c r="J264" s="15"/>
      <c r="K264" s="15"/>
      <c r="L264" s="205"/>
      <c r="M264" s="210"/>
      <c r="N264" s="211"/>
      <c r="O264" s="211"/>
      <c r="P264" s="211"/>
      <c r="Q264" s="211"/>
      <c r="R264" s="211"/>
      <c r="S264" s="211"/>
      <c r="T264" s="212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06" t="s">
        <v>156</v>
      </c>
      <c r="AU264" s="206" t="s">
        <v>82</v>
      </c>
      <c r="AV264" s="15" t="s">
        <v>88</v>
      </c>
      <c r="AW264" s="15" t="s">
        <v>30</v>
      </c>
      <c r="AX264" s="15" t="s">
        <v>78</v>
      </c>
      <c r="AY264" s="206" t="s">
        <v>128</v>
      </c>
    </row>
    <row r="265" s="2" customFormat="1" ht="24.15" customHeight="1">
      <c r="A265" s="37"/>
      <c r="B265" s="170"/>
      <c r="C265" s="171" t="s">
        <v>390</v>
      </c>
      <c r="D265" s="171" t="s">
        <v>130</v>
      </c>
      <c r="E265" s="172" t="s">
        <v>391</v>
      </c>
      <c r="F265" s="173" t="s">
        <v>392</v>
      </c>
      <c r="G265" s="174" t="s">
        <v>200</v>
      </c>
      <c r="H265" s="175">
        <v>0.021000000000000001</v>
      </c>
      <c r="I265" s="176"/>
      <c r="J265" s="177">
        <f>ROUND(I265*H265,2)</f>
        <v>0</v>
      </c>
      <c r="K265" s="173" t="s">
        <v>155</v>
      </c>
      <c r="L265" s="38"/>
      <c r="M265" s="178" t="s">
        <v>1</v>
      </c>
      <c r="N265" s="179" t="s">
        <v>38</v>
      </c>
      <c r="O265" s="76"/>
      <c r="P265" s="180">
        <f>O265*H265</f>
        <v>0</v>
      </c>
      <c r="Q265" s="180">
        <v>0</v>
      </c>
      <c r="R265" s="180">
        <f>Q265*H265</f>
        <v>0</v>
      </c>
      <c r="S265" s="180">
        <v>0</v>
      </c>
      <c r="T265" s="18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2" t="s">
        <v>88</v>
      </c>
      <c r="AT265" s="182" t="s">
        <v>130</v>
      </c>
      <c r="AU265" s="182" t="s">
        <v>82</v>
      </c>
      <c r="AY265" s="18" t="s">
        <v>128</v>
      </c>
      <c r="BE265" s="183">
        <f>IF(N265="základní",J265,0)</f>
        <v>0</v>
      </c>
      <c r="BF265" s="183">
        <f>IF(N265="snížená",J265,0)</f>
        <v>0</v>
      </c>
      <c r="BG265" s="183">
        <f>IF(N265="zákl. přenesená",J265,0)</f>
        <v>0</v>
      </c>
      <c r="BH265" s="183">
        <f>IF(N265="sníž. přenesená",J265,0)</f>
        <v>0</v>
      </c>
      <c r="BI265" s="183">
        <f>IF(N265="nulová",J265,0)</f>
        <v>0</v>
      </c>
      <c r="BJ265" s="18" t="s">
        <v>78</v>
      </c>
      <c r="BK265" s="183">
        <f>ROUND(I265*H265,2)</f>
        <v>0</v>
      </c>
      <c r="BL265" s="18" t="s">
        <v>88</v>
      </c>
      <c r="BM265" s="182" t="s">
        <v>393</v>
      </c>
    </row>
    <row r="266" s="14" customFormat="1">
      <c r="A266" s="14"/>
      <c r="B266" s="197"/>
      <c r="C266" s="14"/>
      <c r="D266" s="190" t="s">
        <v>156</v>
      </c>
      <c r="E266" s="198" t="s">
        <v>1</v>
      </c>
      <c r="F266" s="199" t="s">
        <v>394</v>
      </c>
      <c r="G266" s="14"/>
      <c r="H266" s="200">
        <v>0.021000000000000001</v>
      </c>
      <c r="I266" s="201"/>
      <c r="J266" s="14"/>
      <c r="K266" s="14"/>
      <c r="L266" s="197"/>
      <c r="M266" s="202"/>
      <c r="N266" s="203"/>
      <c r="O266" s="203"/>
      <c r="P266" s="203"/>
      <c r="Q266" s="203"/>
      <c r="R266" s="203"/>
      <c r="S266" s="203"/>
      <c r="T266" s="20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8" t="s">
        <v>156</v>
      </c>
      <c r="AU266" s="198" t="s">
        <v>82</v>
      </c>
      <c r="AV266" s="14" t="s">
        <v>82</v>
      </c>
      <c r="AW266" s="14" t="s">
        <v>30</v>
      </c>
      <c r="AX266" s="14" t="s">
        <v>73</v>
      </c>
      <c r="AY266" s="198" t="s">
        <v>128</v>
      </c>
    </row>
    <row r="267" s="15" customFormat="1">
      <c r="A267" s="15"/>
      <c r="B267" s="205"/>
      <c r="C267" s="15"/>
      <c r="D267" s="190" t="s">
        <v>156</v>
      </c>
      <c r="E267" s="206" t="s">
        <v>1</v>
      </c>
      <c r="F267" s="207" t="s">
        <v>159</v>
      </c>
      <c r="G267" s="15"/>
      <c r="H267" s="208">
        <v>0.021000000000000001</v>
      </c>
      <c r="I267" s="209"/>
      <c r="J267" s="15"/>
      <c r="K267" s="15"/>
      <c r="L267" s="205"/>
      <c r="M267" s="210"/>
      <c r="N267" s="211"/>
      <c r="O267" s="211"/>
      <c r="P267" s="211"/>
      <c r="Q267" s="211"/>
      <c r="R267" s="211"/>
      <c r="S267" s="211"/>
      <c r="T267" s="212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06" t="s">
        <v>156</v>
      </c>
      <c r="AU267" s="206" t="s">
        <v>82</v>
      </c>
      <c r="AV267" s="15" t="s">
        <v>88</v>
      </c>
      <c r="AW267" s="15" t="s">
        <v>30</v>
      </c>
      <c r="AX267" s="15" t="s">
        <v>78</v>
      </c>
      <c r="AY267" s="206" t="s">
        <v>128</v>
      </c>
    </row>
    <row r="268" s="2" customFormat="1" ht="24.15" customHeight="1">
      <c r="A268" s="37"/>
      <c r="B268" s="170"/>
      <c r="C268" s="171" t="s">
        <v>307</v>
      </c>
      <c r="D268" s="171" t="s">
        <v>130</v>
      </c>
      <c r="E268" s="172" t="s">
        <v>395</v>
      </c>
      <c r="F268" s="173" t="s">
        <v>396</v>
      </c>
      <c r="G268" s="174" t="s">
        <v>154</v>
      </c>
      <c r="H268" s="175">
        <v>8.6400000000000006</v>
      </c>
      <c r="I268" s="176"/>
      <c r="J268" s="177">
        <f>ROUND(I268*H268,2)</f>
        <v>0</v>
      </c>
      <c r="K268" s="173" t="s">
        <v>155</v>
      </c>
      <c r="L268" s="38"/>
      <c r="M268" s="178" t="s">
        <v>1</v>
      </c>
      <c r="N268" s="179" t="s">
        <v>38</v>
      </c>
      <c r="O268" s="76"/>
      <c r="P268" s="180">
        <f>O268*H268</f>
        <v>0</v>
      </c>
      <c r="Q268" s="180">
        <v>0</v>
      </c>
      <c r="R268" s="180">
        <f>Q268*H268</f>
        <v>0</v>
      </c>
      <c r="S268" s="180">
        <v>0</v>
      </c>
      <c r="T268" s="18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2" t="s">
        <v>88</v>
      </c>
      <c r="AT268" s="182" t="s">
        <v>130</v>
      </c>
      <c r="AU268" s="182" t="s">
        <v>82</v>
      </c>
      <c r="AY268" s="18" t="s">
        <v>128</v>
      </c>
      <c r="BE268" s="183">
        <f>IF(N268="základní",J268,0)</f>
        <v>0</v>
      </c>
      <c r="BF268" s="183">
        <f>IF(N268="snížená",J268,0)</f>
        <v>0</v>
      </c>
      <c r="BG268" s="183">
        <f>IF(N268="zákl. přenesená",J268,0)</f>
        <v>0</v>
      </c>
      <c r="BH268" s="183">
        <f>IF(N268="sníž. přenesená",J268,0)</f>
        <v>0</v>
      </c>
      <c r="BI268" s="183">
        <f>IF(N268="nulová",J268,0)</f>
        <v>0</v>
      </c>
      <c r="BJ268" s="18" t="s">
        <v>78</v>
      </c>
      <c r="BK268" s="183">
        <f>ROUND(I268*H268,2)</f>
        <v>0</v>
      </c>
      <c r="BL268" s="18" t="s">
        <v>88</v>
      </c>
      <c r="BM268" s="182" t="s">
        <v>397</v>
      </c>
    </row>
    <row r="269" s="14" customFormat="1">
      <c r="A269" s="14"/>
      <c r="B269" s="197"/>
      <c r="C269" s="14"/>
      <c r="D269" s="190" t="s">
        <v>156</v>
      </c>
      <c r="E269" s="198" t="s">
        <v>1</v>
      </c>
      <c r="F269" s="199" t="s">
        <v>398</v>
      </c>
      <c r="G269" s="14"/>
      <c r="H269" s="200">
        <v>2.04</v>
      </c>
      <c r="I269" s="201"/>
      <c r="J269" s="14"/>
      <c r="K269" s="14"/>
      <c r="L269" s="197"/>
      <c r="M269" s="202"/>
      <c r="N269" s="203"/>
      <c r="O269" s="203"/>
      <c r="P269" s="203"/>
      <c r="Q269" s="203"/>
      <c r="R269" s="203"/>
      <c r="S269" s="203"/>
      <c r="T269" s="20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198" t="s">
        <v>156</v>
      </c>
      <c r="AU269" s="198" t="s">
        <v>82</v>
      </c>
      <c r="AV269" s="14" t="s">
        <v>82</v>
      </c>
      <c r="AW269" s="14" t="s">
        <v>30</v>
      </c>
      <c r="AX269" s="14" t="s">
        <v>73</v>
      </c>
      <c r="AY269" s="198" t="s">
        <v>128</v>
      </c>
    </row>
    <row r="270" s="14" customFormat="1">
      <c r="A270" s="14"/>
      <c r="B270" s="197"/>
      <c r="C270" s="14"/>
      <c r="D270" s="190" t="s">
        <v>156</v>
      </c>
      <c r="E270" s="198" t="s">
        <v>1</v>
      </c>
      <c r="F270" s="199" t="s">
        <v>399</v>
      </c>
      <c r="G270" s="14"/>
      <c r="H270" s="200">
        <v>4.7999999999999998</v>
      </c>
      <c r="I270" s="201"/>
      <c r="J270" s="14"/>
      <c r="K270" s="14"/>
      <c r="L270" s="197"/>
      <c r="M270" s="202"/>
      <c r="N270" s="203"/>
      <c r="O270" s="203"/>
      <c r="P270" s="203"/>
      <c r="Q270" s="203"/>
      <c r="R270" s="203"/>
      <c r="S270" s="203"/>
      <c r="T270" s="20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98" t="s">
        <v>156</v>
      </c>
      <c r="AU270" s="198" t="s">
        <v>82</v>
      </c>
      <c r="AV270" s="14" t="s">
        <v>82</v>
      </c>
      <c r="AW270" s="14" t="s">
        <v>30</v>
      </c>
      <c r="AX270" s="14" t="s">
        <v>73</v>
      </c>
      <c r="AY270" s="198" t="s">
        <v>128</v>
      </c>
    </row>
    <row r="271" s="14" customFormat="1">
      <c r="A271" s="14"/>
      <c r="B271" s="197"/>
      <c r="C271" s="14"/>
      <c r="D271" s="190" t="s">
        <v>156</v>
      </c>
      <c r="E271" s="198" t="s">
        <v>1</v>
      </c>
      <c r="F271" s="199" t="s">
        <v>400</v>
      </c>
      <c r="G271" s="14"/>
      <c r="H271" s="200">
        <v>1.2</v>
      </c>
      <c r="I271" s="201"/>
      <c r="J271" s="14"/>
      <c r="K271" s="14"/>
      <c r="L271" s="197"/>
      <c r="M271" s="202"/>
      <c r="N271" s="203"/>
      <c r="O271" s="203"/>
      <c r="P271" s="203"/>
      <c r="Q271" s="203"/>
      <c r="R271" s="203"/>
      <c r="S271" s="203"/>
      <c r="T271" s="20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198" t="s">
        <v>156</v>
      </c>
      <c r="AU271" s="198" t="s">
        <v>82</v>
      </c>
      <c r="AV271" s="14" t="s">
        <v>82</v>
      </c>
      <c r="AW271" s="14" t="s">
        <v>30</v>
      </c>
      <c r="AX271" s="14" t="s">
        <v>73</v>
      </c>
      <c r="AY271" s="198" t="s">
        <v>128</v>
      </c>
    </row>
    <row r="272" s="14" customFormat="1">
      <c r="A272" s="14"/>
      <c r="B272" s="197"/>
      <c r="C272" s="14"/>
      <c r="D272" s="190" t="s">
        <v>156</v>
      </c>
      <c r="E272" s="198" t="s">
        <v>1</v>
      </c>
      <c r="F272" s="199" t="s">
        <v>401</v>
      </c>
      <c r="G272" s="14"/>
      <c r="H272" s="200">
        <v>0.59999999999999998</v>
      </c>
      <c r="I272" s="201"/>
      <c r="J272" s="14"/>
      <c r="K272" s="14"/>
      <c r="L272" s="197"/>
      <c r="M272" s="202"/>
      <c r="N272" s="203"/>
      <c r="O272" s="203"/>
      <c r="P272" s="203"/>
      <c r="Q272" s="203"/>
      <c r="R272" s="203"/>
      <c r="S272" s="203"/>
      <c r="T272" s="20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8" t="s">
        <v>156</v>
      </c>
      <c r="AU272" s="198" t="s">
        <v>82</v>
      </c>
      <c r="AV272" s="14" t="s">
        <v>82</v>
      </c>
      <c r="AW272" s="14" t="s">
        <v>30</v>
      </c>
      <c r="AX272" s="14" t="s">
        <v>73</v>
      </c>
      <c r="AY272" s="198" t="s">
        <v>128</v>
      </c>
    </row>
    <row r="273" s="15" customFormat="1">
      <c r="A273" s="15"/>
      <c r="B273" s="205"/>
      <c r="C273" s="15"/>
      <c r="D273" s="190" t="s">
        <v>156</v>
      </c>
      <c r="E273" s="206" t="s">
        <v>1</v>
      </c>
      <c r="F273" s="207" t="s">
        <v>159</v>
      </c>
      <c r="G273" s="15"/>
      <c r="H273" s="208">
        <v>8.6399999999999988</v>
      </c>
      <c r="I273" s="209"/>
      <c r="J273" s="15"/>
      <c r="K273" s="15"/>
      <c r="L273" s="205"/>
      <c r="M273" s="210"/>
      <c r="N273" s="211"/>
      <c r="O273" s="211"/>
      <c r="P273" s="211"/>
      <c r="Q273" s="211"/>
      <c r="R273" s="211"/>
      <c r="S273" s="211"/>
      <c r="T273" s="212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06" t="s">
        <v>156</v>
      </c>
      <c r="AU273" s="206" t="s">
        <v>82</v>
      </c>
      <c r="AV273" s="15" t="s">
        <v>88</v>
      </c>
      <c r="AW273" s="15" t="s">
        <v>30</v>
      </c>
      <c r="AX273" s="15" t="s">
        <v>78</v>
      </c>
      <c r="AY273" s="206" t="s">
        <v>128</v>
      </c>
    </row>
    <row r="274" s="2" customFormat="1" ht="24.15" customHeight="1">
      <c r="A274" s="37"/>
      <c r="B274" s="170"/>
      <c r="C274" s="171" t="s">
        <v>402</v>
      </c>
      <c r="D274" s="171" t="s">
        <v>130</v>
      </c>
      <c r="E274" s="172" t="s">
        <v>403</v>
      </c>
      <c r="F274" s="173" t="s">
        <v>404</v>
      </c>
      <c r="G274" s="174" t="s">
        <v>154</v>
      </c>
      <c r="H274" s="175">
        <v>8.6400000000000006</v>
      </c>
      <c r="I274" s="176"/>
      <c r="J274" s="177">
        <f>ROUND(I274*H274,2)</f>
        <v>0</v>
      </c>
      <c r="K274" s="173" t="s">
        <v>155</v>
      </c>
      <c r="L274" s="38"/>
      <c r="M274" s="178" t="s">
        <v>1</v>
      </c>
      <c r="N274" s="179" t="s">
        <v>38</v>
      </c>
      <c r="O274" s="76"/>
      <c r="P274" s="180">
        <f>O274*H274</f>
        <v>0</v>
      </c>
      <c r="Q274" s="180">
        <v>0</v>
      </c>
      <c r="R274" s="180">
        <f>Q274*H274</f>
        <v>0</v>
      </c>
      <c r="S274" s="180">
        <v>0</v>
      </c>
      <c r="T274" s="18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2" t="s">
        <v>88</v>
      </c>
      <c r="AT274" s="182" t="s">
        <v>130</v>
      </c>
      <c r="AU274" s="182" t="s">
        <v>82</v>
      </c>
      <c r="AY274" s="18" t="s">
        <v>128</v>
      </c>
      <c r="BE274" s="183">
        <f>IF(N274="základní",J274,0)</f>
        <v>0</v>
      </c>
      <c r="BF274" s="183">
        <f>IF(N274="snížená",J274,0)</f>
        <v>0</v>
      </c>
      <c r="BG274" s="183">
        <f>IF(N274="zákl. přenesená",J274,0)</f>
        <v>0</v>
      </c>
      <c r="BH274" s="183">
        <f>IF(N274="sníž. přenesená",J274,0)</f>
        <v>0</v>
      </c>
      <c r="BI274" s="183">
        <f>IF(N274="nulová",J274,0)</f>
        <v>0</v>
      </c>
      <c r="BJ274" s="18" t="s">
        <v>78</v>
      </c>
      <c r="BK274" s="183">
        <f>ROUND(I274*H274,2)</f>
        <v>0</v>
      </c>
      <c r="BL274" s="18" t="s">
        <v>88</v>
      </c>
      <c r="BM274" s="182" t="s">
        <v>405</v>
      </c>
    </row>
    <row r="275" s="2" customFormat="1" ht="21.75" customHeight="1">
      <c r="A275" s="37"/>
      <c r="B275" s="170"/>
      <c r="C275" s="171" t="s">
        <v>312</v>
      </c>
      <c r="D275" s="171" t="s">
        <v>130</v>
      </c>
      <c r="E275" s="172" t="s">
        <v>406</v>
      </c>
      <c r="F275" s="173" t="s">
        <v>407</v>
      </c>
      <c r="G275" s="174" t="s">
        <v>164</v>
      </c>
      <c r="H275" s="175">
        <v>11.324999999999999</v>
      </c>
      <c r="I275" s="176"/>
      <c r="J275" s="177">
        <f>ROUND(I275*H275,2)</f>
        <v>0</v>
      </c>
      <c r="K275" s="173" t="s">
        <v>155</v>
      </c>
      <c r="L275" s="38"/>
      <c r="M275" s="178" t="s">
        <v>1</v>
      </c>
      <c r="N275" s="179" t="s">
        <v>38</v>
      </c>
      <c r="O275" s="76"/>
      <c r="P275" s="180">
        <f>O275*H275</f>
        <v>0</v>
      </c>
      <c r="Q275" s="180">
        <v>0</v>
      </c>
      <c r="R275" s="180">
        <f>Q275*H275</f>
        <v>0</v>
      </c>
      <c r="S275" s="180">
        <v>0</v>
      </c>
      <c r="T275" s="18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2" t="s">
        <v>88</v>
      </c>
      <c r="AT275" s="182" t="s">
        <v>130</v>
      </c>
      <c r="AU275" s="182" t="s">
        <v>82</v>
      </c>
      <c r="AY275" s="18" t="s">
        <v>128</v>
      </c>
      <c r="BE275" s="183">
        <f>IF(N275="základní",J275,0)</f>
        <v>0</v>
      </c>
      <c r="BF275" s="183">
        <f>IF(N275="snížená",J275,0)</f>
        <v>0</v>
      </c>
      <c r="BG275" s="183">
        <f>IF(N275="zákl. přenesená",J275,0)</f>
        <v>0</v>
      </c>
      <c r="BH275" s="183">
        <f>IF(N275="sníž. přenesená",J275,0)</f>
        <v>0</v>
      </c>
      <c r="BI275" s="183">
        <f>IF(N275="nulová",J275,0)</f>
        <v>0</v>
      </c>
      <c r="BJ275" s="18" t="s">
        <v>78</v>
      </c>
      <c r="BK275" s="183">
        <f>ROUND(I275*H275,2)</f>
        <v>0</v>
      </c>
      <c r="BL275" s="18" t="s">
        <v>88</v>
      </c>
      <c r="BM275" s="182" t="s">
        <v>408</v>
      </c>
    </row>
    <row r="276" s="13" customFormat="1">
      <c r="A276" s="13"/>
      <c r="B276" s="189"/>
      <c r="C276" s="13"/>
      <c r="D276" s="190" t="s">
        <v>156</v>
      </c>
      <c r="E276" s="191" t="s">
        <v>1</v>
      </c>
      <c r="F276" s="192" t="s">
        <v>409</v>
      </c>
      <c r="G276" s="13"/>
      <c r="H276" s="191" t="s">
        <v>1</v>
      </c>
      <c r="I276" s="193"/>
      <c r="J276" s="13"/>
      <c r="K276" s="13"/>
      <c r="L276" s="189"/>
      <c r="M276" s="194"/>
      <c r="N276" s="195"/>
      <c r="O276" s="195"/>
      <c r="P276" s="195"/>
      <c r="Q276" s="195"/>
      <c r="R276" s="195"/>
      <c r="S276" s="195"/>
      <c r="T276" s="19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1" t="s">
        <v>156</v>
      </c>
      <c r="AU276" s="191" t="s">
        <v>82</v>
      </c>
      <c r="AV276" s="13" t="s">
        <v>78</v>
      </c>
      <c r="AW276" s="13" t="s">
        <v>30</v>
      </c>
      <c r="AX276" s="13" t="s">
        <v>73</v>
      </c>
      <c r="AY276" s="191" t="s">
        <v>128</v>
      </c>
    </row>
    <row r="277" s="14" customFormat="1">
      <c r="A277" s="14"/>
      <c r="B277" s="197"/>
      <c r="C277" s="14"/>
      <c r="D277" s="190" t="s">
        <v>156</v>
      </c>
      <c r="E277" s="198" t="s">
        <v>1</v>
      </c>
      <c r="F277" s="199" t="s">
        <v>410</v>
      </c>
      <c r="G277" s="14"/>
      <c r="H277" s="200">
        <v>6.5999999999999996</v>
      </c>
      <c r="I277" s="201"/>
      <c r="J277" s="14"/>
      <c r="K277" s="14"/>
      <c r="L277" s="197"/>
      <c r="M277" s="202"/>
      <c r="N277" s="203"/>
      <c r="O277" s="203"/>
      <c r="P277" s="203"/>
      <c r="Q277" s="203"/>
      <c r="R277" s="203"/>
      <c r="S277" s="203"/>
      <c r="T277" s="20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198" t="s">
        <v>156</v>
      </c>
      <c r="AU277" s="198" t="s">
        <v>82</v>
      </c>
      <c r="AV277" s="14" t="s">
        <v>82</v>
      </c>
      <c r="AW277" s="14" t="s">
        <v>30</v>
      </c>
      <c r="AX277" s="14" t="s">
        <v>73</v>
      </c>
      <c r="AY277" s="198" t="s">
        <v>128</v>
      </c>
    </row>
    <row r="278" s="13" customFormat="1">
      <c r="A278" s="13"/>
      <c r="B278" s="189"/>
      <c r="C278" s="13"/>
      <c r="D278" s="190" t="s">
        <v>156</v>
      </c>
      <c r="E278" s="191" t="s">
        <v>1</v>
      </c>
      <c r="F278" s="192" t="s">
        <v>290</v>
      </c>
      <c r="G278" s="13"/>
      <c r="H278" s="191" t="s">
        <v>1</v>
      </c>
      <c r="I278" s="193"/>
      <c r="J278" s="13"/>
      <c r="K278" s="13"/>
      <c r="L278" s="189"/>
      <c r="M278" s="194"/>
      <c r="N278" s="195"/>
      <c r="O278" s="195"/>
      <c r="P278" s="195"/>
      <c r="Q278" s="195"/>
      <c r="R278" s="195"/>
      <c r="S278" s="195"/>
      <c r="T278" s="19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1" t="s">
        <v>156</v>
      </c>
      <c r="AU278" s="191" t="s">
        <v>82</v>
      </c>
      <c r="AV278" s="13" t="s">
        <v>78</v>
      </c>
      <c r="AW278" s="13" t="s">
        <v>30</v>
      </c>
      <c r="AX278" s="13" t="s">
        <v>73</v>
      </c>
      <c r="AY278" s="191" t="s">
        <v>128</v>
      </c>
    </row>
    <row r="279" s="14" customFormat="1">
      <c r="A279" s="14"/>
      <c r="B279" s="197"/>
      <c r="C279" s="14"/>
      <c r="D279" s="190" t="s">
        <v>156</v>
      </c>
      <c r="E279" s="198" t="s">
        <v>1</v>
      </c>
      <c r="F279" s="199" t="s">
        <v>411</v>
      </c>
      <c r="G279" s="14"/>
      <c r="H279" s="200">
        <v>4.7249999999999996</v>
      </c>
      <c r="I279" s="201"/>
      <c r="J279" s="14"/>
      <c r="K279" s="14"/>
      <c r="L279" s="197"/>
      <c r="M279" s="202"/>
      <c r="N279" s="203"/>
      <c r="O279" s="203"/>
      <c r="P279" s="203"/>
      <c r="Q279" s="203"/>
      <c r="R279" s="203"/>
      <c r="S279" s="203"/>
      <c r="T279" s="20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198" t="s">
        <v>156</v>
      </c>
      <c r="AU279" s="198" t="s">
        <v>82</v>
      </c>
      <c r="AV279" s="14" t="s">
        <v>82</v>
      </c>
      <c r="AW279" s="14" t="s">
        <v>30</v>
      </c>
      <c r="AX279" s="14" t="s">
        <v>73</v>
      </c>
      <c r="AY279" s="198" t="s">
        <v>128</v>
      </c>
    </row>
    <row r="280" s="15" customFormat="1">
      <c r="A280" s="15"/>
      <c r="B280" s="205"/>
      <c r="C280" s="15"/>
      <c r="D280" s="190" t="s">
        <v>156</v>
      </c>
      <c r="E280" s="206" t="s">
        <v>1</v>
      </c>
      <c r="F280" s="207" t="s">
        <v>159</v>
      </c>
      <c r="G280" s="15"/>
      <c r="H280" s="208">
        <v>11.324999999999999</v>
      </c>
      <c r="I280" s="209"/>
      <c r="J280" s="15"/>
      <c r="K280" s="15"/>
      <c r="L280" s="205"/>
      <c r="M280" s="210"/>
      <c r="N280" s="211"/>
      <c r="O280" s="211"/>
      <c r="P280" s="211"/>
      <c r="Q280" s="211"/>
      <c r="R280" s="211"/>
      <c r="S280" s="211"/>
      <c r="T280" s="212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06" t="s">
        <v>156</v>
      </c>
      <c r="AU280" s="206" t="s">
        <v>82</v>
      </c>
      <c r="AV280" s="15" t="s">
        <v>88</v>
      </c>
      <c r="AW280" s="15" t="s">
        <v>30</v>
      </c>
      <c r="AX280" s="15" t="s">
        <v>78</v>
      </c>
      <c r="AY280" s="206" t="s">
        <v>128</v>
      </c>
    </row>
    <row r="281" s="12" customFormat="1" ht="22.8" customHeight="1">
      <c r="A281" s="12"/>
      <c r="B281" s="157"/>
      <c r="C281" s="12"/>
      <c r="D281" s="158" t="s">
        <v>72</v>
      </c>
      <c r="E281" s="168" t="s">
        <v>412</v>
      </c>
      <c r="F281" s="168" t="s">
        <v>413</v>
      </c>
      <c r="G281" s="12"/>
      <c r="H281" s="12"/>
      <c r="I281" s="160"/>
      <c r="J281" s="169">
        <f>BK281</f>
        <v>0</v>
      </c>
      <c r="K281" s="12"/>
      <c r="L281" s="157"/>
      <c r="M281" s="162"/>
      <c r="N281" s="163"/>
      <c r="O281" s="163"/>
      <c r="P281" s="164">
        <f>SUM(P282:P283)</f>
        <v>0</v>
      </c>
      <c r="Q281" s="163"/>
      <c r="R281" s="164">
        <f>SUM(R282:R283)</f>
        <v>0</v>
      </c>
      <c r="S281" s="163"/>
      <c r="T281" s="165">
        <f>SUM(T282:T283)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58" t="s">
        <v>78</v>
      </c>
      <c r="AT281" s="166" t="s">
        <v>72</v>
      </c>
      <c r="AU281" s="166" t="s">
        <v>78</v>
      </c>
      <c r="AY281" s="158" t="s">
        <v>128</v>
      </c>
      <c r="BK281" s="167">
        <f>SUM(BK282:BK283)</f>
        <v>0</v>
      </c>
    </row>
    <row r="282" s="2" customFormat="1" ht="24.15" customHeight="1">
      <c r="A282" s="37"/>
      <c r="B282" s="170"/>
      <c r="C282" s="171" t="s">
        <v>414</v>
      </c>
      <c r="D282" s="171" t="s">
        <v>130</v>
      </c>
      <c r="E282" s="172" t="s">
        <v>415</v>
      </c>
      <c r="F282" s="173" t="s">
        <v>416</v>
      </c>
      <c r="G282" s="174" t="s">
        <v>195</v>
      </c>
      <c r="H282" s="175">
        <v>17</v>
      </c>
      <c r="I282" s="176"/>
      <c r="J282" s="177">
        <f>ROUND(I282*H282,2)</f>
        <v>0</v>
      </c>
      <c r="K282" s="173" t="s">
        <v>155</v>
      </c>
      <c r="L282" s="38"/>
      <c r="M282" s="178" t="s">
        <v>1</v>
      </c>
      <c r="N282" s="179" t="s">
        <v>38</v>
      </c>
      <c r="O282" s="76"/>
      <c r="P282" s="180">
        <f>O282*H282</f>
        <v>0</v>
      </c>
      <c r="Q282" s="180">
        <v>0</v>
      </c>
      <c r="R282" s="180">
        <f>Q282*H282</f>
        <v>0</v>
      </c>
      <c r="S282" s="180">
        <v>0</v>
      </c>
      <c r="T282" s="18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2" t="s">
        <v>88</v>
      </c>
      <c r="AT282" s="182" t="s">
        <v>130</v>
      </c>
      <c r="AU282" s="182" t="s">
        <v>82</v>
      </c>
      <c r="AY282" s="18" t="s">
        <v>128</v>
      </c>
      <c r="BE282" s="183">
        <f>IF(N282="základní",J282,0)</f>
        <v>0</v>
      </c>
      <c r="BF282" s="183">
        <f>IF(N282="snížená",J282,0)</f>
        <v>0</v>
      </c>
      <c r="BG282" s="183">
        <f>IF(N282="zákl. přenesená",J282,0)</f>
        <v>0</v>
      </c>
      <c r="BH282" s="183">
        <f>IF(N282="sníž. přenesená",J282,0)</f>
        <v>0</v>
      </c>
      <c r="BI282" s="183">
        <f>IF(N282="nulová",J282,0)</f>
        <v>0</v>
      </c>
      <c r="BJ282" s="18" t="s">
        <v>78</v>
      </c>
      <c r="BK282" s="183">
        <f>ROUND(I282*H282,2)</f>
        <v>0</v>
      </c>
      <c r="BL282" s="18" t="s">
        <v>88</v>
      </c>
      <c r="BM282" s="182" t="s">
        <v>417</v>
      </c>
    </row>
    <row r="283" s="2" customFormat="1" ht="16.5" customHeight="1">
      <c r="A283" s="37"/>
      <c r="B283" s="170"/>
      <c r="C283" s="171" t="s">
        <v>316</v>
      </c>
      <c r="D283" s="171" t="s">
        <v>130</v>
      </c>
      <c r="E283" s="172" t="s">
        <v>418</v>
      </c>
      <c r="F283" s="173" t="s">
        <v>419</v>
      </c>
      <c r="G283" s="174" t="s">
        <v>195</v>
      </c>
      <c r="H283" s="175">
        <v>10</v>
      </c>
      <c r="I283" s="176"/>
      <c r="J283" s="177">
        <f>ROUND(I283*H283,2)</f>
        <v>0</v>
      </c>
      <c r="K283" s="173" t="s">
        <v>155</v>
      </c>
      <c r="L283" s="38"/>
      <c r="M283" s="178" t="s">
        <v>1</v>
      </c>
      <c r="N283" s="179" t="s">
        <v>38</v>
      </c>
      <c r="O283" s="76"/>
      <c r="P283" s="180">
        <f>O283*H283</f>
        <v>0</v>
      </c>
      <c r="Q283" s="180">
        <v>0</v>
      </c>
      <c r="R283" s="180">
        <f>Q283*H283</f>
        <v>0</v>
      </c>
      <c r="S283" s="180">
        <v>0</v>
      </c>
      <c r="T283" s="181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2" t="s">
        <v>88</v>
      </c>
      <c r="AT283" s="182" t="s">
        <v>130</v>
      </c>
      <c r="AU283" s="182" t="s">
        <v>82</v>
      </c>
      <c r="AY283" s="18" t="s">
        <v>128</v>
      </c>
      <c r="BE283" s="183">
        <f>IF(N283="základní",J283,0)</f>
        <v>0</v>
      </c>
      <c r="BF283" s="183">
        <f>IF(N283="snížená",J283,0)</f>
        <v>0</v>
      </c>
      <c r="BG283" s="183">
        <f>IF(N283="zákl. přenesená",J283,0)</f>
        <v>0</v>
      </c>
      <c r="BH283" s="183">
        <f>IF(N283="sníž. přenesená",J283,0)</f>
        <v>0</v>
      </c>
      <c r="BI283" s="183">
        <f>IF(N283="nulová",J283,0)</f>
        <v>0</v>
      </c>
      <c r="BJ283" s="18" t="s">
        <v>78</v>
      </c>
      <c r="BK283" s="183">
        <f>ROUND(I283*H283,2)</f>
        <v>0</v>
      </c>
      <c r="BL283" s="18" t="s">
        <v>88</v>
      </c>
      <c r="BM283" s="182" t="s">
        <v>420</v>
      </c>
    </row>
    <row r="284" s="12" customFormat="1" ht="22.8" customHeight="1">
      <c r="A284" s="12"/>
      <c r="B284" s="157"/>
      <c r="C284" s="12"/>
      <c r="D284" s="158" t="s">
        <v>72</v>
      </c>
      <c r="E284" s="168" t="s">
        <v>91</v>
      </c>
      <c r="F284" s="168" t="s">
        <v>421</v>
      </c>
      <c r="G284" s="12"/>
      <c r="H284" s="12"/>
      <c r="I284" s="160"/>
      <c r="J284" s="169">
        <f>BK284</f>
        <v>0</v>
      </c>
      <c r="K284" s="12"/>
      <c r="L284" s="157"/>
      <c r="M284" s="162"/>
      <c r="N284" s="163"/>
      <c r="O284" s="163"/>
      <c r="P284" s="164">
        <f>SUM(P285:P359)</f>
        <v>0</v>
      </c>
      <c r="Q284" s="163"/>
      <c r="R284" s="164">
        <f>SUM(R285:R359)</f>
        <v>0</v>
      </c>
      <c r="S284" s="163"/>
      <c r="T284" s="165">
        <f>SUM(T285:T359)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58" t="s">
        <v>78</v>
      </c>
      <c r="AT284" s="166" t="s">
        <v>72</v>
      </c>
      <c r="AU284" s="166" t="s">
        <v>78</v>
      </c>
      <c r="AY284" s="158" t="s">
        <v>128</v>
      </c>
      <c r="BK284" s="167">
        <f>SUM(BK285:BK359)</f>
        <v>0</v>
      </c>
    </row>
    <row r="285" s="2" customFormat="1" ht="16.5" customHeight="1">
      <c r="A285" s="37"/>
      <c r="B285" s="170"/>
      <c r="C285" s="171" t="s">
        <v>422</v>
      </c>
      <c r="D285" s="171" t="s">
        <v>130</v>
      </c>
      <c r="E285" s="172" t="s">
        <v>423</v>
      </c>
      <c r="F285" s="173" t="s">
        <v>424</v>
      </c>
      <c r="G285" s="174" t="s">
        <v>154</v>
      </c>
      <c r="H285" s="175">
        <v>3938</v>
      </c>
      <c r="I285" s="176"/>
      <c r="J285" s="177">
        <f>ROUND(I285*H285,2)</f>
        <v>0</v>
      </c>
      <c r="K285" s="173" t="s">
        <v>155</v>
      </c>
      <c r="L285" s="38"/>
      <c r="M285" s="178" t="s">
        <v>1</v>
      </c>
      <c r="N285" s="179" t="s">
        <v>38</v>
      </c>
      <c r="O285" s="76"/>
      <c r="P285" s="180">
        <f>O285*H285</f>
        <v>0</v>
      </c>
      <c r="Q285" s="180">
        <v>0</v>
      </c>
      <c r="R285" s="180">
        <f>Q285*H285</f>
        <v>0</v>
      </c>
      <c r="S285" s="180">
        <v>0</v>
      </c>
      <c r="T285" s="18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2" t="s">
        <v>88</v>
      </c>
      <c r="AT285" s="182" t="s">
        <v>130</v>
      </c>
      <c r="AU285" s="182" t="s">
        <v>82</v>
      </c>
      <c r="AY285" s="18" t="s">
        <v>128</v>
      </c>
      <c r="BE285" s="183">
        <f>IF(N285="základní",J285,0)</f>
        <v>0</v>
      </c>
      <c r="BF285" s="183">
        <f>IF(N285="snížená",J285,0)</f>
        <v>0</v>
      </c>
      <c r="BG285" s="183">
        <f>IF(N285="zákl. přenesená",J285,0)</f>
        <v>0</v>
      </c>
      <c r="BH285" s="183">
        <f>IF(N285="sníž. přenesená",J285,0)</f>
        <v>0</v>
      </c>
      <c r="BI285" s="183">
        <f>IF(N285="nulová",J285,0)</f>
        <v>0</v>
      </c>
      <c r="BJ285" s="18" t="s">
        <v>78</v>
      </c>
      <c r="BK285" s="183">
        <f>ROUND(I285*H285,2)</f>
        <v>0</v>
      </c>
      <c r="BL285" s="18" t="s">
        <v>88</v>
      </c>
      <c r="BM285" s="182" t="s">
        <v>425</v>
      </c>
    </row>
    <row r="286" s="13" customFormat="1">
      <c r="A286" s="13"/>
      <c r="B286" s="189"/>
      <c r="C286" s="13"/>
      <c r="D286" s="190" t="s">
        <v>156</v>
      </c>
      <c r="E286" s="191" t="s">
        <v>1</v>
      </c>
      <c r="F286" s="192" t="s">
        <v>426</v>
      </c>
      <c r="G286" s="13"/>
      <c r="H286" s="191" t="s">
        <v>1</v>
      </c>
      <c r="I286" s="193"/>
      <c r="J286" s="13"/>
      <c r="K286" s="13"/>
      <c r="L286" s="189"/>
      <c r="M286" s="194"/>
      <c r="N286" s="195"/>
      <c r="O286" s="195"/>
      <c r="P286" s="195"/>
      <c r="Q286" s="195"/>
      <c r="R286" s="195"/>
      <c r="S286" s="195"/>
      <c r="T286" s="19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1" t="s">
        <v>156</v>
      </c>
      <c r="AU286" s="191" t="s">
        <v>82</v>
      </c>
      <c r="AV286" s="13" t="s">
        <v>78</v>
      </c>
      <c r="AW286" s="13" t="s">
        <v>30</v>
      </c>
      <c r="AX286" s="13" t="s">
        <v>73</v>
      </c>
      <c r="AY286" s="191" t="s">
        <v>128</v>
      </c>
    </row>
    <row r="287" s="14" customFormat="1">
      <c r="A287" s="14"/>
      <c r="B287" s="197"/>
      <c r="C287" s="14"/>
      <c r="D287" s="190" t="s">
        <v>156</v>
      </c>
      <c r="E287" s="198" t="s">
        <v>1</v>
      </c>
      <c r="F287" s="199" t="s">
        <v>427</v>
      </c>
      <c r="G287" s="14"/>
      <c r="H287" s="200">
        <v>1066</v>
      </c>
      <c r="I287" s="201"/>
      <c r="J287" s="14"/>
      <c r="K287" s="14"/>
      <c r="L287" s="197"/>
      <c r="M287" s="202"/>
      <c r="N287" s="203"/>
      <c r="O287" s="203"/>
      <c r="P287" s="203"/>
      <c r="Q287" s="203"/>
      <c r="R287" s="203"/>
      <c r="S287" s="203"/>
      <c r="T287" s="20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198" t="s">
        <v>156</v>
      </c>
      <c r="AU287" s="198" t="s">
        <v>82</v>
      </c>
      <c r="AV287" s="14" t="s">
        <v>82</v>
      </c>
      <c r="AW287" s="14" t="s">
        <v>30</v>
      </c>
      <c r="AX287" s="14" t="s">
        <v>73</v>
      </c>
      <c r="AY287" s="198" t="s">
        <v>128</v>
      </c>
    </row>
    <row r="288" s="13" customFormat="1">
      <c r="A288" s="13"/>
      <c r="B288" s="189"/>
      <c r="C288" s="13"/>
      <c r="D288" s="190" t="s">
        <v>156</v>
      </c>
      <c r="E288" s="191" t="s">
        <v>1</v>
      </c>
      <c r="F288" s="192" t="s">
        <v>428</v>
      </c>
      <c r="G288" s="13"/>
      <c r="H288" s="191" t="s">
        <v>1</v>
      </c>
      <c r="I288" s="193"/>
      <c r="J288" s="13"/>
      <c r="K288" s="13"/>
      <c r="L288" s="189"/>
      <c r="M288" s="194"/>
      <c r="N288" s="195"/>
      <c r="O288" s="195"/>
      <c r="P288" s="195"/>
      <c r="Q288" s="195"/>
      <c r="R288" s="195"/>
      <c r="S288" s="195"/>
      <c r="T288" s="19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1" t="s">
        <v>156</v>
      </c>
      <c r="AU288" s="191" t="s">
        <v>82</v>
      </c>
      <c r="AV288" s="13" t="s">
        <v>78</v>
      </c>
      <c r="AW288" s="13" t="s">
        <v>30</v>
      </c>
      <c r="AX288" s="13" t="s">
        <v>73</v>
      </c>
      <c r="AY288" s="191" t="s">
        <v>128</v>
      </c>
    </row>
    <row r="289" s="14" customFormat="1">
      <c r="A289" s="14"/>
      <c r="B289" s="197"/>
      <c r="C289" s="14"/>
      <c r="D289" s="190" t="s">
        <v>156</v>
      </c>
      <c r="E289" s="198" t="s">
        <v>1</v>
      </c>
      <c r="F289" s="199" t="s">
        <v>429</v>
      </c>
      <c r="G289" s="14"/>
      <c r="H289" s="200">
        <v>47</v>
      </c>
      <c r="I289" s="201"/>
      <c r="J289" s="14"/>
      <c r="K289" s="14"/>
      <c r="L289" s="197"/>
      <c r="M289" s="202"/>
      <c r="N289" s="203"/>
      <c r="O289" s="203"/>
      <c r="P289" s="203"/>
      <c r="Q289" s="203"/>
      <c r="R289" s="203"/>
      <c r="S289" s="203"/>
      <c r="T289" s="20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98" t="s">
        <v>156</v>
      </c>
      <c r="AU289" s="198" t="s">
        <v>82</v>
      </c>
      <c r="AV289" s="14" t="s">
        <v>82</v>
      </c>
      <c r="AW289" s="14" t="s">
        <v>30</v>
      </c>
      <c r="AX289" s="14" t="s">
        <v>73</v>
      </c>
      <c r="AY289" s="198" t="s">
        <v>128</v>
      </c>
    </row>
    <row r="290" s="13" customFormat="1">
      <c r="A290" s="13"/>
      <c r="B290" s="189"/>
      <c r="C290" s="13"/>
      <c r="D290" s="190" t="s">
        <v>156</v>
      </c>
      <c r="E290" s="191" t="s">
        <v>1</v>
      </c>
      <c r="F290" s="192" t="s">
        <v>430</v>
      </c>
      <c r="G290" s="13"/>
      <c r="H290" s="191" t="s">
        <v>1</v>
      </c>
      <c r="I290" s="193"/>
      <c r="J290" s="13"/>
      <c r="K290" s="13"/>
      <c r="L290" s="189"/>
      <c r="M290" s="194"/>
      <c r="N290" s="195"/>
      <c r="O290" s="195"/>
      <c r="P290" s="195"/>
      <c r="Q290" s="195"/>
      <c r="R290" s="195"/>
      <c r="S290" s="195"/>
      <c r="T290" s="19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1" t="s">
        <v>156</v>
      </c>
      <c r="AU290" s="191" t="s">
        <v>82</v>
      </c>
      <c r="AV290" s="13" t="s">
        <v>78</v>
      </c>
      <c r="AW290" s="13" t="s">
        <v>30</v>
      </c>
      <c r="AX290" s="13" t="s">
        <v>73</v>
      </c>
      <c r="AY290" s="191" t="s">
        <v>128</v>
      </c>
    </row>
    <row r="291" s="14" customFormat="1">
      <c r="A291" s="14"/>
      <c r="B291" s="197"/>
      <c r="C291" s="14"/>
      <c r="D291" s="190" t="s">
        <v>156</v>
      </c>
      <c r="E291" s="198" t="s">
        <v>1</v>
      </c>
      <c r="F291" s="199" t="s">
        <v>431</v>
      </c>
      <c r="G291" s="14"/>
      <c r="H291" s="200">
        <v>2818</v>
      </c>
      <c r="I291" s="201"/>
      <c r="J291" s="14"/>
      <c r="K291" s="14"/>
      <c r="L291" s="197"/>
      <c r="M291" s="202"/>
      <c r="N291" s="203"/>
      <c r="O291" s="203"/>
      <c r="P291" s="203"/>
      <c r="Q291" s="203"/>
      <c r="R291" s="203"/>
      <c r="S291" s="203"/>
      <c r="T291" s="20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98" t="s">
        <v>156</v>
      </c>
      <c r="AU291" s="198" t="s">
        <v>82</v>
      </c>
      <c r="AV291" s="14" t="s">
        <v>82</v>
      </c>
      <c r="AW291" s="14" t="s">
        <v>30</v>
      </c>
      <c r="AX291" s="14" t="s">
        <v>73</v>
      </c>
      <c r="AY291" s="198" t="s">
        <v>128</v>
      </c>
    </row>
    <row r="292" s="13" customFormat="1">
      <c r="A292" s="13"/>
      <c r="B292" s="189"/>
      <c r="C292" s="13"/>
      <c r="D292" s="190" t="s">
        <v>156</v>
      </c>
      <c r="E292" s="191" t="s">
        <v>1</v>
      </c>
      <c r="F292" s="192" t="s">
        <v>432</v>
      </c>
      <c r="G292" s="13"/>
      <c r="H292" s="191" t="s">
        <v>1</v>
      </c>
      <c r="I292" s="193"/>
      <c r="J292" s="13"/>
      <c r="K292" s="13"/>
      <c r="L292" s="189"/>
      <c r="M292" s="194"/>
      <c r="N292" s="195"/>
      <c r="O292" s="195"/>
      <c r="P292" s="195"/>
      <c r="Q292" s="195"/>
      <c r="R292" s="195"/>
      <c r="S292" s="195"/>
      <c r="T292" s="19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91" t="s">
        <v>156</v>
      </c>
      <c r="AU292" s="191" t="s">
        <v>82</v>
      </c>
      <c r="AV292" s="13" t="s">
        <v>78</v>
      </c>
      <c r="AW292" s="13" t="s">
        <v>30</v>
      </c>
      <c r="AX292" s="13" t="s">
        <v>73</v>
      </c>
      <c r="AY292" s="191" t="s">
        <v>128</v>
      </c>
    </row>
    <row r="293" s="14" customFormat="1">
      <c r="A293" s="14"/>
      <c r="B293" s="197"/>
      <c r="C293" s="14"/>
      <c r="D293" s="190" t="s">
        <v>156</v>
      </c>
      <c r="E293" s="198" t="s">
        <v>1</v>
      </c>
      <c r="F293" s="199" t="s">
        <v>433</v>
      </c>
      <c r="G293" s="14"/>
      <c r="H293" s="200">
        <v>7</v>
      </c>
      <c r="I293" s="201"/>
      <c r="J293" s="14"/>
      <c r="K293" s="14"/>
      <c r="L293" s="197"/>
      <c r="M293" s="202"/>
      <c r="N293" s="203"/>
      <c r="O293" s="203"/>
      <c r="P293" s="203"/>
      <c r="Q293" s="203"/>
      <c r="R293" s="203"/>
      <c r="S293" s="203"/>
      <c r="T293" s="20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198" t="s">
        <v>156</v>
      </c>
      <c r="AU293" s="198" t="s">
        <v>82</v>
      </c>
      <c r="AV293" s="14" t="s">
        <v>82</v>
      </c>
      <c r="AW293" s="14" t="s">
        <v>30</v>
      </c>
      <c r="AX293" s="14" t="s">
        <v>73</v>
      </c>
      <c r="AY293" s="198" t="s">
        <v>128</v>
      </c>
    </row>
    <row r="294" s="15" customFormat="1">
      <c r="A294" s="15"/>
      <c r="B294" s="205"/>
      <c r="C294" s="15"/>
      <c r="D294" s="190" t="s">
        <v>156</v>
      </c>
      <c r="E294" s="206" t="s">
        <v>1</v>
      </c>
      <c r="F294" s="207" t="s">
        <v>159</v>
      </c>
      <c r="G294" s="15"/>
      <c r="H294" s="208">
        <v>3938</v>
      </c>
      <c r="I294" s="209"/>
      <c r="J294" s="15"/>
      <c r="K294" s="15"/>
      <c r="L294" s="205"/>
      <c r="M294" s="210"/>
      <c r="N294" s="211"/>
      <c r="O294" s="211"/>
      <c r="P294" s="211"/>
      <c r="Q294" s="211"/>
      <c r="R294" s="211"/>
      <c r="S294" s="211"/>
      <c r="T294" s="212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6" t="s">
        <v>156</v>
      </c>
      <c r="AU294" s="206" t="s">
        <v>82</v>
      </c>
      <c r="AV294" s="15" t="s">
        <v>88</v>
      </c>
      <c r="AW294" s="15" t="s">
        <v>30</v>
      </c>
      <c r="AX294" s="15" t="s">
        <v>78</v>
      </c>
      <c r="AY294" s="206" t="s">
        <v>128</v>
      </c>
    </row>
    <row r="295" s="2" customFormat="1" ht="16.5" customHeight="1">
      <c r="A295" s="37"/>
      <c r="B295" s="170"/>
      <c r="C295" s="171" t="s">
        <v>319</v>
      </c>
      <c r="D295" s="171" t="s">
        <v>130</v>
      </c>
      <c r="E295" s="172" t="s">
        <v>434</v>
      </c>
      <c r="F295" s="173" t="s">
        <v>435</v>
      </c>
      <c r="G295" s="174" t="s">
        <v>154</v>
      </c>
      <c r="H295" s="175">
        <v>488</v>
      </c>
      <c r="I295" s="176"/>
      <c r="J295" s="177">
        <f>ROUND(I295*H295,2)</f>
        <v>0</v>
      </c>
      <c r="K295" s="173" t="s">
        <v>155</v>
      </c>
      <c r="L295" s="38"/>
      <c r="M295" s="178" t="s">
        <v>1</v>
      </c>
      <c r="N295" s="179" t="s">
        <v>38</v>
      </c>
      <c r="O295" s="76"/>
      <c r="P295" s="180">
        <f>O295*H295</f>
        <v>0</v>
      </c>
      <c r="Q295" s="180">
        <v>0</v>
      </c>
      <c r="R295" s="180">
        <f>Q295*H295</f>
        <v>0</v>
      </c>
      <c r="S295" s="180">
        <v>0</v>
      </c>
      <c r="T295" s="181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2" t="s">
        <v>88</v>
      </c>
      <c r="AT295" s="182" t="s">
        <v>130</v>
      </c>
      <c r="AU295" s="182" t="s">
        <v>82</v>
      </c>
      <c r="AY295" s="18" t="s">
        <v>128</v>
      </c>
      <c r="BE295" s="183">
        <f>IF(N295="základní",J295,0)</f>
        <v>0</v>
      </c>
      <c r="BF295" s="183">
        <f>IF(N295="snížená",J295,0)</f>
        <v>0</v>
      </c>
      <c r="BG295" s="183">
        <f>IF(N295="zákl. přenesená",J295,0)</f>
        <v>0</v>
      </c>
      <c r="BH295" s="183">
        <f>IF(N295="sníž. přenesená",J295,0)</f>
        <v>0</v>
      </c>
      <c r="BI295" s="183">
        <f>IF(N295="nulová",J295,0)</f>
        <v>0</v>
      </c>
      <c r="BJ295" s="18" t="s">
        <v>78</v>
      </c>
      <c r="BK295" s="183">
        <f>ROUND(I295*H295,2)</f>
        <v>0</v>
      </c>
      <c r="BL295" s="18" t="s">
        <v>88</v>
      </c>
      <c r="BM295" s="182" t="s">
        <v>436</v>
      </c>
    </row>
    <row r="296" s="13" customFormat="1">
      <c r="A296" s="13"/>
      <c r="B296" s="189"/>
      <c r="C296" s="13"/>
      <c r="D296" s="190" t="s">
        <v>156</v>
      </c>
      <c r="E296" s="191" t="s">
        <v>1</v>
      </c>
      <c r="F296" s="192" t="s">
        <v>437</v>
      </c>
      <c r="G296" s="13"/>
      <c r="H296" s="191" t="s">
        <v>1</v>
      </c>
      <c r="I296" s="193"/>
      <c r="J296" s="13"/>
      <c r="K296" s="13"/>
      <c r="L296" s="189"/>
      <c r="M296" s="194"/>
      <c r="N296" s="195"/>
      <c r="O296" s="195"/>
      <c r="P296" s="195"/>
      <c r="Q296" s="195"/>
      <c r="R296" s="195"/>
      <c r="S296" s="195"/>
      <c r="T296" s="19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91" t="s">
        <v>156</v>
      </c>
      <c r="AU296" s="191" t="s">
        <v>82</v>
      </c>
      <c r="AV296" s="13" t="s">
        <v>78</v>
      </c>
      <c r="AW296" s="13" t="s">
        <v>30</v>
      </c>
      <c r="AX296" s="13" t="s">
        <v>73</v>
      </c>
      <c r="AY296" s="191" t="s">
        <v>128</v>
      </c>
    </row>
    <row r="297" s="14" customFormat="1">
      <c r="A297" s="14"/>
      <c r="B297" s="197"/>
      <c r="C297" s="14"/>
      <c r="D297" s="190" t="s">
        <v>156</v>
      </c>
      <c r="E297" s="198" t="s">
        <v>1</v>
      </c>
      <c r="F297" s="199" t="s">
        <v>438</v>
      </c>
      <c r="G297" s="14"/>
      <c r="H297" s="200">
        <v>432</v>
      </c>
      <c r="I297" s="201"/>
      <c r="J297" s="14"/>
      <c r="K297" s="14"/>
      <c r="L297" s="197"/>
      <c r="M297" s="202"/>
      <c r="N297" s="203"/>
      <c r="O297" s="203"/>
      <c r="P297" s="203"/>
      <c r="Q297" s="203"/>
      <c r="R297" s="203"/>
      <c r="S297" s="203"/>
      <c r="T297" s="20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198" t="s">
        <v>156</v>
      </c>
      <c r="AU297" s="198" t="s">
        <v>82</v>
      </c>
      <c r="AV297" s="14" t="s">
        <v>82</v>
      </c>
      <c r="AW297" s="14" t="s">
        <v>30</v>
      </c>
      <c r="AX297" s="14" t="s">
        <v>73</v>
      </c>
      <c r="AY297" s="198" t="s">
        <v>128</v>
      </c>
    </row>
    <row r="298" s="13" customFormat="1">
      <c r="A298" s="13"/>
      <c r="B298" s="189"/>
      <c r="C298" s="13"/>
      <c r="D298" s="190" t="s">
        <v>156</v>
      </c>
      <c r="E298" s="191" t="s">
        <v>1</v>
      </c>
      <c r="F298" s="192" t="s">
        <v>439</v>
      </c>
      <c r="G298" s="13"/>
      <c r="H298" s="191" t="s">
        <v>1</v>
      </c>
      <c r="I298" s="193"/>
      <c r="J298" s="13"/>
      <c r="K298" s="13"/>
      <c r="L298" s="189"/>
      <c r="M298" s="194"/>
      <c r="N298" s="195"/>
      <c r="O298" s="195"/>
      <c r="P298" s="195"/>
      <c r="Q298" s="195"/>
      <c r="R298" s="195"/>
      <c r="S298" s="195"/>
      <c r="T298" s="19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1" t="s">
        <v>156</v>
      </c>
      <c r="AU298" s="191" t="s">
        <v>82</v>
      </c>
      <c r="AV298" s="13" t="s">
        <v>78</v>
      </c>
      <c r="AW298" s="13" t="s">
        <v>30</v>
      </c>
      <c r="AX298" s="13" t="s">
        <v>73</v>
      </c>
      <c r="AY298" s="191" t="s">
        <v>128</v>
      </c>
    </row>
    <row r="299" s="14" customFormat="1">
      <c r="A299" s="14"/>
      <c r="B299" s="197"/>
      <c r="C299" s="14"/>
      <c r="D299" s="190" t="s">
        <v>156</v>
      </c>
      <c r="E299" s="198" t="s">
        <v>1</v>
      </c>
      <c r="F299" s="199" t="s">
        <v>440</v>
      </c>
      <c r="G299" s="14"/>
      <c r="H299" s="200">
        <v>49</v>
      </c>
      <c r="I299" s="201"/>
      <c r="J299" s="14"/>
      <c r="K299" s="14"/>
      <c r="L299" s="197"/>
      <c r="M299" s="202"/>
      <c r="N299" s="203"/>
      <c r="O299" s="203"/>
      <c r="P299" s="203"/>
      <c r="Q299" s="203"/>
      <c r="R299" s="203"/>
      <c r="S299" s="203"/>
      <c r="T299" s="20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198" t="s">
        <v>156</v>
      </c>
      <c r="AU299" s="198" t="s">
        <v>82</v>
      </c>
      <c r="AV299" s="14" t="s">
        <v>82</v>
      </c>
      <c r="AW299" s="14" t="s">
        <v>30</v>
      </c>
      <c r="AX299" s="14" t="s">
        <v>73</v>
      </c>
      <c r="AY299" s="198" t="s">
        <v>128</v>
      </c>
    </row>
    <row r="300" s="13" customFormat="1">
      <c r="A300" s="13"/>
      <c r="B300" s="189"/>
      <c r="C300" s="13"/>
      <c r="D300" s="190" t="s">
        <v>156</v>
      </c>
      <c r="E300" s="191" t="s">
        <v>1</v>
      </c>
      <c r="F300" s="192" t="s">
        <v>432</v>
      </c>
      <c r="G300" s="13"/>
      <c r="H300" s="191" t="s">
        <v>1</v>
      </c>
      <c r="I300" s="193"/>
      <c r="J300" s="13"/>
      <c r="K300" s="13"/>
      <c r="L300" s="189"/>
      <c r="M300" s="194"/>
      <c r="N300" s="195"/>
      <c r="O300" s="195"/>
      <c r="P300" s="195"/>
      <c r="Q300" s="195"/>
      <c r="R300" s="195"/>
      <c r="S300" s="195"/>
      <c r="T300" s="19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1" t="s">
        <v>156</v>
      </c>
      <c r="AU300" s="191" t="s">
        <v>82</v>
      </c>
      <c r="AV300" s="13" t="s">
        <v>78</v>
      </c>
      <c r="AW300" s="13" t="s">
        <v>30</v>
      </c>
      <c r="AX300" s="13" t="s">
        <v>73</v>
      </c>
      <c r="AY300" s="191" t="s">
        <v>128</v>
      </c>
    </row>
    <row r="301" s="14" customFormat="1">
      <c r="A301" s="14"/>
      <c r="B301" s="197"/>
      <c r="C301" s="14"/>
      <c r="D301" s="190" t="s">
        <v>156</v>
      </c>
      <c r="E301" s="198" t="s">
        <v>1</v>
      </c>
      <c r="F301" s="199" t="s">
        <v>433</v>
      </c>
      <c r="G301" s="14"/>
      <c r="H301" s="200">
        <v>7</v>
      </c>
      <c r="I301" s="201"/>
      <c r="J301" s="14"/>
      <c r="K301" s="14"/>
      <c r="L301" s="197"/>
      <c r="M301" s="202"/>
      <c r="N301" s="203"/>
      <c r="O301" s="203"/>
      <c r="P301" s="203"/>
      <c r="Q301" s="203"/>
      <c r="R301" s="203"/>
      <c r="S301" s="203"/>
      <c r="T301" s="20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198" t="s">
        <v>156</v>
      </c>
      <c r="AU301" s="198" t="s">
        <v>82</v>
      </c>
      <c r="AV301" s="14" t="s">
        <v>82</v>
      </c>
      <c r="AW301" s="14" t="s">
        <v>30</v>
      </c>
      <c r="AX301" s="14" t="s">
        <v>73</v>
      </c>
      <c r="AY301" s="198" t="s">
        <v>128</v>
      </c>
    </row>
    <row r="302" s="15" customFormat="1">
      <c r="A302" s="15"/>
      <c r="B302" s="205"/>
      <c r="C302" s="15"/>
      <c r="D302" s="190" t="s">
        <v>156</v>
      </c>
      <c r="E302" s="206" t="s">
        <v>1</v>
      </c>
      <c r="F302" s="207" t="s">
        <v>159</v>
      </c>
      <c r="G302" s="15"/>
      <c r="H302" s="208">
        <v>488</v>
      </c>
      <c r="I302" s="209"/>
      <c r="J302" s="15"/>
      <c r="K302" s="15"/>
      <c r="L302" s="205"/>
      <c r="M302" s="210"/>
      <c r="N302" s="211"/>
      <c r="O302" s="211"/>
      <c r="P302" s="211"/>
      <c r="Q302" s="211"/>
      <c r="R302" s="211"/>
      <c r="S302" s="211"/>
      <c r="T302" s="212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6" t="s">
        <v>156</v>
      </c>
      <c r="AU302" s="206" t="s">
        <v>82</v>
      </c>
      <c r="AV302" s="15" t="s">
        <v>88</v>
      </c>
      <c r="AW302" s="15" t="s">
        <v>30</v>
      </c>
      <c r="AX302" s="15" t="s">
        <v>78</v>
      </c>
      <c r="AY302" s="206" t="s">
        <v>128</v>
      </c>
    </row>
    <row r="303" s="2" customFormat="1" ht="24.15" customHeight="1">
      <c r="A303" s="37"/>
      <c r="B303" s="170"/>
      <c r="C303" s="171" t="s">
        <v>441</v>
      </c>
      <c r="D303" s="171" t="s">
        <v>130</v>
      </c>
      <c r="E303" s="172" t="s">
        <v>442</v>
      </c>
      <c r="F303" s="173" t="s">
        <v>443</v>
      </c>
      <c r="G303" s="174" t="s">
        <v>154</v>
      </c>
      <c r="H303" s="175">
        <v>1409</v>
      </c>
      <c r="I303" s="176"/>
      <c r="J303" s="177">
        <f>ROUND(I303*H303,2)</f>
        <v>0</v>
      </c>
      <c r="K303" s="173" t="s">
        <v>155</v>
      </c>
      <c r="L303" s="38"/>
      <c r="M303" s="178" t="s">
        <v>1</v>
      </c>
      <c r="N303" s="179" t="s">
        <v>38</v>
      </c>
      <c r="O303" s="76"/>
      <c r="P303" s="180">
        <f>O303*H303</f>
        <v>0</v>
      </c>
      <c r="Q303" s="180">
        <v>0</v>
      </c>
      <c r="R303" s="180">
        <f>Q303*H303</f>
        <v>0</v>
      </c>
      <c r="S303" s="180">
        <v>0</v>
      </c>
      <c r="T303" s="181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2" t="s">
        <v>88</v>
      </c>
      <c r="AT303" s="182" t="s">
        <v>130</v>
      </c>
      <c r="AU303" s="182" t="s">
        <v>82</v>
      </c>
      <c r="AY303" s="18" t="s">
        <v>128</v>
      </c>
      <c r="BE303" s="183">
        <f>IF(N303="základní",J303,0)</f>
        <v>0</v>
      </c>
      <c r="BF303" s="183">
        <f>IF(N303="snížená",J303,0)</f>
        <v>0</v>
      </c>
      <c r="BG303" s="183">
        <f>IF(N303="zákl. přenesená",J303,0)</f>
        <v>0</v>
      </c>
      <c r="BH303" s="183">
        <f>IF(N303="sníž. přenesená",J303,0)</f>
        <v>0</v>
      </c>
      <c r="BI303" s="183">
        <f>IF(N303="nulová",J303,0)</f>
        <v>0</v>
      </c>
      <c r="BJ303" s="18" t="s">
        <v>78</v>
      </c>
      <c r="BK303" s="183">
        <f>ROUND(I303*H303,2)</f>
        <v>0</v>
      </c>
      <c r="BL303" s="18" t="s">
        <v>88</v>
      </c>
      <c r="BM303" s="182" t="s">
        <v>444</v>
      </c>
    </row>
    <row r="304" s="13" customFormat="1">
      <c r="A304" s="13"/>
      <c r="B304" s="189"/>
      <c r="C304" s="13"/>
      <c r="D304" s="190" t="s">
        <v>156</v>
      </c>
      <c r="E304" s="191" t="s">
        <v>1</v>
      </c>
      <c r="F304" s="192" t="s">
        <v>430</v>
      </c>
      <c r="G304" s="13"/>
      <c r="H304" s="191" t="s">
        <v>1</v>
      </c>
      <c r="I304" s="193"/>
      <c r="J304" s="13"/>
      <c r="K304" s="13"/>
      <c r="L304" s="189"/>
      <c r="M304" s="194"/>
      <c r="N304" s="195"/>
      <c r="O304" s="195"/>
      <c r="P304" s="195"/>
      <c r="Q304" s="195"/>
      <c r="R304" s="195"/>
      <c r="S304" s="195"/>
      <c r="T304" s="19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1" t="s">
        <v>156</v>
      </c>
      <c r="AU304" s="191" t="s">
        <v>82</v>
      </c>
      <c r="AV304" s="13" t="s">
        <v>78</v>
      </c>
      <c r="AW304" s="13" t="s">
        <v>30</v>
      </c>
      <c r="AX304" s="13" t="s">
        <v>73</v>
      </c>
      <c r="AY304" s="191" t="s">
        <v>128</v>
      </c>
    </row>
    <row r="305" s="14" customFormat="1">
      <c r="A305" s="14"/>
      <c r="B305" s="197"/>
      <c r="C305" s="14"/>
      <c r="D305" s="190" t="s">
        <v>156</v>
      </c>
      <c r="E305" s="198" t="s">
        <v>1</v>
      </c>
      <c r="F305" s="199" t="s">
        <v>445</v>
      </c>
      <c r="G305" s="14"/>
      <c r="H305" s="200">
        <v>1409</v>
      </c>
      <c r="I305" s="201"/>
      <c r="J305" s="14"/>
      <c r="K305" s="14"/>
      <c r="L305" s="197"/>
      <c r="M305" s="202"/>
      <c r="N305" s="203"/>
      <c r="O305" s="203"/>
      <c r="P305" s="203"/>
      <c r="Q305" s="203"/>
      <c r="R305" s="203"/>
      <c r="S305" s="203"/>
      <c r="T305" s="20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98" t="s">
        <v>156</v>
      </c>
      <c r="AU305" s="198" t="s">
        <v>82</v>
      </c>
      <c r="AV305" s="14" t="s">
        <v>82</v>
      </c>
      <c r="AW305" s="14" t="s">
        <v>30</v>
      </c>
      <c r="AX305" s="14" t="s">
        <v>73</v>
      </c>
      <c r="AY305" s="198" t="s">
        <v>128</v>
      </c>
    </row>
    <row r="306" s="15" customFormat="1">
      <c r="A306" s="15"/>
      <c r="B306" s="205"/>
      <c r="C306" s="15"/>
      <c r="D306" s="190" t="s">
        <v>156</v>
      </c>
      <c r="E306" s="206" t="s">
        <v>1</v>
      </c>
      <c r="F306" s="207" t="s">
        <v>159</v>
      </c>
      <c r="G306" s="15"/>
      <c r="H306" s="208">
        <v>1409</v>
      </c>
      <c r="I306" s="209"/>
      <c r="J306" s="15"/>
      <c r="K306" s="15"/>
      <c r="L306" s="205"/>
      <c r="M306" s="210"/>
      <c r="N306" s="211"/>
      <c r="O306" s="211"/>
      <c r="P306" s="211"/>
      <c r="Q306" s="211"/>
      <c r="R306" s="211"/>
      <c r="S306" s="211"/>
      <c r="T306" s="212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06" t="s">
        <v>156</v>
      </c>
      <c r="AU306" s="206" t="s">
        <v>82</v>
      </c>
      <c r="AV306" s="15" t="s">
        <v>88</v>
      </c>
      <c r="AW306" s="15" t="s">
        <v>30</v>
      </c>
      <c r="AX306" s="15" t="s">
        <v>78</v>
      </c>
      <c r="AY306" s="206" t="s">
        <v>128</v>
      </c>
    </row>
    <row r="307" s="2" customFormat="1" ht="16.5" customHeight="1">
      <c r="A307" s="37"/>
      <c r="B307" s="170"/>
      <c r="C307" s="171" t="s">
        <v>322</v>
      </c>
      <c r="D307" s="171" t="s">
        <v>130</v>
      </c>
      <c r="E307" s="172" t="s">
        <v>446</v>
      </c>
      <c r="F307" s="173" t="s">
        <v>447</v>
      </c>
      <c r="G307" s="174" t="s">
        <v>164</v>
      </c>
      <c r="H307" s="175">
        <v>9</v>
      </c>
      <c r="I307" s="176"/>
      <c r="J307" s="177">
        <f>ROUND(I307*H307,2)</f>
        <v>0</v>
      </c>
      <c r="K307" s="173" t="s">
        <v>155</v>
      </c>
      <c r="L307" s="38"/>
      <c r="M307" s="178" t="s">
        <v>1</v>
      </c>
      <c r="N307" s="179" t="s">
        <v>38</v>
      </c>
      <c r="O307" s="76"/>
      <c r="P307" s="180">
        <f>O307*H307</f>
        <v>0</v>
      </c>
      <c r="Q307" s="180">
        <v>0</v>
      </c>
      <c r="R307" s="180">
        <f>Q307*H307</f>
        <v>0</v>
      </c>
      <c r="S307" s="180">
        <v>0</v>
      </c>
      <c r="T307" s="18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2" t="s">
        <v>88</v>
      </c>
      <c r="AT307" s="182" t="s">
        <v>130</v>
      </c>
      <c r="AU307" s="182" t="s">
        <v>82</v>
      </c>
      <c r="AY307" s="18" t="s">
        <v>128</v>
      </c>
      <c r="BE307" s="183">
        <f>IF(N307="základní",J307,0)</f>
        <v>0</v>
      </c>
      <c r="BF307" s="183">
        <f>IF(N307="snížená",J307,0)</f>
        <v>0</v>
      </c>
      <c r="BG307" s="183">
        <f>IF(N307="zákl. přenesená",J307,0)</f>
        <v>0</v>
      </c>
      <c r="BH307" s="183">
        <f>IF(N307="sníž. přenesená",J307,0)</f>
        <v>0</v>
      </c>
      <c r="BI307" s="183">
        <f>IF(N307="nulová",J307,0)</f>
        <v>0</v>
      </c>
      <c r="BJ307" s="18" t="s">
        <v>78</v>
      </c>
      <c r="BK307" s="183">
        <f>ROUND(I307*H307,2)</f>
        <v>0</v>
      </c>
      <c r="BL307" s="18" t="s">
        <v>88</v>
      </c>
      <c r="BM307" s="182" t="s">
        <v>448</v>
      </c>
    </row>
    <row r="308" s="2" customFormat="1" ht="16.5" customHeight="1">
      <c r="A308" s="37"/>
      <c r="B308" s="170"/>
      <c r="C308" s="171" t="s">
        <v>449</v>
      </c>
      <c r="D308" s="171" t="s">
        <v>130</v>
      </c>
      <c r="E308" s="172" t="s">
        <v>450</v>
      </c>
      <c r="F308" s="173" t="s">
        <v>451</v>
      </c>
      <c r="G308" s="174" t="s">
        <v>154</v>
      </c>
      <c r="H308" s="175">
        <v>1409</v>
      </c>
      <c r="I308" s="176"/>
      <c r="J308" s="177">
        <f>ROUND(I308*H308,2)</f>
        <v>0</v>
      </c>
      <c r="K308" s="173" t="s">
        <v>155</v>
      </c>
      <c r="L308" s="38"/>
      <c r="M308" s="178" t="s">
        <v>1</v>
      </c>
      <c r="N308" s="179" t="s">
        <v>38</v>
      </c>
      <c r="O308" s="76"/>
      <c r="P308" s="180">
        <f>O308*H308</f>
        <v>0</v>
      </c>
      <c r="Q308" s="180">
        <v>0</v>
      </c>
      <c r="R308" s="180">
        <f>Q308*H308</f>
        <v>0</v>
      </c>
      <c r="S308" s="180">
        <v>0</v>
      </c>
      <c r="T308" s="181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2" t="s">
        <v>88</v>
      </c>
      <c r="AT308" s="182" t="s">
        <v>130</v>
      </c>
      <c r="AU308" s="182" t="s">
        <v>82</v>
      </c>
      <c r="AY308" s="18" t="s">
        <v>128</v>
      </c>
      <c r="BE308" s="183">
        <f>IF(N308="základní",J308,0)</f>
        <v>0</v>
      </c>
      <c r="BF308" s="183">
        <f>IF(N308="snížená",J308,0)</f>
        <v>0</v>
      </c>
      <c r="BG308" s="183">
        <f>IF(N308="zákl. přenesená",J308,0)</f>
        <v>0</v>
      </c>
      <c r="BH308" s="183">
        <f>IF(N308="sníž. přenesená",J308,0)</f>
        <v>0</v>
      </c>
      <c r="BI308" s="183">
        <f>IF(N308="nulová",J308,0)</f>
        <v>0</v>
      </c>
      <c r="BJ308" s="18" t="s">
        <v>78</v>
      </c>
      <c r="BK308" s="183">
        <f>ROUND(I308*H308,2)</f>
        <v>0</v>
      </c>
      <c r="BL308" s="18" t="s">
        <v>88</v>
      </c>
      <c r="BM308" s="182" t="s">
        <v>452</v>
      </c>
    </row>
    <row r="309" s="13" customFormat="1">
      <c r="A309" s="13"/>
      <c r="B309" s="189"/>
      <c r="C309" s="13"/>
      <c r="D309" s="190" t="s">
        <v>156</v>
      </c>
      <c r="E309" s="191" t="s">
        <v>1</v>
      </c>
      <c r="F309" s="192" t="s">
        <v>453</v>
      </c>
      <c r="G309" s="13"/>
      <c r="H309" s="191" t="s">
        <v>1</v>
      </c>
      <c r="I309" s="193"/>
      <c r="J309" s="13"/>
      <c r="K309" s="13"/>
      <c r="L309" s="189"/>
      <c r="M309" s="194"/>
      <c r="N309" s="195"/>
      <c r="O309" s="195"/>
      <c r="P309" s="195"/>
      <c r="Q309" s="195"/>
      <c r="R309" s="195"/>
      <c r="S309" s="195"/>
      <c r="T309" s="19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1" t="s">
        <v>156</v>
      </c>
      <c r="AU309" s="191" t="s">
        <v>82</v>
      </c>
      <c r="AV309" s="13" t="s">
        <v>78</v>
      </c>
      <c r="AW309" s="13" t="s">
        <v>30</v>
      </c>
      <c r="AX309" s="13" t="s">
        <v>73</v>
      </c>
      <c r="AY309" s="191" t="s">
        <v>128</v>
      </c>
    </row>
    <row r="310" s="14" customFormat="1">
      <c r="A310" s="14"/>
      <c r="B310" s="197"/>
      <c r="C310" s="14"/>
      <c r="D310" s="190" t="s">
        <v>156</v>
      </c>
      <c r="E310" s="198" t="s">
        <v>1</v>
      </c>
      <c r="F310" s="199" t="s">
        <v>445</v>
      </c>
      <c r="G310" s="14"/>
      <c r="H310" s="200">
        <v>1409</v>
      </c>
      <c r="I310" s="201"/>
      <c r="J310" s="14"/>
      <c r="K310" s="14"/>
      <c r="L310" s="197"/>
      <c r="M310" s="202"/>
      <c r="N310" s="203"/>
      <c r="O310" s="203"/>
      <c r="P310" s="203"/>
      <c r="Q310" s="203"/>
      <c r="R310" s="203"/>
      <c r="S310" s="203"/>
      <c r="T310" s="20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198" t="s">
        <v>156</v>
      </c>
      <c r="AU310" s="198" t="s">
        <v>82</v>
      </c>
      <c r="AV310" s="14" t="s">
        <v>82</v>
      </c>
      <c r="AW310" s="14" t="s">
        <v>30</v>
      </c>
      <c r="AX310" s="14" t="s">
        <v>73</v>
      </c>
      <c r="AY310" s="198" t="s">
        <v>128</v>
      </c>
    </row>
    <row r="311" s="15" customFormat="1">
      <c r="A311" s="15"/>
      <c r="B311" s="205"/>
      <c r="C311" s="15"/>
      <c r="D311" s="190" t="s">
        <v>156</v>
      </c>
      <c r="E311" s="206" t="s">
        <v>1</v>
      </c>
      <c r="F311" s="207" t="s">
        <v>159</v>
      </c>
      <c r="G311" s="15"/>
      <c r="H311" s="208">
        <v>1409</v>
      </c>
      <c r="I311" s="209"/>
      <c r="J311" s="15"/>
      <c r="K311" s="15"/>
      <c r="L311" s="205"/>
      <c r="M311" s="210"/>
      <c r="N311" s="211"/>
      <c r="O311" s="211"/>
      <c r="P311" s="211"/>
      <c r="Q311" s="211"/>
      <c r="R311" s="211"/>
      <c r="S311" s="211"/>
      <c r="T311" s="212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06" t="s">
        <v>156</v>
      </c>
      <c r="AU311" s="206" t="s">
        <v>82</v>
      </c>
      <c r="AV311" s="15" t="s">
        <v>88</v>
      </c>
      <c r="AW311" s="15" t="s">
        <v>30</v>
      </c>
      <c r="AX311" s="15" t="s">
        <v>78</v>
      </c>
      <c r="AY311" s="206" t="s">
        <v>128</v>
      </c>
    </row>
    <row r="312" s="2" customFormat="1" ht="16.5" customHeight="1">
      <c r="A312" s="37"/>
      <c r="B312" s="170"/>
      <c r="C312" s="171" t="s">
        <v>327</v>
      </c>
      <c r="D312" s="171" t="s">
        <v>130</v>
      </c>
      <c r="E312" s="172" t="s">
        <v>454</v>
      </c>
      <c r="F312" s="173" t="s">
        <v>455</v>
      </c>
      <c r="G312" s="174" t="s">
        <v>154</v>
      </c>
      <c r="H312" s="175">
        <v>3857</v>
      </c>
      <c r="I312" s="176"/>
      <c r="J312" s="177">
        <f>ROUND(I312*H312,2)</f>
        <v>0</v>
      </c>
      <c r="K312" s="173" t="s">
        <v>155</v>
      </c>
      <c r="L312" s="38"/>
      <c r="M312" s="178" t="s">
        <v>1</v>
      </c>
      <c r="N312" s="179" t="s">
        <v>38</v>
      </c>
      <c r="O312" s="76"/>
      <c r="P312" s="180">
        <f>O312*H312</f>
        <v>0</v>
      </c>
      <c r="Q312" s="180">
        <v>0</v>
      </c>
      <c r="R312" s="180">
        <f>Q312*H312</f>
        <v>0</v>
      </c>
      <c r="S312" s="180">
        <v>0</v>
      </c>
      <c r="T312" s="18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2" t="s">
        <v>88</v>
      </c>
      <c r="AT312" s="182" t="s">
        <v>130</v>
      </c>
      <c r="AU312" s="182" t="s">
        <v>82</v>
      </c>
      <c r="AY312" s="18" t="s">
        <v>128</v>
      </c>
      <c r="BE312" s="183">
        <f>IF(N312="základní",J312,0)</f>
        <v>0</v>
      </c>
      <c r="BF312" s="183">
        <f>IF(N312="snížená",J312,0)</f>
        <v>0</v>
      </c>
      <c r="BG312" s="183">
        <f>IF(N312="zákl. přenesená",J312,0)</f>
        <v>0</v>
      </c>
      <c r="BH312" s="183">
        <f>IF(N312="sníž. přenesená",J312,0)</f>
        <v>0</v>
      </c>
      <c r="BI312" s="183">
        <f>IF(N312="nulová",J312,0)</f>
        <v>0</v>
      </c>
      <c r="BJ312" s="18" t="s">
        <v>78</v>
      </c>
      <c r="BK312" s="183">
        <f>ROUND(I312*H312,2)</f>
        <v>0</v>
      </c>
      <c r="BL312" s="18" t="s">
        <v>88</v>
      </c>
      <c r="BM312" s="182" t="s">
        <v>456</v>
      </c>
    </row>
    <row r="313" s="14" customFormat="1">
      <c r="A313" s="14"/>
      <c r="B313" s="197"/>
      <c r="C313" s="14"/>
      <c r="D313" s="190" t="s">
        <v>156</v>
      </c>
      <c r="E313" s="198" t="s">
        <v>1</v>
      </c>
      <c r="F313" s="199" t="s">
        <v>457</v>
      </c>
      <c r="G313" s="14"/>
      <c r="H313" s="200">
        <v>3857</v>
      </c>
      <c r="I313" s="201"/>
      <c r="J313" s="14"/>
      <c r="K313" s="14"/>
      <c r="L313" s="197"/>
      <c r="M313" s="202"/>
      <c r="N313" s="203"/>
      <c r="O313" s="203"/>
      <c r="P313" s="203"/>
      <c r="Q313" s="203"/>
      <c r="R313" s="203"/>
      <c r="S313" s="203"/>
      <c r="T313" s="20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198" t="s">
        <v>156</v>
      </c>
      <c r="AU313" s="198" t="s">
        <v>82</v>
      </c>
      <c r="AV313" s="14" t="s">
        <v>82</v>
      </c>
      <c r="AW313" s="14" t="s">
        <v>30</v>
      </c>
      <c r="AX313" s="14" t="s">
        <v>73</v>
      </c>
      <c r="AY313" s="198" t="s">
        <v>128</v>
      </c>
    </row>
    <row r="314" s="15" customFormat="1">
      <c r="A314" s="15"/>
      <c r="B314" s="205"/>
      <c r="C314" s="15"/>
      <c r="D314" s="190" t="s">
        <v>156</v>
      </c>
      <c r="E314" s="206" t="s">
        <v>1</v>
      </c>
      <c r="F314" s="207" t="s">
        <v>159</v>
      </c>
      <c r="G314" s="15"/>
      <c r="H314" s="208">
        <v>3857</v>
      </c>
      <c r="I314" s="209"/>
      <c r="J314" s="15"/>
      <c r="K314" s="15"/>
      <c r="L314" s="205"/>
      <c r="M314" s="210"/>
      <c r="N314" s="211"/>
      <c r="O314" s="211"/>
      <c r="P314" s="211"/>
      <c r="Q314" s="211"/>
      <c r="R314" s="211"/>
      <c r="S314" s="211"/>
      <c r="T314" s="212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06" t="s">
        <v>156</v>
      </c>
      <c r="AU314" s="206" t="s">
        <v>82</v>
      </c>
      <c r="AV314" s="15" t="s">
        <v>88</v>
      </c>
      <c r="AW314" s="15" t="s">
        <v>30</v>
      </c>
      <c r="AX314" s="15" t="s">
        <v>78</v>
      </c>
      <c r="AY314" s="206" t="s">
        <v>128</v>
      </c>
    </row>
    <row r="315" s="2" customFormat="1" ht="24.15" customHeight="1">
      <c r="A315" s="37"/>
      <c r="B315" s="170"/>
      <c r="C315" s="171" t="s">
        <v>458</v>
      </c>
      <c r="D315" s="171" t="s">
        <v>130</v>
      </c>
      <c r="E315" s="172" t="s">
        <v>459</v>
      </c>
      <c r="F315" s="173" t="s">
        <v>460</v>
      </c>
      <c r="G315" s="174" t="s">
        <v>154</v>
      </c>
      <c r="H315" s="175">
        <v>3857</v>
      </c>
      <c r="I315" s="176"/>
      <c r="J315" s="177">
        <f>ROUND(I315*H315,2)</f>
        <v>0</v>
      </c>
      <c r="K315" s="173" t="s">
        <v>155</v>
      </c>
      <c r="L315" s="38"/>
      <c r="M315" s="178" t="s">
        <v>1</v>
      </c>
      <c r="N315" s="179" t="s">
        <v>38</v>
      </c>
      <c r="O315" s="76"/>
      <c r="P315" s="180">
        <f>O315*H315</f>
        <v>0</v>
      </c>
      <c r="Q315" s="180">
        <v>0</v>
      </c>
      <c r="R315" s="180">
        <f>Q315*H315</f>
        <v>0</v>
      </c>
      <c r="S315" s="180">
        <v>0</v>
      </c>
      <c r="T315" s="181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2" t="s">
        <v>88</v>
      </c>
      <c r="AT315" s="182" t="s">
        <v>130</v>
      </c>
      <c r="AU315" s="182" t="s">
        <v>82</v>
      </c>
      <c r="AY315" s="18" t="s">
        <v>128</v>
      </c>
      <c r="BE315" s="183">
        <f>IF(N315="základní",J315,0)</f>
        <v>0</v>
      </c>
      <c r="BF315" s="183">
        <f>IF(N315="snížená",J315,0)</f>
        <v>0</v>
      </c>
      <c r="BG315" s="183">
        <f>IF(N315="zákl. přenesená",J315,0)</f>
        <v>0</v>
      </c>
      <c r="BH315" s="183">
        <f>IF(N315="sníž. přenesená",J315,0)</f>
        <v>0</v>
      </c>
      <c r="BI315" s="183">
        <f>IF(N315="nulová",J315,0)</f>
        <v>0</v>
      </c>
      <c r="BJ315" s="18" t="s">
        <v>78</v>
      </c>
      <c r="BK315" s="183">
        <f>ROUND(I315*H315,2)</f>
        <v>0</v>
      </c>
      <c r="BL315" s="18" t="s">
        <v>88</v>
      </c>
      <c r="BM315" s="182" t="s">
        <v>461</v>
      </c>
    </row>
    <row r="316" s="13" customFormat="1">
      <c r="A316" s="13"/>
      <c r="B316" s="189"/>
      <c r="C316" s="13"/>
      <c r="D316" s="190" t="s">
        <v>156</v>
      </c>
      <c r="E316" s="191" t="s">
        <v>1</v>
      </c>
      <c r="F316" s="192" t="s">
        <v>462</v>
      </c>
      <c r="G316" s="13"/>
      <c r="H316" s="191" t="s">
        <v>1</v>
      </c>
      <c r="I316" s="193"/>
      <c r="J316" s="13"/>
      <c r="K316" s="13"/>
      <c r="L316" s="189"/>
      <c r="M316" s="194"/>
      <c r="N316" s="195"/>
      <c r="O316" s="195"/>
      <c r="P316" s="195"/>
      <c r="Q316" s="195"/>
      <c r="R316" s="195"/>
      <c r="S316" s="195"/>
      <c r="T316" s="19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1" t="s">
        <v>156</v>
      </c>
      <c r="AU316" s="191" t="s">
        <v>82</v>
      </c>
      <c r="AV316" s="13" t="s">
        <v>78</v>
      </c>
      <c r="AW316" s="13" t="s">
        <v>30</v>
      </c>
      <c r="AX316" s="13" t="s">
        <v>73</v>
      </c>
      <c r="AY316" s="191" t="s">
        <v>128</v>
      </c>
    </row>
    <row r="317" s="14" customFormat="1">
      <c r="A317" s="14"/>
      <c r="B317" s="197"/>
      <c r="C317" s="14"/>
      <c r="D317" s="190" t="s">
        <v>156</v>
      </c>
      <c r="E317" s="198" t="s">
        <v>1</v>
      </c>
      <c r="F317" s="199" t="s">
        <v>445</v>
      </c>
      <c r="G317" s="14"/>
      <c r="H317" s="200">
        <v>1409</v>
      </c>
      <c r="I317" s="201"/>
      <c r="J317" s="14"/>
      <c r="K317" s="14"/>
      <c r="L317" s="197"/>
      <c r="M317" s="202"/>
      <c r="N317" s="203"/>
      <c r="O317" s="203"/>
      <c r="P317" s="203"/>
      <c r="Q317" s="203"/>
      <c r="R317" s="203"/>
      <c r="S317" s="203"/>
      <c r="T317" s="20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198" t="s">
        <v>156</v>
      </c>
      <c r="AU317" s="198" t="s">
        <v>82</v>
      </c>
      <c r="AV317" s="14" t="s">
        <v>82</v>
      </c>
      <c r="AW317" s="14" t="s">
        <v>30</v>
      </c>
      <c r="AX317" s="14" t="s">
        <v>73</v>
      </c>
      <c r="AY317" s="198" t="s">
        <v>128</v>
      </c>
    </row>
    <row r="318" s="13" customFormat="1">
      <c r="A318" s="13"/>
      <c r="B318" s="189"/>
      <c r="C318" s="13"/>
      <c r="D318" s="190" t="s">
        <v>156</v>
      </c>
      <c r="E318" s="191" t="s">
        <v>1</v>
      </c>
      <c r="F318" s="192" t="s">
        <v>463</v>
      </c>
      <c r="G318" s="13"/>
      <c r="H318" s="191" t="s">
        <v>1</v>
      </c>
      <c r="I318" s="193"/>
      <c r="J318" s="13"/>
      <c r="K318" s="13"/>
      <c r="L318" s="189"/>
      <c r="M318" s="194"/>
      <c r="N318" s="195"/>
      <c r="O318" s="195"/>
      <c r="P318" s="195"/>
      <c r="Q318" s="195"/>
      <c r="R318" s="195"/>
      <c r="S318" s="195"/>
      <c r="T318" s="19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91" t="s">
        <v>156</v>
      </c>
      <c r="AU318" s="191" t="s">
        <v>82</v>
      </c>
      <c r="AV318" s="13" t="s">
        <v>78</v>
      </c>
      <c r="AW318" s="13" t="s">
        <v>30</v>
      </c>
      <c r="AX318" s="13" t="s">
        <v>73</v>
      </c>
      <c r="AY318" s="191" t="s">
        <v>128</v>
      </c>
    </row>
    <row r="319" s="14" customFormat="1">
      <c r="A319" s="14"/>
      <c r="B319" s="197"/>
      <c r="C319" s="14"/>
      <c r="D319" s="190" t="s">
        <v>156</v>
      </c>
      <c r="E319" s="198" t="s">
        <v>1</v>
      </c>
      <c r="F319" s="199" t="s">
        <v>464</v>
      </c>
      <c r="G319" s="14"/>
      <c r="H319" s="200">
        <v>2448</v>
      </c>
      <c r="I319" s="201"/>
      <c r="J319" s="14"/>
      <c r="K319" s="14"/>
      <c r="L319" s="197"/>
      <c r="M319" s="202"/>
      <c r="N319" s="203"/>
      <c r="O319" s="203"/>
      <c r="P319" s="203"/>
      <c r="Q319" s="203"/>
      <c r="R319" s="203"/>
      <c r="S319" s="203"/>
      <c r="T319" s="20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198" t="s">
        <v>156</v>
      </c>
      <c r="AU319" s="198" t="s">
        <v>82</v>
      </c>
      <c r="AV319" s="14" t="s">
        <v>82</v>
      </c>
      <c r="AW319" s="14" t="s">
        <v>30</v>
      </c>
      <c r="AX319" s="14" t="s">
        <v>73</v>
      </c>
      <c r="AY319" s="198" t="s">
        <v>128</v>
      </c>
    </row>
    <row r="320" s="15" customFormat="1">
      <c r="A320" s="15"/>
      <c r="B320" s="205"/>
      <c r="C320" s="15"/>
      <c r="D320" s="190" t="s">
        <v>156</v>
      </c>
      <c r="E320" s="206" t="s">
        <v>1</v>
      </c>
      <c r="F320" s="207" t="s">
        <v>159</v>
      </c>
      <c r="G320" s="15"/>
      <c r="H320" s="208">
        <v>3857</v>
      </c>
      <c r="I320" s="209"/>
      <c r="J320" s="15"/>
      <c r="K320" s="15"/>
      <c r="L320" s="205"/>
      <c r="M320" s="210"/>
      <c r="N320" s="211"/>
      <c r="O320" s="211"/>
      <c r="P320" s="211"/>
      <c r="Q320" s="211"/>
      <c r="R320" s="211"/>
      <c r="S320" s="211"/>
      <c r="T320" s="212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06" t="s">
        <v>156</v>
      </c>
      <c r="AU320" s="206" t="s">
        <v>82</v>
      </c>
      <c r="AV320" s="15" t="s">
        <v>88</v>
      </c>
      <c r="AW320" s="15" t="s">
        <v>30</v>
      </c>
      <c r="AX320" s="15" t="s">
        <v>78</v>
      </c>
      <c r="AY320" s="206" t="s">
        <v>128</v>
      </c>
    </row>
    <row r="321" s="2" customFormat="1" ht="33" customHeight="1">
      <c r="A321" s="37"/>
      <c r="B321" s="170"/>
      <c r="C321" s="171" t="s">
        <v>330</v>
      </c>
      <c r="D321" s="171" t="s">
        <v>130</v>
      </c>
      <c r="E321" s="172" t="s">
        <v>465</v>
      </c>
      <c r="F321" s="173" t="s">
        <v>466</v>
      </c>
      <c r="G321" s="174" t="s">
        <v>154</v>
      </c>
      <c r="H321" s="175">
        <v>7</v>
      </c>
      <c r="I321" s="176"/>
      <c r="J321" s="177">
        <f>ROUND(I321*H321,2)</f>
        <v>0</v>
      </c>
      <c r="K321" s="173" t="s">
        <v>155</v>
      </c>
      <c r="L321" s="38"/>
      <c r="M321" s="178" t="s">
        <v>1</v>
      </c>
      <c r="N321" s="179" t="s">
        <v>38</v>
      </c>
      <c r="O321" s="76"/>
      <c r="P321" s="180">
        <f>O321*H321</f>
        <v>0</v>
      </c>
      <c r="Q321" s="180">
        <v>0</v>
      </c>
      <c r="R321" s="180">
        <f>Q321*H321</f>
        <v>0</v>
      </c>
      <c r="S321" s="180">
        <v>0</v>
      </c>
      <c r="T321" s="181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2" t="s">
        <v>88</v>
      </c>
      <c r="AT321" s="182" t="s">
        <v>130</v>
      </c>
      <c r="AU321" s="182" t="s">
        <v>82</v>
      </c>
      <c r="AY321" s="18" t="s">
        <v>128</v>
      </c>
      <c r="BE321" s="183">
        <f>IF(N321="základní",J321,0)</f>
        <v>0</v>
      </c>
      <c r="BF321" s="183">
        <f>IF(N321="snížená",J321,0)</f>
        <v>0</v>
      </c>
      <c r="BG321" s="183">
        <f>IF(N321="zákl. přenesená",J321,0)</f>
        <v>0</v>
      </c>
      <c r="BH321" s="183">
        <f>IF(N321="sníž. přenesená",J321,0)</f>
        <v>0</v>
      </c>
      <c r="BI321" s="183">
        <f>IF(N321="nulová",J321,0)</f>
        <v>0</v>
      </c>
      <c r="BJ321" s="18" t="s">
        <v>78</v>
      </c>
      <c r="BK321" s="183">
        <f>ROUND(I321*H321,2)</f>
        <v>0</v>
      </c>
      <c r="BL321" s="18" t="s">
        <v>88</v>
      </c>
      <c r="BM321" s="182" t="s">
        <v>467</v>
      </c>
    </row>
    <row r="322" s="13" customFormat="1">
      <c r="A322" s="13"/>
      <c r="B322" s="189"/>
      <c r="C322" s="13"/>
      <c r="D322" s="190" t="s">
        <v>156</v>
      </c>
      <c r="E322" s="191" t="s">
        <v>1</v>
      </c>
      <c r="F322" s="192" t="s">
        <v>468</v>
      </c>
      <c r="G322" s="13"/>
      <c r="H322" s="191" t="s">
        <v>1</v>
      </c>
      <c r="I322" s="193"/>
      <c r="J322" s="13"/>
      <c r="K322" s="13"/>
      <c r="L322" s="189"/>
      <c r="M322" s="194"/>
      <c r="N322" s="195"/>
      <c r="O322" s="195"/>
      <c r="P322" s="195"/>
      <c r="Q322" s="195"/>
      <c r="R322" s="195"/>
      <c r="S322" s="195"/>
      <c r="T322" s="19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1" t="s">
        <v>156</v>
      </c>
      <c r="AU322" s="191" t="s">
        <v>82</v>
      </c>
      <c r="AV322" s="13" t="s">
        <v>78</v>
      </c>
      <c r="AW322" s="13" t="s">
        <v>30</v>
      </c>
      <c r="AX322" s="13" t="s">
        <v>73</v>
      </c>
      <c r="AY322" s="191" t="s">
        <v>128</v>
      </c>
    </row>
    <row r="323" s="14" customFormat="1">
      <c r="A323" s="14"/>
      <c r="B323" s="197"/>
      <c r="C323" s="14"/>
      <c r="D323" s="190" t="s">
        <v>156</v>
      </c>
      <c r="E323" s="198" t="s">
        <v>1</v>
      </c>
      <c r="F323" s="199" t="s">
        <v>433</v>
      </c>
      <c r="G323" s="14"/>
      <c r="H323" s="200">
        <v>7</v>
      </c>
      <c r="I323" s="201"/>
      <c r="J323" s="14"/>
      <c r="K323" s="14"/>
      <c r="L323" s="197"/>
      <c r="M323" s="202"/>
      <c r="N323" s="203"/>
      <c r="O323" s="203"/>
      <c r="P323" s="203"/>
      <c r="Q323" s="203"/>
      <c r="R323" s="203"/>
      <c r="S323" s="203"/>
      <c r="T323" s="20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198" t="s">
        <v>156</v>
      </c>
      <c r="AU323" s="198" t="s">
        <v>82</v>
      </c>
      <c r="AV323" s="14" t="s">
        <v>82</v>
      </c>
      <c r="AW323" s="14" t="s">
        <v>30</v>
      </c>
      <c r="AX323" s="14" t="s">
        <v>73</v>
      </c>
      <c r="AY323" s="198" t="s">
        <v>128</v>
      </c>
    </row>
    <row r="324" s="15" customFormat="1">
      <c r="A324" s="15"/>
      <c r="B324" s="205"/>
      <c r="C324" s="15"/>
      <c r="D324" s="190" t="s">
        <v>156</v>
      </c>
      <c r="E324" s="206" t="s">
        <v>1</v>
      </c>
      <c r="F324" s="207" t="s">
        <v>159</v>
      </c>
      <c r="G324" s="15"/>
      <c r="H324" s="208">
        <v>7</v>
      </c>
      <c r="I324" s="209"/>
      <c r="J324" s="15"/>
      <c r="K324" s="15"/>
      <c r="L324" s="205"/>
      <c r="M324" s="210"/>
      <c r="N324" s="211"/>
      <c r="O324" s="211"/>
      <c r="P324" s="211"/>
      <c r="Q324" s="211"/>
      <c r="R324" s="211"/>
      <c r="S324" s="211"/>
      <c r="T324" s="212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06" t="s">
        <v>156</v>
      </c>
      <c r="AU324" s="206" t="s">
        <v>82</v>
      </c>
      <c r="AV324" s="15" t="s">
        <v>88</v>
      </c>
      <c r="AW324" s="15" t="s">
        <v>30</v>
      </c>
      <c r="AX324" s="15" t="s">
        <v>78</v>
      </c>
      <c r="AY324" s="206" t="s">
        <v>128</v>
      </c>
    </row>
    <row r="325" s="2" customFormat="1" ht="16.5" customHeight="1">
      <c r="A325" s="37"/>
      <c r="B325" s="170"/>
      <c r="C325" s="213" t="s">
        <v>469</v>
      </c>
      <c r="D325" s="213" t="s">
        <v>334</v>
      </c>
      <c r="E325" s="214" t="s">
        <v>470</v>
      </c>
      <c r="F325" s="215" t="s">
        <v>471</v>
      </c>
      <c r="G325" s="216" t="s">
        <v>154</v>
      </c>
      <c r="H325" s="217">
        <v>7.1399999999999997</v>
      </c>
      <c r="I325" s="218"/>
      <c r="J325" s="219">
        <f>ROUND(I325*H325,2)</f>
        <v>0</v>
      </c>
      <c r="K325" s="215" t="s">
        <v>155</v>
      </c>
      <c r="L325" s="220"/>
      <c r="M325" s="221" t="s">
        <v>1</v>
      </c>
      <c r="N325" s="222" t="s">
        <v>38</v>
      </c>
      <c r="O325" s="76"/>
      <c r="P325" s="180">
        <f>O325*H325</f>
        <v>0</v>
      </c>
      <c r="Q325" s="180">
        <v>0</v>
      </c>
      <c r="R325" s="180">
        <f>Q325*H325</f>
        <v>0</v>
      </c>
      <c r="S325" s="180">
        <v>0</v>
      </c>
      <c r="T325" s="181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82" t="s">
        <v>100</v>
      </c>
      <c r="AT325" s="182" t="s">
        <v>334</v>
      </c>
      <c r="AU325" s="182" t="s">
        <v>82</v>
      </c>
      <c r="AY325" s="18" t="s">
        <v>128</v>
      </c>
      <c r="BE325" s="183">
        <f>IF(N325="základní",J325,0)</f>
        <v>0</v>
      </c>
      <c r="BF325" s="183">
        <f>IF(N325="snížená",J325,0)</f>
        <v>0</v>
      </c>
      <c r="BG325" s="183">
        <f>IF(N325="zákl. přenesená",J325,0)</f>
        <v>0</v>
      </c>
      <c r="BH325" s="183">
        <f>IF(N325="sníž. přenesená",J325,0)</f>
        <v>0</v>
      </c>
      <c r="BI325" s="183">
        <f>IF(N325="nulová",J325,0)</f>
        <v>0</v>
      </c>
      <c r="BJ325" s="18" t="s">
        <v>78</v>
      </c>
      <c r="BK325" s="183">
        <f>ROUND(I325*H325,2)</f>
        <v>0</v>
      </c>
      <c r="BL325" s="18" t="s">
        <v>88</v>
      </c>
      <c r="BM325" s="182" t="s">
        <v>472</v>
      </c>
    </row>
    <row r="326" s="14" customFormat="1">
      <c r="A326" s="14"/>
      <c r="B326" s="197"/>
      <c r="C326" s="14"/>
      <c r="D326" s="190" t="s">
        <v>156</v>
      </c>
      <c r="E326" s="198" t="s">
        <v>1</v>
      </c>
      <c r="F326" s="199" t="s">
        <v>473</v>
      </c>
      <c r="G326" s="14"/>
      <c r="H326" s="200">
        <v>7.1399999999999997</v>
      </c>
      <c r="I326" s="201"/>
      <c r="J326" s="14"/>
      <c r="K326" s="14"/>
      <c r="L326" s="197"/>
      <c r="M326" s="202"/>
      <c r="N326" s="203"/>
      <c r="O326" s="203"/>
      <c r="P326" s="203"/>
      <c r="Q326" s="203"/>
      <c r="R326" s="203"/>
      <c r="S326" s="203"/>
      <c r="T326" s="20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8" t="s">
        <v>156</v>
      </c>
      <c r="AU326" s="198" t="s">
        <v>82</v>
      </c>
      <c r="AV326" s="14" t="s">
        <v>82</v>
      </c>
      <c r="AW326" s="14" t="s">
        <v>30</v>
      </c>
      <c r="AX326" s="14" t="s">
        <v>73</v>
      </c>
      <c r="AY326" s="198" t="s">
        <v>128</v>
      </c>
    </row>
    <row r="327" s="15" customFormat="1">
      <c r="A327" s="15"/>
      <c r="B327" s="205"/>
      <c r="C327" s="15"/>
      <c r="D327" s="190" t="s">
        <v>156</v>
      </c>
      <c r="E327" s="206" t="s">
        <v>1</v>
      </c>
      <c r="F327" s="207" t="s">
        <v>159</v>
      </c>
      <c r="G327" s="15"/>
      <c r="H327" s="208">
        <v>7.1399999999999997</v>
      </c>
      <c r="I327" s="209"/>
      <c r="J327" s="15"/>
      <c r="K327" s="15"/>
      <c r="L327" s="205"/>
      <c r="M327" s="210"/>
      <c r="N327" s="211"/>
      <c r="O327" s="211"/>
      <c r="P327" s="211"/>
      <c r="Q327" s="211"/>
      <c r="R327" s="211"/>
      <c r="S327" s="211"/>
      <c r="T327" s="212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06" t="s">
        <v>156</v>
      </c>
      <c r="AU327" s="206" t="s">
        <v>82</v>
      </c>
      <c r="AV327" s="15" t="s">
        <v>88</v>
      </c>
      <c r="AW327" s="15" t="s">
        <v>30</v>
      </c>
      <c r="AX327" s="15" t="s">
        <v>78</v>
      </c>
      <c r="AY327" s="206" t="s">
        <v>128</v>
      </c>
    </row>
    <row r="328" s="2" customFormat="1" ht="37.8" customHeight="1">
      <c r="A328" s="37"/>
      <c r="B328" s="170"/>
      <c r="C328" s="171" t="s">
        <v>337</v>
      </c>
      <c r="D328" s="171" t="s">
        <v>130</v>
      </c>
      <c r="E328" s="172" t="s">
        <v>474</v>
      </c>
      <c r="F328" s="173" t="s">
        <v>475</v>
      </c>
      <c r="G328" s="174" t="s">
        <v>154</v>
      </c>
      <c r="H328" s="175">
        <v>1139</v>
      </c>
      <c r="I328" s="176"/>
      <c r="J328" s="177">
        <f>ROUND(I328*H328,2)</f>
        <v>0</v>
      </c>
      <c r="K328" s="173" t="s">
        <v>155</v>
      </c>
      <c r="L328" s="38"/>
      <c r="M328" s="178" t="s">
        <v>1</v>
      </c>
      <c r="N328" s="179" t="s">
        <v>38</v>
      </c>
      <c r="O328" s="76"/>
      <c r="P328" s="180">
        <f>O328*H328</f>
        <v>0</v>
      </c>
      <c r="Q328" s="180">
        <v>0</v>
      </c>
      <c r="R328" s="180">
        <f>Q328*H328</f>
        <v>0</v>
      </c>
      <c r="S328" s="180">
        <v>0</v>
      </c>
      <c r="T328" s="181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2" t="s">
        <v>88</v>
      </c>
      <c r="AT328" s="182" t="s">
        <v>130</v>
      </c>
      <c r="AU328" s="182" t="s">
        <v>82</v>
      </c>
      <c r="AY328" s="18" t="s">
        <v>128</v>
      </c>
      <c r="BE328" s="183">
        <f>IF(N328="základní",J328,0)</f>
        <v>0</v>
      </c>
      <c r="BF328" s="183">
        <f>IF(N328="snížená",J328,0)</f>
        <v>0</v>
      </c>
      <c r="BG328" s="183">
        <f>IF(N328="zákl. přenesená",J328,0)</f>
        <v>0</v>
      </c>
      <c r="BH328" s="183">
        <f>IF(N328="sníž. přenesená",J328,0)</f>
        <v>0</v>
      </c>
      <c r="BI328" s="183">
        <f>IF(N328="nulová",J328,0)</f>
        <v>0</v>
      </c>
      <c r="BJ328" s="18" t="s">
        <v>78</v>
      </c>
      <c r="BK328" s="183">
        <f>ROUND(I328*H328,2)</f>
        <v>0</v>
      </c>
      <c r="BL328" s="18" t="s">
        <v>88</v>
      </c>
      <c r="BM328" s="182" t="s">
        <v>476</v>
      </c>
    </row>
    <row r="329" s="13" customFormat="1">
      <c r="A329" s="13"/>
      <c r="B329" s="189"/>
      <c r="C329" s="13"/>
      <c r="D329" s="190" t="s">
        <v>156</v>
      </c>
      <c r="E329" s="191" t="s">
        <v>1</v>
      </c>
      <c r="F329" s="192" t="s">
        <v>477</v>
      </c>
      <c r="G329" s="13"/>
      <c r="H329" s="191" t="s">
        <v>1</v>
      </c>
      <c r="I329" s="193"/>
      <c r="J329" s="13"/>
      <c r="K329" s="13"/>
      <c r="L329" s="189"/>
      <c r="M329" s="194"/>
      <c r="N329" s="195"/>
      <c r="O329" s="195"/>
      <c r="P329" s="195"/>
      <c r="Q329" s="195"/>
      <c r="R329" s="195"/>
      <c r="S329" s="195"/>
      <c r="T329" s="19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91" t="s">
        <v>156</v>
      </c>
      <c r="AU329" s="191" t="s">
        <v>82</v>
      </c>
      <c r="AV329" s="13" t="s">
        <v>78</v>
      </c>
      <c r="AW329" s="13" t="s">
        <v>30</v>
      </c>
      <c r="AX329" s="13" t="s">
        <v>73</v>
      </c>
      <c r="AY329" s="191" t="s">
        <v>128</v>
      </c>
    </row>
    <row r="330" s="13" customFormat="1">
      <c r="A330" s="13"/>
      <c r="B330" s="189"/>
      <c r="C330" s="13"/>
      <c r="D330" s="190" t="s">
        <v>156</v>
      </c>
      <c r="E330" s="191" t="s">
        <v>1</v>
      </c>
      <c r="F330" s="192" t="s">
        <v>478</v>
      </c>
      <c r="G330" s="13"/>
      <c r="H330" s="191" t="s">
        <v>1</v>
      </c>
      <c r="I330" s="193"/>
      <c r="J330" s="13"/>
      <c r="K330" s="13"/>
      <c r="L330" s="189"/>
      <c r="M330" s="194"/>
      <c r="N330" s="195"/>
      <c r="O330" s="195"/>
      <c r="P330" s="195"/>
      <c r="Q330" s="195"/>
      <c r="R330" s="195"/>
      <c r="S330" s="195"/>
      <c r="T330" s="19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91" t="s">
        <v>156</v>
      </c>
      <c r="AU330" s="191" t="s">
        <v>82</v>
      </c>
      <c r="AV330" s="13" t="s">
        <v>78</v>
      </c>
      <c r="AW330" s="13" t="s">
        <v>30</v>
      </c>
      <c r="AX330" s="13" t="s">
        <v>73</v>
      </c>
      <c r="AY330" s="191" t="s">
        <v>128</v>
      </c>
    </row>
    <row r="331" s="14" customFormat="1">
      <c r="A331" s="14"/>
      <c r="B331" s="197"/>
      <c r="C331" s="14"/>
      <c r="D331" s="190" t="s">
        <v>156</v>
      </c>
      <c r="E331" s="198" t="s">
        <v>1</v>
      </c>
      <c r="F331" s="199" t="s">
        <v>479</v>
      </c>
      <c r="G331" s="14"/>
      <c r="H331" s="200">
        <v>1028</v>
      </c>
      <c r="I331" s="201"/>
      <c r="J331" s="14"/>
      <c r="K331" s="14"/>
      <c r="L331" s="197"/>
      <c r="M331" s="202"/>
      <c r="N331" s="203"/>
      <c r="O331" s="203"/>
      <c r="P331" s="203"/>
      <c r="Q331" s="203"/>
      <c r="R331" s="203"/>
      <c r="S331" s="203"/>
      <c r="T331" s="20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198" t="s">
        <v>156</v>
      </c>
      <c r="AU331" s="198" t="s">
        <v>82</v>
      </c>
      <c r="AV331" s="14" t="s">
        <v>82</v>
      </c>
      <c r="AW331" s="14" t="s">
        <v>30</v>
      </c>
      <c r="AX331" s="14" t="s">
        <v>73</v>
      </c>
      <c r="AY331" s="198" t="s">
        <v>128</v>
      </c>
    </row>
    <row r="332" s="13" customFormat="1">
      <c r="A332" s="13"/>
      <c r="B332" s="189"/>
      <c r="C332" s="13"/>
      <c r="D332" s="190" t="s">
        <v>156</v>
      </c>
      <c r="E332" s="191" t="s">
        <v>1</v>
      </c>
      <c r="F332" s="192" t="s">
        <v>480</v>
      </c>
      <c r="G332" s="13"/>
      <c r="H332" s="191" t="s">
        <v>1</v>
      </c>
      <c r="I332" s="193"/>
      <c r="J332" s="13"/>
      <c r="K332" s="13"/>
      <c r="L332" s="189"/>
      <c r="M332" s="194"/>
      <c r="N332" s="195"/>
      <c r="O332" s="195"/>
      <c r="P332" s="195"/>
      <c r="Q332" s="195"/>
      <c r="R332" s="195"/>
      <c r="S332" s="195"/>
      <c r="T332" s="19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1" t="s">
        <v>156</v>
      </c>
      <c r="AU332" s="191" t="s">
        <v>82</v>
      </c>
      <c r="AV332" s="13" t="s">
        <v>78</v>
      </c>
      <c r="AW332" s="13" t="s">
        <v>30</v>
      </c>
      <c r="AX332" s="13" t="s">
        <v>73</v>
      </c>
      <c r="AY332" s="191" t="s">
        <v>128</v>
      </c>
    </row>
    <row r="333" s="14" customFormat="1">
      <c r="A333" s="14"/>
      <c r="B333" s="197"/>
      <c r="C333" s="14"/>
      <c r="D333" s="190" t="s">
        <v>156</v>
      </c>
      <c r="E333" s="198" t="s">
        <v>1</v>
      </c>
      <c r="F333" s="199" t="s">
        <v>481</v>
      </c>
      <c r="G333" s="14"/>
      <c r="H333" s="200">
        <v>38</v>
      </c>
      <c r="I333" s="201"/>
      <c r="J333" s="14"/>
      <c r="K333" s="14"/>
      <c r="L333" s="197"/>
      <c r="M333" s="202"/>
      <c r="N333" s="203"/>
      <c r="O333" s="203"/>
      <c r="P333" s="203"/>
      <c r="Q333" s="203"/>
      <c r="R333" s="203"/>
      <c r="S333" s="203"/>
      <c r="T333" s="20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198" t="s">
        <v>156</v>
      </c>
      <c r="AU333" s="198" t="s">
        <v>82</v>
      </c>
      <c r="AV333" s="14" t="s">
        <v>82</v>
      </c>
      <c r="AW333" s="14" t="s">
        <v>30</v>
      </c>
      <c r="AX333" s="14" t="s">
        <v>73</v>
      </c>
      <c r="AY333" s="198" t="s">
        <v>128</v>
      </c>
    </row>
    <row r="334" s="13" customFormat="1">
      <c r="A334" s="13"/>
      <c r="B334" s="189"/>
      <c r="C334" s="13"/>
      <c r="D334" s="190" t="s">
        <v>156</v>
      </c>
      <c r="E334" s="191" t="s">
        <v>1</v>
      </c>
      <c r="F334" s="192" t="s">
        <v>482</v>
      </c>
      <c r="G334" s="13"/>
      <c r="H334" s="191" t="s">
        <v>1</v>
      </c>
      <c r="I334" s="193"/>
      <c r="J334" s="13"/>
      <c r="K334" s="13"/>
      <c r="L334" s="189"/>
      <c r="M334" s="194"/>
      <c r="N334" s="195"/>
      <c r="O334" s="195"/>
      <c r="P334" s="195"/>
      <c r="Q334" s="195"/>
      <c r="R334" s="195"/>
      <c r="S334" s="195"/>
      <c r="T334" s="19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1" t="s">
        <v>156</v>
      </c>
      <c r="AU334" s="191" t="s">
        <v>82</v>
      </c>
      <c r="AV334" s="13" t="s">
        <v>78</v>
      </c>
      <c r="AW334" s="13" t="s">
        <v>30</v>
      </c>
      <c r="AX334" s="13" t="s">
        <v>73</v>
      </c>
      <c r="AY334" s="191" t="s">
        <v>128</v>
      </c>
    </row>
    <row r="335" s="14" customFormat="1">
      <c r="A335" s="14"/>
      <c r="B335" s="197"/>
      <c r="C335" s="14"/>
      <c r="D335" s="190" t="s">
        <v>156</v>
      </c>
      <c r="E335" s="198" t="s">
        <v>1</v>
      </c>
      <c r="F335" s="199" t="s">
        <v>429</v>
      </c>
      <c r="G335" s="14"/>
      <c r="H335" s="200">
        <v>47</v>
      </c>
      <c r="I335" s="201"/>
      <c r="J335" s="14"/>
      <c r="K335" s="14"/>
      <c r="L335" s="197"/>
      <c r="M335" s="202"/>
      <c r="N335" s="203"/>
      <c r="O335" s="203"/>
      <c r="P335" s="203"/>
      <c r="Q335" s="203"/>
      <c r="R335" s="203"/>
      <c r="S335" s="203"/>
      <c r="T335" s="20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198" t="s">
        <v>156</v>
      </c>
      <c r="AU335" s="198" t="s">
        <v>82</v>
      </c>
      <c r="AV335" s="14" t="s">
        <v>82</v>
      </c>
      <c r="AW335" s="14" t="s">
        <v>30</v>
      </c>
      <c r="AX335" s="14" t="s">
        <v>73</v>
      </c>
      <c r="AY335" s="198" t="s">
        <v>128</v>
      </c>
    </row>
    <row r="336" s="13" customFormat="1">
      <c r="A336" s="13"/>
      <c r="B336" s="189"/>
      <c r="C336" s="13"/>
      <c r="D336" s="190" t="s">
        <v>156</v>
      </c>
      <c r="E336" s="191" t="s">
        <v>1</v>
      </c>
      <c r="F336" s="192" t="s">
        <v>483</v>
      </c>
      <c r="G336" s="13"/>
      <c r="H336" s="191" t="s">
        <v>1</v>
      </c>
      <c r="I336" s="193"/>
      <c r="J336" s="13"/>
      <c r="K336" s="13"/>
      <c r="L336" s="189"/>
      <c r="M336" s="194"/>
      <c r="N336" s="195"/>
      <c r="O336" s="195"/>
      <c r="P336" s="195"/>
      <c r="Q336" s="195"/>
      <c r="R336" s="195"/>
      <c r="S336" s="195"/>
      <c r="T336" s="19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91" t="s">
        <v>156</v>
      </c>
      <c r="AU336" s="191" t="s">
        <v>82</v>
      </c>
      <c r="AV336" s="13" t="s">
        <v>78</v>
      </c>
      <c r="AW336" s="13" t="s">
        <v>30</v>
      </c>
      <c r="AX336" s="13" t="s">
        <v>73</v>
      </c>
      <c r="AY336" s="191" t="s">
        <v>128</v>
      </c>
    </row>
    <row r="337" s="14" customFormat="1">
      <c r="A337" s="14"/>
      <c r="B337" s="197"/>
      <c r="C337" s="14"/>
      <c r="D337" s="190" t="s">
        <v>156</v>
      </c>
      <c r="E337" s="198" t="s">
        <v>1</v>
      </c>
      <c r="F337" s="199" t="s">
        <v>484</v>
      </c>
      <c r="G337" s="14"/>
      <c r="H337" s="200">
        <v>23</v>
      </c>
      <c r="I337" s="201"/>
      <c r="J337" s="14"/>
      <c r="K337" s="14"/>
      <c r="L337" s="197"/>
      <c r="M337" s="202"/>
      <c r="N337" s="203"/>
      <c r="O337" s="203"/>
      <c r="P337" s="203"/>
      <c r="Q337" s="203"/>
      <c r="R337" s="203"/>
      <c r="S337" s="203"/>
      <c r="T337" s="20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198" t="s">
        <v>156</v>
      </c>
      <c r="AU337" s="198" t="s">
        <v>82</v>
      </c>
      <c r="AV337" s="14" t="s">
        <v>82</v>
      </c>
      <c r="AW337" s="14" t="s">
        <v>30</v>
      </c>
      <c r="AX337" s="14" t="s">
        <v>73</v>
      </c>
      <c r="AY337" s="198" t="s">
        <v>128</v>
      </c>
    </row>
    <row r="338" s="13" customFormat="1">
      <c r="A338" s="13"/>
      <c r="B338" s="189"/>
      <c r="C338" s="13"/>
      <c r="D338" s="190" t="s">
        <v>156</v>
      </c>
      <c r="E338" s="191" t="s">
        <v>1</v>
      </c>
      <c r="F338" s="192" t="s">
        <v>485</v>
      </c>
      <c r="G338" s="13"/>
      <c r="H338" s="191" t="s">
        <v>1</v>
      </c>
      <c r="I338" s="193"/>
      <c r="J338" s="13"/>
      <c r="K338" s="13"/>
      <c r="L338" s="189"/>
      <c r="M338" s="194"/>
      <c r="N338" s="195"/>
      <c r="O338" s="195"/>
      <c r="P338" s="195"/>
      <c r="Q338" s="195"/>
      <c r="R338" s="195"/>
      <c r="S338" s="195"/>
      <c r="T338" s="19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1" t="s">
        <v>156</v>
      </c>
      <c r="AU338" s="191" t="s">
        <v>82</v>
      </c>
      <c r="AV338" s="13" t="s">
        <v>78</v>
      </c>
      <c r="AW338" s="13" t="s">
        <v>30</v>
      </c>
      <c r="AX338" s="13" t="s">
        <v>73</v>
      </c>
      <c r="AY338" s="191" t="s">
        <v>128</v>
      </c>
    </row>
    <row r="339" s="14" customFormat="1">
      <c r="A339" s="14"/>
      <c r="B339" s="197"/>
      <c r="C339" s="14"/>
      <c r="D339" s="190" t="s">
        <v>156</v>
      </c>
      <c r="E339" s="198" t="s">
        <v>1</v>
      </c>
      <c r="F339" s="199" t="s">
        <v>486</v>
      </c>
      <c r="G339" s="14"/>
      <c r="H339" s="200">
        <v>3</v>
      </c>
      <c r="I339" s="201"/>
      <c r="J339" s="14"/>
      <c r="K339" s="14"/>
      <c r="L339" s="197"/>
      <c r="M339" s="202"/>
      <c r="N339" s="203"/>
      <c r="O339" s="203"/>
      <c r="P339" s="203"/>
      <c r="Q339" s="203"/>
      <c r="R339" s="203"/>
      <c r="S339" s="203"/>
      <c r="T339" s="20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198" t="s">
        <v>156</v>
      </c>
      <c r="AU339" s="198" t="s">
        <v>82</v>
      </c>
      <c r="AV339" s="14" t="s">
        <v>82</v>
      </c>
      <c r="AW339" s="14" t="s">
        <v>30</v>
      </c>
      <c r="AX339" s="14" t="s">
        <v>73</v>
      </c>
      <c r="AY339" s="198" t="s">
        <v>128</v>
      </c>
    </row>
    <row r="340" s="15" customFormat="1">
      <c r="A340" s="15"/>
      <c r="B340" s="205"/>
      <c r="C340" s="15"/>
      <c r="D340" s="190" t="s">
        <v>156</v>
      </c>
      <c r="E340" s="206" t="s">
        <v>1</v>
      </c>
      <c r="F340" s="207" t="s">
        <v>159</v>
      </c>
      <c r="G340" s="15"/>
      <c r="H340" s="208">
        <v>1139</v>
      </c>
      <c r="I340" s="209"/>
      <c r="J340" s="15"/>
      <c r="K340" s="15"/>
      <c r="L340" s="205"/>
      <c r="M340" s="210"/>
      <c r="N340" s="211"/>
      <c r="O340" s="211"/>
      <c r="P340" s="211"/>
      <c r="Q340" s="211"/>
      <c r="R340" s="211"/>
      <c r="S340" s="211"/>
      <c r="T340" s="212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06" t="s">
        <v>156</v>
      </c>
      <c r="AU340" s="206" t="s">
        <v>82</v>
      </c>
      <c r="AV340" s="15" t="s">
        <v>88</v>
      </c>
      <c r="AW340" s="15" t="s">
        <v>30</v>
      </c>
      <c r="AX340" s="15" t="s">
        <v>78</v>
      </c>
      <c r="AY340" s="206" t="s">
        <v>128</v>
      </c>
    </row>
    <row r="341" s="2" customFormat="1" ht="16.5" customHeight="1">
      <c r="A341" s="37"/>
      <c r="B341" s="170"/>
      <c r="C341" s="213" t="s">
        <v>487</v>
      </c>
      <c r="D341" s="213" t="s">
        <v>334</v>
      </c>
      <c r="E341" s="214" t="s">
        <v>488</v>
      </c>
      <c r="F341" s="215" t="s">
        <v>489</v>
      </c>
      <c r="G341" s="216" t="s">
        <v>154</v>
      </c>
      <c r="H341" s="217">
        <v>38</v>
      </c>
      <c r="I341" s="218"/>
      <c r="J341" s="219">
        <f>ROUND(I341*H341,2)</f>
        <v>0</v>
      </c>
      <c r="K341" s="215" t="s">
        <v>155</v>
      </c>
      <c r="L341" s="220"/>
      <c r="M341" s="221" t="s">
        <v>1</v>
      </c>
      <c r="N341" s="222" t="s">
        <v>38</v>
      </c>
      <c r="O341" s="76"/>
      <c r="P341" s="180">
        <f>O341*H341</f>
        <v>0</v>
      </c>
      <c r="Q341" s="180">
        <v>0</v>
      </c>
      <c r="R341" s="180">
        <f>Q341*H341</f>
        <v>0</v>
      </c>
      <c r="S341" s="180">
        <v>0</v>
      </c>
      <c r="T341" s="181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2" t="s">
        <v>100</v>
      </c>
      <c r="AT341" s="182" t="s">
        <v>334</v>
      </c>
      <c r="AU341" s="182" t="s">
        <v>82</v>
      </c>
      <c r="AY341" s="18" t="s">
        <v>128</v>
      </c>
      <c r="BE341" s="183">
        <f>IF(N341="základní",J341,0)</f>
        <v>0</v>
      </c>
      <c r="BF341" s="183">
        <f>IF(N341="snížená",J341,0)</f>
        <v>0</v>
      </c>
      <c r="BG341" s="183">
        <f>IF(N341="zákl. přenesená",J341,0)</f>
        <v>0</v>
      </c>
      <c r="BH341" s="183">
        <f>IF(N341="sníž. přenesená",J341,0)</f>
        <v>0</v>
      </c>
      <c r="BI341" s="183">
        <f>IF(N341="nulová",J341,0)</f>
        <v>0</v>
      </c>
      <c r="BJ341" s="18" t="s">
        <v>78</v>
      </c>
      <c r="BK341" s="183">
        <f>ROUND(I341*H341,2)</f>
        <v>0</v>
      </c>
      <c r="BL341" s="18" t="s">
        <v>88</v>
      </c>
      <c r="BM341" s="182" t="s">
        <v>490</v>
      </c>
    </row>
    <row r="342" s="2" customFormat="1" ht="16.5" customHeight="1">
      <c r="A342" s="37"/>
      <c r="B342" s="170"/>
      <c r="C342" s="213" t="s">
        <v>341</v>
      </c>
      <c r="D342" s="213" t="s">
        <v>334</v>
      </c>
      <c r="E342" s="214" t="s">
        <v>491</v>
      </c>
      <c r="F342" s="215" t="s">
        <v>492</v>
      </c>
      <c r="G342" s="216" t="s">
        <v>154</v>
      </c>
      <c r="H342" s="217">
        <v>1078</v>
      </c>
      <c r="I342" s="218"/>
      <c r="J342" s="219">
        <f>ROUND(I342*H342,2)</f>
        <v>0</v>
      </c>
      <c r="K342" s="215" t="s">
        <v>155</v>
      </c>
      <c r="L342" s="220"/>
      <c r="M342" s="221" t="s">
        <v>1</v>
      </c>
      <c r="N342" s="222" t="s">
        <v>38</v>
      </c>
      <c r="O342" s="76"/>
      <c r="P342" s="180">
        <f>O342*H342</f>
        <v>0</v>
      </c>
      <c r="Q342" s="180">
        <v>0</v>
      </c>
      <c r="R342" s="180">
        <f>Q342*H342</f>
        <v>0</v>
      </c>
      <c r="S342" s="180">
        <v>0</v>
      </c>
      <c r="T342" s="181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2" t="s">
        <v>100</v>
      </c>
      <c r="AT342" s="182" t="s">
        <v>334</v>
      </c>
      <c r="AU342" s="182" t="s">
        <v>82</v>
      </c>
      <c r="AY342" s="18" t="s">
        <v>128</v>
      </c>
      <c r="BE342" s="183">
        <f>IF(N342="základní",J342,0)</f>
        <v>0</v>
      </c>
      <c r="BF342" s="183">
        <f>IF(N342="snížená",J342,0)</f>
        <v>0</v>
      </c>
      <c r="BG342" s="183">
        <f>IF(N342="zákl. přenesená",J342,0)</f>
        <v>0</v>
      </c>
      <c r="BH342" s="183">
        <f>IF(N342="sníž. přenesená",J342,0)</f>
        <v>0</v>
      </c>
      <c r="BI342" s="183">
        <f>IF(N342="nulová",J342,0)</f>
        <v>0</v>
      </c>
      <c r="BJ342" s="18" t="s">
        <v>78</v>
      </c>
      <c r="BK342" s="183">
        <f>ROUND(I342*H342,2)</f>
        <v>0</v>
      </c>
      <c r="BL342" s="18" t="s">
        <v>88</v>
      </c>
      <c r="BM342" s="182" t="s">
        <v>493</v>
      </c>
    </row>
    <row r="343" s="14" customFormat="1">
      <c r="A343" s="14"/>
      <c r="B343" s="197"/>
      <c r="C343" s="14"/>
      <c r="D343" s="190" t="s">
        <v>156</v>
      </c>
      <c r="E343" s="198" t="s">
        <v>1</v>
      </c>
      <c r="F343" s="199" t="s">
        <v>494</v>
      </c>
      <c r="G343" s="14"/>
      <c r="H343" s="200">
        <v>1078</v>
      </c>
      <c r="I343" s="201"/>
      <c r="J343" s="14"/>
      <c r="K343" s="14"/>
      <c r="L343" s="197"/>
      <c r="M343" s="202"/>
      <c r="N343" s="203"/>
      <c r="O343" s="203"/>
      <c r="P343" s="203"/>
      <c r="Q343" s="203"/>
      <c r="R343" s="203"/>
      <c r="S343" s="203"/>
      <c r="T343" s="20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198" t="s">
        <v>156</v>
      </c>
      <c r="AU343" s="198" t="s">
        <v>82</v>
      </c>
      <c r="AV343" s="14" t="s">
        <v>82</v>
      </c>
      <c r="AW343" s="14" t="s">
        <v>30</v>
      </c>
      <c r="AX343" s="14" t="s">
        <v>73</v>
      </c>
      <c r="AY343" s="198" t="s">
        <v>128</v>
      </c>
    </row>
    <row r="344" s="15" customFormat="1">
      <c r="A344" s="15"/>
      <c r="B344" s="205"/>
      <c r="C344" s="15"/>
      <c r="D344" s="190" t="s">
        <v>156</v>
      </c>
      <c r="E344" s="206" t="s">
        <v>1</v>
      </c>
      <c r="F344" s="207" t="s">
        <v>159</v>
      </c>
      <c r="G344" s="15"/>
      <c r="H344" s="208">
        <v>1078</v>
      </c>
      <c r="I344" s="209"/>
      <c r="J344" s="15"/>
      <c r="K344" s="15"/>
      <c r="L344" s="205"/>
      <c r="M344" s="210"/>
      <c r="N344" s="211"/>
      <c r="O344" s="211"/>
      <c r="P344" s="211"/>
      <c r="Q344" s="211"/>
      <c r="R344" s="211"/>
      <c r="S344" s="211"/>
      <c r="T344" s="212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06" t="s">
        <v>156</v>
      </c>
      <c r="AU344" s="206" t="s">
        <v>82</v>
      </c>
      <c r="AV344" s="15" t="s">
        <v>88</v>
      </c>
      <c r="AW344" s="15" t="s">
        <v>30</v>
      </c>
      <c r="AX344" s="15" t="s">
        <v>78</v>
      </c>
      <c r="AY344" s="206" t="s">
        <v>128</v>
      </c>
    </row>
    <row r="345" s="2" customFormat="1" ht="37.8" customHeight="1">
      <c r="A345" s="37"/>
      <c r="B345" s="170"/>
      <c r="C345" s="171" t="s">
        <v>495</v>
      </c>
      <c r="D345" s="171" t="s">
        <v>130</v>
      </c>
      <c r="E345" s="172" t="s">
        <v>496</v>
      </c>
      <c r="F345" s="173" t="s">
        <v>497</v>
      </c>
      <c r="G345" s="174" t="s">
        <v>154</v>
      </c>
      <c r="H345" s="175">
        <v>481</v>
      </c>
      <c r="I345" s="176"/>
      <c r="J345" s="177">
        <f>ROUND(I345*H345,2)</f>
        <v>0</v>
      </c>
      <c r="K345" s="173" t="s">
        <v>155</v>
      </c>
      <c r="L345" s="38"/>
      <c r="M345" s="178" t="s">
        <v>1</v>
      </c>
      <c r="N345" s="179" t="s">
        <v>38</v>
      </c>
      <c r="O345" s="76"/>
      <c r="P345" s="180">
        <f>O345*H345</f>
        <v>0</v>
      </c>
      <c r="Q345" s="180">
        <v>0</v>
      </c>
      <c r="R345" s="180">
        <f>Q345*H345</f>
        <v>0</v>
      </c>
      <c r="S345" s="180">
        <v>0</v>
      </c>
      <c r="T345" s="181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2" t="s">
        <v>88</v>
      </c>
      <c r="AT345" s="182" t="s">
        <v>130</v>
      </c>
      <c r="AU345" s="182" t="s">
        <v>82</v>
      </c>
      <c r="AY345" s="18" t="s">
        <v>128</v>
      </c>
      <c r="BE345" s="183">
        <f>IF(N345="základní",J345,0)</f>
        <v>0</v>
      </c>
      <c r="BF345" s="183">
        <f>IF(N345="snížená",J345,0)</f>
        <v>0</v>
      </c>
      <c r="BG345" s="183">
        <f>IF(N345="zákl. přenesená",J345,0)</f>
        <v>0</v>
      </c>
      <c r="BH345" s="183">
        <f>IF(N345="sníž. přenesená",J345,0)</f>
        <v>0</v>
      </c>
      <c r="BI345" s="183">
        <f>IF(N345="nulová",J345,0)</f>
        <v>0</v>
      </c>
      <c r="BJ345" s="18" t="s">
        <v>78</v>
      </c>
      <c r="BK345" s="183">
        <f>ROUND(I345*H345,2)</f>
        <v>0</v>
      </c>
      <c r="BL345" s="18" t="s">
        <v>88</v>
      </c>
      <c r="BM345" s="182" t="s">
        <v>498</v>
      </c>
    </row>
    <row r="346" s="13" customFormat="1">
      <c r="A346" s="13"/>
      <c r="B346" s="189"/>
      <c r="C346" s="13"/>
      <c r="D346" s="190" t="s">
        <v>156</v>
      </c>
      <c r="E346" s="191" t="s">
        <v>1</v>
      </c>
      <c r="F346" s="192" t="s">
        <v>439</v>
      </c>
      <c r="G346" s="13"/>
      <c r="H346" s="191" t="s">
        <v>1</v>
      </c>
      <c r="I346" s="193"/>
      <c r="J346" s="13"/>
      <c r="K346" s="13"/>
      <c r="L346" s="189"/>
      <c r="M346" s="194"/>
      <c r="N346" s="195"/>
      <c r="O346" s="195"/>
      <c r="P346" s="195"/>
      <c r="Q346" s="195"/>
      <c r="R346" s="195"/>
      <c r="S346" s="195"/>
      <c r="T346" s="19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1" t="s">
        <v>156</v>
      </c>
      <c r="AU346" s="191" t="s">
        <v>82</v>
      </c>
      <c r="AV346" s="13" t="s">
        <v>78</v>
      </c>
      <c r="AW346" s="13" t="s">
        <v>30</v>
      </c>
      <c r="AX346" s="13" t="s">
        <v>73</v>
      </c>
      <c r="AY346" s="191" t="s">
        <v>128</v>
      </c>
    </row>
    <row r="347" s="13" customFormat="1">
      <c r="A347" s="13"/>
      <c r="B347" s="189"/>
      <c r="C347" s="13"/>
      <c r="D347" s="190" t="s">
        <v>156</v>
      </c>
      <c r="E347" s="191" t="s">
        <v>1</v>
      </c>
      <c r="F347" s="192" t="s">
        <v>499</v>
      </c>
      <c r="G347" s="13"/>
      <c r="H347" s="191" t="s">
        <v>1</v>
      </c>
      <c r="I347" s="193"/>
      <c r="J347" s="13"/>
      <c r="K347" s="13"/>
      <c r="L347" s="189"/>
      <c r="M347" s="194"/>
      <c r="N347" s="195"/>
      <c r="O347" s="195"/>
      <c r="P347" s="195"/>
      <c r="Q347" s="195"/>
      <c r="R347" s="195"/>
      <c r="S347" s="195"/>
      <c r="T347" s="19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1" t="s">
        <v>156</v>
      </c>
      <c r="AU347" s="191" t="s">
        <v>82</v>
      </c>
      <c r="AV347" s="13" t="s">
        <v>78</v>
      </c>
      <c r="AW347" s="13" t="s">
        <v>30</v>
      </c>
      <c r="AX347" s="13" t="s">
        <v>73</v>
      </c>
      <c r="AY347" s="191" t="s">
        <v>128</v>
      </c>
    </row>
    <row r="348" s="14" customFormat="1">
      <c r="A348" s="14"/>
      <c r="B348" s="197"/>
      <c r="C348" s="14"/>
      <c r="D348" s="190" t="s">
        <v>156</v>
      </c>
      <c r="E348" s="198" t="s">
        <v>1</v>
      </c>
      <c r="F348" s="199" t="s">
        <v>500</v>
      </c>
      <c r="G348" s="14"/>
      <c r="H348" s="200">
        <v>34</v>
      </c>
      <c r="I348" s="201"/>
      <c r="J348" s="14"/>
      <c r="K348" s="14"/>
      <c r="L348" s="197"/>
      <c r="M348" s="202"/>
      <c r="N348" s="203"/>
      <c r="O348" s="203"/>
      <c r="P348" s="203"/>
      <c r="Q348" s="203"/>
      <c r="R348" s="203"/>
      <c r="S348" s="203"/>
      <c r="T348" s="20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198" t="s">
        <v>156</v>
      </c>
      <c r="AU348" s="198" t="s">
        <v>82</v>
      </c>
      <c r="AV348" s="14" t="s">
        <v>82</v>
      </c>
      <c r="AW348" s="14" t="s">
        <v>30</v>
      </c>
      <c r="AX348" s="14" t="s">
        <v>73</v>
      </c>
      <c r="AY348" s="198" t="s">
        <v>128</v>
      </c>
    </row>
    <row r="349" s="13" customFormat="1">
      <c r="A349" s="13"/>
      <c r="B349" s="189"/>
      <c r="C349" s="13"/>
      <c r="D349" s="190" t="s">
        <v>156</v>
      </c>
      <c r="E349" s="191" t="s">
        <v>1</v>
      </c>
      <c r="F349" s="192" t="s">
        <v>501</v>
      </c>
      <c r="G349" s="13"/>
      <c r="H349" s="191" t="s">
        <v>1</v>
      </c>
      <c r="I349" s="193"/>
      <c r="J349" s="13"/>
      <c r="K349" s="13"/>
      <c r="L349" s="189"/>
      <c r="M349" s="194"/>
      <c r="N349" s="195"/>
      <c r="O349" s="195"/>
      <c r="P349" s="195"/>
      <c r="Q349" s="195"/>
      <c r="R349" s="195"/>
      <c r="S349" s="195"/>
      <c r="T349" s="19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91" t="s">
        <v>156</v>
      </c>
      <c r="AU349" s="191" t="s">
        <v>82</v>
      </c>
      <c r="AV349" s="13" t="s">
        <v>78</v>
      </c>
      <c r="AW349" s="13" t="s">
        <v>30</v>
      </c>
      <c r="AX349" s="13" t="s">
        <v>73</v>
      </c>
      <c r="AY349" s="191" t="s">
        <v>128</v>
      </c>
    </row>
    <row r="350" s="14" customFormat="1">
      <c r="A350" s="14"/>
      <c r="B350" s="197"/>
      <c r="C350" s="14"/>
      <c r="D350" s="190" t="s">
        <v>156</v>
      </c>
      <c r="E350" s="198" t="s">
        <v>1</v>
      </c>
      <c r="F350" s="199" t="s">
        <v>502</v>
      </c>
      <c r="G350" s="14"/>
      <c r="H350" s="200">
        <v>5</v>
      </c>
      <c r="I350" s="201"/>
      <c r="J350" s="14"/>
      <c r="K350" s="14"/>
      <c r="L350" s="197"/>
      <c r="M350" s="202"/>
      <c r="N350" s="203"/>
      <c r="O350" s="203"/>
      <c r="P350" s="203"/>
      <c r="Q350" s="203"/>
      <c r="R350" s="203"/>
      <c r="S350" s="203"/>
      <c r="T350" s="20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198" t="s">
        <v>156</v>
      </c>
      <c r="AU350" s="198" t="s">
        <v>82</v>
      </c>
      <c r="AV350" s="14" t="s">
        <v>82</v>
      </c>
      <c r="AW350" s="14" t="s">
        <v>30</v>
      </c>
      <c r="AX350" s="14" t="s">
        <v>73</v>
      </c>
      <c r="AY350" s="198" t="s">
        <v>128</v>
      </c>
    </row>
    <row r="351" s="13" customFormat="1">
      <c r="A351" s="13"/>
      <c r="B351" s="189"/>
      <c r="C351" s="13"/>
      <c r="D351" s="190" t="s">
        <v>156</v>
      </c>
      <c r="E351" s="191" t="s">
        <v>1</v>
      </c>
      <c r="F351" s="192" t="s">
        <v>480</v>
      </c>
      <c r="G351" s="13"/>
      <c r="H351" s="191" t="s">
        <v>1</v>
      </c>
      <c r="I351" s="193"/>
      <c r="J351" s="13"/>
      <c r="K351" s="13"/>
      <c r="L351" s="189"/>
      <c r="M351" s="194"/>
      <c r="N351" s="195"/>
      <c r="O351" s="195"/>
      <c r="P351" s="195"/>
      <c r="Q351" s="195"/>
      <c r="R351" s="195"/>
      <c r="S351" s="195"/>
      <c r="T351" s="19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91" t="s">
        <v>156</v>
      </c>
      <c r="AU351" s="191" t="s">
        <v>82</v>
      </c>
      <c r="AV351" s="13" t="s">
        <v>78</v>
      </c>
      <c r="AW351" s="13" t="s">
        <v>30</v>
      </c>
      <c r="AX351" s="13" t="s">
        <v>73</v>
      </c>
      <c r="AY351" s="191" t="s">
        <v>128</v>
      </c>
    </row>
    <row r="352" s="14" customFormat="1">
      <c r="A352" s="14"/>
      <c r="B352" s="197"/>
      <c r="C352" s="14"/>
      <c r="D352" s="190" t="s">
        <v>156</v>
      </c>
      <c r="E352" s="198" t="s">
        <v>1</v>
      </c>
      <c r="F352" s="199" t="s">
        <v>503</v>
      </c>
      <c r="G352" s="14"/>
      <c r="H352" s="200">
        <v>10</v>
      </c>
      <c r="I352" s="201"/>
      <c r="J352" s="14"/>
      <c r="K352" s="14"/>
      <c r="L352" s="197"/>
      <c r="M352" s="202"/>
      <c r="N352" s="203"/>
      <c r="O352" s="203"/>
      <c r="P352" s="203"/>
      <c r="Q352" s="203"/>
      <c r="R352" s="203"/>
      <c r="S352" s="203"/>
      <c r="T352" s="20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198" t="s">
        <v>156</v>
      </c>
      <c r="AU352" s="198" t="s">
        <v>82</v>
      </c>
      <c r="AV352" s="14" t="s">
        <v>82</v>
      </c>
      <c r="AW352" s="14" t="s">
        <v>30</v>
      </c>
      <c r="AX352" s="14" t="s">
        <v>73</v>
      </c>
      <c r="AY352" s="198" t="s">
        <v>128</v>
      </c>
    </row>
    <row r="353" s="13" customFormat="1">
      <c r="A353" s="13"/>
      <c r="B353" s="189"/>
      <c r="C353" s="13"/>
      <c r="D353" s="190" t="s">
        <v>156</v>
      </c>
      <c r="E353" s="191" t="s">
        <v>1</v>
      </c>
      <c r="F353" s="192" t="s">
        <v>504</v>
      </c>
      <c r="G353" s="13"/>
      <c r="H353" s="191" t="s">
        <v>1</v>
      </c>
      <c r="I353" s="193"/>
      <c r="J353" s="13"/>
      <c r="K353" s="13"/>
      <c r="L353" s="189"/>
      <c r="M353" s="194"/>
      <c r="N353" s="195"/>
      <c r="O353" s="195"/>
      <c r="P353" s="195"/>
      <c r="Q353" s="195"/>
      <c r="R353" s="195"/>
      <c r="S353" s="195"/>
      <c r="T353" s="19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91" t="s">
        <v>156</v>
      </c>
      <c r="AU353" s="191" t="s">
        <v>82</v>
      </c>
      <c r="AV353" s="13" t="s">
        <v>78</v>
      </c>
      <c r="AW353" s="13" t="s">
        <v>30</v>
      </c>
      <c r="AX353" s="13" t="s">
        <v>73</v>
      </c>
      <c r="AY353" s="191" t="s">
        <v>128</v>
      </c>
    </row>
    <row r="354" s="14" customFormat="1">
      <c r="A354" s="14"/>
      <c r="B354" s="197"/>
      <c r="C354" s="14"/>
      <c r="D354" s="190" t="s">
        <v>156</v>
      </c>
      <c r="E354" s="198" t="s">
        <v>1</v>
      </c>
      <c r="F354" s="199" t="s">
        <v>438</v>
      </c>
      <c r="G354" s="14"/>
      <c r="H354" s="200">
        <v>432</v>
      </c>
      <c r="I354" s="201"/>
      <c r="J354" s="14"/>
      <c r="K354" s="14"/>
      <c r="L354" s="197"/>
      <c r="M354" s="202"/>
      <c r="N354" s="203"/>
      <c r="O354" s="203"/>
      <c r="P354" s="203"/>
      <c r="Q354" s="203"/>
      <c r="R354" s="203"/>
      <c r="S354" s="203"/>
      <c r="T354" s="20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198" t="s">
        <v>156</v>
      </c>
      <c r="AU354" s="198" t="s">
        <v>82</v>
      </c>
      <c r="AV354" s="14" t="s">
        <v>82</v>
      </c>
      <c r="AW354" s="14" t="s">
        <v>30</v>
      </c>
      <c r="AX354" s="14" t="s">
        <v>73</v>
      </c>
      <c r="AY354" s="198" t="s">
        <v>128</v>
      </c>
    </row>
    <row r="355" s="15" customFormat="1">
      <c r="A355" s="15"/>
      <c r="B355" s="205"/>
      <c r="C355" s="15"/>
      <c r="D355" s="190" t="s">
        <v>156</v>
      </c>
      <c r="E355" s="206" t="s">
        <v>1</v>
      </c>
      <c r="F355" s="207" t="s">
        <v>159</v>
      </c>
      <c r="G355" s="15"/>
      <c r="H355" s="208">
        <v>481</v>
      </c>
      <c r="I355" s="209"/>
      <c r="J355" s="15"/>
      <c r="K355" s="15"/>
      <c r="L355" s="205"/>
      <c r="M355" s="210"/>
      <c r="N355" s="211"/>
      <c r="O355" s="211"/>
      <c r="P355" s="211"/>
      <c r="Q355" s="211"/>
      <c r="R355" s="211"/>
      <c r="S355" s="211"/>
      <c r="T355" s="212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06" t="s">
        <v>156</v>
      </c>
      <c r="AU355" s="206" t="s">
        <v>82</v>
      </c>
      <c r="AV355" s="15" t="s">
        <v>88</v>
      </c>
      <c r="AW355" s="15" t="s">
        <v>30</v>
      </c>
      <c r="AX355" s="15" t="s">
        <v>78</v>
      </c>
      <c r="AY355" s="206" t="s">
        <v>128</v>
      </c>
    </row>
    <row r="356" s="2" customFormat="1" ht="16.5" customHeight="1">
      <c r="A356" s="37"/>
      <c r="B356" s="170"/>
      <c r="C356" s="213" t="s">
        <v>346</v>
      </c>
      <c r="D356" s="213" t="s">
        <v>334</v>
      </c>
      <c r="E356" s="214" t="s">
        <v>505</v>
      </c>
      <c r="F356" s="215" t="s">
        <v>506</v>
      </c>
      <c r="G356" s="216" t="s">
        <v>154</v>
      </c>
      <c r="H356" s="217">
        <v>10</v>
      </c>
      <c r="I356" s="218"/>
      <c r="J356" s="219">
        <f>ROUND(I356*H356,2)</f>
        <v>0</v>
      </c>
      <c r="K356" s="215" t="s">
        <v>155</v>
      </c>
      <c r="L356" s="220"/>
      <c r="M356" s="221" t="s">
        <v>1</v>
      </c>
      <c r="N356" s="222" t="s">
        <v>38</v>
      </c>
      <c r="O356" s="76"/>
      <c r="P356" s="180">
        <f>O356*H356</f>
        <v>0</v>
      </c>
      <c r="Q356" s="180">
        <v>0</v>
      </c>
      <c r="R356" s="180">
        <f>Q356*H356</f>
        <v>0</v>
      </c>
      <c r="S356" s="180">
        <v>0</v>
      </c>
      <c r="T356" s="181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2" t="s">
        <v>100</v>
      </c>
      <c r="AT356" s="182" t="s">
        <v>334</v>
      </c>
      <c r="AU356" s="182" t="s">
        <v>82</v>
      </c>
      <c r="AY356" s="18" t="s">
        <v>128</v>
      </c>
      <c r="BE356" s="183">
        <f>IF(N356="základní",J356,0)</f>
        <v>0</v>
      </c>
      <c r="BF356" s="183">
        <f>IF(N356="snížená",J356,0)</f>
        <v>0</v>
      </c>
      <c r="BG356" s="183">
        <f>IF(N356="zákl. přenesená",J356,0)</f>
        <v>0</v>
      </c>
      <c r="BH356" s="183">
        <f>IF(N356="sníž. přenesená",J356,0)</f>
        <v>0</v>
      </c>
      <c r="BI356" s="183">
        <f>IF(N356="nulová",J356,0)</f>
        <v>0</v>
      </c>
      <c r="BJ356" s="18" t="s">
        <v>78</v>
      </c>
      <c r="BK356" s="183">
        <f>ROUND(I356*H356,2)</f>
        <v>0</v>
      </c>
      <c r="BL356" s="18" t="s">
        <v>88</v>
      </c>
      <c r="BM356" s="182" t="s">
        <v>507</v>
      </c>
    </row>
    <row r="357" s="2" customFormat="1" ht="16.5" customHeight="1">
      <c r="A357" s="37"/>
      <c r="B357" s="170"/>
      <c r="C357" s="213" t="s">
        <v>508</v>
      </c>
      <c r="D357" s="213" t="s">
        <v>334</v>
      </c>
      <c r="E357" s="214" t="s">
        <v>509</v>
      </c>
      <c r="F357" s="215" t="s">
        <v>510</v>
      </c>
      <c r="G357" s="216" t="s">
        <v>154</v>
      </c>
      <c r="H357" s="217">
        <v>34</v>
      </c>
      <c r="I357" s="218"/>
      <c r="J357" s="219">
        <f>ROUND(I357*H357,2)</f>
        <v>0</v>
      </c>
      <c r="K357" s="215" t="s">
        <v>155</v>
      </c>
      <c r="L357" s="220"/>
      <c r="M357" s="221" t="s">
        <v>1</v>
      </c>
      <c r="N357" s="222" t="s">
        <v>38</v>
      </c>
      <c r="O357" s="76"/>
      <c r="P357" s="180">
        <f>O357*H357</f>
        <v>0</v>
      </c>
      <c r="Q357" s="180">
        <v>0</v>
      </c>
      <c r="R357" s="180">
        <f>Q357*H357</f>
        <v>0</v>
      </c>
      <c r="S357" s="180">
        <v>0</v>
      </c>
      <c r="T357" s="181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82" t="s">
        <v>100</v>
      </c>
      <c r="AT357" s="182" t="s">
        <v>334</v>
      </c>
      <c r="AU357" s="182" t="s">
        <v>82</v>
      </c>
      <c r="AY357" s="18" t="s">
        <v>128</v>
      </c>
      <c r="BE357" s="183">
        <f>IF(N357="základní",J357,0)</f>
        <v>0</v>
      </c>
      <c r="BF357" s="183">
        <f>IF(N357="snížená",J357,0)</f>
        <v>0</v>
      </c>
      <c r="BG357" s="183">
        <f>IF(N357="zákl. přenesená",J357,0)</f>
        <v>0</v>
      </c>
      <c r="BH357" s="183">
        <f>IF(N357="sníž. přenesená",J357,0)</f>
        <v>0</v>
      </c>
      <c r="BI357" s="183">
        <f>IF(N357="nulová",J357,0)</f>
        <v>0</v>
      </c>
      <c r="BJ357" s="18" t="s">
        <v>78</v>
      </c>
      <c r="BK357" s="183">
        <f>ROUND(I357*H357,2)</f>
        <v>0</v>
      </c>
      <c r="BL357" s="18" t="s">
        <v>88</v>
      </c>
      <c r="BM357" s="182" t="s">
        <v>511</v>
      </c>
    </row>
    <row r="358" s="2" customFormat="1" ht="16.5" customHeight="1">
      <c r="A358" s="37"/>
      <c r="B358" s="170"/>
      <c r="C358" s="213" t="s">
        <v>350</v>
      </c>
      <c r="D358" s="213" t="s">
        <v>334</v>
      </c>
      <c r="E358" s="214" t="s">
        <v>512</v>
      </c>
      <c r="F358" s="215" t="s">
        <v>513</v>
      </c>
      <c r="G358" s="216" t="s">
        <v>154</v>
      </c>
      <c r="H358" s="217">
        <v>432</v>
      </c>
      <c r="I358" s="218"/>
      <c r="J358" s="219">
        <f>ROUND(I358*H358,2)</f>
        <v>0</v>
      </c>
      <c r="K358" s="215" t="s">
        <v>155</v>
      </c>
      <c r="L358" s="220"/>
      <c r="M358" s="221" t="s">
        <v>1</v>
      </c>
      <c r="N358" s="222" t="s">
        <v>38</v>
      </c>
      <c r="O358" s="76"/>
      <c r="P358" s="180">
        <f>O358*H358</f>
        <v>0</v>
      </c>
      <c r="Q358" s="180">
        <v>0</v>
      </c>
      <c r="R358" s="180">
        <f>Q358*H358</f>
        <v>0</v>
      </c>
      <c r="S358" s="180">
        <v>0</v>
      </c>
      <c r="T358" s="181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2" t="s">
        <v>100</v>
      </c>
      <c r="AT358" s="182" t="s">
        <v>334</v>
      </c>
      <c r="AU358" s="182" t="s">
        <v>82</v>
      </c>
      <c r="AY358" s="18" t="s">
        <v>128</v>
      </c>
      <c r="BE358" s="183">
        <f>IF(N358="základní",J358,0)</f>
        <v>0</v>
      </c>
      <c r="BF358" s="183">
        <f>IF(N358="snížená",J358,0)</f>
        <v>0</v>
      </c>
      <c r="BG358" s="183">
        <f>IF(N358="zákl. přenesená",J358,0)</f>
        <v>0</v>
      </c>
      <c r="BH358" s="183">
        <f>IF(N358="sníž. přenesená",J358,0)</f>
        <v>0</v>
      </c>
      <c r="BI358" s="183">
        <f>IF(N358="nulová",J358,0)</f>
        <v>0</v>
      </c>
      <c r="BJ358" s="18" t="s">
        <v>78</v>
      </c>
      <c r="BK358" s="183">
        <f>ROUND(I358*H358,2)</f>
        <v>0</v>
      </c>
      <c r="BL358" s="18" t="s">
        <v>88</v>
      </c>
      <c r="BM358" s="182" t="s">
        <v>514</v>
      </c>
    </row>
    <row r="359" s="2" customFormat="1" ht="16.5" customHeight="1">
      <c r="A359" s="37"/>
      <c r="B359" s="170"/>
      <c r="C359" s="213" t="s">
        <v>515</v>
      </c>
      <c r="D359" s="213" t="s">
        <v>334</v>
      </c>
      <c r="E359" s="214" t="s">
        <v>516</v>
      </c>
      <c r="F359" s="215" t="s">
        <v>517</v>
      </c>
      <c r="G359" s="216" t="s">
        <v>154</v>
      </c>
      <c r="H359" s="217">
        <v>5</v>
      </c>
      <c r="I359" s="218"/>
      <c r="J359" s="219">
        <f>ROUND(I359*H359,2)</f>
        <v>0</v>
      </c>
      <c r="K359" s="215" t="s">
        <v>155</v>
      </c>
      <c r="L359" s="220"/>
      <c r="M359" s="221" t="s">
        <v>1</v>
      </c>
      <c r="N359" s="222" t="s">
        <v>38</v>
      </c>
      <c r="O359" s="76"/>
      <c r="P359" s="180">
        <f>O359*H359</f>
        <v>0</v>
      </c>
      <c r="Q359" s="180">
        <v>0</v>
      </c>
      <c r="R359" s="180">
        <f>Q359*H359</f>
        <v>0</v>
      </c>
      <c r="S359" s="180">
        <v>0</v>
      </c>
      <c r="T359" s="181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82" t="s">
        <v>100</v>
      </c>
      <c r="AT359" s="182" t="s">
        <v>334</v>
      </c>
      <c r="AU359" s="182" t="s">
        <v>82</v>
      </c>
      <c r="AY359" s="18" t="s">
        <v>128</v>
      </c>
      <c r="BE359" s="183">
        <f>IF(N359="základní",J359,0)</f>
        <v>0</v>
      </c>
      <c r="BF359" s="183">
        <f>IF(N359="snížená",J359,0)</f>
        <v>0</v>
      </c>
      <c r="BG359" s="183">
        <f>IF(N359="zákl. přenesená",J359,0)</f>
        <v>0</v>
      </c>
      <c r="BH359" s="183">
        <f>IF(N359="sníž. přenesená",J359,0)</f>
        <v>0</v>
      </c>
      <c r="BI359" s="183">
        <f>IF(N359="nulová",J359,0)</f>
        <v>0</v>
      </c>
      <c r="BJ359" s="18" t="s">
        <v>78</v>
      </c>
      <c r="BK359" s="183">
        <f>ROUND(I359*H359,2)</f>
        <v>0</v>
      </c>
      <c r="BL359" s="18" t="s">
        <v>88</v>
      </c>
      <c r="BM359" s="182" t="s">
        <v>518</v>
      </c>
    </row>
    <row r="360" s="12" customFormat="1" ht="22.8" customHeight="1">
      <c r="A360" s="12"/>
      <c r="B360" s="157"/>
      <c r="C360" s="12"/>
      <c r="D360" s="158" t="s">
        <v>72</v>
      </c>
      <c r="E360" s="168" t="s">
        <v>100</v>
      </c>
      <c r="F360" s="168" t="s">
        <v>519</v>
      </c>
      <c r="G360" s="12"/>
      <c r="H360" s="12"/>
      <c r="I360" s="160"/>
      <c r="J360" s="169">
        <f>BK360</f>
        <v>0</v>
      </c>
      <c r="K360" s="12"/>
      <c r="L360" s="157"/>
      <c r="M360" s="162"/>
      <c r="N360" s="163"/>
      <c r="O360" s="163"/>
      <c r="P360" s="164">
        <f>SUM(P361:P379)</f>
        <v>0</v>
      </c>
      <c r="Q360" s="163"/>
      <c r="R360" s="164">
        <f>SUM(R361:R379)</f>
        <v>0</v>
      </c>
      <c r="S360" s="163"/>
      <c r="T360" s="165">
        <f>SUM(T361:T379)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158" t="s">
        <v>78</v>
      </c>
      <c r="AT360" s="166" t="s">
        <v>72</v>
      </c>
      <c r="AU360" s="166" t="s">
        <v>78</v>
      </c>
      <c r="AY360" s="158" t="s">
        <v>128</v>
      </c>
      <c r="BK360" s="167">
        <f>SUM(BK361:BK379)</f>
        <v>0</v>
      </c>
    </row>
    <row r="361" s="2" customFormat="1" ht="24.15" customHeight="1">
      <c r="A361" s="37"/>
      <c r="B361" s="170"/>
      <c r="C361" s="171" t="s">
        <v>354</v>
      </c>
      <c r="D361" s="171" t="s">
        <v>130</v>
      </c>
      <c r="E361" s="172" t="s">
        <v>520</v>
      </c>
      <c r="F361" s="173" t="s">
        <v>521</v>
      </c>
      <c r="G361" s="174" t="s">
        <v>195</v>
      </c>
      <c r="H361" s="175">
        <v>66</v>
      </c>
      <c r="I361" s="176"/>
      <c r="J361" s="177">
        <f>ROUND(I361*H361,2)</f>
        <v>0</v>
      </c>
      <c r="K361" s="173" t="s">
        <v>522</v>
      </c>
      <c r="L361" s="38"/>
      <c r="M361" s="178" t="s">
        <v>1</v>
      </c>
      <c r="N361" s="179" t="s">
        <v>38</v>
      </c>
      <c r="O361" s="76"/>
      <c r="P361" s="180">
        <f>O361*H361</f>
        <v>0</v>
      </c>
      <c r="Q361" s="180">
        <v>0</v>
      </c>
      <c r="R361" s="180">
        <f>Q361*H361</f>
        <v>0</v>
      </c>
      <c r="S361" s="180">
        <v>0</v>
      </c>
      <c r="T361" s="181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82" t="s">
        <v>88</v>
      </c>
      <c r="AT361" s="182" t="s">
        <v>130</v>
      </c>
      <c r="AU361" s="182" t="s">
        <v>82</v>
      </c>
      <c r="AY361" s="18" t="s">
        <v>128</v>
      </c>
      <c r="BE361" s="183">
        <f>IF(N361="základní",J361,0)</f>
        <v>0</v>
      </c>
      <c r="BF361" s="183">
        <f>IF(N361="snížená",J361,0)</f>
        <v>0</v>
      </c>
      <c r="BG361" s="183">
        <f>IF(N361="zákl. přenesená",J361,0)</f>
        <v>0</v>
      </c>
      <c r="BH361" s="183">
        <f>IF(N361="sníž. přenesená",J361,0)</f>
        <v>0</v>
      </c>
      <c r="BI361" s="183">
        <f>IF(N361="nulová",J361,0)</f>
        <v>0</v>
      </c>
      <c r="BJ361" s="18" t="s">
        <v>78</v>
      </c>
      <c r="BK361" s="183">
        <f>ROUND(I361*H361,2)</f>
        <v>0</v>
      </c>
      <c r="BL361" s="18" t="s">
        <v>88</v>
      </c>
      <c r="BM361" s="182" t="s">
        <v>523</v>
      </c>
    </row>
    <row r="362" s="2" customFormat="1" ht="16.5" customHeight="1">
      <c r="A362" s="37"/>
      <c r="B362" s="170"/>
      <c r="C362" s="213" t="s">
        <v>524</v>
      </c>
      <c r="D362" s="213" t="s">
        <v>334</v>
      </c>
      <c r="E362" s="214" t="s">
        <v>525</v>
      </c>
      <c r="F362" s="215" t="s">
        <v>526</v>
      </c>
      <c r="G362" s="216" t="s">
        <v>195</v>
      </c>
      <c r="H362" s="217">
        <v>66</v>
      </c>
      <c r="I362" s="218"/>
      <c r="J362" s="219">
        <f>ROUND(I362*H362,2)</f>
        <v>0</v>
      </c>
      <c r="K362" s="215" t="s">
        <v>155</v>
      </c>
      <c r="L362" s="220"/>
      <c r="M362" s="221" t="s">
        <v>1</v>
      </c>
      <c r="N362" s="222" t="s">
        <v>38</v>
      </c>
      <c r="O362" s="76"/>
      <c r="P362" s="180">
        <f>O362*H362</f>
        <v>0</v>
      </c>
      <c r="Q362" s="180">
        <v>0</v>
      </c>
      <c r="R362" s="180">
        <f>Q362*H362</f>
        <v>0</v>
      </c>
      <c r="S362" s="180">
        <v>0</v>
      </c>
      <c r="T362" s="181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2" t="s">
        <v>100</v>
      </c>
      <c r="AT362" s="182" t="s">
        <v>334</v>
      </c>
      <c r="AU362" s="182" t="s">
        <v>82</v>
      </c>
      <c r="AY362" s="18" t="s">
        <v>128</v>
      </c>
      <c r="BE362" s="183">
        <f>IF(N362="základní",J362,0)</f>
        <v>0</v>
      </c>
      <c r="BF362" s="183">
        <f>IF(N362="snížená",J362,0)</f>
        <v>0</v>
      </c>
      <c r="BG362" s="183">
        <f>IF(N362="zákl. přenesená",J362,0)</f>
        <v>0</v>
      </c>
      <c r="BH362" s="183">
        <f>IF(N362="sníž. přenesená",J362,0)</f>
        <v>0</v>
      </c>
      <c r="BI362" s="183">
        <f>IF(N362="nulová",J362,0)</f>
        <v>0</v>
      </c>
      <c r="BJ362" s="18" t="s">
        <v>78</v>
      </c>
      <c r="BK362" s="183">
        <f>ROUND(I362*H362,2)</f>
        <v>0</v>
      </c>
      <c r="BL362" s="18" t="s">
        <v>88</v>
      </c>
      <c r="BM362" s="182" t="s">
        <v>527</v>
      </c>
    </row>
    <row r="363" s="2" customFormat="1" ht="21.75" customHeight="1">
      <c r="A363" s="37"/>
      <c r="B363" s="170"/>
      <c r="C363" s="171" t="s">
        <v>358</v>
      </c>
      <c r="D363" s="171" t="s">
        <v>130</v>
      </c>
      <c r="E363" s="172" t="s">
        <v>528</v>
      </c>
      <c r="F363" s="173" t="s">
        <v>529</v>
      </c>
      <c r="G363" s="174" t="s">
        <v>185</v>
      </c>
      <c r="H363" s="175">
        <v>21</v>
      </c>
      <c r="I363" s="176"/>
      <c r="J363" s="177">
        <f>ROUND(I363*H363,2)</f>
        <v>0</v>
      </c>
      <c r="K363" s="173" t="s">
        <v>522</v>
      </c>
      <c r="L363" s="38"/>
      <c r="M363" s="178" t="s">
        <v>1</v>
      </c>
      <c r="N363" s="179" t="s">
        <v>38</v>
      </c>
      <c r="O363" s="76"/>
      <c r="P363" s="180">
        <f>O363*H363</f>
        <v>0</v>
      </c>
      <c r="Q363" s="180">
        <v>0</v>
      </c>
      <c r="R363" s="180">
        <f>Q363*H363</f>
        <v>0</v>
      </c>
      <c r="S363" s="180">
        <v>0</v>
      </c>
      <c r="T363" s="181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82" t="s">
        <v>88</v>
      </c>
      <c r="AT363" s="182" t="s">
        <v>130</v>
      </c>
      <c r="AU363" s="182" t="s">
        <v>82</v>
      </c>
      <c r="AY363" s="18" t="s">
        <v>128</v>
      </c>
      <c r="BE363" s="183">
        <f>IF(N363="základní",J363,0)</f>
        <v>0</v>
      </c>
      <c r="BF363" s="183">
        <f>IF(N363="snížená",J363,0)</f>
        <v>0</v>
      </c>
      <c r="BG363" s="183">
        <f>IF(N363="zákl. přenesená",J363,0)</f>
        <v>0</v>
      </c>
      <c r="BH363" s="183">
        <f>IF(N363="sníž. přenesená",J363,0)</f>
        <v>0</v>
      </c>
      <c r="BI363" s="183">
        <f>IF(N363="nulová",J363,0)</f>
        <v>0</v>
      </c>
      <c r="BJ363" s="18" t="s">
        <v>78</v>
      </c>
      <c r="BK363" s="183">
        <f>ROUND(I363*H363,2)</f>
        <v>0</v>
      </c>
      <c r="BL363" s="18" t="s">
        <v>88</v>
      </c>
      <c r="BM363" s="182" t="s">
        <v>530</v>
      </c>
    </row>
    <row r="364" s="2" customFormat="1" ht="16.5" customHeight="1">
      <c r="A364" s="37"/>
      <c r="B364" s="170"/>
      <c r="C364" s="213" t="s">
        <v>531</v>
      </c>
      <c r="D364" s="213" t="s">
        <v>334</v>
      </c>
      <c r="E364" s="214" t="s">
        <v>532</v>
      </c>
      <c r="F364" s="215" t="s">
        <v>533</v>
      </c>
      <c r="G364" s="216" t="s">
        <v>185</v>
      </c>
      <c r="H364" s="217">
        <v>21</v>
      </c>
      <c r="I364" s="218"/>
      <c r="J364" s="219">
        <f>ROUND(I364*H364,2)</f>
        <v>0</v>
      </c>
      <c r="K364" s="215" t="s">
        <v>155</v>
      </c>
      <c r="L364" s="220"/>
      <c r="M364" s="221" t="s">
        <v>1</v>
      </c>
      <c r="N364" s="222" t="s">
        <v>38</v>
      </c>
      <c r="O364" s="76"/>
      <c r="P364" s="180">
        <f>O364*H364</f>
        <v>0</v>
      </c>
      <c r="Q364" s="180">
        <v>0</v>
      </c>
      <c r="R364" s="180">
        <f>Q364*H364</f>
        <v>0</v>
      </c>
      <c r="S364" s="180">
        <v>0</v>
      </c>
      <c r="T364" s="181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2" t="s">
        <v>100</v>
      </c>
      <c r="AT364" s="182" t="s">
        <v>334</v>
      </c>
      <c r="AU364" s="182" t="s">
        <v>82</v>
      </c>
      <c r="AY364" s="18" t="s">
        <v>128</v>
      </c>
      <c r="BE364" s="183">
        <f>IF(N364="základní",J364,0)</f>
        <v>0</v>
      </c>
      <c r="BF364" s="183">
        <f>IF(N364="snížená",J364,0)</f>
        <v>0</v>
      </c>
      <c r="BG364" s="183">
        <f>IF(N364="zákl. přenesená",J364,0)</f>
        <v>0</v>
      </c>
      <c r="BH364" s="183">
        <f>IF(N364="sníž. přenesená",J364,0)</f>
        <v>0</v>
      </c>
      <c r="BI364" s="183">
        <f>IF(N364="nulová",J364,0)</f>
        <v>0</v>
      </c>
      <c r="BJ364" s="18" t="s">
        <v>78</v>
      </c>
      <c r="BK364" s="183">
        <f>ROUND(I364*H364,2)</f>
        <v>0</v>
      </c>
      <c r="BL364" s="18" t="s">
        <v>88</v>
      </c>
      <c r="BM364" s="182" t="s">
        <v>534</v>
      </c>
    </row>
    <row r="365" s="2" customFormat="1" ht="16.5" customHeight="1">
      <c r="A365" s="37"/>
      <c r="B365" s="170"/>
      <c r="C365" s="171" t="s">
        <v>363</v>
      </c>
      <c r="D365" s="171" t="s">
        <v>130</v>
      </c>
      <c r="E365" s="172" t="s">
        <v>535</v>
      </c>
      <c r="F365" s="173" t="s">
        <v>536</v>
      </c>
      <c r="G365" s="174" t="s">
        <v>185</v>
      </c>
      <c r="H365" s="175">
        <v>21</v>
      </c>
      <c r="I365" s="176"/>
      <c r="J365" s="177">
        <f>ROUND(I365*H365,2)</f>
        <v>0</v>
      </c>
      <c r="K365" s="173" t="s">
        <v>522</v>
      </c>
      <c r="L365" s="38"/>
      <c r="M365" s="178" t="s">
        <v>1</v>
      </c>
      <c r="N365" s="179" t="s">
        <v>38</v>
      </c>
      <c r="O365" s="76"/>
      <c r="P365" s="180">
        <f>O365*H365</f>
        <v>0</v>
      </c>
      <c r="Q365" s="180">
        <v>0</v>
      </c>
      <c r="R365" s="180">
        <f>Q365*H365</f>
        <v>0</v>
      </c>
      <c r="S365" s="180">
        <v>0</v>
      </c>
      <c r="T365" s="181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82" t="s">
        <v>88</v>
      </c>
      <c r="AT365" s="182" t="s">
        <v>130</v>
      </c>
      <c r="AU365" s="182" t="s">
        <v>82</v>
      </c>
      <c r="AY365" s="18" t="s">
        <v>128</v>
      </c>
      <c r="BE365" s="183">
        <f>IF(N365="základní",J365,0)</f>
        <v>0</v>
      </c>
      <c r="BF365" s="183">
        <f>IF(N365="snížená",J365,0)</f>
        <v>0</v>
      </c>
      <c r="BG365" s="183">
        <f>IF(N365="zákl. přenesená",J365,0)</f>
        <v>0</v>
      </c>
      <c r="BH365" s="183">
        <f>IF(N365="sníž. přenesená",J365,0)</f>
        <v>0</v>
      </c>
      <c r="BI365" s="183">
        <f>IF(N365="nulová",J365,0)</f>
        <v>0</v>
      </c>
      <c r="BJ365" s="18" t="s">
        <v>78</v>
      </c>
      <c r="BK365" s="183">
        <f>ROUND(I365*H365,2)</f>
        <v>0</v>
      </c>
      <c r="BL365" s="18" t="s">
        <v>88</v>
      </c>
      <c r="BM365" s="182" t="s">
        <v>537</v>
      </c>
    </row>
    <row r="366" s="2" customFormat="1" ht="16.5" customHeight="1">
      <c r="A366" s="37"/>
      <c r="B366" s="170"/>
      <c r="C366" s="171" t="s">
        <v>538</v>
      </c>
      <c r="D366" s="171" t="s">
        <v>130</v>
      </c>
      <c r="E366" s="172" t="s">
        <v>539</v>
      </c>
      <c r="F366" s="173" t="s">
        <v>540</v>
      </c>
      <c r="G366" s="174" t="s">
        <v>185</v>
      </c>
      <c r="H366" s="175">
        <v>5</v>
      </c>
      <c r="I366" s="176"/>
      <c r="J366" s="177">
        <f>ROUND(I366*H366,2)</f>
        <v>0</v>
      </c>
      <c r="K366" s="173" t="s">
        <v>522</v>
      </c>
      <c r="L366" s="38"/>
      <c r="M366" s="178" t="s">
        <v>1</v>
      </c>
      <c r="N366" s="179" t="s">
        <v>38</v>
      </c>
      <c r="O366" s="76"/>
      <c r="P366" s="180">
        <f>O366*H366</f>
        <v>0</v>
      </c>
      <c r="Q366" s="180">
        <v>0</v>
      </c>
      <c r="R366" s="180">
        <f>Q366*H366</f>
        <v>0</v>
      </c>
      <c r="S366" s="180">
        <v>0</v>
      </c>
      <c r="T366" s="181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2" t="s">
        <v>88</v>
      </c>
      <c r="AT366" s="182" t="s">
        <v>130</v>
      </c>
      <c r="AU366" s="182" t="s">
        <v>82</v>
      </c>
      <c r="AY366" s="18" t="s">
        <v>128</v>
      </c>
      <c r="BE366" s="183">
        <f>IF(N366="základní",J366,0)</f>
        <v>0</v>
      </c>
      <c r="BF366" s="183">
        <f>IF(N366="snížená",J366,0)</f>
        <v>0</v>
      </c>
      <c r="BG366" s="183">
        <f>IF(N366="zákl. přenesená",J366,0)</f>
        <v>0</v>
      </c>
      <c r="BH366" s="183">
        <f>IF(N366="sníž. přenesená",J366,0)</f>
        <v>0</v>
      </c>
      <c r="BI366" s="183">
        <f>IF(N366="nulová",J366,0)</f>
        <v>0</v>
      </c>
      <c r="BJ366" s="18" t="s">
        <v>78</v>
      </c>
      <c r="BK366" s="183">
        <f>ROUND(I366*H366,2)</f>
        <v>0</v>
      </c>
      <c r="BL366" s="18" t="s">
        <v>88</v>
      </c>
      <c r="BM366" s="182" t="s">
        <v>541</v>
      </c>
    </row>
    <row r="367" s="2" customFormat="1" ht="16.5" customHeight="1">
      <c r="A367" s="37"/>
      <c r="B367" s="170"/>
      <c r="C367" s="213" t="s">
        <v>366</v>
      </c>
      <c r="D367" s="213" t="s">
        <v>334</v>
      </c>
      <c r="E367" s="214" t="s">
        <v>542</v>
      </c>
      <c r="F367" s="215" t="s">
        <v>543</v>
      </c>
      <c r="G367" s="216" t="s">
        <v>185</v>
      </c>
      <c r="H367" s="217">
        <v>5</v>
      </c>
      <c r="I367" s="218"/>
      <c r="J367" s="219">
        <f>ROUND(I367*H367,2)</f>
        <v>0</v>
      </c>
      <c r="K367" s="215" t="s">
        <v>155</v>
      </c>
      <c r="L367" s="220"/>
      <c r="M367" s="221" t="s">
        <v>1</v>
      </c>
      <c r="N367" s="222" t="s">
        <v>38</v>
      </c>
      <c r="O367" s="76"/>
      <c r="P367" s="180">
        <f>O367*H367</f>
        <v>0</v>
      </c>
      <c r="Q367" s="180">
        <v>0</v>
      </c>
      <c r="R367" s="180">
        <f>Q367*H367</f>
        <v>0</v>
      </c>
      <c r="S367" s="180">
        <v>0</v>
      </c>
      <c r="T367" s="181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82" t="s">
        <v>100</v>
      </c>
      <c r="AT367" s="182" t="s">
        <v>334</v>
      </c>
      <c r="AU367" s="182" t="s">
        <v>82</v>
      </c>
      <c r="AY367" s="18" t="s">
        <v>128</v>
      </c>
      <c r="BE367" s="183">
        <f>IF(N367="základní",J367,0)</f>
        <v>0</v>
      </c>
      <c r="BF367" s="183">
        <f>IF(N367="snížená",J367,0)</f>
        <v>0</v>
      </c>
      <c r="BG367" s="183">
        <f>IF(N367="zákl. přenesená",J367,0)</f>
        <v>0</v>
      </c>
      <c r="BH367" s="183">
        <f>IF(N367="sníž. přenesená",J367,0)</f>
        <v>0</v>
      </c>
      <c r="BI367" s="183">
        <f>IF(N367="nulová",J367,0)</f>
        <v>0</v>
      </c>
      <c r="BJ367" s="18" t="s">
        <v>78</v>
      </c>
      <c r="BK367" s="183">
        <f>ROUND(I367*H367,2)</f>
        <v>0</v>
      </c>
      <c r="BL367" s="18" t="s">
        <v>88</v>
      </c>
      <c r="BM367" s="182" t="s">
        <v>544</v>
      </c>
    </row>
    <row r="368" s="2" customFormat="1" ht="16.5" customHeight="1">
      <c r="A368" s="37"/>
      <c r="B368" s="170"/>
      <c r="C368" s="171" t="s">
        <v>545</v>
      </c>
      <c r="D368" s="171" t="s">
        <v>130</v>
      </c>
      <c r="E368" s="172" t="s">
        <v>546</v>
      </c>
      <c r="F368" s="173" t="s">
        <v>547</v>
      </c>
      <c r="G368" s="174" t="s">
        <v>185</v>
      </c>
      <c r="H368" s="175">
        <v>21</v>
      </c>
      <c r="I368" s="176"/>
      <c r="J368" s="177">
        <f>ROUND(I368*H368,2)</f>
        <v>0</v>
      </c>
      <c r="K368" s="173" t="s">
        <v>155</v>
      </c>
      <c r="L368" s="38"/>
      <c r="M368" s="178" t="s">
        <v>1</v>
      </c>
      <c r="N368" s="179" t="s">
        <v>38</v>
      </c>
      <c r="O368" s="76"/>
      <c r="P368" s="180">
        <f>O368*H368</f>
        <v>0</v>
      </c>
      <c r="Q368" s="180">
        <v>0</v>
      </c>
      <c r="R368" s="180">
        <f>Q368*H368</f>
        <v>0</v>
      </c>
      <c r="S368" s="180">
        <v>0</v>
      </c>
      <c r="T368" s="181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2" t="s">
        <v>88</v>
      </c>
      <c r="AT368" s="182" t="s">
        <v>130</v>
      </c>
      <c r="AU368" s="182" t="s">
        <v>82</v>
      </c>
      <c r="AY368" s="18" t="s">
        <v>128</v>
      </c>
      <c r="BE368" s="183">
        <f>IF(N368="základní",J368,0)</f>
        <v>0</v>
      </c>
      <c r="BF368" s="183">
        <f>IF(N368="snížená",J368,0)</f>
        <v>0</v>
      </c>
      <c r="BG368" s="183">
        <f>IF(N368="zákl. přenesená",J368,0)</f>
        <v>0</v>
      </c>
      <c r="BH368" s="183">
        <f>IF(N368="sníž. přenesená",J368,0)</f>
        <v>0</v>
      </c>
      <c r="BI368" s="183">
        <f>IF(N368="nulová",J368,0)</f>
        <v>0</v>
      </c>
      <c r="BJ368" s="18" t="s">
        <v>78</v>
      </c>
      <c r="BK368" s="183">
        <f>ROUND(I368*H368,2)</f>
        <v>0</v>
      </c>
      <c r="BL368" s="18" t="s">
        <v>88</v>
      </c>
      <c r="BM368" s="182" t="s">
        <v>548</v>
      </c>
    </row>
    <row r="369" s="2" customFormat="1" ht="16.5" customHeight="1">
      <c r="A369" s="37"/>
      <c r="B369" s="170"/>
      <c r="C369" s="213" t="s">
        <v>372</v>
      </c>
      <c r="D369" s="213" t="s">
        <v>334</v>
      </c>
      <c r="E369" s="214" t="s">
        <v>549</v>
      </c>
      <c r="F369" s="215" t="s">
        <v>550</v>
      </c>
      <c r="G369" s="216" t="s">
        <v>179</v>
      </c>
      <c r="H369" s="217">
        <v>21</v>
      </c>
      <c r="I369" s="218"/>
      <c r="J369" s="219">
        <f>ROUND(I369*H369,2)</f>
        <v>0</v>
      </c>
      <c r="K369" s="215" t="s">
        <v>155</v>
      </c>
      <c r="L369" s="220"/>
      <c r="M369" s="221" t="s">
        <v>1</v>
      </c>
      <c r="N369" s="222" t="s">
        <v>38</v>
      </c>
      <c r="O369" s="76"/>
      <c r="P369" s="180">
        <f>O369*H369</f>
        <v>0</v>
      </c>
      <c r="Q369" s="180">
        <v>0</v>
      </c>
      <c r="R369" s="180">
        <f>Q369*H369</f>
        <v>0</v>
      </c>
      <c r="S369" s="180">
        <v>0</v>
      </c>
      <c r="T369" s="181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182" t="s">
        <v>100</v>
      </c>
      <c r="AT369" s="182" t="s">
        <v>334</v>
      </c>
      <c r="AU369" s="182" t="s">
        <v>82</v>
      </c>
      <c r="AY369" s="18" t="s">
        <v>128</v>
      </c>
      <c r="BE369" s="183">
        <f>IF(N369="základní",J369,0)</f>
        <v>0</v>
      </c>
      <c r="BF369" s="183">
        <f>IF(N369="snížená",J369,0)</f>
        <v>0</v>
      </c>
      <c r="BG369" s="183">
        <f>IF(N369="zákl. přenesená",J369,0)</f>
        <v>0</v>
      </c>
      <c r="BH369" s="183">
        <f>IF(N369="sníž. přenesená",J369,0)</f>
        <v>0</v>
      </c>
      <c r="BI369" s="183">
        <f>IF(N369="nulová",J369,0)</f>
        <v>0</v>
      </c>
      <c r="BJ369" s="18" t="s">
        <v>78</v>
      </c>
      <c r="BK369" s="183">
        <f>ROUND(I369*H369,2)</f>
        <v>0</v>
      </c>
      <c r="BL369" s="18" t="s">
        <v>88</v>
      </c>
      <c r="BM369" s="182" t="s">
        <v>551</v>
      </c>
    </row>
    <row r="370" s="2" customFormat="1" ht="16.5" customHeight="1">
      <c r="A370" s="37"/>
      <c r="B370" s="170"/>
      <c r="C370" s="171" t="s">
        <v>552</v>
      </c>
      <c r="D370" s="171" t="s">
        <v>130</v>
      </c>
      <c r="E370" s="172" t="s">
        <v>553</v>
      </c>
      <c r="F370" s="173" t="s">
        <v>554</v>
      </c>
      <c r="G370" s="174" t="s">
        <v>185</v>
      </c>
      <c r="H370" s="175">
        <v>13</v>
      </c>
      <c r="I370" s="176"/>
      <c r="J370" s="177">
        <f>ROUND(I370*H370,2)</f>
        <v>0</v>
      </c>
      <c r="K370" s="173" t="s">
        <v>155</v>
      </c>
      <c r="L370" s="38"/>
      <c r="M370" s="178" t="s">
        <v>1</v>
      </c>
      <c r="N370" s="179" t="s">
        <v>38</v>
      </c>
      <c r="O370" s="76"/>
      <c r="P370" s="180">
        <f>O370*H370</f>
        <v>0</v>
      </c>
      <c r="Q370" s="180">
        <v>0</v>
      </c>
      <c r="R370" s="180">
        <f>Q370*H370</f>
        <v>0</v>
      </c>
      <c r="S370" s="180">
        <v>0</v>
      </c>
      <c r="T370" s="181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2" t="s">
        <v>88</v>
      </c>
      <c r="AT370" s="182" t="s">
        <v>130</v>
      </c>
      <c r="AU370" s="182" t="s">
        <v>82</v>
      </c>
      <c r="AY370" s="18" t="s">
        <v>128</v>
      </c>
      <c r="BE370" s="183">
        <f>IF(N370="základní",J370,0)</f>
        <v>0</v>
      </c>
      <c r="BF370" s="183">
        <f>IF(N370="snížená",J370,0)</f>
        <v>0</v>
      </c>
      <c r="BG370" s="183">
        <f>IF(N370="zákl. přenesená",J370,0)</f>
        <v>0</v>
      </c>
      <c r="BH370" s="183">
        <f>IF(N370="sníž. přenesená",J370,0)</f>
        <v>0</v>
      </c>
      <c r="BI370" s="183">
        <f>IF(N370="nulová",J370,0)</f>
        <v>0</v>
      </c>
      <c r="BJ370" s="18" t="s">
        <v>78</v>
      </c>
      <c r="BK370" s="183">
        <f>ROUND(I370*H370,2)</f>
        <v>0</v>
      </c>
      <c r="BL370" s="18" t="s">
        <v>88</v>
      </c>
      <c r="BM370" s="182" t="s">
        <v>555</v>
      </c>
    </row>
    <row r="371" s="13" customFormat="1">
      <c r="A371" s="13"/>
      <c r="B371" s="189"/>
      <c r="C371" s="13"/>
      <c r="D371" s="190" t="s">
        <v>156</v>
      </c>
      <c r="E371" s="191" t="s">
        <v>1</v>
      </c>
      <c r="F371" s="192" t="s">
        <v>556</v>
      </c>
      <c r="G371" s="13"/>
      <c r="H371" s="191" t="s">
        <v>1</v>
      </c>
      <c r="I371" s="193"/>
      <c r="J371" s="13"/>
      <c r="K371" s="13"/>
      <c r="L371" s="189"/>
      <c r="M371" s="194"/>
      <c r="N371" s="195"/>
      <c r="O371" s="195"/>
      <c r="P371" s="195"/>
      <c r="Q371" s="195"/>
      <c r="R371" s="195"/>
      <c r="S371" s="195"/>
      <c r="T371" s="19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91" t="s">
        <v>156</v>
      </c>
      <c r="AU371" s="191" t="s">
        <v>82</v>
      </c>
      <c r="AV371" s="13" t="s">
        <v>78</v>
      </c>
      <c r="AW371" s="13" t="s">
        <v>30</v>
      </c>
      <c r="AX371" s="13" t="s">
        <v>73</v>
      </c>
      <c r="AY371" s="191" t="s">
        <v>128</v>
      </c>
    </row>
    <row r="372" s="14" customFormat="1">
      <c r="A372" s="14"/>
      <c r="B372" s="197"/>
      <c r="C372" s="14"/>
      <c r="D372" s="190" t="s">
        <v>156</v>
      </c>
      <c r="E372" s="198" t="s">
        <v>1</v>
      </c>
      <c r="F372" s="199" t="s">
        <v>205</v>
      </c>
      <c r="G372" s="14"/>
      <c r="H372" s="200">
        <v>13</v>
      </c>
      <c r="I372" s="201"/>
      <c r="J372" s="14"/>
      <c r="K372" s="14"/>
      <c r="L372" s="197"/>
      <c r="M372" s="202"/>
      <c r="N372" s="203"/>
      <c r="O372" s="203"/>
      <c r="P372" s="203"/>
      <c r="Q372" s="203"/>
      <c r="R372" s="203"/>
      <c r="S372" s="203"/>
      <c r="T372" s="20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198" t="s">
        <v>156</v>
      </c>
      <c r="AU372" s="198" t="s">
        <v>82</v>
      </c>
      <c r="AV372" s="14" t="s">
        <v>82</v>
      </c>
      <c r="AW372" s="14" t="s">
        <v>30</v>
      </c>
      <c r="AX372" s="14" t="s">
        <v>73</v>
      </c>
      <c r="AY372" s="198" t="s">
        <v>128</v>
      </c>
    </row>
    <row r="373" s="15" customFormat="1">
      <c r="A373" s="15"/>
      <c r="B373" s="205"/>
      <c r="C373" s="15"/>
      <c r="D373" s="190" t="s">
        <v>156</v>
      </c>
      <c r="E373" s="206" t="s">
        <v>1</v>
      </c>
      <c r="F373" s="207" t="s">
        <v>159</v>
      </c>
      <c r="G373" s="15"/>
      <c r="H373" s="208">
        <v>13</v>
      </c>
      <c r="I373" s="209"/>
      <c r="J373" s="15"/>
      <c r="K373" s="15"/>
      <c r="L373" s="205"/>
      <c r="M373" s="210"/>
      <c r="N373" s="211"/>
      <c r="O373" s="211"/>
      <c r="P373" s="211"/>
      <c r="Q373" s="211"/>
      <c r="R373" s="211"/>
      <c r="S373" s="211"/>
      <c r="T373" s="212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06" t="s">
        <v>156</v>
      </c>
      <c r="AU373" s="206" t="s">
        <v>82</v>
      </c>
      <c r="AV373" s="15" t="s">
        <v>88</v>
      </c>
      <c r="AW373" s="15" t="s">
        <v>30</v>
      </c>
      <c r="AX373" s="15" t="s">
        <v>78</v>
      </c>
      <c r="AY373" s="206" t="s">
        <v>128</v>
      </c>
    </row>
    <row r="374" s="2" customFormat="1" ht="24.15" customHeight="1">
      <c r="A374" s="37"/>
      <c r="B374" s="170"/>
      <c r="C374" s="171" t="s">
        <v>375</v>
      </c>
      <c r="D374" s="171" t="s">
        <v>130</v>
      </c>
      <c r="E374" s="172" t="s">
        <v>557</v>
      </c>
      <c r="F374" s="173" t="s">
        <v>558</v>
      </c>
      <c r="G374" s="174" t="s">
        <v>185</v>
      </c>
      <c r="H374" s="175">
        <v>11</v>
      </c>
      <c r="I374" s="176"/>
      <c r="J374" s="177">
        <f>ROUND(I374*H374,2)</f>
        <v>0</v>
      </c>
      <c r="K374" s="173" t="s">
        <v>155</v>
      </c>
      <c r="L374" s="38"/>
      <c r="M374" s="178" t="s">
        <v>1</v>
      </c>
      <c r="N374" s="179" t="s">
        <v>38</v>
      </c>
      <c r="O374" s="76"/>
      <c r="P374" s="180">
        <f>O374*H374</f>
        <v>0</v>
      </c>
      <c r="Q374" s="180">
        <v>0</v>
      </c>
      <c r="R374" s="180">
        <f>Q374*H374</f>
        <v>0</v>
      </c>
      <c r="S374" s="180">
        <v>0</v>
      </c>
      <c r="T374" s="181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2" t="s">
        <v>88</v>
      </c>
      <c r="AT374" s="182" t="s">
        <v>130</v>
      </c>
      <c r="AU374" s="182" t="s">
        <v>82</v>
      </c>
      <c r="AY374" s="18" t="s">
        <v>128</v>
      </c>
      <c r="BE374" s="183">
        <f>IF(N374="základní",J374,0)</f>
        <v>0</v>
      </c>
      <c r="BF374" s="183">
        <f>IF(N374="snížená",J374,0)</f>
        <v>0</v>
      </c>
      <c r="BG374" s="183">
        <f>IF(N374="zákl. přenesená",J374,0)</f>
        <v>0</v>
      </c>
      <c r="BH374" s="183">
        <f>IF(N374="sníž. přenesená",J374,0)</f>
        <v>0</v>
      </c>
      <c r="BI374" s="183">
        <f>IF(N374="nulová",J374,0)</f>
        <v>0</v>
      </c>
      <c r="BJ374" s="18" t="s">
        <v>78</v>
      </c>
      <c r="BK374" s="183">
        <f>ROUND(I374*H374,2)</f>
        <v>0</v>
      </c>
      <c r="BL374" s="18" t="s">
        <v>88</v>
      </c>
      <c r="BM374" s="182" t="s">
        <v>559</v>
      </c>
    </row>
    <row r="375" s="13" customFormat="1">
      <c r="A375" s="13"/>
      <c r="B375" s="189"/>
      <c r="C375" s="13"/>
      <c r="D375" s="190" t="s">
        <v>156</v>
      </c>
      <c r="E375" s="191" t="s">
        <v>1</v>
      </c>
      <c r="F375" s="192" t="s">
        <v>560</v>
      </c>
      <c r="G375" s="13"/>
      <c r="H375" s="191" t="s">
        <v>1</v>
      </c>
      <c r="I375" s="193"/>
      <c r="J375" s="13"/>
      <c r="K375" s="13"/>
      <c r="L375" s="189"/>
      <c r="M375" s="194"/>
      <c r="N375" s="195"/>
      <c r="O375" s="195"/>
      <c r="P375" s="195"/>
      <c r="Q375" s="195"/>
      <c r="R375" s="195"/>
      <c r="S375" s="195"/>
      <c r="T375" s="19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91" t="s">
        <v>156</v>
      </c>
      <c r="AU375" s="191" t="s">
        <v>82</v>
      </c>
      <c r="AV375" s="13" t="s">
        <v>78</v>
      </c>
      <c r="AW375" s="13" t="s">
        <v>30</v>
      </c>
      <c r="AX375" s="13" t="s">
        <v>73</v>
      </c>
      <c r="AY375" s="191" t="s">
        <v>128</v>
      </c>
    </row>
    <row r="376" s="14" customFormat="1">
      <c r="A376" s="14"/>
      <c r="B376" s="197"/>
      <c r="C376" s="14"/>
      <c r="D376" s="190" t="s">
        <v>156</v>
      </c>
      <c r="E376" s="198" t="s">
        <v>1</v>
      </c>
      <c r="F376" s="199" t="s">
        <v>97</v>
      </c>
      <c r="G376" s="14"/>
      <c r="H376" s="200">
        <v>7</v>
      </c>
      <c r="I376" s="201"/>
      <c r="J376" s="14"/>
      <c r="K376" s="14"/>
      <c r="L376" s="197"/>
      <c r="M376" s="202"/>
      <c r="N376" s="203"/>
      <c r="O376" s="203"/>
      <c r="P376" s="203"/>
      <c r="Q376" s="203"/>
      <c r="R376" s="203"/>
      <c r="S376" s="203"/>
      <c r="T376" s="20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198" t="s">
        <v>156</v>
      </c>
      <c r="AU376" s="198" t="s">
        <v>82</v>
      </c>
      <c r="AV376" s="14" t="s">
        <v>82</v>
      </c>
      <c r="AW376" s="14" t="s">
        <v>30</v>
      </c>
      <c r="AX376" s="14" t="s">
        <v>73</v>
      </c>
      <c r="AY376" s="198" t="s">
        <v>128</v>
      </c>
    </row>
    <row r="377" s="13" customFormat="1">
      <c r="A377" s="13"/>
      <c r="B377" s="189"/>
      <c r="C377" s="13"/>
      <c r="D377" s="190" t="s">
        <v>156</v>
      </c>
      <c r="E377" s="191" t="s">
        <v>1</v>
      </c>
      <c r="F377" s="192" t="s">
        <v>561</v>
      </c>
      <c r="G377" s="13"/>
      <c r="H377" s="191" t="s">
        <v>1</v>
      </c>
      <c r="I377" s="193"/>
      <c r="J377" s="13"/>
      <c r="K377" s="13"/>
      <c r="L377" s="189"/>
      <c r="M377" s="194"/>
      <c r="N377" s="195"/>
      <c r="O377" s="195"/>
      <c r="P377" s="195"/>
      <c r="Q377" s="195"/>
      <c r="R377" s="195"/>
      <c r="S377" s="195"/>
      <c r="T377" s="19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91" t="s">
        <v>156</v>
      </c>
      <c r="AU377" s="191" t="s">
        <v>82</v>
      </c>
      <c r="AV377" s="13" t="s">
        <v>78</v>
      </c>
      <c r="AW377" s="13" t="s">
        <v>30</v>
      </c>
      <c r="AX377" s="13" t="s">
        <v>73</v>
      </c>
      <c r="AY377" s="191" t="s">
        <v>128</v>
      </c>
    </row>
    <row r="378" s="14" customFormat="1">
      <c r="A378" s="14"/>
      <c r="B378" s="197"/>
      <c r="C378" s="14"/>
      <c r="D378" s="190" t="s">
        <v>156</v>
      </c>
      <c r="E378" s="198" t="s">
        <v>1</v>
      </c>
      <c r="F378" s="199" t="s">
        <v>88</v>
      </c>
      <c r="G378" s="14"/>
      <c r="H378" s="200">
        <v>4</v>
      </c>
      <c r="I378" s="201"/>
      <c r="J378" s="14"/>
      <c r="K378" s="14"/>
      <c r="L378" s="197"/>
      <c r="M378" s="202"/>
      <c r="N378" s="203"/>
      <c r="O378" s="203"/>
      <c r="P378" s="203"/>
      <c r="Q378" s="203"/>
      <c r="R378" s="203"/>
      <c r="S378" s="203"/>
      <c r="T378" s="20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198" t="s">
        <v>156</v>
      </c>
      <c r="AU378" s="198" t="s">
        <v>82</v>
      </c>
      <c r="AV378" s="14" t="s">
        <v>82</v>
      </c>
      <c r="AW378" s="14" t="s">
        <v>30</v>
      </c>
      <c r="AX378" s="14" t="s">
        <v>73</v>
      </c>
      <c r="AY378" s="198" t="s">
        <v>128</v>
      </c>
    </row>
    <row r="379" s="15" customFormat="1">
      <c r="A379" s="15"/>
      <c r="B379" s="205"/>
      <c r="C379" s="15"/>
      <c r="D379" s="190" t="s">
        <v>156</v>
      </c>
      <c r="E379" s="206" t="s">
        <v>1</v>
      </c>
      <c r="F379" s="207" t="s">
        <v>159</v>
      </c>
      <c r="G379" s="15"/>
      <c r="H379" s="208">
        <v>11</v>
      </c>
      <c r="I379" s="209"/>
      <c r="J379" s="15"/>
      <c r="K379" s="15"/>
      <c r="L379" s="205"/>
      <c r="M379" s="210"/>
      <c r="N379" s="211"/>
      <c r="O379" s="211"/>
      <c r="P379" s="211"/>
      <c r="Q379" s="211"/>
      <c r="R379" s="211"/>
      <c r="S379" s="211"/>
      <c r="T379" s="212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06" t="s">
        <v>156</v>
      </c>
      <c r="AU379" s="206" t="s">
        <v>82</v>
      </c>
      <c r="AV379" s="15" t="s">
        <v>88</v>
      </c>
      <c r="AW379" s="15" t="s">
        <v>30</v>
      </c>
      <c r="AX379" s="15" t="s">
        <v>78</v>
      </c>
      <c r="AY379" s="206" t="s">
        <v>128</v>
      </c>
    </row>
    <row r="380" s="12" customFormat="1" ht="22.8" customHeight="1">
      <c r="A380" s="12"/>
      <c r="B380" s="157"/>
      <c r="C380" s="12"/>
      <c r="D380" s="158" t="s">
        <v>72</v>
      </c>
      <c r="E380" s="168" t="s">
        <v>144</v>
      </c>
      <c r="F380" s="168" t="s">
        <v>176</v>
      </c>
      <c r="G380" s="12"/>
      <c r="H380" s="12"/>
      <c r="I380" s="160"/>
      <c r="J380" s="169">
        <f>BK380</f>
        <v>0</v>
      </c>
      <c r="K380" s="12"/>
      <c r="L380" s="157"/>
      <c r="M380" s="162"/>
      <c r="N380" s="163"/>
      <c r="O380" s="163"/>
      <c r="P380" s="164">
        <f>SUM(P381:P518)</f>
        <v>0</v>
      </c>
      <c r="Q380" s="163"/>
      <c r="R380" s="164">
        <f>SUM(R381:R518)</f>
        <v>0</v>
      </c>
      <c r="S380" s="163"/>
      <c r="T380" s="165">
        <f>SUM(T381:T518)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158" t="s">
        <v>78</v>
      </c>
      <c r="AT380" s="166" t="s">
        <v>72</v>
      </c>
      <c r="AU380" s="166" t="s">
        <v>78</v>
      </c>
      <c r="AY380" s="158" t="s">
        <v>128</v>
      </c>
      <c r="BK380" s="167">
        <f>SUM(BK381:BK518)</f>
        <v>0</v>
      </c>
    </row>
    <row r="381" s="2" customFormat="1" ht="16.5" customHeight="1">
      <c r="A381" s="37"/>
      <c r="B381" s="170"/>
      <c r="C381" s="171" t="s">
        <v>562</v>
      </c>
      <c r="D381" s="171" t="s">
        <v>130</v>
      </c>
      <c r="E381" s="172" t="s">
        <v>563</v>
      </c>
      <c r="F381" s="173" t="s">
        <v>564</v>
      </c>
      <c r="G381" s="174" t="s">
        <v>132</v>
      </c>
      <c r="H381" s="175">
        <v>1</v>
      </c>
      <c r="I381" s="176"/>
      <c r="J381" s="177">
        <f>ROUND(I381*H381,2)</f>
        <v>0</v>
      </c>
      <c r="K381" s="173" t="s">
        <v>155</v>
      </c>
      <c r="L381" s="38"/>
      <c r="M381" s="178" t="s">
        <v>1</v>
      </c>
      <c r="N381" s="179" t="s">
        <v>38</v>
      </c>
      <c r="O381" s="76"/>
      <c r="P381" s="180">
        <f>O381*H381</f>
        <v>0</v>
      </c>
      <c r="Q381" s="180">
        <v>0</v>
      </c>
      <c r="R381" s="180">
        <f>Q381*H381</f>
        <v>0</v>
      </c>
      <c r="S381" s="180">
        <v>0</v>
      </c>
      <c r="T381" s="181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82" t="s">
        <v>88</v>
      </c>
      <c r="AT381" s="182" t="s">
        <v>130</v>
      </c>
      <c r="AU381" s="182" t="s">
        <v>82</v>
      </c>
      <c r="AY381" s="18" t="s">
        <v>128</v>
      </c>
      <c r="BE381" s="183">
        <f>IF(N381="základní",J381,0)</f>
        <v>0</v>
      </c>
      <c r="BF381" s="183">
        <f>IF(N381="snížená",J381,0)</f>
        <v>0</v>
      </c>
      <c r="BG381" s="183">
        <f>IF(N381="zákl. přenesená",J381,0)</f>
        <v>0</v>
      </c>
      <c r="BH381" s="183">
        <f>IF(N381="sníž. přenesená",J381,0)</f>
        <v>0</v>
      </c>
      <c r="BI381" s="183">
        <f>IF(N381="nulová",J381,0)</f>
        <v>0</v>
      </c>
      <c r="BJ381" s="18" t="s">
        <v>78</v>
      </c>
      <c r="BK381" s="183">
        <f>ROUND(I381*H381,2)</f>
        <v>0</v>
      </c>
      <c r="BL381" s="18" t="s">
        <v>88</v>
      </c>
      <c r="BM381" s="182" t="s">
        <v>565</v>
      </c>
    </row>
    <row r="382" s="2" customFormat="1" ht="16.5" customHeight="1">
      <c r="A382" s="37"/>
      <c r="B382" s="170"/>
      <c r="C382" s="171" t="s">
        <v>379</v>
      </c>
      <c r="D382" s="171" t="s">
        <v>130</v>
      </c>
      <c r="E382" s="172" t="s">
        <v>566</v>
      </c>
      <c r="F382" s="173" t="s">
        <v>567</v>
      </c>
      <c r="G382" s="174" t="s">
        <v>195</v>
      </c>
      <c r="H382" s="175">
        <v>3</v>
      </c>
      <c r="I382" s="176"/>
      <c r="J382" s="177">
        <f>ROUND(I382*H382,2)</f>
        <v>0</v>
      </c>
      <c r="K382" s="173" t="s">
        <v>155</v>
      </c>
      <c r="L382" s="38"/>
      <c r="M382" s="178" t="s">
        <v>1</v>
      </c>
      <c r="N382" s="179" t="s">
        <v>38</v>
      </c>
      <c r="O382" s="76"/>
      <c r="P382" s="180">
        <f>O382*H382</f>
        <v>0</v>
      </c>
      <c r="Q382" s="180">
        <v>0</v>
      </c>
      <c r="R382" s="180">
        <f>Q382*H382</f>
        <v>0</v>
      </c>
      <c r="S382" s="180">
        <v>0</v>
      </c>
      <c r="T382" s="181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82" t="s">
        <v>88</v>
      </c>
      <c r="AT382" s="182" t="s">
        <v>130</v>
      </c>
      <c r="AU382" s="182" t="s">
        <v>82</v>
      </c>
      <c r="AY382" s="18" t="s">
        <v>128</v>
      </c>
      <c r="BE382" s="183">
        <f>IF(N382="základní",J382,0)</f>
        <v>0</v>
      </c>
      <c r="BF382" s="183">
        <f>IF(N382="snížená",J382,0)</f>
        <v>0</v>
      </c>
      <c r="BG382" s="183">
        <f>IF(N382="zákl. přenesená",J382,0)</f>
        <v>0</v>
      </c>
      <c r="BH382" s="183">
        <f>IF(N382="sníž. přenesená",J382,0)</f>
        <v>0</v>
      </c>
      <c r="BI382" s="183">
        <f>IF(N382="nulová",J382,0)</f>
        <v>0</v>
      </c>
      <c r="BJ382" s="18" t="s">
        <v>78</v>
      </c>
      <c r="BK382" s="183">
        <f>ROUND(I382*H382,2)</f>
        <v>0</v>
      </c>
      <c r="BL382" s="18" t="s">
        <v>88</v>
      </c>
      <c r="BM382" s="182" t="s">
        <v>568</v>
      </c>
    </row>
    <row r="383" s="2" customFormat="1" ht="16.5" customHeight="1">
      <c r="A383" s="37"/>
      <c r="B383" s="170"/>
      <c r="C383" s="213" t="s">
        <v>569</v>
      </c>
      <c r="D383" s="213" t="s">
        <v>334</v>
      </c>
      <c r="E383" s="214" t="s">
        <v>570</v>
      </c>
      <c r="F383" s="215" t="s">
        <v>571</v>
      </c>
      <c r="G383" s="216" t="s">
        <v>195</v>
      </c>
      <c r="H383" s="217">
        <v>3</v>
      </c>
      <c r="I383" s="218"/>
      <c r="J383" s="219">
        <f>ROUND(I383*H383,2)</f>
        <v>0</v>
      </c>
      <c r="K383" s="215" t="s">
        <v>155</v>
      </c>
      <c r="L383" s="220"/>
      <c r="M383" s="221" t="s">
        <v>1</v>
      </c>
      <c r="N383" s="222" t="s">
        <v>38</v>
      </c>
      <c r="O383" s="76"/>
      <c r="P383" s="180">
        <f>O383*H383</f>
        <v>0</v>
      </c>
      <c r="Q383" s="180">
        <v>0</v>
      </c>
      <c r="R383" s="180">
        <f>Q383*H383</f>
        <v>0</v>
      </c>
      <c r="S383" s="180">
        <v>0</v>
      </c>
      <c r="T383" s="181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2" t="s">
        <v>100</v>
      </c>
      <c r="AT383" s="182" t="s">
        <v>334</v>
      </c>
      <c r="AU383" s="182" t="s">
        <v>82</v>
      </c>
      <c r="AY383" s="18" t="s">
        <v>128</v>
      </c>
      <c r="BE383" s="183">
        <f>IF(N383="základní",J383,0)</f>
        <v>0</v>
      </c>
      <c r="BF383" s="183">
        <f>IF(N383="snížená",J383,0)</f>
        <v>0</v>
      </c>
      <c r="BG383" s="183">
        <f>IF(N383="zákl. přenesená",J383,0)</f>
        <v>0</v>
      </c>
      <c r="BH383" s="183">
        <f>IF(N383="sníž. přenesená",J383,0)</f>
        <v>0</v>
      </c>
      <c r="BI383" s="183">
        <f>IF(N383="nulová",J383,0)</f>
        <v>0</v>
      </c>
      <c r="BJ383" s="18" t="s">
        <v>78</v>
      </c>
      <c r="BK383" s="183">
        <f>ROUND(I383*H383,2)</f>
        <v>0</v>
      </c>
      <c r="BL383" s="18" t="s">
        <v>88</v>
      </c>
      <c r="BM383" s="182" t="s">
        <v>572</v>
      </c>
    </row>
    <row r="384" s="2" customFormat="1" ht="16.5" customHeight="1">
      <c r="A384" s="37"/>
      <c r="B384" s="170"/>
      <c r="C384" s="171" t="s">
        <v>385</v>
      </c>
      <c r="D384" s="171" t="s">
        <v>130</v>
      </c>
      <c r="E384" s="172" t="s">
        <v>573</v>
      </c>
      <c r="F384" s="173" t="s">
        <v>574</v>
      </c>
      <c r="G384" s="174" t="s">
        <v>185</v>
      </c>
      <c r="H384" s="175">
        <v>48</v>
      </c>
      <c r="I384" s="176"/>
      <c r="J384" s="177">
        <f>ROUND(I384*H384,2)</f>
        <v>0</v>
      </c>
      <c r="K384" s="173" t="s">
        <v>155</v>
      </c>
      <c r="L384" s="38"/>
      <c r="M384" s="178" t="s">
        <v>1</v>
      </c>
      <c r="N384" s="179" t="s">
        <v>38</v>
      </c>
      <c r="O384" s="76"/>
      <c r="P384" s="180">
        <f>O384*H384</f>
        <v>0</v>
      </c>
      <c r="Q384" s="180">
        <v>0</v>
      </c>
      <c r="R384" s="180">
        <f>Q384*H384</f>
        <v>0</v>
      </c>
      <c r="S384" s="180">
        <v>0</v>
      </c>
      <c r="T384" s="181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82" t="s">
        <v>88</v>
      </c>
      <c r="AT384" s="182" t="s">
        <v>130</v>
      </c>
      <c r="AU384" s="182" t="s">
        <v>82</v>
      </c>
      <c r="AY384" s="18" t="s">
        <v>128</v>
      </c>
      <c r="BE384" s="183">
        <f>IF(N384="základní",J384,0)</f>
        <v>0</v>
      </c>
      <c r="BF384" s="183">
        <f>IF(N384="snížená",J384,0)</f>
        <v>0</v>
      </c>
      <c r="BG384" s="183">
        <f>IF(N384="zákl. přenesená",J384,0)</f>
        <v>0</v>
      </c>
      <c r="BH384" s="183">
        <f>IF(N384="sníž. přenesená",J384,0)</f>
        <v>0</v>
      </c>
      <c r="BI384" s="183">
        <f>IF(N384="nulová",J384,0)</f>
        <v>0</v>
      </c>
      <c r="BJ384" s="18" t="s">
        <v>78</v>
      </c>
      <c r="BK384" s="183">
        <f>ROUND(I384*H384,2)</f>
        <v>0</v>
      </c>
      <c r="BL384" s="18" t="s">
        <v>88</v>
      </c>
      <c r="BM384" s="182" t="s">
        <v>575</v>
      </c>
    </row>
    <row r="385" s="13" customFormat="1">
      <c r="A385" s="13"/>
      <c r="B385" s="189"/>
      <c r="C385" s="13"/>
      <c r="D385" s="190" t="s">
        <v>156</v>
      </c>
      <c r="E385" s="191" t="s">
        <v>1</v>
      </c>
      <c r="F385" s="192" t="s">
        <v>576</v>
      </c>
      <c r="G385" s="13"/>
      <c r="H385" s="191" t="s">
        <v>1</v>
      </c>
      <c r="I385" s="193"/>
      <c r="J385" s="13"/>
      <c r="K385" s="13"/>
      <c r="L385" s="189"/>
      <c r="M385" s="194"/>
      <c r="N385" s="195"/>
      <c r="O385" s="195"/>
      <c r="P385" s="195"/>
      <c r="Q385" s="195"/>
      <c r="R385" s="195"/>
      <c r="S385" s="195"/>
      <c r="T385" s="19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91" t="s">
        <v>156</v>
      </c>
      <c r="AU385" s="191" t="s">
        <v>82</v>
      </c>
      <c r="AV385" s="13" t="s">
        <v>78</v>
      </c>
      <c r="AW385" s="13" t="s">
        <v>30</v>
      </c>
      <c r="AX385" s="13" t="s">
        <v>73</v>
      </c>
      <c r="AY385" s="191" t="s">
        <v>128</v>
      </c>
    </row>
    <row r="386" s="13" customFormat="1">
      <c r="A386" s="13"/>
      <c r="B386" s="189"/>
      <c r="C386" s="13"/>
      <c r="D386" s="190" t="s">
        <v>156</v>
      </c>
      <c r="E386" s="191" t="s">
        <v>1</v>
      </c>
      <c r="F386" s="192" t="s">
        <v>577</v>
      </c>
      <c r="G386" s="13"/>
      <c r="H386" s="191" t="s">
        <v>1</v>
      </c>
      <c r="I386" s="193"/>
      <c r="J386" s="13"/>
      <c r="K386" s="13"/>
      <c r="L386" s="189"/>
      <c r="M386" s="194"/>
      <c r="N386" s="195"/>
      <c r="O386" s="195"/>
      <c r="P386" s="195"/>
      <c r="Q386" s="195"/>
      <c r="R386" s="195"/>
      <c r="S386" s="195"/>
      <c r="T386" s="19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1" t="s">
        <v>156</v>
      </c>
      <c r="AU386" s="191" t="s">
        <v>82</v>
      </c>
      <c r="AV386" s="13" t="s">
        <v>78</v>
      </c>
      <c r="AW386" s="13" t="s">
        <v>30</v>
      </c>
      <c r="AX386" s="13" t="s">
        <v>73</v>
      </c>
      <c r="AY386" s="191" t="s">
        <v>128</v>
      </c>
    </row>
    <row r="387" s="14" customFormat="1">
      <c r="A387" s="14"/>
      <c r="B387" s="197"/>
      <c r="C387" s="14"/>
      <c r="D387" s="190" t="s">
        <v>156</v>
      </c>
      <c r="E387" s="198" t="s">
        <v>1</v>
      </c>
      <c r="F387" s="199" t="s">
        <v>78</v>
      </c>
      <c r="G387" s="14"/>
      <c r="H387" s="200">
        <v>1</v>
      </c>
      <c r="I387" s="201"/>
      <c r="J387" s="14"/>
      <c r="K387" s="14"/>
      <c r="L387" s="197"/>
      <c r="M387" s="202"/>
      <c r="N387" s="203"/>
      <c r="O387" s="203"/>
      <c r="P387" s="203"/>
      <c r="Q387" s="203"/>
      <c r="R387" s="203"/>
      <c r="S387" s="203"/>
      <c r="T387" s="20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198" t="s">
        <v>156</v>
      </c>
      <c r="AU387" s="198" t="s">
        <v>82</v>
      </c>
      <c r="AV387" s="14" t="s">
        <v>82</v>
      </c>
      <c r="AW387" s="14" t="s">
        <v>30</v>
      </c>
      <c r="AX387" s="14" t="s">
        <v>73</v>
      </c>
      <c r="AY387" s="198" t="s">
        <v>128</v>
      </c>
    </row>
    <row r="388" s="13" customFormat="1">
      <c r="A388" s="13"/>
      <c r="B388" s="189"/>
      <c r="C388" s="13"/>
      <c r="D388" s="190" t="s">
        <v>156</v>
      </c>
      <c r="E388" s="191" t="s">
        <v>1</v>
      </c>
      <c r="F388" s="192" t="s">
        <v>578</v>
      </c>
      <c r="G388" s="13"/>
      <c r="H388" s="191" t="s">
        <v>1</v>
      </c>
      <c r="I388" s="193"/>
      <c r="J388" s="13"/>
      <c r="K388" s="13"/>
      <c r="L388" s="189"/>
      <c r="M388" s="194"/>
      <c r="N388" s="195"/>
      <c r="O388" s="195"/>
      <c r="P388" s="195"/>
      <c r="Q388" s="195"/>
      <c r="R388" s="195"/>
      <c r="S388" s="195"/>
      <c r="T388" s="19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1" t="s">
        <v>156</v>
      </c>
      <c r="AU388" s="191" t="s">
        <v>82</v>
      </c>
      <c r="AV388" s="13" t="s">
        <v>78</v>
      </c>
      <c r="AW388" s="13" t="s">
        <v>30</v>
      </c>
      <c r="AX388" s="13" t="s">
        <v>73</v>
      </c>
      <c r="AY388" s="191" t="s">
        <v>128</v>
      </c>
    </row>
    <row r="389" s="14" customFormat="1">
      <c r="A389" s="14"/>
      <c r="B389" s="197"/>
      <c r="C389" s="14"/>
      <c r="D389" s="190" t="s">
        <v>156</v>
      </c>
      <c r="E389" s="198" t="s">
        <v>1</v>
      </c>
      <c r="F389" s="199" t="s">
        <v>78</v>
      </c>
      <c r="G389" s="14"/>
      <c r="H389" s="200">
        <v>1</v>
      </c>
      <c r="I389" s="201"/>
      <c r="J389" s="14"/>
      <c r="K389" s="14"/>
      <c r="L389" s="197"/>
      <c r="M389" s="202"/>
      <c r="N389" s="203"/>
      <c r="O389" s="203"/>
      <c r="P389" s="203"/>
      <c r="Q389" s="203"/>
      <c r="R389" s="203"/>
      <c r="S389" s="203"/>
      <c r="T389" s="20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198" t="s">
        <v>156</v>
      </c>
      <c r="AU389" s="198" t="s">
        <v>82</v>
      </c>
      <c r="AV389" s="14" t="s">
        <v>82</v>
      </c>
      <c r="AW389" s="14" t="s">
        <v>30</v>
      </c>
      <c r="AX389" s="14" t="s">
        <v>73</v>
      </c>
      <c r="AY389" s="198" t="s">
        <v>128</v>
      </c>
    </row>
    <row r="390" s="13" customFormat="1">
      <c r="A390" s="13"/>
      <c r="B390" s="189"/>
      <c r="C390" s="13"/>
      <c r="D390" s="190" t="s">
        <v>156</v>
      </c>
      <c r="E390" s="191" t="s">
        <v>1</v>
      </c>
      <c r="F390" s="192" t="s">
        <v>579</v>
      </c>
      <c r="G390" s="13"/>
      <c r="H390" s="191" t="s">
        <v>1</v>
      </c>
      <c r="I390" s="193"/>
      <c r="J390" s="13"/>
      <c r="K390" s="13"/>
      <c r="L390" s="189"/>
      <c r="M390" s="194"/>
      <c r="N390" s="195"/>
      <c r="O390" s="195"/>
      <c r="P390" s="195"/>
      <c r="Q390" s="195"/>
      <c r="R390" s="195"/>
      <c r="S390" s="195"/>
      <c r="T390" s="19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91" t="s">
        <v>156</v>
      </c>
      <c r="AU390" s="191" t="s">
        <v>82</v>
      </c>
      <c r="AV390" s="13" t="s">
        <v>78</v>
      </c>
      <c r="AW390" s="13" t="s">
        <v>30</v>
      </c>
      <c r="AX390" s="13" t="s">
        <v>73</v>
      </c>
      <c r="AY390" s="191" t="s">
        <v>128</v>
      </c>
    </row>
    <row r="391" s="14" customFormat="1">
      <c r="A391" s="14"/>
      <c r="B391" s="197"/>
      <c r="C391" s="14"/>
      <c r="D391" s="190" t="s">
        <v>156</v>
      </c>
      <c r="E391" s="198" t="s">
        <v>1</v>
      </c>
      <c r="F391" s="199" t="s">
        <v>8</v>
      </c>
      <c r="G391" s="14"/>
      <c r="H391" s="200">
        <v>12</v>
      </c>
      <c r="I391" s="201"/>
      <c r="J391" s="14"/>
      <c r="K391" s="14"/>
      <c r="L391" s="197"/>
      <c r="M391" s="202"/>
      <c r="N391" s="203"/>
      <c r="O391" s="203"/>
      <c r="P391" s="203"/>
      <c r="Q391" s="203"/>
      <c r="R391" s="203"/>
      <c r="S391" s="203"/>
      <c r="T391" s="20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198" t="s">
        <v>156</v>
      </c>
      <c r="AU391" s="198" t="s">
        <v>82</v>
      </c>
      <c r="AV391" s="14" t="s">
        <v>82</v>
      </c>
      <c r="AW391" s="14" t="s">
        <v>30</v>
      </c>
      <c r="AX391" s="14" t="s">
        <v>73</v>
      </c>
      <c r="AY391" s="198" t="s">
        <v>128</v>
      </c>
    </row>
    <row r="392" s="13" customFormat="1">
      <c r="A392" s="13"/>
      <c r="B392" s="189"/>
      <c r="C392" s="13"/>
      <c r="D392" s="190" t="s">
        <v>156</v>
      </c>
      <c r="E392" s="191" t="s">
        <v>1</v>
      </c>
      <c r="F392" s="192" t="s">
        <v>580</v>
      </c>
      <c r="G392" s="13"/>
      <c r="H392" s="191" t="s">
        <v>1</v>
      </c>
      <c r="I392" s="193"/>
      <c r="J392" s="13"/>
      <c r="K392" s="13"/>
      <c r="L392" s="189"/>
      <c r="M392" s="194"/>
      <c r="N392" s="195"/>
      <c r="O392" s="195"/>
      <c r="P392" s="195"/>
      <c r="Q392" s="195"/>
      <c r="R392" s="195"/>
      <c r="S392" s="195"/>
      <c r="T392" s="19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1" t="s">
        <v>156</v>
      </c>
      <c r="AU392" s="191" t="s">
        <v>82</v>
      </c>
      <c r="AV392" s="13" t="s">
        <v>78</v>
      </c>
      <c r="AW392" s="13" t="s">
        <v>30</v>
      </c>
      <c r="AX392" s="13" t="s">
        <v>73</v>
      </c>
      <c r="AY392" s="191" t="s">
        <v>128</v>
      </c>
    </row>
    <row r="393" s="14" customFormat="1">
      <c r="A393" s="14"/>
      <c r="B393" s="197"/>
      <c r="C393" s="14"/>
      <c r="D393" s="190" t="s">
        <v>156</v>
      </c>
      <c r="E393" s="198" t="s">
        <v>1</v>
      </c>
      <c r="F393" s="199" t="s">
        <v>78</v>
      </c>
      <c r="G393" s="14"/>
      <c r="H393" s="200">
        <v>1</v>
      </c>
      <c r="I393" s="201"/>
      <c r="J393" s="14"/>
      <c r="K393" s="14"/>
      <c r="L393" s="197"/>
      <c r="M393" s="202"/>
      <c r="N393" s="203"/>
      <c r="O393" s="203"/>
      <c r="P393" s="203"/>
      <c r="Q393" s="203"/>
      <c r="R393" s="203"/>
      <c r="S393" s="203"/>
      <c r="T393" s="20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198" t="s">
        <v>156</v>
      </c>
      <c r="AU393" s="198" t="s">
        <v>82</v>
      </c>
      <c r="AV393" s="14" t="s">
        <v>82</v>
      </c>
      <c r="AW393" s="14" t="s">
        <v>30</v>
      </c>
      <c r="AX393" s="14" t="s">
        <v>73</v>
      </c>
      <c r="AY393" s="198" t="s">
        <v>128</v>
      </c>
    </row>
    <row r="394" s="13" customFormat="1">
      <c r="A394" s="13"/>
      <c r="B394" s="189"/>
      <c r="C394" s="13"/>
      <c r="D394" s="190" t="s">
        <v>156</v>
      </c>
      <c r="E394" s="191" t="s">
        <v>1</v>
      </c>
      <c r="F394" s="192" t="s">
        <v>581</v>
      </c>
      <c r="G394" s="13"/>
      <c r="H394" s="191" t="s">
        <v>1</v>
      </c>
      <c r="I394" s="193"/>
      <c r="J394" s="13"/>
      <c r="K394" s="13"/>
      <c r="L394" s="189"/>
      <c r="M394" s="194"/>
      <c r="N394" s="195"/>
      <c r="O394" s="195"/>
      <c r="P394" s="195"/>
      <c r="Q394" s="195"/>
      <c r="R394" s="195"/>
      <c r="S394" s="195"/>
      <c r="T394" s="19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1" t="s">
        <v>156</v>
      </c>
      <c r="AU394" s="191" t="s">
        <v>82</v>
      </c>
      <c r="AV394" s="13" t="s">
        <v>78</v>
      </c>
      <c r="AW394" s="13" t="s">
        <v>30</v>
      </c>
      <c r="AX394" s="13" t="s">
        <v>73</v>
      </c>
      <c r="AY394" s="191" t="s">
        <v>128</v>
      </c>
    </row>
    <row r="395" s="14" customFormat="1">
      <c r="A395" s="14"/>
      <c r="B395" s="197"/>
      <c r="C395" s="14"/>
      <c r="D395" s="190" t="s">
        <v>156</v>
      </c>
      <c r="E395" s="198" t="s">
        <v>1</v>
      </c>
      <c r="F395" s="199" t="s">
        <v>100</v>
      </c>
      <c r="G395" s="14"/>
      <c r="H395" s="200">
        <v>8</v>
      </c>
      <c r="I395" s="201"/>
      <c r="J395" s="14"/>
      <c r="K395" s="14"/>
      <c r="L395" s="197"/>
      <c r="M395" s="202"/>
      <c r="N395" s="203"/>
      <c r="O395" s="203"/>
      <c r="P395" s="203"/>
      <c r="Q395" s="203"/>
      <c r="R395" s="203"/>
      <c r="S395" s="203"/>
      <c r="T395" s="20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198" t="s">
        <v>156</v>
      </c>
      <c r="AU395" s="198" t="s">
        <v>82</v>
      </c>
      <c r="AV395" s="14" t="s">
        <v>82</v>
      </c>
      <c r="AW395" s="14" t="s">
        <v>30</v>
      </c>
      <c r="AX395" s="14" t="s">
        <v>73</v>
      </c>
      <c r="AY395" s="198" t="s">
        <v>128</v>
      </c>
    </row>
    <row r="396" s="13" customFormat="1">
      <c r="A396" s="13"/>
      <c r="B396" s="189"/>
      <c r="C396" s="13"/>
      <c r="D396" s="190" t="s">
        <v>156</v>
      </c>
      <c r="E396" s="191" t="s">
        <v>1</v>
      </c>
      <c r="F396" s="192" t="s">
        <v>582</v>
      </c>
      <c r="G396" s="13"/>
      <c r="H396" s="191" t="s">
        <v>1</v>
      </c>
      <c r="I396" s="193"/>
      <c r="J396" s="13"/>
      <c r="K396" s="13"/>
      <c r="L396" s="189"/>
      <c r="M396" s="194"/>
      <c r="N396" s="195"/>
      <c r="O396" s="195"/>
      <c r="P396" s="195"/>
      <c r="Q396" s="195"/>
      <c r="R396" s="195"/>
      <c r="S396" s="195"/>
      <c r="T396" s="19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1" t="s">
        <v>156</v>
      </c>
      <c r="AU396" s="191" t="s">
        <v>82</v>
      </c>
      <c r="AV396" s="13" t="s">
        <v>78</v>
      </c>
      <c r="AW396" s="13" t="s">
        <v>30</v>
      </c>
      <c r="AX396" s="13" t="s">
        <v>73</v>
      </c>
      <c r="AY396" s="191" t="s">
        <v>128</v>
      </c>
    </row>
    <row r="397" s="14" customFormat="1">
      <c r="A397" s="14"/>
      <c r="B397" s="197"/>
      <c r="C397" s="14"/>
      <c r="D397" s="190" t="s">
        <v>156</v>
      </c>
      <c r="E397" s="198" t="s">
        <v>1</v>
      </c>
      <c r="F397" s="199" t="s">
        <v>78</v>
      </c>
      <c r="G397" s="14"/>
      <c r="H397" s="200">
        <v>1</v>
      </c>
      <c r="I397" s="201"/>
      <c r="J397" s="14"/>
      <c r="K397" s="14"/>
      <c r="L397" s="197"/>
      <c r="M397" s="202"/>
      <c r="N397" s="203"/>
      <c r="O397" s="203"/>
      <c r="P397" s="203"/>
      <c r="Q397" s="203"/>
      <c r="R397" s="203"/>
      <c r="S397" s="203"/>
      <c r="T397" s="20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198" t="s">
        <v>156</v>
      </c>
      <c r="AU397" s="198" t="s">
        <v>82</v>
      </c>
      <c r="AV397" s="14" t="s">
        <v>82</v>
      </c>
      <c r="AW397" s="14" t="s">
        <v>30</v>
      </c>
      <c r="AX397" s="14" t="s">
        <v>73</v>
      </c>
      <c r="AY397" s="198" t="s">
        <v>128</v>
      </c>
    </row>
    <row r="398" s="13" customFormat="1">
      <c r="A398" s="13"/>
      <c r="B398" s="189"/>
      <c r="C398" s="13"/>
      <c r="D398" s="190" t="s">
        <v>156</v>
      </c>
      <c r="E398" s="191" t="s">
        <v>1</v>
      </c>
      <c r="F398" s="192" t="s">
        <v>187</v>
      </c>
      <c r="G398" s="13"/>
      <c r="H398" s="191" t="s">
        <v>1</v>
      </c>
      <c r="I398" s="193"/>
      <c r="J398" s="13"/>
      <c r="K398" s="13"/>
      <c r="L398" s="189"/>
      <c r="M398" s="194"/>
      <c r="N398" s="195"/>
      <c r="O398" s="195"/>
      <c r="P398" s="195"/>
      <c r="Q398" s="195"/>
      <c r="R398" s="195"/>
      <c r="S398" s="195"/>
      <c r="T398" s="19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1" t="s">
        <v>156</v>
      </c>
      <c r="AU398" s="191" t="s">
        <v>82</v>
      </c>
      <c r="AV398" s="13" t="s">
        <v>78</v>
      </c>
      <c r="AW398" s="13" t="s">
        <v>30</v>
      </c>
      <c r="AX398" s="13" t="s">
        <v>73</v>
      </c>
      <c r="AY398" s="191" t="s">
        <v>128</v>
      </c>
    </row>
    <row r="399" s="14" customFormat="1">
      <c r="A399" s="14"/>
      <c r="B399" s="197"/>
      <c r="C399" s="14"/>
      <c r="D399" s="190" t="s">
        <v>156</v>
      </c>
      <c r="E399" s="198" t="s">
        <v>1</v>
      </c>
      <c r="F399" s="199" t="s">
        <v>146</v>
      </c>
      <c r="G399" s="14"/>
      <c r="H399" s="200">
        <v>24</v>
      </c>
      <c r="I399" s="201"/>
      <c r="J399" s="14"/>
      <c r="K399" s="14"/>
      <c r="L399" s="197"/>
      <c r="M399" s="202"/>
      <c r="N399" s="203"/>
      <c r="O399" s="203"/>
      <c r="P399" s="203"/>
      <c r="Q399" s="203"/>
      <c r="R399" s="203"/>
      <c r="S399" s="203"/>
      <c r="T399" s="20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198" t="s">
        <v>156</v>
      </c>
      <c r="AU399" s="198" t="s">
        <v>82</v>
      </c>
      <c r="AV399" s="14" t="s">
        <v>82</v>
      </c>
      <c r="AW399" s="14" t="s">
        <v>30</v>
      </c>
      <c r="AX399" s="14" t="s">
        <v>73</v>
      </c>
      <c r="AY399" s="198" t="s">
        <v>128</v>
      </c>
    </row>
    <row r="400" s="15" customFormat="1">
      <c r="A400" s="15"/>
      <c r="B400" s="205"/>
      <c r="C400" s="15"/>
      <c r="D400" s="190" t="s">
        <v>156</v>
      </c>
      <c r="E400" s="206" t="s">
        <v>1</v>
      </c>
      <c r="F400" s="207" t="s">
        <v>159</v>
      </c>
      <c r="G400" s="15"/>
      <c r="H400" s="208">
        <v>48</v>
      </c>
      <c r="I400" s="209"/>
      <c r="J400" s="15"/>
      <c r="K400" s="15"/>
      <c r="L400" s="205"/>
      <c r="M400" s="210"/>
      <c r="N400" s="211"/>
      <c r="O400" s="211"/>
      <c r="P400" s="211"/>
      <c r="Q400" s="211"/>
      <c r="R400" s="211"/>
      <c r="S400" s="211"/>
      <c r="T400" s="212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06" t="s">
        <v>156</v>
      </c>
      <c r="AU400" s="206" t="s">
        <v>82</v>
      </c>
      <c r="AV400" s="15" t="s">
        <v>88</v>
      </c>
      <c r="AW400" s="15" t="s">
        <v>30</v>
      </c>
      <c r="AX400" s="15" t="s">
        <v>78</v>
      </c>
      <c r="AY400" s="206" t="s">
        <v>128</v>
      </c>
    </row>
    <row r="401" s="2" customFormat="1" ht="16.5" customHeight="1">
      <c r="A401" s="37"/>
      <c r="B401" s="170"/>
      <c r="C401" s="213" t="s">
        <v>583</v>
      </c>
      <c r="D401" s="213" t="s">
        <v>334</v>
      </c>
      <c r="E401" s="214" t="s">
        <v>584</v>
      </c>
      <c r="F401" s="215" t="s">
        <v>585</v>
      </c>
      <c r="G401" s="216" t="s">
        <v>185</v>
      </c>
      <c r="H401" s="217">
        <v>1</v>
      </c>
      <c r="I401" s="218"/>
      <c r="J401" s="219">
        <f>ROUND(I401*H401,2)</f>
        <v>0</v>
      </c>
      <c r="K401" s="215" t="s">
        <v>155</v>
      </c>
      <c r="L401" s="220"/>
      <c r="M401" s="221" t="s">
        <v>1</v>
      </c>
      <c r="N401" s="222" t="s">
        <v>38</v>
      </c>
      <c r="O401" s="76"/>
      <c r="P401" s="180">
        <f>O401*H401</f>
        <v>0</v>
      </c>
      <c r="Q401" s="180">
        <v>0</v>
      </c>
      <c r="R401" s="180">
        <f>Q401*H401</f>
        <v>0</v>
      </c>
      <c r="S401" s="180">
        <v>0</v>
      </c>
      <c r="T401" s="181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82" t="s">
        <v>100</v>
      </c>
      <c r="AT401" s="182" t="s">
        <v>334</v>
      </c>
      <c r="AU401" s="182" t="s">
        <v>82</v>
      </c>
      <c r="AY401" s="18" t="s">
        <v>128</v>
      </c>
      <c r="BE401" s="183">
        <f>IF(N401="základní",J401,0)</f>
        <v>0</v>
      </c>
      <c r="BF401" s="183">
        <f>IF(N401="snížená",J401,0)</f>
        <v>0</v>
      </c>
      <c r="BG401" s="183">
        <f>IF(N401="zákl. přenesená",J401,0)</f>
        <v>0</v>
      </c>
      <c r="BH401" s="183">
        <f>IF(N401="sníž. přenesená",J401,0)</f>
        <v>0</v>
      </c>
      <c r="BI401" s="183">
        <f>IF(N401="nulová",J401,0)</f>
        <v>0</v>
      </c>
      <c r="BJ401" s="18" t="s">
        <v>78</v>
      </c>
      <c r="BK401" s="183">
        <f>ROUND(I401*H401,2)</f>
        <v>0</v>
      </c>
      <c r="BL401" s="18" t="s">
        <v>88</v>
      </c>
      <c r="BM401" s="182" t="s">
        <v>586</v>
      </c>
    </row>
    <row r="402" s="13" customFormat="1">
      <c r="A402" s="13"/>
      <c r="B402" s="189"/>
      <c r="C402" s="13"/>
      <c r="D402" s="190" t="s">
        <v>156</v>
      </c>
      <c r="E402" s="191" t="s">
        <v>1</v>
      </c>
      <c r="F402" s="192" t="s">
        <v>587</v>
      </c>
      <c r="G402" s="13"/>
      <c r="H402" s="191" t="s">
        <v>1</v>
      </c>
      <c r="I402" s="193"/>
      <c r="J402" s="13"/>
      <c r="K402" s="13"/>
      <c r="L402" s="189"/>
      <c r="M402" s="194"/>
      <c r="N402" s="195"/>
      <c r="O402" s="195"/>
      <c r="P402" s="195"/>
      <c r="Q402" s="195"/>
      <c r="R402" s="195"/>
      <c r="S402" s="195"/>
      <c r="T402" s="19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1" t="s">
        <v>156</v>
      </c>
      <c r="AU402" s="191" t="s">
        <v>82</v>
      </c>
      <c r="AV402" s="13" t="s">
        <v>78</v>
      </c>
      <c r="AW402" s="13" t="s">
        <v>30</v>
      </c>
      <c r="AX402" s="13" t="s">
        <v>73</v>
      </c>
      <c r="AY402" s="191" t="s">
        <v>128</v>
      </c>
    </row>
    <row r="403" s="14" customFormat="1">
      <c r="A403" s="14"/>
      <c r="B403" s="197"/>
      <c r="C403" s="14"/>
      <c r="D403" s="190" t="s">
        <v>156</v>
      </c>
      <c r="E403" s="198" t="s">
        <v>1</v>
      </c>
      <c r="F403" s="199" t="s">
        <v>78</v>
      </c>
      <c r="G403" s="14"/>
      <c r="H403" s="200">
        <v>1</v>
      </c>
      <c r="I403" s="201"/>
      <c r="J403" s="14"/>
      <c r="K403" s="14"/>
      <c r="L403" s="197"/>
      <c r="M403" s="202"/>
      <c r="N403" s="203"/>
      <c r="O403" s="203"/>
      <c r="P403" s="203"/>
      <c r="Q403" s="203"/>
      <c r="R403" s="203"/>
      <c r="S403" s="203"/>
      <c r="T403" s="20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198" t="s">
        <v>156</v>
      </c>
      <c r="AU403" s="198" t="s">
        <v>82</v>
      </c>
      <c r="AV403" s="14" t="s">
        <v>82</v>
      </c>
      <c r="AW403" s="14" t="s">
        <v>30</v>
      </c>
      <c r="AX403" s="14" t="s">
        <v>73</v>
      </c>
      <c r="AY403" s="198" t="s">
        <v>128</v>
      </c>
    </row>
    <row r="404" s="15" customFormat="1">
      <c r="A404" s="15"/>
      <c r="B404" s="205"/>
      <c r="C404" s="15"/>
      <c r="D404" s="190" t="s">
        <v>156</v>
      </c>
      <c r="E404" s="206" t="s">
        <v>1</v>
      </c>
      <c r="F404" s="207" t="s">
        <v>159</v>
      </c>
      <c r="G404" s="15"/>
      <c r="H404" s="208">
        <v>1</v>
      </c>
      <c r="I404" s="209"/>
      <c r="J404" s="15"/>
      <c r="K404" s="15"/>
      <c r="L404" s="205"/>
      <c r="M404" s="210"/>
      <c r="N404" s="211"/>
      <c r="O404" s="211"/>
      <c r="P404" s="211"/>
      <c r="Q404" s="211"/>
      <c r="R404" s="211"/>
      <c r="S404" s="211"/>
      <c r="T404" s="212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06" t="s">
        <v>156</v>
      </c>
      <c r="AU404" s="206" t="s">
        <v>82</v>
      </c>
      <c r="AV404" s="15" t="s">
        <v>88</v>
      </c>
      <c r="AW404" s="15" t="s">
        <v>30</v>
      </c>
      <c r="AX404" s="15" t="s">
        <v>78</v>
      </c>
      <c r="AY404" s="206" t="s">
        <v>128</v>
      </c>
    </row>
    <row r="405" s="2" customFormat="1" ht="16.5" customHeight="1">
      <c r="A405" s="37"/>
      <c r="B405" s="170"/>
      <c r="C405" s="213" t="s">
        <v>393</v>
      </c>
      <c r="D405" s="213" t="s">
        <v>334</v>
      </c>
      <c r="E405" s="214" t="s">
        <v>588</v>
      </c>
      <c r="F405" s="215" t="s">
        <v>589</v>
      </c>
      <c r="G405" s="216" t="s">
        <v>185</v>
      </c>
      <c r="H405" s="217">
        <v>3</v>
      </c>
      <c r="I405" s="218"/>
      <c r="J405" s="219">
        <f>ROUND(I405*H405,2)</f>
        <v>0</v>
      </c>
      <c r="K405" s="215" t="s">
        <v>155</v>
      </c>
      <c r="L405" s="220"/>
      <c r="M405" s="221" t="s">
        <v>1</v>
      </c>
      <c r="N405" s="222" t="s">
        <v>38</v>
      </c>
      <c r="O405" s="76"/>
      <c r="P405" s="180">
        <f>O405*H405</f>
        <v>0</v>
      </c>
      <c r="Q405" s="180">
        <v>0</v>
      </c>
      <c r="R405" s="180">
        <f>Q405*H405</f>
        <v>0</v>
      </c>
      <c r="S405" s="180">
        <v>0</v>
      </c>
      <c r="T405" s="181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82" t="s">
        <v>100</v>
      </c>
      <c r="AT405" s="182" t="s">
        <v>334</v>
      </c>
      <c r="AU405" s="182" t="s">
        <v>82</v>
      </c>
      <c r="AY405" s="18" t="s">
        <v>128</v>
      </c>
      <c r="BE405" s="183">
        <f>IF(N405="základní",J405,0)</f>
        <v>0</v>
      </c>
      <c r="BF405" s="183">
        <f>IF(N405="snížená",J405,0)</f>
        <v>0</v>
      </c>
      <c r="BG405" s="183">
        <f>IF(N405="zákl. přenesená",J405,0)</f>
        <v>0</v>
      </c>
      <c r="BH405" s="183">
        <f>IF(N405="sníž. přenesená",J405,0)</f>
        <v>0</v>
      </c>
      <c r="BI405" s="183">
        <f>IF(N405="nulová",J405,0)</f>
        <v>0</v>
      </c>
      <c r="BJ405" s="18" t="s">
        <v>78</v>
      </c>
      <c r="BK405" s="183">
        <f>ROUND(I405*H405,2)</f>
        <v>0</v>
      </c>
      <c r="BL405" s="18" t="s">
        <v>88</v>
      </c>
      <c r="BM405" s="182" t="s">
        <v>590</v>
      </c>
    </row>
    <row r="406" s="13" customFormat="1">
      <c r="A406" s="13"/>
      <c r="B406" s="189"/>
      <c r="C406" s="13"/>
      <c r="D406" s="190" t="s">
        <v>156</v>
      </c>
      <c r="E406" s="191" t="s">
        <v>1</v>
      </c>
      <c r="F406" s="192" t="s">
        <v>578</v>
      </c>
      <c r="G406" s="13"/>
      <c r="H406" s="191" t="s">
        <v>1</v>
      </c>
      <c r="I406" s="193"/>
      <c r="J406" s="13"/>
      <c r="K406" s="13"/>
      <c r="L406" s="189"/>
      <c r="M406" s="194"/>
      <c r="N406" s="195"/>
      <c r="O406" s="195"/>
      <c r="P406" s="195"/>
      <c r="Q406" s="195"/>
      <c r="R406" s="195"/>
      <c r="S406" s="195"/>
      <c r="T406" s="19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91" t="s">
        <v>156</v>
      </c>
      <c r="AU406" s="191" t="s">
        <v>82</v>
      </c>
      <c r="AV406" s="13" t="s">
        <v>78</v>
      </c>
      <c r="AW406" s="13" t="s">
        <v>30</v>
      </c>
      <c r="AX406" s="13" t="s">
        <v>73</v>
      </c>
      <c r="AY406" s="191" t="s">
        <v>128</v>
      </c>
    </row>
    <row r="407" s="14" customFormat="1">
      <c r="A407" s="14"/>
      <c r="B407" s="197"/>
      <c r="C407" s="14"/>
      <c r="D407" s="190" t="s">
        <v>156</v>
      </c>
      <c r="E407" s="198" t="s">
        <v>1</v>
      </c>
      <c r="F407" s="199" t="s">
        <v>78</v>
      </c>
      <c r="G407" s="14"/>
      <c r="H407" s="200">
        <v>1</v>
      </c>
      <c r="I407" s="201"/>
      <c r="J407" s="14"/>
      <c r="K407" s="14"/>
      <c r="L407" s="197"/>
      <c r="M407" s="202"/>
      <c r="N407" s="203"/>
      <c r="O407" s="203"/>
      <c r="P407" s="203"/>
      <c r="Q407" s="203"/>
      <c r="R407" s="203"/>
      <c r="S407" s="203"/>
      <c r="T407" s="20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198" t="s">
        <v>156</v>
      </c>
      <c r="AU407" s="198" t="s">
        <v>82</v>
      </c>
      <c r="AV407" s="14" t="s">
        <v>82</v>
      </c>
      <c r="AW407" s="14" t="s">
        <v>30</v>
      </c>
      <c r="AX407" s="14" t="s">
        <v>73</v>
      </c>
      <c r="AY407" s="198" t="s">
        <v>128</v>
      </c>
    </row>
    <row r="408" s="13" customFormat="1">
      <c r="A408" s="13"/>
      <c r="B408" s="189"/>
      <c r="C408" s="13"/>
      <c r="D408" s="190" t="s">
        <v>156</v>
      </c>
      <c r="E408" s="191" t="s">
        <v>1</v>
      </c>
      <c r="F408" s="192" t="s">
        <v>579</v>
      </c>
      <c r="G408" s="13"/>
      <c r="H408" s="191" t="s">
        <v>1</v>
      </c>
      <c r="I408" s="193"/>
      <c r="J408" s="13"/>
      <c r="K408" s="13"/>
      <c r="L408" s="189"/>
      <c r="M408" s="194"/>
      <c r="N408" s="195"/>
      <c r="O408" s="195"/>
      <c r="P408" s="195"/>
      <c r="Q408" s="195"/>
      <c r="R408" s="195"/>
      <c r="S408" s="195"/>
      <c r="T408" s="19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1" t="s">
        <v>156</v>
      </c>
      <c r="AU408" s="191" t="s">
        <v>82</v>
      </c>
      <c r="AV408" s="13" t="s">
        <v>78</v>
      </c>
      <c r="AW408" s="13" t="s">
        <v>30</v>
      </c>
      <c r="AX408" s="13" t="s">
        <v>73</v>
      </c>
      <c r="AY408" s="191" t="s">
        <v>128</v>
      </c>
    </row>
    <row r="409" s="14" customFormat="1">
      <c r="A409" s="14"/>
      <c r="B409" s="197"/>
      <c r="C409" s="14"/>
      <c r="D409" s="190" t="s">
        <v>156</v>
      </c>
      <c r="E409" s="198" t="s">
        <v>1</v>
      </c>
      <c r="F409" s="199" t="s">
        <v>82</v>
      </c>
      <c r="G409" s="14"/>
      <c r="H409" s="200">
        <v>2</v>
      </c>
      <c r="I409" s="201"/>
      <c r="J409" s="14"/>
      <c r="K409" s="14"/>
      <c r="L409" s="197"/>
      <c r="M409" s="202"/>
      <c r="N409" s="203"/>
      <c r="O409" s="203"/>
      <c r="P409" s="203"/>
      <c r="Q409" s="203"/>
      <c r="R409" s="203"/>
      <c r="S409" s="203"/>
      <c r="T409" s="20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198" t="s">
        <v>156</v>
      </c>
      <c r="AU409" s="198" t="s">
        <v>82</v>
      </c>
      <c r="AV409" s="14" t="s">
        <v>82</v>
      </c>
      <c r="AW409" s="14" t="s">
        <v>30</v>
      </c>
      <c r="AX409" s="14" t="s">
        <v>73</v>
      </c>
      <c r="AY409" s="198" t="s">
        <v>128</v>
      </c>
    </row>
    <row r="410" s="15" customFormat="1">
      <c r="A410" s="15"/>
      <c r="B410" s="205"/>
      <c r="C410" s="15"/>
      <c r="D410" s="190" t="s">
        <v>156</v>
      </c>
      <c r="E410" s="206" t="s">
        <v>1</v>
      </c>
      <c r="F410" s="207" t="s">
        <v>159</v>
      </c>
      <c r="G410" s="15"/>
      <c r="H410" s="208">
        <v>3</v>
      </c>
      <c r="I410" s="209"/>
      <c r="J410" s="15"/>
      <c r="K410" s="15"/>
      <c r="L410" s="205"/>
      <c r="M410" s="210"/>
      <c r="N410" s="211"/>
      <c r="O410" s="211"/>
      <c r="P410" s="211"/>
      <c r="Q410" s="211"/>
      <c r="R410" s="211"/>
      <c r="S410" s="211"/>
      <c r="T410" s="212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06" t="s">
        <v>156</v>
      </c>
      <c r="AU410" s="206" t="s">
        <v>82</v>
      </c>
      <c r="AV410" s="15" t="s">
        <v>88</v>
      </c>
      <c r="AW410" s="15" t="s">
        <v>30</v>
      </c>
      <c r="AX410" s="15" t="s">
        <v>78</v>
      </c>
      <c r="AY410" s="206" t="s">
        <v>128</v>
      </c>
    </row>
    <row r="411" s="2" customFormat="1" ht="16.5" customHeight="1">
      <c r="A411" s="37"/>
      <c r="B411" s="170"/>
      <c r="C411" s="213" t="s">
        <v>591</v>
      </c>
      <c r="D411" s="213" t="s">
        <v>334</v>
      </c>
      <c r="E411" s="214" t="s">
        <v>592</v>
      </c>
      <c r="F411" s="215" t="s">
        <v>593</v>
      </c>
      <c r="G411" s="216" t="s">
        <v>185</v>
      </c>
      <c r="H411" s="217">
        <v>10</v>
      </c>
      <c r="I411" s="218"/>
      <c r="J411" s="219">
        <f>ROUND(I411*H411,2)</f>
        <v>0</v>
      </c>
      <c r="K411" s="215" t="s">
        <v>155</v>
      </c>
      <c r="L411" s="220"/>
      <c r="M411" s="221" t="s">
        <v>1</v>
      </c>
      <c r="N411" s="222" t="s">
        <v>38</v>
      </c>
      <c r="O411" s="76"/>
      <c r="P411" s="180">
        <f>O411*H411</f>
        <v>0</v>
      </c>
      <c r="Q411" s="180">
        <v>0</v>
      </c>
      <c r="R411" s="180">
        <f>Q411*H411</f>
        <v>0</v>
      </c>
      <c r="S411" s="180">
        <v>0</v>
      </c>
      <c r="T411" s="181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182" t="s">
        <v>100</v>
      </c>
      <c r="AT411" s="182" t="s">
        <v>334</v>
      </c>
      <c r="AU411" s="182" t="s">
        <v>82</v>
      </c>
      <c r="AY411" s="18" t="s">
        <v>128</v>
      </c>
      <c r="BE411" s="183">
        <f>IF(N411="základní",J411,0)</f>
        <v>0</v>
      </c>
      <c r="BF411" s="183">
        <f>IF(N411="snížená",J411,0)</f>
        <v>0</v>
      </c>
      <c r="BG411" s="183">
        <f>IF(N411="zákl. přenesená",J411,0)</f>
        <v>0</v>
      </c>
      <c r="BH411" s="183">
        <f>IF(N411="sníž. přenesená",J411,0)</f>
        <v>0</v>
      </c>
      <c r="BI411" s="183">
        <f>IF(N411="nulová",J411,0)</f>
        <v>0</v>
      </c>
      <c r="BJ411" s="18" t="s">
        <v>78</v>
      </c>
      <c r="BK411" s="183">
        <f>ROUND(I411*H411,2)</f>
        <v>0</v>
      </c>
      <c r="BL411" s="18" t="s">
        <v>88</v>
      </c>
      <c r="BM411" s="182" t="s">
        <v>594</v>
      </c>
    </row>
    <row r="412" s="13" customFormat="1">
      <c r="A412" s="13"/>
      <c r="B412" s="189"/>
      <c r="C412" s="13"/>
      <c r="D412" s="190" t="s">
        <v>156</v>
      </c>
      <c r="E412" s="191" t="s">
        <v>1</v>
      </c>
      <c r="F412" s="192" t="s">
        <v>582</v>
      </c>
      <c r="G412" s="13"/>
      <c r="H412" s="191" t="s">
        <v>1</v>
      </c>
      <c r="I412" s="193"/>
      <c r="J412" s="13"/>
      <c r="K412" s="13"/>
      <c r="L412" s="189"/>
      <c r="M412" s="194"/>
      <c r="N412" s="195"/>
      <c r="O412" s="195"/>
      <c r="P412" s="195"/>
      <c r="Q412" s="195"/>
      <c r="R412" s="195"/>
      <c r="S412" s="195"/>
      <c r="T412" s="19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91" t="s">
        <v>156</v>
      </c>
      <c r="AU412" s="191" t="s">
        <v>82</v>
      </c>
      <c r="AV412" s="13" t="s">
        <v>78</v>
      </c>
      <c r="AW412" s="13" t="s">
        <v>30</v>
      </c>
      <c r="AX412" s="13" t="s">
        <v>73</v>
      </c>
      <c r="AY412" s="191" t="s">
        <v>128</v>
      </c>
    </row>
    <row r="413" s="14" customFormat="1">
      <c r="A413" s="14"/>
      <c r="B413" s="197"/>
      <c r="C413" s="14"/>
      <c r="D413" s="190" t="s">
        <v>156</v>
      </c>
      <c r="E413" s="198" t="s">
        <v>1</v>
      </c>
      <c r="F413" s="199" t="s">
        <v>78</v>
      </c>
      <c r="G413" s="14"/>
      <c r="H413" s="200">
        <v>1</v>
      </c>
      <c r="I413" s="201"/>
      <c r="J413" s="14"/>
      <c r="K413" s="14"/>
      <c r="L413" s="197"/>
      <c r="M413" s="202"/>
      <c r="N413" s="203"/>
      <c r="O413" s="203"/>
      <c r="P413" s="203"/>
      <c r="Q413" s="203"/>
      <c r="R413" s="203"/>
      <c r="S413" s="203"/>
      <c r="T413" s="20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198" t="s">
        <v>156</v>
      </c>
      <c r="AU413" s="198" t="s">
        <v>82</v>
      </c>
      <c r="AV413" s="14" t="s">
        <v>82</v>
      </c>
      <c r="AW413" s="14" t="s">
        <v>30</v>
      </c>
      <c r="AX413" s="14" t="s">
        <v>73</v>
      </c>
      <c r="AY413" s="198" t="s">
        <v>128</v>
      </c>
    </row>
    <row r="414" s="13" customFormat="1">
      <c r="A414" s="13"/>
      <c r="B414" s="189"/>
      <c r="C414" s="13"/>
      <c r="D414" s="190" t="s">
        <v>156</v>
      </c>
      <c r="E414" s="191" t="s">
        <v>1</v>
      </c>
      <c r="F414" s="192" t="s">
        <v>580</v>
      </c>
      <c r="G414" s="13"/>
      <c r="H414" s="191" t="s">
        <v>1</v>
      </c>
      <c r="I414" s="193"/>
      <c r="J414" s="13"/>
      <c r="K414" s="13"/>
      <c r="L414" s="189"/>
      <c r="M414" s="194"/>
      <c r="N414" s="195"/>
      <c r="O414" s="195"/>
      <c r="P414" s="195"/>
      <c r="Q414" s="195"/>
      <c r="R414" s="195"/>
      <c r="S414" s="195"/>
      <c r="T414" s="19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1" t="s">
        <v>156</v>
      </c>
      <c r="AU414" s="191" t="s">
        <v>82</v>
      </c>
      <c r="AV414" s="13" t="s">
        <v>78</v>
      </c>
      <c r="AW414" s="13" t="s">
        <v>30</v>
      </c>
      <c r="AX414" s="13" t="s">
        <v>73</v>
      </c>
      <c r="AY414" s="191" t="s">
        <v>128</v>
      </c>
    </row>
    <row r="415" s="14" customFormat="1">
      <c r="A415" s="14"/>
      <c r="B415" s="197"/>
      <c r="C415" s="14"/>
      <c r="D415" s="190" t="s">
        <v>156</v>
      </c>
      <c r="E415" s="198" t="s">
        <v>1</v>
      </c>
      <c r="F415" s="199" t="s">
        <v>78</v>
      </c>
      <c r="G415" s="14"/>
      <c r="H415" s="200">
        <v>1</v>
      </c>
      <c r="I415" s="201"/>
      <c r="J415" s="14"/>
      <c r="K415" s="14"/>
      <c r="L415" s="197"/>
      <c r="M415" s="202"/>
      <c r="N415" s="203"/>
      <c r="O415" s="203"/>
      <c r="P415" s="203"/>
      <c r="Q415" s="203"/>
      <c r="R415" s="203"/>
      <c r="S415" s="203"/>
      <c r="T415" s="20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198" t="s">
        <v>156</v>
      </c>
      <c r="AU415" s="198" t="s">
        <v>82</v>
      </c>
      <c r="AV415" s="14" t="s">
        <v>82</v>
      </c>
      <c r="AW415" s="14" t="s">
        <v>30</v>
      </c>
      <c r="AX415" s="14" t="s">
        <v>73</v>
      </c>
      <c r="AY415" s="198" t="s">
        <v>128</v>
      </c>
    </row>
    <row r="416" s="13" customFormat="1">
      <c r="A416" s="13"/>
      <c r="B416" s="189"/>
      <c r="C416" s="13"/>
      <c r="D416" s="190" t="s">
        <v>156</v>
      </c>
      <c r="E416" s="191" t="s">
        <v>1</v>
      </c>
      <c r="F416" s="192" t="s">
        <v>581</v>
      </c>
      <c r="G416" s="13"/>
      <c r="H416" s="191" t="s">
        <v>1</v>
      </c>
      <c r="I416" s="193"/>
      <c r="J416" s="13"/>
      <c r="K416" s="13"/>
      <c r="L416" s="189"/>
      <c r="M416" s="194"/>
      <c r="N416" s="195"/>
      <c r="O416" s="195"/>
      <c r="P416" s="195"/>
      <c r="Q416" s="195"/>
      <c r="R416" s="195"/>
      <c r="S416" s="195"/>
      <c r="T416" s="19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91" t="s">
        <v>156</v>
      </c>
      <c r="AU416" s="191" t="s">
        <v>82</v>
      </c>
      <c r="AV416" s="13" t="s">
        <v>78</v>
      </c>
      <c r="AW416" s="13" t="s">
        <v>30</v>
      </c>
      <c r="AX416" s="13" t="s">
        <v>73</v>
      </c>
      <c r="AY416" s="191" t="s">
        <v>128</v>
      </c>
    </row>
    <row r="417" s="14" customFormat="1">
      <c r="A417" s="14"/>
      <c r="B417" s="197"/>
      <c r="C417" s="14"/>
      <c r="D417" s="190" t="s">
        <v>156</v>
      </c>
      <c r="E417" s="198" t="s">
        <v>1</v>
      </c>
      <c r="F417" s="199" t="s">
        <v>100</v>
      </c>
      <c r="G417" s="14"/>
      <c r="H417" s="200">
        <v>8</v>
      </c>
      <c r="I417" s="201"/>
      <c r="J417" s="14"/>
      <c r="K417" s="14"/>
      <c r="L417" s="197"/>
      <c r="M417" s="202"/>
      <c r="N417" s="203"/>
      <c r="O417" s="203"/>
      <c r="P417" s="203"/>
      <c r="Q417" s="203"/>
      <c r="R417" s="203"/>
      <c r="S417" s="203"/>
      <c r="T417" s="20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198" t="s">
        <v>156</v>
      </c>
      <c r="AU417" s="198" t="s">
        <v>82</v>
      </c>
      <c r="AV417" s="14" t="s">
        <v>82</v>
      </c>
      <c r="AW417" s="14" t="s">
        <v>30</v>
      </c>
      <c r="AX417" s="14" t="s">
        <v>73</v>
      </c>
      <c r="AY417" s="198" t="s">
        <v>128</v>
      </c>
    </row>
    <row r="418" s="15" customFormat="1">
      <c r="A418" s="15"/>
      <c r="B418" s="205"/>
      <c r="C418" s="15"/>
      <c r="D418" s="190" t="s">
        <v>156</v>
      </c>
      <c r="E418" s="206" t="s">
        <v>1</v>
      </c>
      <c r="F418" s="207" t="s">
        <v>159</v>
      </c>
      <c r="G418" s="15"/>
      <c r="H418" s="208">
        <v>10</v>
      </c>
      <c r="I418" s="209"/>
      <c r="J418" s="15"/>
      <c r="K418" s="15"/>
      <c r="L418" s="205"/>
      <c r="M418" s="210"/>
      <c r="N418" s="211"/>
      <c r="O418" s="211"/>
      <c r="P418" s="211"/>
      <c r="Q418" s="211"/>
      <c r="R418" s="211"/>
      <c r="S418" s="211"/>
      <c r="T418" s="212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06" t="s">
        <v>156</v>
      </c>
      <c r="AU418" s="206" t="s">
        <v>82</v>
      </c>
      <c r="AV418" s="15" t="s">
        <v>88</v>
      </c>
      <c r="AW418" s="15" t="s">
        <v>30</v>
      </c>
      <c r="AX418" s="15" t="s">
        <v>78</v>
      </c>
      <c r="AY418" s="206" t="s">
        <v>128</v>
      </c>
    </row>
    <row r="419" s="2" customFormat="1" ht="16.5" customHeight="1">
      <c r="A419" s="37"/>
      <c r="B419" s="170"/>
      <c r="C419" s="171" t="s">
        <v>397</v>
      </c>
      <c r="D419" s="171" t="s">
        <v>130</v>
      </c>
      <c r="E419" s="172" t="s">
        <v>595</v>
      </c>
      <c r="F419" s="173" t="s">
        <v>596</v>
      </c>
      <c r="G419" s="174" t="s">
        <v>185</v>
      </c>
      <c r="H419" s="175">
        <v>4</v>
      </c>
      <c r="I419" s="176"/>
      <c r="J419" s="177">
        <f>ROUND(I419*H419,2)</f>
        <v>0</v>
      </c>
      <c r="K419" s="173" t="s">
        <v>155</v>
      </c>
      <c r="L419" s="38"/>
      <c r="M419" s="178" t="s">
        <v>1</v>
      </c>
      <c r="N419" s="179" t="s">
        <v>38</v>
      </c>
      <c r="O419" s="76"/>
      <c r="P419" s="180">
        <f>O419*H419</f>
        <v>0</v>
      </c>
      <c r="Q419" s="180">
        <v>0</v>
      </c>
      <c r="R419" s="180">
        <f>Q419*H419</f>
        <v>0</v>
      </c>
      <c r="S419" s="180">
        <v>0</v>
      </c>
      <c r="T419" s="181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82" t="s">
        <v>88</v>
      </c>
      <c r="AT419" s="182" t="s">
        <v>130</v>
      </c>
      <c r="AU419" s="182" t="s">
        <v>82</v>
      </c>
      <c r="AY419" s="18" t="s">
        <v>128</v>
      </c>
      <c r="BE419" s="183">
        <f>IF(N419="základní",J419,0)</f>
        <v>0</v>
      </c>
      <c r="BF419" s="183">
        <f>IF(N419="snížená",J419,0)</f>
        <v>0</v>
      </c>
      <c r="BG419" s="183">
        <f>IF(N419="zákl. přenesená",J419,0)</f>
        <v>0</v>
      </c>
      <c r="BH419" s="183">
        <f>IF(N419="sníž. přenesená",J419,0)</f>
        <v>0</v>
      </c>
      <c r="BI419" s="183">
        <f>IF(N419="nulová",J419,0)</f>
        <v>0</v>
      </c>
      <c r="BJ419" s="18" t="s">
        <v>78</v>
      </c>
      <c r="BK419" s="183">
        <f>ROUND(I419*H419,2)</f>
        <v>0</v>
      </c>
      <c r="BL419" s="18" t="s">
        <v>88</v>
      </c>
      <c r="BM419" s="182" t="s">
        <v>597</v>
      </c>
    </row>
    <row r="420" s="2" customFormat="1" ht="16.5" customHeight="1">
      <c r="A420" s="37"/>
      <c r="B420" s="170"/>
      <c r="C420" s="213" t="s">
        <v>598</v>
      </c>
      <c r="D420" s="213" t="s">
        <v>334</v>
      </c>
      <c r="E420" s="214" t="s">
        <v>599</v>
      </c>
      <c r="F420" s="215" t="s">
        <v>600</v>
      </c>
      <c r="G420" s="216" t="s">
        <v>185</v>
      </c>
      <c r="H420" s="217">
        <v>4</v>
      </c>
      <c r="I420" s="218"/>
      <c r="J420" s="219">
        <f>ROUND(I420*H420,2)</f>
        <v>0</v>
      </c>
      <c r="K420" s="215" t="s">
        <v>155</v>
      </c>
      <c r="L420" s="220"/>
      <c r="M420" s="221" t="s">
        <v>1</v>
      </c>
      <c r="N420" s="222" t="s">
        <v>38</v>
      </c>
      <c r="O420" s="76"/>
      <c r="P420" s="180">
        <f>O420*H420</f>
        <v>0</v>
      </c>
      <c r="Q420" s="180">
        <v>0</v>
      </c>
      <c r="R420" s="180">
        <f>Q420*H420</f>
        <v>0</v>
      </c>
      <c r="S420" s="180">
        <v>0</v>
      </c>
      <c r="T420" s="181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82" t="s">
        <v>100</v>
      </c>
      <c r="AT420" s="182" t="s">
        <v>334</v>
      </c>
      <c r="AU420" s="182" t="s">
        <v>82</v>
      </c>
      <c r="AY420" s="18" t="s">
        <v>128</v>
      </c>
      <c r="BE420" s="183">
        <f>IF(N420="základní",J420,0)</f>
        <v>0</v>
      </c>
      <c r="BF420" s="183">
        <f>IF(N420="snížená",J420,0)</f>
        <v>0</v>
      </c>
      <c r="BG420" s="183">
        <f>IF(N420="zákl. přenesená",J420,0)</f>
        <v>0</v>
      </c>
      <c r="BH420" s="183">
        <f>IF(N420="sníž. přenesená",J420,0)</f>
        <v>0</v>
      </c>
      <c r="BI420" s="183">
        <f>IF(N420="nulová",J420,0)</f>
        <v>0</v>
      </c>
      <c r="BJ420" s="18" t="s">
        <v>78</v>
      </c>
      <c r="BK420" s="183">
        <f>ROUND(I420*H420,2)</f>
        <v>0</v>
      </c>
      <c r="BL420" s="18" t="s">
        <v>88</v>
      </c>
      <c r="BM420" s="182" t="s">
        <v>601</v>
      </c>
    </row>
    <row r="421" s="2" customFormat="1" ht="16.5" customHeight="1">
      <c r="A421" s="37"/>
      <c r="B421" s="170"/>
      <c r="C421" s="213" t="s">
        <v>405</v>
      </c>
      <c r="D421" s="213" t="s">
        <v>334</v>
      </c>
      <c r="E421" s="214" t="s">
        <v>602</v>
      </c>
      <c r="F421" s="215" t="s">
        <v>603</v>
      </c>
      <c r="G421" s="216" t="s">
        <v>185</v>
      </c>
      <c r="H421" s="217">
        <v>4</v>
      </c>
      <c r="I421" s="218"/>
      <c r="J421" s="219">
        <f>ROUND(I421*H421,2)</f>
        <v>0</v>
      </c>
      <c r="K421" s="215" t="s">
        <v>155</v>
      </c>
      <c r="L421" s="220"/>
      <c r="M421" s="221" t="s">
        <v>1</v>
      </c>
      <c r="N421" s="222" t="s">
        <v>38</v>
      </c>
      <c r="O421" s="76"/>
      <c r="P421" s="180">
        <f>O421*H421</f>
        <v>0</v>
      </c>
      <c r="Q421" s="180">
        <v>0</v>
      </c>
      <c r="R421" s="180">
        <f>Q421*H421</f>
        <v>0</v>
      </c>
      <c r="S421" s="180">
        <v>0</v>
      </c>
      <c r="T421" s="181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82" t="s">
        <v>100</v>
      </c>
      <c r="AT421" s="182" t="s">
        <v>334</v>
      </c>
      <c r="AU421" s="182" t="s">
        <v>82</v>
      </c>
      <c r="AY421" s="18" t="s">
        <v>128</v>
      </c>
      <c r="BE421" s="183">
        <f>IF(N421="základní",J421,0)</f>
        <v>0</v>
      </c>
      <c r="BF421" s="183">
        <f>IF(N421="snížená",J421,0)</f>
        <v>0</v>
      </c>
      <c r="BG421" s="183">
        <f>IF(N421="zákl. přenesená",J421,0)</f>
        <v>0</v>
      </c>
      <c r="BH421" s="183">
        <f>IF(N421="sníž. přenesená",J421,0)</f>
        <v>0</v>
      </c>
      <c r="BI421" s="183">
        <f>IF(N421="nulová",J421,0)</f>
        <v>0</v>
      </c>
      <c r="BJ421" s="18" t="s">
        <v>78</v>
      </c>
      <c r="BK421" s="183">
        <f>ROUND(I421*H421,2)</f>
        <v>0</v>
      </c>
      <c r="BL421" s="18" t="s">
        <v>88</v>
      </c>
      <c r="BM421" s="182" t="s">
        <v>604</v>
      </c>
    </row>
    <row r="422" s="2" customFormat="1" ht="16.5" customHeight="1">
      <c r="A422" s="37"/>
      <c r="B422" s="170"/>
      <c r="C422" s="213" t="s">
        <v>605</v>
      </c>
      <c r="D422" s="213" t="s">
        <v>334</v>
      </c>
      <c r="E422" s="214" t="s">
        <v>606</v>
      </c>
      <c r="F422" s="215" t="s">
        <v>607</v>
      </c>
      <c r="G422" s="216" t="s">
        <v>185</v>
      </c>
      <c r="H422" s="217">
        <v>96</v>
      </c>
      <c r="I422" s="218"/>
      <c r="J422" s="219">
        <f>ROUND(I422*H422,2)</f>
        <v>0</v>
      </c>
      <c r="K422" s="215" t="s">
        <v>155</v>
      </c>
      <c r="L422" s="220"/>
      <c r="M422" s="221" t="s">
        <v>1</v>
      </c>
      <c r="N422" s="222" t="s">
        <v>38</v>
      </c>
      <c r="O422" s="76"/>
      <c r="P422" s="180">
        <f>O422*H422</f>
        <v>0</v>
      </c>
      <c r="Q422" s="180">
        <v>0</v>
      </c>
      <c r="R422" s="180">
        <f>Q422*H422</f>
        <v>0</v>
      </c>
      <c r="S422" s="180">
        <v>0</v>
      </c>
      <c r="T422" s="181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182" t="s">
        <v>100</v>
      </c>
      <c r="AT422" s="182" t="s">
        <v>334</v>
      </c>
      <c r="AU422" s="182" t="s">
        <v>82</v>
      </c>
      <c r="AY422" s="18" t="s">
        <v>128</v>
      </c>
      <c r="BE422" s="183">
        <f>IF(N422="základní",J422,0)</f>
        <v>0</v>
      </c>
      <c r="BF422" s="183">
        <f>IF(N422="snížená",J422,0)</f>
        <v>0</v>
      </c>
      <c r="BG422" s="183">
        <f>IF(N422="zákl. přenesená",J422,0)</f>
        <v>0</v>
      </c>
      <c r="BH422" s="183">
        <f>IF(N422="sníž. přenesená",J422,0)</f>
        <v>0</v>
      </c>
      <c r="BI422" s="183">
        <f>IF(N422="nulová",J422,0)</f>
        <v>0</v>
      </c>
      <c r="BJ422" s="18" t="s">
        <v>78</v>
      </c>
      <c r="BK422" s="183">
        <f>ROUND(I422*H422,2)</f>
        <v>0</v>
      </c>
      <c r="BL422" s="18" t="s">
        <v>88</v>
      </c>
      <c r="BM422" s="182" t="s">
        <v>608</v>
      </c>
    </row>
    <row r="423" s="2" customFormat="1" ht="16.5" customHeight="1">
      <c r="A423" s="37"/>
      <c r="B423" s="170"/>
      <c r="C423" s="213" t="s">
        <v>408</v>
      </c>
      <c r="D423" s="213" t="s">
        <v>334</v>
      </c>
      <c r="E423" s="214" t="s">
        <v>609</v>
      </c>
      <c r="F423" s="215" t="s">
        <v>610</v>
      </c>
      <c r="G423" s="216" t="s">
        <v>185</v>
      </c>
      <c r="H423" s="217">
        <v>4</v>
      </c>
      <c r="I423" s="218"/>
      <c r="J423" s="219">
        <f>ROUND(I423*H423,2)</f>
        <v>0</v>
      </c>
      <c r="K423" s="215" t="s">
        <v>155</v>
      </c>
      <c r="L423" s="220"/>
      <c r="M423" s="221" t="s">
        <v>1</v>
      </c>
      <c r="N423" s="222" t="s">
        <v>38</v>
      </c>
      <c r="O423" s="76"/>
      <c r="P423" s="180">
        <f>O423*H423</f>
        <v>0</v>
      </c>
      <c r="Q423" s="180">
        <v>0</v>
      </c>
      <c r="R423" s="180">
        <f>Q423*H423</f>
        <v>0</v>
      </c>
      <c r="S423" s="180">
        <v>0</v>
      </c>
      <c r="T423" s="181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182" t="s">
        <v>100</v>
      </c>
      <c r="AT423" s="182" t="s">
        <v>334</v>
      </c>
      <c r="AU423" s="182" t="s">
        <v>82</v>
      </c>
      <c r="AY423" s="18" t="s">
        <v>128</v>
      </c>
      <c r="BE423" s="183">
        <f>IF(N423="základní",J423,0)</f>
        <v>0</v>
      </c>
      <c r="BF423" s="183">
        <f>IF(N423="snížená",J423,0)</f>
        <v>0</v>
      </c>
      <c r="BG423" s="183">
        <f>IF(N423="zákl. přenesená",J423,0)</f>
        <v>0</v>
      </c>
      <c r="BH423" s="183">
        <f>IF(N423="sníž. přenesená",J423,0)</f>
        <v>0</v>
      </c>
      <c r="BI423" s="183">
        <f>IF(N423="nulová",J423,0)</f>
        <v>0</v>
      </c>
      <c r="BJ423" s="18" t="s">
        <v>78</v>
      </c>
      <c r="BK423" s="183">
        <f>ROUND(I423*H423,2)</f>
        <v>0</v>
      </c>
      <c r="BL423" s="18" t="s">
        <v>88</v>
      </c>
      <c r="BM423" s="182" t="s">
        <v>611</v>
      </c>
    </row>
    <row r="424" s="2" customFormat="1" ht="16.5" customHeight="1">
      <c r="A424" s="37"/>
      <c r="B424" s="170"/>
      <c r="C424" s="171" t="s">
        <v>612</v>
      </c>
      <c r="D424" s="171" t="s">
        <v>130</v>
      </c>
      <c r="E424" s="172" t="s">
        <v>613</v>
      </c>
      <c r="F424" s="173" t="s">
        <v>614</v>
      </c>
      <c r="G424" s="174" t="s">
        <v>195</v>
      </c>
      <c r="H424" s="175">
        <v>742.5</v>
      </c>
      <c r="I424" s="176"/>
      <c r="J424" s="177">
        <f>ROUND(I424*H424,2)</f>
        <v>0</v>
      </c>
      <c r="K424" s="173" t="s">
        <v>155</v>
      </c>
      <c r="L424" s="38"/>
      <c r="M424" s="178" t="s">
        <v>1</v>
      </c>
      <c r="N424" s="179" t="s">
        <v>38</v>
      </c>
      <c r="O424" s="76"/>
      <c r="P424" s="180">
        <f>O424*H424</f>
        <v>0</v>
      </c>
      <c r="Q424" s="180">
        <v>0</v>
      </c>
      <c r="R424" s="180">
        <f>Q424*H424</f>
        <v>0</v>
      </c>
      <c r="S424" s="180">
        <v>0</v>
      </c>
      <c r="T424" s="181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182" t="s">
        <v>88</v>
      </c>
      <c r="AT424" s="182" t="s">
        <v>130</v>
      </c>
      <c r="AU424" s="182" t="s">
        <v>82</v>
      </c>
      <c r="AY424" s="18" t="s">
        <v>128</v>
      </c>
      <c r="BE424" s="183">
        <f>IF(N424="základní",J424,0)</f>
        <v>0</v>
      </c>
      <c r="BF424" s="183">
        <f>IF(N424="snížená",J424,0)</f>
        <v>0</v>
      </c>
      <c r="BG424" s="183">
        <f>IF(N424="zákl. přenesená",J424,0)</f>
        <v>0</v>
      </c>
      <c r="BH424" s="183">
        <f>IF(N424="sníž. přenesená",J424,0)</f>
        <v>0</v>
      </c>
      <c r="BI424" s="183">
        <f>IF(N424="nulová",J424,0)</f>
        <v>0</v>
      </c>
      <c r="BJ424" s="18" t="s">
        <v>78</v>
      </c>
      <c r="BK424" s="183">
        <f>ROUND(I424*H424,2)</f>
        <v>0</v>
      </c>
      <c r="BL424" s="18" t="s">
        <v>88</v>
      </c>
      <c r="BM424" s="182" t="s">
        <v>615</v>
      </c>
    </row>
    <row r="425" s="13" customFormat="1">
      <c r="A425" s="13"/>
      <c r="B425" s="189"/>
      <c r="C425" s="13"/>
      <c r="D425" s="190" t="s">
        <v>156</v>
      </c>
      <c r="E425" s="191" t="s">
        <v>1</v>
      </c>
      <c r="F425" s="192" t="s">
        <v>616</v>
      </c>
      <c r="G425" s="13"/>
      <c r="H425" s="191" t="s">
        <v>1</v>
      </c>
      <c r="I425" s="193"/>
      <c r="J425" s="13"/>
      <c r="K425" s="13"/>
      <c r="L425" s="189"/>
      <c r="M425" s="194"/>
      <c r="N425" s="195"/>
      <c r="O425" s="195"/>
      <c r="P425" s="195"/>
      <c r="Q425" s="195"/>
      <c r="R425" s="195"/>
      <c r="S425" s="195"/>
      <c r="T425" s="19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91" t="s">
        <v>156</v>
      </c>
      <c r="AU425" s="191" t="s">
        <v>82</v>
      </c>
      <c r="AV425" s="13" t="s">
        <v>78</v>
      </c>
      <c r="AW425" s="13" t="s">
        <v>30</v>
      </c>
      <c r="AX425" s="13" t="s">
        <v>73</v>
      </c>
      <c r="AY425" s="191" t="s">
        <v>128</v>
      </c>
    </row>
    <row r="426" s="14" customFormat="1">
      <c r="A426" s="14"/>
      <c r="B426" s="197"/>
      <c r="C426" s="14"/>
      <c r="D426" s="190" t="s">
        <v>156</v>
      </c>
      <c r="E426" s="198" t="s">
        <v>1</v>
      </c>
      <c r="F426" s="199" t="s">
        <v>617</v>
      </c>
      <c r="G426" s="14"/>
      <c r="H426" s="200">
        <v>20</v>
      </c>
      <c r="I426" s="201"/>
      <c r="J426" s="14"/>
      <c r="K426" s="14"/>
      <c r="L426" s="197"/>
      <c r="M426" s="202"/>
      <c r="N426" s="203"/>
      <c r="O426" s="203"/>
      <c r="P426" s="203"/>
      <c r="Q426" s="203"/>
      <c r="R426" s="203"/>
      <c r="S426" s="203"/>
      <c r="T426" s="20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198" t="s">
        <v>156</v>
      </c>
      <c r="AU426" s="198" t="s">
        <v>82</v>
      </c>
      <c r="AV426" s="14" t="s">
        <v>82</v>
      </c>
      <c r="AW426" s="14" t="s">
        <v>30</v>
      </c>
      <c r="AX426" s="14" t="s">
        <v>73</v>
      </c>
      <c r="AY426" s="198" t="s">
        <v>128</v>
      </c>
    </row>
    <row r="427" s="13" customFormat="1">
      <c r="A427" s="13"/>
      <c r="B427" s="189"/>
      <c r="C427" s="13"/>
      <c r="D427" s="190" t="s">
        <v>156</v>
      </c>
      <c r="E427" s="191" t="s">
        <v>1</v>
      </c>
      <c r="F427" s="192" t="s">
        <v>618</v>
      </c>
      <c r="G427" s="13"/>
      <c r="H427" s="191" t="s">
        <v>1</v>
      </c>
      <c r="I427" s="193"/>
      <c r="J427" s="13"/>
      <c r="K427" s="13"/>
      <c r="L427" s="189"/>
      <c r="M427" s="194"/>
      <c r="N427" s="195"/>
      <c r="O427" s="195"/>
      <c r="P427" s="195"/>
      <c r="Q427" s="195"/>
      <c r="R427" s="195"/>
      <c r="S427" s="195"/>
      <c r="T427" s="19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1" t="s">
        <v>156</v>
      </c>
      <c r="AU427" s="191" t="s">
        <v>82</v>
      </c>
      <c r="AV427" s="13" t="s">
        <v>78</v>
      </c>
      <c r="AW427" s="13" t="s">
        <v>30</v>
      </c>
      <c r="AX427" s="13" t="s">
        <v>73</v>
      </c>
      <c r="AY427" s="191" t="s">
        <v>128</v>
      </c>
    </row>
    <row r="428" s="14" customFormat="1">
      <c r="A428" s="14"/>
      <c r="B428" s="197"/>
      <c r="C428" s="14"/>
      <c r="D428" s="190" t="s">
        <v>156</v>
      </c>
      <c r="E428" s="198" t="s">
        <v>1</v>
      </c>
      <c r="F428" s="199" t="s">
        <v>619</v>
      </c>
      <c r="G428" s="14"/>
      <c r="H428" s="200">
        <v>685</v>
      </c>
      <c r="I428" s="201"/>
      <c r="J428" s="14"/>
      <c r="K428" s="14"/>
      <c r="L428" s="197"/>
      <c r="M428" s="202"/>
      <c r="N428" s="203"/>
      <c r="O428" s="203"/>
      <c r="P428" s="203"/>
      <c r="Q428" s="203"/>
      <c r="R428" s="203"/>
      <c r="S428" s="203"/>
      <c r="T428" s="20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198" t="s">
        <v>156</v>
      </c>
      <c r="AU428" s="198" t="s">
        <v>82</v>
      </c>
      <c r="AV428" s="14" t="s">
        <v>82</v>
      </c>
      <c r="AW428" s="14" t="s">
        <v>30</v>
      </c>
      <c r="AX428" s="14" t="s">
        <v>73</v>
      </c>
      <c r="AY428" s="198" t="s">
        <v>128</v>
      </c>
    </row>
    <row r="429" s="13" customFormat="1">
      <c r="A429" s="13"/>
      <c r="B429" s="189"/>
      <c r="C429" s="13"/>
      <c r="D429" s="190" t="s">
        <v>156</v>
      </c>
      <c r="E429" s="191" t="s">
        <v>1</v>
      </c>
      <c r="F429" s="192" t="s">
        <v>616</v>
      </c>
      <c r="G429" s="13"/>
      <c r="H429" s="191" t="s">
        <v>1</v>
      </c>
      <c r="I429" s="193"/>
      <c r="J429" s="13"/>
      <c r="K429" s="13"/>
      <c r="L429" s="189"/>
      <c r="M429" s="194"/>
      <c r="N429" s="195"/>
      <c r="O429" s="195"/>
      <c r="P429" s="195"/>
      <c r="Q429" s="195"/>
      <c r="R429" s="195"/>
      <c r="S429" s="195"/>
      <c r="T429" s="19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91" t="s">
        <v>156</v>
      </c>
      <c r="AU429" s="191" t="s">
        <v>82</v>
      </c>
      <c r="AV429" s="13" t="s">
        <v>78</v>
      </c>
      <c r="AW429" s="13" t="s">
        <v>30</v>
      </c>
      <c r="AX429" s="13" t="s">
        <v>73</v>
      </c>
      <c r="AY429" s="191" t="s">
        <v>128</v>
      </c>
    </row>
    <row r="430" s="14" customFormat="1">
      <c r="A430" s="14"/>
      <c r="B430" s="197"/>
      <c r="C430" s="14"/>
      <c r="D430" s="190" t="s">
        <v>156</v>
      </c>
      <c r="E430" s="198" t="s">
        <v>1</v>
      </c>
      <c r="F430" s="199" t="s">
        <v>620</v>
      </c>
      <c r="G430" s="14"/>
      <c r="H430" s="200">
        <v>37.5</v>
      </c>
      <c r="I430" s="201"/>
      <c r="J430" s="14"/>
      <c r="K430" s="14"/>
      <c r="L430" s="197"/>
      <c r="M430" s="202"/>
      <c r="N430" s="203"/>
      <c r="O430" s="203"/>
      <c r="P430" s="203"/>
      <c r="Q430" s="203"/>
      <c r="R430" s="203"/>
      <c r="S430" s="203"/>
      <c r="T430" s="20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198" t="s">
        <v>156</v>
      </c>
      <c r="AU430" s="198" t="s">
        <v>82</v>
      </c>
      <c r="AV430" s="14" t="s">
        <v>82</v>
      </c>
      <c r="AW430" s="14" t="s">
        <v>30</v>
      </c>
      <c r="AX430" s="14" t="s">
        <v>73</v>
      </c>
      <c r="AY430" s="198" t="s">
        <v>128</v>
      </c>
    </row>
    <row r="431" s="15" customFormat="1">
      <c r="A431" s="15"/>
      <c r="B431" s="205"/>
      <c r="C431" s="15"/>
      <c r="D431" s="190" t="s">
        <v>156</v>
      </c>
      <c r="E431" s="206" t="s">
        <v>1</v>
      </c>
      <c r="F431" s="207" t="s">
        <v>159</v>
      </c>
      <c r="G431" s="15"/>
      <c r="H431" s="208">
        <v>742.5</v>
      </c>
      <c r="I431" s="209"/>
      <c r="J431" s="15"/>
      <c r="K431" s="15"/>
      <c r="L431" s="205"/>
      <c r="M431" s="210"/>
      <c r="N431" s="211"/>
      <c r="O431" s="211"/>
      <c r="P431" s="211"/>
      <c r="Q431" s="211"/>
      <c r="R431" s="211"/>
      <c r="S431" s="211"/>
      <c r="T431" s="212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06" t="s">
        <v>156</v>
      </c>
      <c r="AU431" s="206" t="s">
        <v>82</v>
      </c>
      <c r="AV431" s="15" t="s">
        <v>88</v>
      </c>
      <c r="AW431" s="15" t="s">
        <v>30</v>
      </c>
      <c r="AX431" s="15" t="s">
        <v>78</v>
      </c>
      <c r="AY431" s="206" t="s">
        <v>128</v>
      </c>
    </row>
    <row r="432" s="2" customFormat="1" ht="16.5" customHeight="1">
      <c r="A432" s="37"/>
      <c r="B432" s="170"/>
      <c r="C432" s="171" t="s">
        <v>417</v>
      </c>
      <c r="D432" s="171" t="s">
        <v>130</v>
      </c>
      <c r="E432" s="172" t="s">
        <v>621</v>
      </c>
      <c r="F432" s="173" t="s">
        <v>622</v>
      </c>
      <c r="G432" s="174" t="s">
        <v>195</v>
      </c>
      <c r="H432" s="175">
        <v>155</v>
      </c>
      <c r="I432" s="176"/>
      <c r="J432" s="177">
        <f>ROUND(I432*H432,2)</f>
        <v>0</v>
      </c>
      <c r="K432" s="173" t="s">
        <v>155</v>
      </c>
      <c r="L432" s="38"/>
      <c r="M432" s="178" t="s">
        <v>1</v>
      </c>
      <c r="N432" s="179" t="s">
        <v>38</v>
      </c>
      <c r="O432" s="76"/>
      <c r="P432" s="180">
        <f>O432*H432</f>
        <v>0</v>
      </c>
      <c r="Q432" s="180">
        <v>0</v>
      </c>
      <c r="R432" s="180">
        <f>Q432*H432</f>
        <v>0</v>
      </c>
      <c r="S432" s="180">
        <v>0</v>
      </c>
      <c r="T432" s="181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82" t="s">
        <v>88</v>
      </c>
      <c r="AT432" s="182" t="s">
        <v>130</v>
      </c>
      <c r="AU432" s="182" t="s">
        <v>82</v>
      </c>
      <c r="AY432" s="18" t="s">
        <v>128</v>
      </c>
      <c r="BE432" s="183">
        <f>IF(N432="základní",J432,0)</f>
        <v>0</v>
      </c>
      <c r="BF432" s="183">
        <f>IF(N432="snížená",J432,0)</f>
        <v>0</v>
      </c>
      <c r="BG432" s="183">
        <f>IF(N432="zákl. přenesená",J432,0)</f>
        <v>0</v>
      </c>
      <c r="BH432" s="183">
        <f>IF(N432="sníž. přenesená",J432,0)</f>
        <v>0</v>
      </c>
      <c r="BI432" s="183">
        <f>IF(N432="nulová",J432,0)</f>
        <v>0</v>
      </c>
      <c r="BJ432" s="18" t="s">
        <v>78</v>
      </c>
      <c r="BK432" s="183">
        <f>ROUND(I432*H432,2)</f>
        <v>0</v>
      </c>
      <c r="BL432" s="18" t="s">
        <v>88</v>
      </c>
      <c r="BM432" s="182" t="s">
        <v>623</v>
      </c>
    </row>
    <row r="433" s="13" customFormat="1">
      <c r="A433" s="13"/>
      <c r="B433" s="189"/>
      <c r="C433" s="13"/>
      <c r="D433" s="190" t="s">
        <v>156</v>
      </c>
      <c r="E433" s="191" t="s">
        <v>1</v>
      </c>
      <c r="F433" s="192" t="s">
        <v>624</v>
      </c>
      <c r="G433" s="13"/>
      <c r="H433" s="191" t="s">
        <v>1</v>
      </c>
      <c r="I433" s="193"/>
      <c r="J433" s="13"/>
      <c r="K433" s="13"/>
      <c r="L433" s="189"/>
      <c r="M433" s="194"/>
      <c r="N433" s="195"/>
      <c r="O433" s="195"/>
      <c r="P433" s="195"/>
      <c r="Q433" s="195"/>
      <c r="R433" s="195"/>
      <c r="S433" s="195"/>
      <c r="T433" s="19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91" t="s">
        <v>156</v>
      </c>
      <c r="AU433" s="191" t="s">
        <v>82</v>
      </c>
      <c r="AV433" s="13" t="s">
        <v>78</v>
      </c>
      <c r="AW433" s="13" t="s">
        <v>30</v>
      </c>
      <c r="AX433" s="13" t="s">
        <v>73</v>
      </c>
      <c r="AY433" s="191" t="s">
        <v>128</v>
      </c>
    </row>
    <row r="434" s="14" customFormat="1">
      <c r="A434" s="14"/>
      <c r="B434" s="197"/>
      <c r="C434" s="14"/>
      <c r="D434" s="190" t="s">
        <v>156</v>
      </c>
      <c r="E434" s="198" t="s">
        <v>1</v>
      </c>
      <c r="F434" s="199" t="s">
        <v>625</v>
      </c>
      <c r="G434" s="14"/>
      <c r="H434" s="200">
        <v>40</v>
      </c>
      <c r="I434" s="201"/>
      <c r="J434" s="14"/>
      <c r="K434" s="14"/>
      <c r="L434" s="197"/>
      <c r="M434" s="202"/>
      <c r="N434" s="203"/>
      <c r="O434" s="203"/>
      <c r="P434" s="203"/>
      <c r="Q434" s="203"/>
      <c r="R434" s="203"/>
      <c r="S434" s="203"/>
      <c r="T434" s="20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198" t="s">
        <v>156</v>
      </c>
      <c r="AU434" s="198" t="s">
        <v>82</v>
      </c>
      <c r="AV434" s="14" t="s">
        <v>82</v>
      </c>
      <c r="AW434" s="14" t="s">
        <v>30</v>
      </c>
      <c r="AX434" s="14" t="s">
        <v>73</v>
      </c>
      <c r="AY434" s="198" t="s">
        <v>128</v>
      </c>
    </row>
    <row r="435" s="13" customFormat="1">
      <c r="A435" s="13"/>
      <c r="B435" s="189"/>
      <c r="C435" s="13"/>
      <c r="D435" s="190" t="s">
        <v>156</v>
      </c>
      <c r="E435" s="191" t="s">
        <v>1</v>
      </c>
      <c r="F435" s="192" t="s">
        <v>626</v>
      </c>
      <c r="G435" s="13"/>
      <c r="H435" s="191" t="s">
        <v>1</v>
      </c>
      <c r="I435" s="193"/>
      <c r="J435" s="13"/>
      <c r="K435" s="13"/>
      <c r="L435" s="189"/>
      <c r="M435" s="194"/>
      <c r="N435" s="195"/>
      <c r="O435" s="195"/>
      <c r="P435" s="195"/>
      <c r="Q435" s="195"/>
      <c r="R435" s="195"/>
      <c r="S435" s="195"/>
      <c r="T435" s="19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91" t="s">
        <v>156</v>
      </c>
      <c r="AU435" s="191" t="s">
        <v>82</v>
      </c>
      <c r="AV435" s="13" t="s">
        <v>78</v>
      </c>
      <c r="AW435" s="13" t="s">
        <v>30</v>
      </c>
      <c r="AX435" s="13" t="s">
        <v>73</v>
      </c>
      <c r="AY435" s="191" t="s">
        <v>128</v>
      </c>
    </row>
    <row r="436" s="14" customFormat="1">
      <c r="A436" s="14"/>
      <c r="B436" s="197"/>
      <c r="C436" s="14"/>
      <c r="D436" s="190" t="s">
        <v>156</v>
      </c>
      <c r="E436" s="198" t="s">
        <v>1</v>
      </c>
      <c r="F436" s="199" t="s">
        <v>627</v>
      </c>
      <c r="G436" s="14"/>
      <c r="H436" s="200">
        <v>15</v>
      </c>
      <c r="I436" s="201"/>
      <c r="J436" s="14"/>
      <c r="K436" s="14"/>
      <c r="L436" s="197"/>
      <c r="M436" s="202"/>
      <c r="N436" s="203"/>
      <c r="O436" s="203"/>
      <c r="P436" s="203"/>
      <c r="Q436" s="203"/>
      <c r="R436" s="203"/>
      <c r="S436" s="203"/>
      <c r="T436" s="20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198" t="s">
        <v>156</v>
      </c>
      <c r="AU436" s="198" t="s">
        <v>82</v>
      </c>
      <c r="AV436" s="14" t="s">
        <v>82</v>
      </c>
      <c r="AW436" s="14" t="s">
        <v>30</v>
      </c>
      <c r="AX436" s="14" t="s">
        <v>73</v>
      </c>
      <c r="AY436" s="198" t="s">
        <v>128</v>
      </c>
    </row>
    <row r="437" s="13" customFormat="1">
      <c r="A437" s="13"/>
      <c r="B437" s="189"/>
      <c r="C437" s="13"/>
      <c r="D437" s="190" t="s">
        <v>156</v>
      </c>
      <c r="E437" s="191" t="s">
        <v>1</v>
      </c>
      <c r="F437" s="192" t="s">
        <v>628</v>
      </c>
      <c r="G437" s="13"/>
      <c r="H437" s="191" t="s">
        <v>1</v>
      </c>
      <c r="I437" s="193"/>
      <c r="J437" s="13"/>
      <c r="K437" s="13"/>
      <c r="L437" s="189"/>
      <c r="M437" s="194"/>
      <c r="N437" s="195"/>
      <c r="O437" s="195"/>
      <c r="P437" s="195"/>
      <c r="Q437" s="195"/>
      <c r="R437" s="195"/>
      <c r="S437" s="195"/>
      <c r="T437" s="19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1" t="s">
        <v>156</v>
      </c>
      <c r="AU437" s="191" t="s">
        <v>82</v>
      </c>
      <c r="AV437" s="13" t="s">
        <v>78</v>
      </c>
      <c r="AW437" s="13" t="s">
        <v>30</v>
      </c>
      <c r="AX437" s="13" t="s">
        <v>73</v>
      </c>
      <c r="AY437" s="191" t="s">
        <v>128</v>
      </c>
    </row>
    <row r="438" s="13" customFormat="1">
      <c r="A438" s="13"/>
      <c r="B438" s="189"/>
      <c r="C438" s="13"/>
      <c r="D438" s="190" t="s">
        <v>156</v>
      </c>
      <c r="E438" s="191" t="s">
        <v>1</v>
      </c>
      <c r="F438" s="192" t="s">
        <v>629</v>
      </c>
      <c r="G438" s="13"/>
      <c r="H438" s="191" t="s">
        <v>1</v>
      </c>
      <c r="I438" s="193"/>
      <c r="J438" s="13"/>
      <c r="K438" s="13"/>
      <c r="L438" s="189"/>
      <c r="M438" s="194"/>
      <c r="N438" s="195"/>
      <c r="O438" s="195"/>
      <c r="P438" s="195"/>
      <c r="Q438" s="195"/>
      <c r="R438" s="195"/>
      <c r="S438" s="195"/>
      <c r="T438" s="19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191" t="s">
        <v>156</v>
      </c>
      <c r="AU438" s="191" t="s">
        <v>82</v>
      </c>
      <c r="AV438" s="13" t="s">
        <v>78</v>
      </c>
      <c r="AW438" s="13" t="s">
        <v>30</v>
      </c>
      <c r="AX438" s="13" t="s">
        <v>73</v>
      </c>
      <c r="AY438" s="191" t="s">
        <v>128</v>
      </c>
    </row>
    <row r="439" s="14" customFormat="1">
      <c r="A439" s="14"/>
      <c r="B439" s="197"/>
      <c r="C439" s="14"/>
      <c r="D439" s="190" t="s">
        <v>156</v>
      </c>
      <c r="E439" s="198" t="s">
        <v>1</v>
      </c>
      <c r="F439" s="199" t="s">
        <v>630</v>
      </c>
      <c r="G439" s="14"/>
      <c r="H439" s="200">
        <v>100</v>
      </c>
      <c r="I439" s="201"/>
      <c r="J439" s="14"/>
      <c r="K439" s="14"/>
      <c r="L439" s="197"/>
      <c r="M439" s="202"/>
      <c r="N439" s="203"/>
      <c r="O439" s="203"/>
      <c r="P439" s="203"/>
      <c r="Q439" s="203"/>
      <c r="R439" s="203"/>
      <c r="S439" s="203"/>
      <c r="T439" s="20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198" t="s">
        <v>156</v>
      </c>
      <c r="AU439" s="198" t="s">
        <v>82</v>
      </c>
      <c r="AV439" s="14" t="s">
        <v>82</v>
      </c>
      <c r="AW439" s="14" t="s">
        <v>30</v>
      </c>
      <c r="AX439" s="14" t="s">
        <v>73</v>
      </c>
      <c r="AY439" s="198" t="s">
        <v>128</v>
      </c>
    </row>
    <row r="440" s="15" customFormat="1">
      <c r="A440" s="15"/>
      <c r="B440" s="205"/>
      <c r="C440" s="15"/>
      <c r="D440" s="190" t="s">
        <v>156</v>
      </c>
      <c r="E440" s="206" t="s">
        <v>1</v>
      </c>
      <c r="F440" s="207" t="s">
        <v>159</v>
      </c>
      <c r="G440" s="15"/>
      <c r="H440" s="208">
        <v>155</v>
      </c>
      <c r="I440" s="209"/>
      <c r="J440" s="15"/>
      <c r="K440" s="15"/>
      <c r="L440" s="205"/>
      <c r="M440" s="210"/>
      <c r="N440" s="211"/>
      <c r="O440" s="211"/>
      <c r="P440" s="211"/>
      <c r="Q440" s="211"/>
      <c r="R440" s="211"/>
      <c r="S440" s="211"/>
      <c r="T440" s="212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06" t="s">
        <v>156</v>
      </c>
      <c r="AU440" s="206" t="s">
        <v>82</v>
      </c>
      <c r="AV440" s="15" t="s">
        <v>88</v>
      </c>
      <c r="AW440" s="15" t="s">
        <v>30</v>
      </c>
      <c r="AX440" s="15" t="s">
        <v>78</v>
      </c>
      <c r="AY440" s="206" t="s">
        <v>128</v>
      </c>
    </row>
    <row r="441" s="2" customFormat="1" ht="21.75" customHeight="1">
      <c r="A441" s="37"/>
      <c r="B441" s="170"/>
      <c r="C441" s="171" t="s">
        <v>631</v>
      </c>
      <c r="D441" s="171" t="s">
        <v>130</v>
      </c>
      <c r="E441" s="172" t="s">
        <v>632</v>
      </c>
      <c r="F441" s="173" t="s">
        <v>633</v>
      </c>
      <c r="G441" s="174" t="s">
        <v>195</v>
      </c>
      <c r="H441" s="175">
        <v>20</v>
      </c>
      <c r="I441" s="176"/>
      <c r="J441" s="177">
        <f>ROUND(I441*H441,2)</f>
        <v>0</v>
      </c>
      <c r="K441" s="173" t="s">
        <v>155</v>
      </c>
      <c r="L441" s="38"/>
      <c r="M441" s="178" t="s">
        <v>1</v>
      </c>
      <c r="N441" s="179" t="s">
        <v>38</v>
      </c>
      <c r="O441" s="76"/>
      <c r="P441" s="180">
        <f>O441*H441</f>
        <v>0</v>
      </c>
      <c r="Q441" s="180">
        <v>0</v>
      </c>
      <c r="R441" s="180">
        <f>Q441*H441</f>
        <v>0</v>
      </c>
      <c r="S441" s="180">
        <v>0</v>
      </c>
      <c r="T441" s="181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82" t="s">
        <v>88</v>
      </c>
      <c r="AT441" s="182" t="s">
        <v>130</v>
      </c>
      <c r="AU441" s="182" t="s">
        <v>82</v>
      </c>
      <c r="AY441" s="18" t="s">
        <v>128</v>
      </c>
      <c r="BE441" s="183">
        <f>IF(N441="základní",J441,0)</f>
        <v>0</v>
      </c>
      <c r="BF441" s="183">
        <f>IF(N441="snížená",J441,0)</f>
        <v>0</v>
      </c>
      <c r="BG441" s="183">
        <f>IF(N441="zákl. přenesená",J441,0)</f>
        <v>0</v>
      </c>
      <c r="BH441" s="183">
        <f>IF(N441="sníž. přenesená",J441,0)</f>
        <v>0</v>
      </c>
      <c r="BI441" s="183">
        <f>IF(N441="nulová",J441,0)</f>
        <v>0</v>
      </c>
      <c r="BJ441" s="18" t="s">
        <v>78</v>
      </c>
      <c r="BK441" s="183">
        <f>ROUND(I441*H441,2)</f>
        <v>0</v>
      </c>
      <c r="BL441" s="18" t="s">
        <v>88</v>
      </c>
      <c r="BM441" s="182" t="s">
        <v>634</v>
      </c>
    </row>
    <row r="442" s="13" customFormat="1">
      <c r="A442" s="13"/>
      <c r="B442" s="189"/>
      <c r="C442" s="13"/>
      <c r="D442" s="190" t="s">
        <v>156</v>
      </c>
      <c r="E442" s="191" t="s">
        <v>1</v>
      </c>
      <c r="F442" s="192" t="s">
        <v>635</v>
      </c>
      <c r="G442" s="13"/>
      <c r="H442" s="191" t="s">
        <v>1</v>
      </c>
      <c r="I442" s="193"/>
      <c r="J442" s="13"/>
      <c r="K442" s="13"/>
      <c r="L442" s="189"/>
      <c r="M442" s="194"/>
      <c r="N442" s="195"/>
      <c r="O442" s="195"/>
      <c r="P442" s="195"/>
      <c r="Q442" s="195"/>
      <c r="R442" s="195"/>
      <c r="S442" s="195"/>
      <c r="T442" s="19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91" t="s">
        <v>156</v>
      </c>
      <c r="AU442" s="191" t="s">
        <v>82</v>
      </c>
      <c r="AV442" s="13" t="s">
        <v>78</v>
      </c>
      <c r="AW442" s="13" t="s">
        <v>30</v>
      </c>
      <c r="AX442" s="13" t="s">
        <v>73</v>
      </c>
      <c r="AY442" s="191" t="s">
        <v>128</v>
      </c>
    </row>
    <row r="443" s="14" customFormat="1">
      <c r="A443" s="14"/>
      <c r="B443" s="197"/>
      <c r="C443" s="14"/>
      <c r="D443" s="190" t="s">
        <v>156</v>
      </c>
      <c r="E443" s="198" t="s">
        <v>1</v>
      </c>
      <c r="F443" s="199" t="s">
        <v>636</v>
      </c>
      <c r="G443" s="14"/>
      <c r="H443" s="200">
        <v>6</v>
      </c>
      <c r="I443" s="201"/>
      <c r="J443" s="14"/>
      <c r="K443" s="14"/>
      <c r="L443" s="197"/>
      <c r="M443" s="202"/>
      <c r="N443" s="203"/>
      <c r="O443" s="203"/>
      <c r="P443" s="203"/>
      <c r="Q443" s="203"/>
      <c r="R443" s="203"/>
      <c r="S443" s="203"/>
      <c r="T443" s="20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198" t="s">
        <v>156</v>
      </c>
      <c r="AU443" s="198" t="s">
        <v>82</v>
      </c>
      <c r="AV443" s="14" t="s">
        <v>82</v>
      </c>
      <c r="AW443" s="14" t="s">
        <v>30</v>
      </c>
      <c r="AX443" s="14" t="s">
        <v>73</v>
      </c>
      <c r="AY443" s="198" t="s">
        <v>128</v>
      </c>
    </row>
    <row r="444" s="13" customFormat="1">
      <c r="A444" s="13"/>
      <c r="B444" s="189"/>
      <c r="C444" s="13"/>
      <c r="D444" s="190" t="s">
        <v>156</v>
      </c>
      <c r="E444" s="191" t="s">
        <v>1</v>
      </c>
      <c r="F444" s="192" t="s">
        <v>626</v>
      </c>
      <c r="G444" s="13"/>
      <c r="H444" s="191" t="s">
        <v>1</v>
      </c>
      <c r="I444" s="193"/>
      <c r="J444" s="13"/>
      <c r="K444" s="13"/>
      <c r="L444" s="189"/>
      <c r="M444" s="194"/>
      <c r="N444" s="195"/>
      <c r="O444" s="195"/>
      <c r="P444" s="195"/>
      <c r="Q444" s="195"/>
      <c r="R444" s="195"/>
      <c r="S444" s="195"/>
      <c r="T444" s="19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191" t="s">
        <v>156</v>
      </c>
      <c r="AU444" s="191" t="s">
        <v>82</v>
      </c>
      <c r="AV444" s="13" t="s">
        <v>78</v>
      </c>
      <c r="AW444" s="13" t="s">
        <v>30</v>
      </c>
      <c r="AX444" s="13" t="s">
        <v>73</v>
      </c>
      <c r="AY444" s="191" t="s">
        <v>128</v>
      </c>
    </row>
    <row r="445" s="14" customFormat="1">
      <c r="A445" s="14"/>
      <c r="B445" s="197"/>
      <c r="C445" s="14"/>
      <c r="D445" s="190" t="s">
        <v>156</v>
      </c>
      <c r="E445" s="198" t="s">
        <v>1</v>
      </c>
      <c r="F445" s="199" t="s">
        <v>637</v>
      </c>
      <c r="G445" s="14"/>
      <c r="H445" s="200">
        <v>14</v>
      </c>
      <c r="I445" s="201"/>
      <c r="J445" s="14"/>
      <c r="K445" s="14"/>
      <c r="L445" s="197"/>
      <c r="M445" s="202"/>
      <c r="N445" s="203"/>
      <c r="O445" s="203"/>
      <c r="P445" s="203"/>
      <c r="Q445" s="203"/>
      <c r="R445" s="203"/>
      <c r="S445" s="203"/>
      <c r="T445" s="20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198" t="s">
        <v>156</v>
      </c>
      <c r="AU445" s="198" t="s">
        <v>82</v>
      </c>
      <c r="AV445" s="14" t="s">
        <v>82</v>
      </c>
      <c r="AW445" s="14" t="s">
        <v>30</v>
      </c>
      <c r="AX445" s="14" t="s">
        <v>73</v>
      </c>
      <c r="AY445" s="198" t="s">
        <v>128</v>
      </c>
    </row>
    <row r="446" s="15" customFormat="1">
      <c r="A446" s="15"/>
      <c r="B446" s="205"/>
      <c r="C446" s="15"/>
      <c r="D446" s="190" t="s">
        <v>156</v>
      </c>
      <c r="E446" s="206" t="s">
        <v>1</v>
      </c>
      <c r="F446" s="207" t="s">
        <v>159</v>
      </c>
      <c r="G446" s="15"/>
      <c r="H446" s="208">
        <v>20</v>
      </c>
      <c r="I446" s="209"/>
      <c r="J446" s="15"/>
      <c r="K446" s="15"/>
      <c r="L446" s="205"/>
      <c r="M446" s="210"/>
      <c r="N446" s="211"/>
      <c r="O446" s="211"/>
      <c r="P446" s="211"/>
      <c r="Q446" s="211"/>
      <c r="R446" s="211"/>
      <c r="S446" s="211"/>
      <c r="T446" s="212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06" t="s">
        <v>156</v>
      </c>
      <c r="AU446" s="206" t="s">
        <v>82</v>
      </c>
      <c r="AV446" s="15" t="s">
        <v>88</v>
      </c>
      <c r="AW446" s="15" t="s">
        <v>30</v>
      </c>
      <c r="AX446" s="15" t="s">
        <v>78</v>
      </c>
      <c r="AY446" s="206" t="s">
        <v>128</v>
      </c>
    </row>
    <row r="447" s="2" customFormat="1" ht="16.5" customHeight="1">
      <c r="A447" s="37"/>
      <c r="B447" s="170"/>
      <c r="C447" s="171" t="s">
        <v>420</v>
      </c>
      <c r="D447" s="171" t="s">
        <v>130</v>
      </c>
      <c r="E447" s="172" t="s">
        <v>638</v>
      </c>
      <c r="F447" s="173" t="s">
        <v>639</v>
      </c>
      <c r="G447" s="174" t="s">
        <v>195</v>
      </c>
      <c r="H447" s="175">
        <v>45</v>
      </c>
      <c r="I447" s="176"/>
      <c r="J447" s="177">
        <f>ROUND(I447*H447,2)</f>
        <v>0</v>
      </c>
      <c r="K447" s="173" t="s">
        <v>155</v>
      </c>
      <c r="L447" s="38"/>
      <c r="M447" s="178" t="s">
        <v>1</v>
      </c>
      <c r="N447" s="179" t="s">
        <v>38</v>
      </c>
      <c r="O447" s="76"/>
      <c r="P447" s="180">
        <f>O447*H447</f>
        <v>0</v>
      </c>
      <c r="Q447" s="180">
        <v>0</v>
      </c>
      <c r="R447" s="180">
        <f>Q447*H447</f>
        <v>0</v>
      </c>
      <c r="S447" s="180">
        <v>0</v>
      </c>
      <c r="T447" s="181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82" t="s">
        <v>88</v>
      </c>
      <c r="AT447" s="182" t="s">
        <v>130</v>
      </c>
      <c r="AU447" s="182" t="s">
        <v>82</v>
      </c>
      <c r="AY447" s="18" t="s">
        <v>128</v>
      </c>
      <c r="BE447" s="183">
        <f>IF(N447="základní",J447,0)</f>
        <v>0</v>
      </c>
      <c r="BF447" s="183">
        <f>IF(N447="snížená",J447,0)</f>
        <v>0</v>
      </c>
      <c r="BG447" s="183">
        <f>IF(N447="zákl. přenesená",J447,0)</f>
        <v>0</v>
      </c>
      <c r="BH447" s="183">
        <f>IF(N447="sníž. přenesená",J447,0)</f>
        <v>0</v>
      </c>
      <c r="BI447" s="183">
        <f>IF(N447="nulová",J447,0)</f>
        <v>0</v>
      </c>
      <c r="BJ447" s="18" t="s">
        <v>78</v>
      </c>
      <c r="BK447" s="183">
        <f>ROUND(I447*H447,2)</f>
        <v>0</v>
      </c>
      <c r="BL447" s="18" t="s">
        <v>88</v>
      </c>
      <c r="BM447" s="182" t="s">
        <v>640</v>
      </c>
    </row>
    <row r="448" s="13" customFormat="1">
      <c r="A448" s="13"/>
      <c r="B448" s="189"/>
      <c r="C448" s="13"/>
      <c r="D448" s="190" t="s">
        <v>156</v>
      </c>
      <c r="E448" s="191" t="s">
        <v>1</v>
      </c>
      <c r="F448" s="192" t="s">
        <v>641</v>
      </c>
      <c r="G448" s="13"/>
      <c r="H448" s="191" t="s">
        <v>1</v>
      </c>
      <c r="I448" s="193"/>
      <c r="J448" s="13"/>
      <c r="K448" s="13"/>
      <c r="L448" s="189"/>
      <c r="M448" s="194"/>
      <c r="N448" s="195"/>
      <c r="O448" s="195"/>
      <c r="P448" s="195"/>
      <c r="Q448" s="195"/>
      <c r="R448" s="195"/>
      <c r="S448" s="195"/>
      <c r="T448" s="19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91" t="s">
        <v>156</v>
      </c>
      <c r="AU448" s="191" t="s">
        <v>82</v>
      </c>
      <c r="AV448" s="13" t="s">
        <v>78</v>
      </c>
      <c r="AW448" s="13" t="s">
        <v>30</v>
      </c>
      <c r="AX448" s="13" t="s">
        <v>73</v>
      </c>
      <c r="AY448" s="191" t="s">
        <v>128</v>
      </c>
    </row>
    <row r="449" s="14" customFormat="1">
      <c r="A449" s="14"/>
      <c r="B449" s="197"/>
      <c r="C449" s="14"/>
      <c r="D449" s="190" t="s">
        <v>156</v>
      </c>
      <c r="E449" s="198" t="s">
        <v>1</v>
      </c>
      <c r="F449" s="199" t="s">
        <v>642</v>
      </c>
      <c r="G449" s="14"/>
      <c r="H449" s="200">
        <v>45</v>
      </c>
      <c r="I449" s="201"/>
      <c r="J449" s="14"/>
      <c r="K449" s="14"/>
      <c r="L449" s="197"/>
      <c r="M449" s="202"/>
      <c r="N449" s="203"/>
      <c r="O449" s="203"/>
      <c r="P449" s="203"/>
      <c r="Q449" s="203"/>
      <c r="R449" s="203"/>
      <c r="S449" s="203"/>
      <c r="T449" s="20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198" t="s">
        <v>156</v>
      </c>
      <c r="AU449" s="198" t="s">
        <v>82</v>
      </c>
      <c r="AV449" s="14" t="s">
        <v>82</v>
      </c>
      <c r="AW449" s="14" t="s">
        <v>30</v>
      </c>
      <c r="AX449" s="14" t="s">
        <v>73</v>
      </c>
      <c r="AY449" s="198" t="s">
        <v>128</v>
      </c>
    </row>
    <row r="450" s="15" customFormat="1">
      <c r="A450" s="15"/>
      <c r="B450" s="205"/>
      <c r="C450" s="15"/>
      <c r="D450" s="190" t="s">
        <v>156</v>
      </c>
      <c r="E450" s="206" t="s">
        <v>1</v>
      </c>
      <c r="F450" s="207" t="s">
        <v>159</v>
      </c>
      <c r="G450" s="15"/>
      <c r="H450" s="208">
        <v>45</v>
      </c>
      <c r="I450" s="209"/>
      <c r="J450" s="15"/>
      <c r="K450" s="15"/>
      <c r="L450" s="205"/>
      <c r="M450" s="210"/>
      <c r="N450" s="211"/>
      <c r="O450" s="211"/>
      <c r="P450" s="211"/>
      <c r="Q450" s="211"/>
      <c r="R450" s="211"/>
      <c r="S450" s="211"/>
      <c r="T450" s="212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06" t="s">
        <v>156</v>
      </c>
      <c r="AU450" s="206" t="s">
        <v>82</v>
      </c>
      <c r="AV450" s="15" t="s">
        <v>88</v>
      </c>
      <c r="AW450" s="15" t="s">
        <v>30</v>
      </c>
      <c r="AX450" s="15" t="s">
        <v>78</v>
      </c>
      <c r="AY450" s="206" t="s">
        <v>128</v>
      </c>
    </row>
    <row r="451" s="2" customFormat="1" ht="21.75" customHeight="1">
      <c r="A451" s="37"/>
      <c r="B451" s="170"/>
      <c r="C451" s="171" t="s">
        <v>643</v>
      </c>
      <c r="D451" s="171" t="s">
        <v>130</v>
      </c>
      <c r="E451" s="172" t="s">
        <v>644</v>
      </c>
      <c r="F451" s="173" t="s">
        <v>645</v>
      </c>
      <c r="G451" s="174" t="s">
        <v>154</v>
      </c>
      <c r="H451" s="175">
        <v>79</v>
      </c>
      <c r="I451" s="176"/>
      <c r="J451" s="177">
        <f>ROUND(I451*H451,2)</f>
        <v>0</v>
      </c>
      <c r="K451" s="173" t="s">
        <v>155</v>
      </c>
      <c r="L451" s="38"/>
      <c r="M451" s="178" t="s">
        <v>1</v>
      </c>
      <c r="N451" s="179" t="s">
        <v>38</v>
      </c>
      <c r="O451" s="76"/>
      <c r="P451" s="180">
        <f>O451*H451</f>
        <v>0</v>
      </c>
      <c r="Q451" s="180">
        <v>0</v>
      </c>
      <c r="R451" s="180">
        <f>Q451*H451</f>
        <v>0</v>
      </c>
      <c r="S451" s="180">
        <v>0</v>
      </c>
      <c r="T451" s="181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182" t="s">
        <v>88</v>
      </c>
      <c r="AT451" s="182" t="s">
        <v>130</v>
      </c>
      <c r="AU451" s="182" t="s">
        <v>82</v>
      </c>
      <c r="AY451" s="18" t="s">
        <v>128</v>
      </c>
      <c r="BE451" s="183">
        <f>IF(N451="základní",J451,0)</f>
        <v>0</v>
      </c>
      <c r="BF451" s="183">
        <f>IF(N451="snížená",J451,0)</f>
        <v>0</v>
      </c>
      <c r="BG451" s="183">
        <f>IF(N451="zákl. přenesená",J451,0)</f>
        <v>0</v>
      </c>
      <c r="BH451" s="183">
        <f>IF(N451="sníž. přenesená",J451,0)</f>
        <v>0</v>
      </c>
      <c r="BI451" s="183">
        <f>IF(N451="nulová",J451,0)</f>
        <v>0</v>
      </c>
      <c r="BJ451" s="18" t="s">
        <v>78</v>
      </c>
      <c r="BK451" s="183">
        <f>ROUND(I451*H451,2)</f>
        <v>0</v>
      </c>
      <c r="BL451" s="18" t="s">
        <v>88</v>
      </c>
      <c r="BM451" s="182" t="s">
        <v>646</v>
      </c>
    </row>
    <row r="452" s="13" customFormat="1">
      <c r="A452" s="13"/>
      <c r="B452" s="189"/>
      <c r="C452" s="13"/>
      <c r="D452" s="190" t="s">
        <v>156</v>
      </c>
      <c r="E452" s="191" t="s">
        <v>1</v>
      </c>
      <c r="F452" s="192" t="s">
        <v>647</v>
      </c>
      <c r="G452" s="13"/>
      <c r="H452" s="191" t="s">
        <v>1</v>
      </c>
      <c r="I452" s="193"/>
      <c r="J452" s="13"/>
      <c r="K452" s="13"/>
      <c r="L452" s="189"/>
      <c r="M452" s="194"/>
      <c r="N452" s="195"/>
      <c r="O452" s="195"/>
      <c r="P452" s="195"/>
      <c r="Q452" s="195"/>
      <c r="R452" s="195"/>
      <c r="S452" s="195"/>
      <c r="T452" s="19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91" t="s">
        <v>156</v>
      </c>
      <c r="AU452" s="191" t="s">
        <v>82</v>
      </c>
      <c r="AV452" s="13" t="s">
        <v>78</v>
      </c>
      <c r="AW452" s="13" t="s">
        <v>30</v>
      </c>
      <c r="AX452" s="13" t="s">
        <v>73</v>
      </c>
      <c r="AY452" s="191" t="s">
        <v>128</v>
      </c>
    </row>
    <row r="453" s="14" customFormat="1">
      <c r="A453" s="14"/>
      <c r="B453" s="197"/>
      <c r="C453" s="14"/>
      <c r="D453" s="190" t="s">
        <v>156</v>
      </c>
      <c r="E453" s="198" t="s">
        <v>1</v>
      </c>
      <c r="F453" s="199" t="s">
        <v>166</v>
      </c>
      <c r="G453" s="14"/>
      <c r="H453" s="200">
        <v>9</v>
      </c>
      <c r="I453" s="201"/>
      <c r="J453" s="14"/>
      <c r="K453" s="14"/>
      <c r="L453" s="197"/>
      <c r="M453" s="202"/>
      <c r="N453" s="203"/>
      <c r="O453" s="203"/>
      <c r="P453" s="203"/>
      <c r="Q453" s="203"/>
      <c r="R453" s="203"/>
      <c r="S453" s="203"/>
      <c r="T453" s="20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198" t="s">
        <v>156</v>
      </c>
      <c r="AU453" s="198" t="s">
        <v>82</v>
      </c>
      <c r="AV453" s="14" t="s">
        <v>82</v>
      </c>
      <c r="AW453" s="14" t="s">
        <v>30</v>
      </c>
      <c r="AX453" s="14" t="s">
        <v>73</v>
      </c>
      <c r="AY453" s="198" t="s">
        <v>128</v>
      </c>
    </row>
    <row r="454" s="13" customFormat="1">
      <c r="A454" s="13"/>
      <c r="B454" s="189"/>
      <c r="C454" s="13"/>
      <c r="D454" s="190" t="s">
        <v>156</v>
      </c>
      <c r="E454" s="191" t="s">
        <v>1</v>
      </c>
      <c r="F454" s="192" t="s">
        <v>648</v>
      </c>
      <c r="G454" s="13"/>
      <c r="H454" s="191" t="s">
        <v>1</v>
      </c>
      <c r="I454" s="193"/>
      <c r="J454" s="13"/>
      <c r="K454" s="13"/>
      <c r="L454" s="189"/>
      <c r="M454" s="194"/>
      <c r="N454" s="195"/>
      <c r="O454" s="195"/>
      <c r="P454" s="195"/>
      <c r="Q454" s="195"/>
      <c r="R454" s="195"/>
      <c r="S454" s="195"/>
      <c r="T454" s="19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91" t="s">
        <v>156</v>
      </c>
      <c r="AU454" s="191" t="s">
        <v>82</v>
      </c>
      <c r="AV454" s="13" t="s">
        <v>78</v>
      </c>
      <c r="AW454" s="13" t="s">
        <v>30</v>
      </c>
      <c r="AX454" s="13" t="s">
        <v>73</v>
      </c>
      <c r="AY454" s="191" t="s">
        <v>128</v>
      </c>
    </row>
    <row r="455" s="14" customFormat="1">
      <c r="A455" s="14"/>
      <c r="B455" s="197"/>
      <c r="C455" s="14"/>
      <c r="D455" s="190" t="s">
        <v>156</v>
      </c>
      <c r="E455" s="198" t="s">
        <v>1</v>
      </c>
      <c r="F455" s="199" t="s">
        <v>649</v>
      </c>
      <c r="G455" s="14"/>
      <c r="H455" s="200">
        <v>60</v>
      </c>
      <c r="I455" s="201"/>
      <c r="J455" s="14"/>
      <c r="K455" s="14"/>
      <c r="L455" s="197"/>
      <c r="M455" s="202"/>
      <c r="N455" s="203"/>
      <c r="O455" s="203"/>
      <c r="P455" s="203"/>
      <c r="Q455" s="203"/>
      <c r="R455" s="203"/>
      <c r="S455" s="203"/>
      <c r="T455" s="20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198" t="s">
        <v>156</v>
      </c>
      <c r="AU455" s="198" t="s">
        <v>82</v>
      </c>
      <c r="AV455" s="14" t="s">
        <v>82</v>
      </c>
      <c r="AW455" s="14" t="s">
        <v>30</v>
      </c>
      <c r="AX455" s="14" t="s">
        <v>73</v>
      </c>
      <c r="AY455" s="198" t="s">
        <v>128</v>
      </c>
    </row>
    <row r="456" s="13" customFormat="1">
      <c r="A456" s="13"/>
      <c r="B456" s="189"/>
      <c r="C456" s="13"/>
      <c r="D456" s="190" t="s">
        <v>156</v>
      </c>
      <c r="E456" s="191" t="s">
        <v>1</v>
      </c>
      <c r="F456" s="192" t="s">
        <v>650</v>
      </c>
      <c r="G456" s="13"/>
      <c r="H456" s="191" t="s">
        <v>1</v>
      </c>
      <c r="I456" s="193"/>
      <c r="J456" s="13"/>
      <c r="K456" s="13"/>
      <c r="L456" s="189"/>
      <c r="M456" s="194"/>
      <c r="N456" s="195"/>
      <c r="O456" s="195"/>
      <c r="P456" s="195"/>
      <c r="Q456" s="195"/>
      <c r="R456" s="195"/>
      <c r="S456" s="195"/>
      <c r="T456" s="19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91" t="s">
        <v>156</v>
      </c>
      <c r="AU456" s="191" t="s">
        <v>82</v>
      </c>
      <c r="AV456" s="13" t="s">
        <v>78</v>
      </c>
      <c r="AW456" s="13" t="s">
        <v>30</v>
      </c>
      <c r="AX456" s="13" t="s">
        <v>73</v>
      </c>
      <c r="AY456" s="191" t="s">
        <v>128</v>
      </c>
    </row>
    <row r="457" s="14" customFormat="1">
      <c r="A457" s="14"/>
      <c r="B457" s="197"/>
      <c r="C457" s="14"/>
      <c r="D457" s="190" t="s">
        <v>156</v>
      </c>
      <c r="E457" s="198" t="s">
        <v>1</v>
      </c>
      <c r="F457" s="199" t="s">
        <v>651</v>
      </c>
      <c r="G457" s="14"/>
      <c r="H457" s="200">
        <v>10</v>
      </c>
      <c r="I457" s="201"/>
      <c r="J457" s="14"/>
      <c r="K457" s="14"/>
      <c r="L457" s="197"/>
      <c r="M457" s="202"/>
      <c r="N457" s="203"/>
      <c r="O457" s="203"/>
      <c r="P457" s="203"/>
      <c r="Q457" s="203"/>
      <c r="R457" s="203"/>
      <c r="S457" s="203"/>
      <c r="T457" s="20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198" t="s">
        <v>156</v>
      </c>
      <c r="AU457" s="198" t="s">
        <v>82</v>
      </c>
      <c r="AV457" s="14" t="s">
        <v>82</v>
      </c>
      <c r="AW457" s="14" t="s">
        <v>30</v>
      </c>
      <c r="AX457" s="14" t="s">
        <v>73</v>
      </c>
      <c r="AY457" s="198" t="s">
        <v>128</v>
      </c>
    </row>
    <row r="458" s="15" customFormat="1">
      <c r="A458" s="15"/>
      <c r="B458" s="205"/>
      <c r="C458" s="15"/>
      <c r="D458" s="190" t="s">
        <v>156</v>
      </c>
      <c r="E458" s="206" t="s">
        <v>1</v>
      </c>
      <c r="F458" s="207" t="s">
        <v>159</v>
      </c>
      <c r="G458" s="15"/>
      <c r="H458" s="208">
        <v>79</v>
      </c>
      <c r="I458" s="209"/>
      <c r="J458" s="15"/>
      <c r="K458" s="15"/>
      <c r="L458" s="205"/>
      <c r="M458" s="210"/>
      <c r="N458" s="211"/>
      <c r="O458" s="211"/>
      <c r="P458" s="211"/>
      <c r="Q458" s="211"/>
      <c r="R458" s="211"/>
      <c r="S458" s="211"/>
      <c r="T458" s="212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06" t="s">
        <v>156</v>
      </c>
      <c r="AU458" s="206" t="s">
        <v>82</v>
      </c>
      <c r="AV458" s="15" t="s">
        <v>88</v>
      </c>
      <c r="AW458" s="15" t="s">
        <v>30</v>
      </c>
      <c r="AX458" s="15" t="s">
        <v>78</v>
      </c>
      <c r="AY458" s="206" t="s">
        <v>128</v>
      </c>
    </row>
    <row r="459" s="2" customFormat="1" ht="16.5" customHeight="1">
      <c r="A459" s="37"/>
      <c r="B459" s="170"/>
      <c r="C459" s="171" t="s">
        <v>425</v>
      </c>
      <c r="D459" s="171" t="s">
        <v>130</v>
      </c>
      <c r="E459" s="172" t="s">
        <v>652</v>
      </c>
      <c r="F459" s="173" t="s">
        <v>653</v>
      </c>
      <c r="G459" s="174" t="s">
        <v>195</v>
      </c>
      <c r="H459" s="175">
        <v>7</v>
      </c>
      <c r="I459" s="176"/>
      <c r="J459" s="177">
        <f>ROUND(I459*H459,2)</f>
        <v>0</v>
      </c>
      <c r="K459" s="173" t="s">
        <v>155</v>
      </c>
      <c r="L459" s="38"/>
      <c r="M459" s="178" t="s">
        <v>1</v>
      </c>
      <c r="N459" s="179" t="s">
        <v>38</v>
      </c>
      <c r="O459" s="76"/>
      <c r="P459" s="180">
        <f>O459*H459</f>
        <v>0</v>
      </c>
      <c r="Q459" s="180">
        <v>0</v>
      </c>
      <c r="R459" s="180">
        <f>Q459*H459</f>
        <v>0</v>
      </c>
      <c r="S459" s="180">
        <v>0</v>
      </c>
      <c r="T459" s="181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182" t="s">
        <v>88</v>
      </c>
      <c r="AT459" s="182" t="s">
        <v>130</v>
      </c>
      <c r="AU459" s="182" t="s">
        <v>82</v>
      </c>
      <c r="AY459" s="18" t="s">
        <v>128</v>
      </c>
      <c r="BE459" s="183">
        <f>IF(N459="základní",J459,0)</f>
        <v>0</v>
      </c>
      <c r="BF459" s="183">
        <f>IF(N459="snížená",J459,0)</f>
        <v>0</v>
      </c>
      <c r="BG459" s="183">
        <f>IF(N459="zákl. přenesená",J459,0)</f>
        <v>0</v>
      </c>
      <c r="BH459" s="183">
        <f>IF(N459="sníž. přenesená",J459,0)</f>
        <v>0</v>
      </c>
      <c r="BI459" s="183">
        <f>IF(N459="nulová",J459,0)</f>
        <v>0</v>
      </c>
      <c r="BJ459" s="18" t="s">
        <v>78</v>
      </c>
      <c r="BK459" s="183">
        <f>ROUND(I459*H459,2)</f>
        <v>0</v>
      </c>
      <c r="BL459" s="18" t="s">
        <v>88</v>
      </c>
      <c r="BM459" s="182" t="s">
        <v>654</v>
      </c>
    </row>
    <row r="460" s="2" customFormat="1" ht="24.15" customHeight="1">
      <c r="A460" s="37"/>
      <c r="B460" s="170"/>
      <c r="C460" s="171" t="s">
        <v>655</v>
      </c>
      <c r="D460" s="171" t="s">
        <v>130</v>
      </c>
      <c r="E460" s="172" t="s">
        <v>656</v>
      </c>
      <c r="F460" s="173" t="s">
        <v>657</v>
      </c>
      <c r="G460" s="174" t="s">
        <v>195</v>
      </c>
      <c r="H460" s="175">
        <v>962.5</v>
      </c>
      <c r="I460" s="176"/>
      <c r="J460" s="177">
        <f>ROUND(I460*H460,2)</f>
        <v>0</v>
      </c>
      <c r="K460" s="173" t="s">
        <v>155</v>
      </c>
      <c r="L460" s="38"/>
      <c r="M460" s="178" t="s">
        <v>1</v>
      </c>
      <c r="N460" s="179" t="s">
        <v>38</v>
      </c>
      <c r="O460" s="76"/>
      <c r="P460" s="180">
        <f>O460*H460</f>
        <v>0</v>
      </c>
      <c r="Q460" s="180">
        <v>0</v>
      </c>
      <c r="R460" s="180">
        <f>Q460*H460</f>
        <v>0</v>
      </c>
      <c r="S460" s="180">
        <v>0</v>
      </c>
      <c r="T460" s="181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82" t="s">
        <v>88</v>
      </c>
      <c r="AT460" s="182" t="s">
        <v>130</v>
      </c>
      <c r="AU460" s="182" t="s">
        <v>82</v>
      </c>
      <c r="AY460" s="18" t="s">
        <v>128</v>
      </c>
      <c r="BE460" s="183">
        <f>IF(N460="základní",J460,0)</f>
        <v>0</v>
      </c>
      <c r="BF460" s="183">
        <f>IF(N460="snížená",J460,0)</f>
        <v>0</v>
      </c>
      <c r="BG460" s="183">
        <f>IF(N460="zákl. přenesená",J460,0)</f>
        <v>0</v>
      </c>
      <c r="BH460" s="183">
        <f>IF(N460="sníž. přenesená",J460,0)</f>
        <v>0</v>
      </c>
      <c r="BI460" s="183">
        <f>IF(N460="nulová",J460,0)</f>
        <v>0</v>
      </c>
      <c r="BJ460" s="18" t="s">
        <v>78</v>
      </c>
      <c r="BK460" s="183">
        <f>ROUND(I460*H460,2)</f>
        <v>0</v>
      </c>
      <c r="BL460" s="18" t="s">
        <v>88</v>
      </c>
      <c r="BM460" s="182" t="s">
        <v>658</v>
      </c>
    </row>
    <row r="461" s="2" customFormat="1" ht="24.15" customHeight="1">
      <c r="A461" s="37"/>
      <c r="B461" s="170"/>
      <c r="C461" s="171" t="s">
        <v>436</v>
      </c>
      <c r="D461" s="171" t="s">
        <v>130</v>
      </c>
      <c r="E461" s="172" t="s">
        <v>659</v>
      </c>
      <c r="F461" s="173" t="s">
        <v>660</v>
      </c>
      <c r="G461" s="174" t="s">
        <v>154</v>
      </c>
      <c r="H461" s="175">
        <v>79</v>
      </c>
      <c r="I461" s="176"/>
      <c r="J461" s="177">
        <f>ROUND(I461*H461,2)</f>
        <v>0</v>
      </c>
      <c r="K461" s="173" t="s">
        <v>155</v>
      </c>
      <c r="L461" s="38"/>
      <c r="M461" s="178" t="s">
        <v>1</v>
      </c>
      <c r="N461" s="179" t="s">
        <v>38</v>
      </c>
      <c r="O461" s="76"/>
      <c r="P461" s="180">
        <f>O461*H461</f>
        <v>0</v>
      </c>
      <c r="Q461" s="180">
        <v>0</v>
      </c>
      <c r="R461" s="180">
        <f>Q461*H461</f>
        <v>0</v>
      </c>
      <c r="S461" s="180">
        <v>0</v>
      </c>
      <c r="T461" s="181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82" t="s">
        <v>88</v>
      </c>
      <c r="AT461" s="182" t="s">
        <v>130</v>
      </c>
      <c r="AU461" s="182" t="s">
        <v>82</v>
      </c>
      <c r="AY461" s="18" t="s">
        <v>128</v>
      </c>
      <c r="BE461" s="183">
        <f>IF(N461="základní",J461,0)</f>
        <v>0</v>
      </c>
      <c r="BF461" s="183">
        <f>IF(N461="snížená",J461,0)</f>
        <v>0</v>
      </c>
      <c r="BG461" s="183">
        <f>IF(N461="zákl. přenesená",J461,0)</f>
        <v>0</v>
      </c>
      <c r="BH461" s="183">
        <f>IF(N461="sníž. přenesená",J461,0)</f>
        <v>0</v>
      </c>
      <c r="BI461" s="183">
        <f>IF(N461="nulová",J461,0)</f>
        <v>0</v>
      </c>
      <c r="BJ461" s="18" t="s">
        <v>78</v>
      </c>
      <c r="BK461" s="183">
        <f>ROUND(I461*H461,2)</f>
        <v>0</v>
      </c>
      <c r="BL461" s="18" t="s">
        <v>88</v>
      </c>
      <c r="BM461" s="182" t="s">
        <v>661</v>
      </c>
    </row>
    <row r="462" s="2" customFormat="1" ht="37.8" customHeight="1">
      <c r="A462" s="37"/>
      <c r="B462" s="170"/>
      <c r="C462" s="171" t="s">
        <v>662</v>
      </c>
      <c r="D462" s="171" t="s">
        <v>130</v>
      </c>
      <c r="E462" s="172" t="s">
        <v>663</v>
      </c>
      <c r="F462" s="173" t="s">
        <v>664</v>
      </c>
      <c r="G462" s="174" t="s">
        <v>195</v>
      </c>
      <c r="H462" s="175">
        <v>494</v>
      </c>
      <c r="I462" s="176"/>
      <c r="J462" s="177">
        <f>ROUND(I462*H462,2)</f>
        <v>0</v>
      </c>
      <c r="K462" s="173" t="s">
        <v>155</v>
      </c>
      <c r="L462" s="38"/>
      <c r="M462" s="178" t="s">
        <v>1</v>
      </c>
      <c r="N462" s="179" t="s">
        <v>38</v>
      </c>
      <c r="O462" s="76"/>
      <c r="P462" s="180">
        <f>O462*H462</f>
        <v>0</v>
      </c>
      <c r="Q462" s="180">
        <v>0</v>
      </c>
      <c r="R462" s="180">
        <f>Q462*H462</f>
        <v>0</v>
      </c>
      <c r="S462" s="180">
        <v>0</v>
      </c>
      <c r="T462" s="181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2" t="s">
        <v>88</v>
      </c>
      <c r="AT462" s="182" t="s">
        <v>130</v>
      </c>
      <c r="AU462" s="182" t="s">
        <v>82</v>
      </c>
      <c r="AY462" s="18" t="s">
        <v>128</v>
      </c>
      <c r="BE462" s="183">
        <f>IF(N462="základní",J462,0)</f>
        <v>0</v>
      </c>
      <c r="BF462" s="183">
        <f>IF(N462="snížená",J462,0)</f>
        <v>0</v>
      </c>
      <c r="BG462" s="183">
        <f>IF(N462="zákl. přenesená",J462,0)</f>
        <v>0</v>
      </c>
      <c r="BH462" s="183">
        <f>IF(N462="sníž. přenesená",J462,0)</f>
        <v>0</v>
      </c>
      <c r="BI462" s="183">
        <f>IF(N462="nulová",J462,0)</f>
        <v>0</v>
      </c>
      <c r="BJ462" s="18" t="s">
        <v>78</v>
      </c>
      <c r="BK462" s="183">
        <f>ROUND(I462*H462,2)</f>
        <v>0</v>
      </c>
      <c r="BL462" s="18" t="s">
        <v>88</v>
      </c>
      <c r="BM462" s="182" t="s">
        <v>665</v>
      </c>
    </row>
    <row r="463" s="13" customFormat="1">
      <c r="A463" s="13"/>
      <c r="B463" s="189"/>
      <c r="C463" s="13"/>
      <c r="D463" s="190" t="s">
        <v>156</v>
      </c>
      <c r="E463" s="191" t="s">
        <v>1</v>
      </c>
      <c r="F463" s="192" t="s">
        <v>666</v>
      </c>
      <c r="G463" s="13"/>
      <c r="H463" s="191" t="s">
        <v>1</v>
      </c>
      <c r="I463" s="193"/>
      <c r="J463" s="13"/>
      <c r="K463" s="13"/>
      <c r="L463" s="189"/>
      <c r="M463" s="194"/>
      <c r="N463" s="195"/>
      <c r="O463" s="195"/>
      <c r="P463" s="195"/>
      <c r="Q463" s="195"/>
      <c r="R463" s="195"/>
      <c r="S463" s="195"/>
      <c r="T463" s="19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191" t="s">
        <v>156</v>
      </c>
      <c r="AU463" s="191" t="s">
        <v>82</v>
      </c>
      <c r="AV463" s="13" t="s">
        <v>78</v>
      </c>
      <c r="AW463" s="13" t="s">
        <v>30</v>
      </c>
      <c r="AX463" s="13" t="s">
        <v>73</v>
      </c>
      <c r="AY463" s="191" t="s">
        <v>128</v>
      </c>
    </row>
    <row r="464" s="14" customFormat="1">
      <c r="A464" s="14"/>
      <c r="B464" s="197"/>
      <c r="C464" s="14"/>
      <c r="D464" s="190" t="s">
        <v>156</v>
      </c>
      <c r="E464" s="198" t="s">
        <v>1</v>
      </c>
      <c r="F464" s="199" t="s">
        <v>667</v>
      </c>
      <c r="G464" s="14"/>
      <c r="H464" s="200">
        <v>280</v>
      </c>
      <c r="I464" s="201"/>
      <c r="J464" s="14"/>
      <c r="K464" s="14"/>
      <c r="L464" s="197"/>
      <c r="M464" s="202"/>
      <c r="N464" s="203"/>
      <c r="O464" s="203"/>
      <c r="P464" s="203"/>
      <c r="Q464" s="203"/>
      <c r="R464" s="203"/>
      <c r="S464" s="203"/>
      <c r="T464" s="20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198" t="s">
        <v>156</v>
      </c>
      <c r="AU464" s="198" t="s">
        <v>82</v>
      </c>
      <c r="AV464" s="14" t="s">
        <v>82</v>
      </c>
      <c r="AW464" s="14" t="s">
        <v>30</v>
      </c>
      <c r="AX464" s="14" t="s">
        <v>73</v>
      </c>
      <c r="AY464" s="198" t="s">
        <v>128</v>
      </c>
    </row>
    <row r="465" s="13" customFormat="1">
      <c r="A465" s="13"/>
      <c r="B465" s="189"/>
      <c r="C465" s="13"/>
      <c r="D465" s="190" t="s">
        <v>156</v>
      </c>
      <c r="E465" s="191" t="s">
        <v>1</v>
      </c>
      <c r="F465" s="192" t="s">
        <v>668</v>
      </c>
      <c r="G465" s="13"/>
      <c r="H465" s="191" t="s">
        <v>1</v>
      </c>
      <c r="I465" s="193"/>
      <c r="J465" s="13"/>
      <c r="K465" s="13"/>
      <c r="L465" s="189"/>
      <c r="M465" s="194"/>
      <c r="N465" s="195"/>
      <c r="O465" s="195"/>
      <c r="P465" s="195"/>
      <c r="Q465" s="195"/>
      <c r="R465" s="195"/>
      <c r="S465" s="195"/>
      <c r="T465" s="19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91" t="s">
        <v>156</v>
      </c>
      <c r="AU465" s="191" t="s">
        <v>82</v>
      </c>
      <c r="AV465" s="13" t="s">
        <v>78</v>
      </c>
      <c r="AW465" s="13" t="s">
        <v>30</v>
      </c>
      <c r="AX465" s="13" t="s">
        <v>73</v>
      </c>
      <c r="AY465" s="191" t="s">
        <v>128</v>
      </c>
    </row>
    <row r="466" s="14" customFormat="1">
      <c r="A466" s="14"/>
      <c r="B466" s="197"/>
      <c r="C466" s="14"/>
      <c r="D466" s="190" t="s">
        <v>156</v>
      </c>
      <c r="E466" s="198" t="s">
        <v>1</v>
      </c>
      <c r="F466" s="199" t="s">
        <v>669</v>
      </c>
      <c r="G466" s="14"/>
      <c r="H466" s="200">
        <v>214</v>
      </c>
      <c r="I466" s="201"/>
      <c r="J466" s="14"/>
      <c r="K466" s="14"/>
      <c r="L466" s="197"/>
      <c r="M466" s="202"/>
      <c r="N466" s="203"/>
      <c r="O466" s="203"/>
      <c r="P466" s="203"/>
      <c r="Q466" s="203"/>
      <c r="R466" s="203"/>
      <c r="S466" s="203"/>
      <c r="T466" s="20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198" t="s">
        <v>156</v>
      </c>
      <c r="AU466" s="198" t="s">
        <v>82</v>
      </c>
      <c r="AV466" s="14" t="s">
        <v>82</v>
      </c>
      <c r="AW466" s="14" t="s">
        <v>30</v>
      </c>
      <c r="AX466" s="14" t="s">
        <v>73</v>
      </c>
      <c r="AY466" s="198" t="s">
        <v>128</v>
      </c>
    </row>
    <row r="467" s="15" customFormat="1">
      <c r="A467" s="15"/>
      <c r="B467" s="205"/>
      <c r="C467" s="15"/>
      <c r="D467" s="190" t="s">
        <v>156</v>
      </c>
      <c r="E467" s="206" t="s">
        <v>1</v>
      </c>
      <c r="F467" s="207" t="s">
        <v>159</v>
      </c>
      <c r="G467" s="15"/>
      <c r="H467" s="208">
        <v>494</v>
      </c>
      <c r="I467" s="209"/>
      <c r="J467" s="15"/>
      <c r="K467" s="15"/>
      <c r="L467" s="205"/>
      <c r="M467" s="210"/>
      <c r="N467" s="211"/>
      <c r="O467" s="211"/>
      <c r="P467" s="211"/>
      <c r="Q467" s="211"/>
      <c r="R467" s="211"/>
      <c r="S467" s="211"/>
      <c r="T467" s="212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06" t="s">
        <v>156</v>
      </c>
      <c r="AU467" s="206" t="s">
        <v>82</v>
      </c>
      <c r="AV467" s="15" t="s">
        <v>88</v>
      </c>
      <c r="AW467" s="15" t="s">
        <v>30</v>
      </c>
      <c r="AX467" s="15" t="s">
        <v>78</v>
      </c>
      <c r="AY467" s="206" t="s">
        <v>128</v>
      </c>
    </row>
    <row r="468" s="2" customFormat="1" ht="16.5" customHeight="1">
      <c r="A468" s="37"/>
      <c r="B468" s="170"/>
      <c r="C468" s="213" t="s">
        <v>444</v>
      </c>
      <c r="D468" s="213" t="s">
        <v>334</v>
      </c>
      <c r="E468" s="214" t="s">
        <v>470</v>
      </c>
      <c r="F468" s="215" t="s">
        <v>471</v>
      </c>
      <c r="G468" s="216" t="s">
        <v>154</v>
      </c>
      <c r="H468" s="217">
        <v>10</v>
      </c>
      <c r="I468" s="218"/>
      <c r="J468" s="219">
        <f>ROUND(I468*H468,2)</f>
        <v>0</v>
      </c>
      <c r="K468" s="215" t="s">
        <v>155</v>
      </c>
      <c r="L468" s="220"/>
      <c r="M468" s="221" t="s">
        <v>1</v>
      </c>
      <c r="N468" s="222" t="s">
        <v>38</v>
      </c>
      <c r="O468" s="76"/>
      <c r="P468" s="180">
        <f>O468*H468</f>
        <v>0</v>
      </c>
      <c r="Q468" s="180">
        <v>0</v>
      </c>
      <c r="R468" s="180">
        <f>Q468*H468</f>
        <v>0</v>
      </c>
      <c r="S468" s="180">
        <v>0</v>
      </c>
      <c r="T468" s="181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182" t="s">
        <v>100</v>
      </c>
      <c r="AT468" s="182" t="s">
        <v>334</v>
      </c>
      <c r="AU468" s="182" t="s">
        <v>82</v>
      </c>
      <c r="AY468" s="18" t="s">
        <v>128</v>
      </c>
      <c r="BE468" s="183">
        <f>IF(N468="základní",J468,0)</f>
        <v>0</v>
      </c>
      <c r="BF468" s="183">
        <f>IF(N468="snížená",J468,0)</f>
        <v>0</v>
      </c>
      <c r="BG468" s="183">
        <f>IF(N468="zákl. přenesená",J468,0)</f>
        <v>0</v>
      </c>
      <c r="BH468" s="183">
        <f>IF(N468="sníž. přenesená",J468,0)</f>
        <v>0</v>
      </c>
      <c r="BI468" s="183">
        <f>IF(N468="nulová",J468,0)</f>
        <v>0</v>
      </c>
      <c r="BJ468" s="18" t="s">
        <v>78</v>
      </c>
      <c r="BK468" s="183">
        <f>ROUND(I468*H468,2)</f>
        <v>0</v>
      </c>
      <c r="BL468" s="18" t="s">
        <v>88</v>
      </c>
      <c r="BM468" s="182" t="s">
        <v>670</v>
      </c>
    </row>
    <row r="469" s="14" customFormat="1">
      <c r="A469" s="14"/>
      <c r="B469" s="197"/>
      <c r="C469" s="14"/>
      <c r="D469" s="190" t="s">
        <v>156</v>
      </c>
      <c r="E469" s="198" t="s">
        <v>1</v>
      </c>
      <c r="F469" s="199" t="s">
        <v>671</v>
      </c>
      <c r="G469" s="14"/>
      <c r="H469" s="200">
        <v>10</v>
      </c>
      <c r="I469" s="201"/>
      <c r="J469" s="14"/>
      <c r="K469" s="14"/>
      <c r="L469" s="197"/>
      <c r="M469" s="202"/>
      <c r="N469" s="203"/>
      <c r="O469" s="203"/>
      <c r="P469" s="203"/>
      <c r="Q469" s="203"/>
      <c r="R469" s="203"/>
      <c r="S469" s="203"/>
      <c r="T469" s="20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198" t="s">
        <v>156</v>
      </c>
      <c r="AU469" s="198" t="s">
        <v>82</v>
      </c>
      <c r="AV469" s="14" t="s">
        <v>82</v>
      </c>
      <c r="AW469" s="14" t="s">
        <v>30</v>
      </c>
      <c r="AX469" s="14" t="s">
        <v>73</v>
      </c>
      <c r="AY469" s="198" t="s">
        <v>128</v>
      </c>
    </row>
    <row r="470" s="15" customFormat="1">
      <c r="A470" s="15"/>
      <c r="B470" s="205"/>
      <c r="C470" s="15"/>
      <c r="D470" s="190" t="s">
        <v>156</v>
      </c>
      <c r="E470" s="206" t="s">
        <v>1</v>
      </c>
      <c r="F470" s="207" t="s">
        <v>159</v>
      </c>
      <c r="G470" s="15"/>
      <c r="H470" s="208">
        <v>10</v>
      </c>
      <c r="I470" s="209"/>
      <c r="J470" s="15"/>
      <c r="K470" s="15"/>
      <c r="L470" s="205"/>
      <c r="M470" s="210"/>
      <c r="N470" s="211"/>
      <c r="O470" s="211"/>
      <c r="P470" s="211"/>
      <c r="Q470" s="211"/>
      <c r="R470" s="211"/>
      <c r="S470" s="211"/>
      <c r="T470" s="212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06" t="s">
        <v>156</v>
      </c>
      <c r="AU470" s="206" t="s">
        <v>82</v>
      </c>
      <c r="AV470" s="15" t="s">
        <v>88</v>
      </c>
      <c r="AW470" s="15" t="s">
        <v>30</v>
      </c>
      <c r="AX470" s="15" t="s">
        <v>78</v>
      </c>
      <c r="AY470" s="206" t="s">
        <v>128</v>
      </c>
    </row>
    <row r="471" s="2" customFormat="1" ht="24.15" customHeight="1">
      <c r="A471" s="37"/>
      <c r="B471" s="170"/>
      <c r="C471" s="171" t="s">
        <v>672</v>
      </c>
      <c r="D471" s="171" t="s">
        <v>130</v>
      </c>
      <c r="E471" s="172" t="s">
        <v>673</v>
      </c>
      <c r="F471" s="173" t="s">
        <v>674</v>
      </c>
      <c r="G471" s="174" t="s">
        <v>195</v>
      </c>
      <c r="H471" s="175">
        <v>50</v>
      </c>
      <c r="I471" s="176"/>
      <c r="J471" s="177">
        <f>ROUND(I471*H471,2)</f>
        <v>0</v>
      </c>
      <c r="K471" s="173" t="s">
        <v>155</v>
      </c>
      <c r="L471" s="38"/>
      <c r="M471" s="178" t="s">
        <v>1</v>
      </c>
      <c r="N471" s="179" t="s">
        <v>38</v>
      </c>
      <c r="O471" s="76"/>
      <c r="P471" s="180">
        <f>O471*H471</f>
        <v>0</v>
      </c>
      <c r="Q471" s="180">
        <v>0</v>
      </c>
      <c r="R471" s="180">
        <f>Q471*H471</f>
        <v>0</v>
      </c>
      <c r="S471" s="180">
        <v>0</v>
      </c>
      <c r="T471" s="181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182" t="s">
        <v>88</v>
      </c>
      <c r="AT471" s="182" t="s">
        <v>130</v>
      </c>
      <c r="AU471" s="182" t="s">
        <v>82</v>
      </c>
      <c r="AY471" s="18" t="s">
        <v>128</v>
      </c>
      <c r="BE471" s="183">
        <f>IF(N471="základní",J471,0)</f>
        <v>0</v>
      </c>
      <c r="BF471" s="183">
        <f>IF(N471="snížená",J471,0)</f>
        <v>0</v>
      </c>
      <c r="BG471" s="183">
        <f>IF(N471="zákl. přenesená",J471,0)</f>
        <v>0</v>
      </c>
      <c r="BH471" s="183">
        <f>IF(N471="sníž. přenesená",J471,0)</f>
        <v>0</v>
      </c>
      <c r="BI471" s="183">
        <f>IF(N471="nulová",J471,0)</f>
        <v>0</v>
      </c>
      <c r="BJ471" s="18" t="s">
        <v>78</v>
      </c>
      <c r="BK471" s="183">
        <f>ROUND(I471*H471,2)</f>
        <v>0</v>
      </c>
      <c r="BL471" s="18" t="s">
        <v>88</v>
      </c>
      <c r="BM471" s="182" t="s">
        <v>675</v>
      </c>
    </row>
    <row r="472" s="13" customFormat="1">
      <c r="A472" s="13"/>
      <c r="B472" s="189"/>
      <c r="C472" s="13"/>
      <c r="D472" s="190" t="s">
        <v>156</v>
      </c>
      <c r="E472" s="191" t="s">
        <v>1</v>
      </c>
      <c r="F472" s="192" t="s">
        <v>676</v>
      </c>
      <c r="G472" s="13"/>
      <c r="H472" s="191" t="s">
        <v>1</v>
      </c>
      <c r="I472" s="193"/>
      <c r="J472" s="13"/>
      <c r="K472" s="13"/>
      <c r="L472" s="189"/>
      <c r="M472" s="194"/>
      <c r="N472" s="195"/>
      <c r="O472" s="195"/>
      <c r="P472" s="195"/>
      <c r="Q472" s="195"/>
      <c r="R472" s="195"/>
      <c r="S472" s="195"/>
      <c r="T472" s="19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91" t="s">
        <v>156</v>
      </c>
      <c r="AU472" s="191" t="s">
        <v>82</v>
      </c>
      <c r="AV472" s="13" t="s">
        <v>78</v>
      </c>
      <c r="AW472" s="13" t="s">
        <v>30</v>
      </c>
      <c r="AX472" s="13" t="s">
        <v>73</v>
      </c>
      <c r="AY472" s="191" t="s">
        <v>128</v>
      </c>
    </row>
    <row r="473" s="14" customFormat="1">
      <c r="A473" s="14"/>
      <c r="B473" s="197"/>
      <c r="C473" s="14"/>
      <c r="D473" s="190" t="s">
        <v>156</v>
      </c>
      <c r="E473" s="198" t="s">
        <v>1</v>
      </c>
      <c r="F473" s="199" t="s">
        <v>677</v>
      </c>
      <c r="G473" s="14"/>
      <c r="H473" s="200">
        <v>50</v>
      </c>
      <c r="I473" s="201"/>
      <c r="J473" s="14"/>
      <c r="K473" s="14"/>
      <c r="L473" s="197"/>
      <c r="M473" s="202"/>
      <c r="N473" s="203"/>
      <c r="O473" s="203"/>
      <c r="P473" s="203"/>
      <c r="Q473" s="203"/>
      <c r="R473" s="203"/>
      <c r="S473" s="203"/>
      <c r="T473" s="20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198" t="s">
        <v>156</v>
      </c>
      <c r="AU473" s="198" t="s">
        <v>82</v>
      </c>
      <c r="AV473" s="14" t="s">
        <v>82</v>
      </c>
      <c r="AW473" s="14" t="s">
        <v>30</v>
      </c>
      <c r="AX473" s="14" t="s">
        <v>73</v>
      </c>
      <c r="AY473" s="198" t="s">
        <v>128</v>
      </c>
    </row>
    <row r="474" s="15" customFormat="1">
      <c r="A474" s="15"/>
      <c r="B474" s="205"/>
      <c r="C474" s="15"/>
      <c r="D474" s="190" t="s">
        <v>156</v>
      </c>
      <c r="E474" s="206" t="s">
        <v>1</v>
      </c>
      <c r="F474" s="207" t="s">
        <v>159</v>
      </c>
      <c r="G474" s="15"/>
      <c r="H474" s="208">
        <v>50</v>
      </c>
      <c r="I474" s="209"/>
      <c r="J474" s="15"/>
      <c r="K474" s="15"/>
      <c r="L474" s="205"/>
      <c r="M474" s="210"/>
      <c r="N474" s="211"/>
      <c r="O474" s="211"/>
      <c r="P474" s="211"/>
      <c r="Q474" s="211"/>
      <c r="R474" s="211"/>
      <c r="S474" s="211"/>
      <c r="T474" s="212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06" t="s">
        <v>156</v>
      </c>
      <c r="AU474" s="206" t="s">
        <v>82</v>
      </c>
      <c r="AV474" s="15" t="s">
        <v>88</v>
      </c>
      <c r="AW474" s="15" t="s">
        <v>30</v>
      </c>
      <c r="AX474" s="15" t="s">
        <v>78</v>
      </c>
      <c r="AY474" s="206" t="s">
        <v>128</v>
      </c>
    </row>
    <row r="475" s="2" customFormat="1" ht="16.5" customHeight="1">
      <c r="A475" s="37"/>
      <c r="B475" s="170"/>
      <c r="C475" s="213" t="s">
        <v>448</v>
      </c>
      <c r="D475" s="213" t="s">
        <v>334</v>
      </c>
      <c r="E475" s="214" t="s">
        <v>678</v>
      </c>
      <c r="F475" s="215" t="s">
        <v>679</v>
      </c>
      <c r="G475" s="216" t="s">
        <v>195</v>
      </c>
      <c r="H475" s="217">
        <v>50</v>
      </c>
      <c r="I475" s="218"/>
      <c r="J475" s="219">
        <f>ROUND(I475*H475,2)</f>
        <v>0</v>
      </c>
      <c r="K475" s="215" t="s">
        <v>155</v>
      </c>
      <c r="L475" s="220"/>
      <c r="M475" s="221" t="s">
        <v>1</v>
      </c>
      <c r="N475" s="222" t="s">
        <v>38</v>
      </c>
      <c r="O475" s="76"/>
      <c r="P475" s="180">
        <f>O475*H475</f>
        <v>0</v>
      </c>
      <c r="Q475" s="180">
        <v>0</v>
      </c>
      <c r="R475" s="180">
        <f>Q475*H475</f>
        <v>0</v>
      </c>
      <c r="S475" s="180">
        <v>0</v>
      </c>
      <c r="T475" s="181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82" t="s">
        <v>100</v>
      </c>
      <c r="AT475" s="182" t="s">
        <v>334</v>
      </c>
      <c r="AU475" s="182" t="s">
        <v>82</v>
      </c>
      <c r="AY475" s="18" t="s">
        <v>128</v>
      </c>
      <c r="BE475" s="183">
        <f>IF(N475="základní",J475,0)</f>
        <v>0</v>
      </c>
      <c r="BF475" s="183">
        <f>IF(N475="snížená",J475,0)</f>
        <v>0</v>
      </c>
      <c r="BG475" s="183">
        <f>IF(N475="zákl. přenesená",J475,0)</f>
        <v>0</v>
      </c>
      <c r="BH475" s="183">
        <f>IF(N475="sníž. přenesená",J475,0)</f>
        <v>0</v>
      </c>
      <c r="BI475" s="183">
        <f>IF(N475="nulová",J475,0)</f>
        <v>0</v>
      </c>
      <c r="BJ475" s="18" t="s">
        <v>78</v>
      </c>
      <c r="BK475" s="183">
        <f>ROUND(I475*H475,2)</f>
        <v>0</v>
      </c>
      <c r="BL475" s="18" t="s">
        <v>88</v>
      </c>
      <c r="BM475" s="182" t="s">
        <v>680</v>
      </c>
    </row>
    <row r="476" s="2" customFormat="1" ht="24.15" customHeight="1">
      <c r="A476" s="37"/>
      <c r="B476" s="170"/>
      <c r="C476" s="171" t="s">
        <v>681</v>
      </c>
      <c r="D476" s="171" t="s">
        <v>130</v>
      </c>
      <c r="E476" s="172" t="s">
        <v>682</v>
      </c>
      <c r="F476" s="173" t="s">
        <v>683</v>
      </c>
      <c r="G476" s="174" t="s">
        <v>195</v>
      </c>
      <c r="H476" s="175">
        <v>934</v>
      </c>
      <c r="I476" s="176"/>
      <c r="J476" s="177">
        <f>ROUND(I476*H476,2)</f>
        <v>0</v>
      </c>
      <c r="K476" s="173" t="s">
        <v>155</v>
      </c>
      <c r="L476" s="38"/>
      <c r="M476" s="178" t="s">
        <v>1</v>
      </c>
      <c r="N476" s="179" t="s">
        <v>38</v>
      </c>
      <c r="O476" s="76"/>
      <c r="P476" s="180">
        <f>O476*H476</f>
        <v>0</v>
      </c>
      <c r="Q476" s="180">
        <v>0</v>
      </c>
      <c r="R476" s="180">
        <f>Q476*H476</f>
        <v>0</v>
      </c>
      <c r="S476" s="180">
        <v>0</v>
      </c>
      <c r="T476" s="181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82" t="s">
        <v>88</v>
      </c>
      <c r="AT476" s="182" t="s">
        <v>130</v>
      </c>
      <c r="AU476" s="182" t="s">
        <v>82</v>
      </c>
      <c r="AY476" s="18" t="s">
        <v>128</v>
      </c>
      <c r="BE476" s="183">
        <f>IF(N476="základní",J476,0)</f>
        <v>0</v>
      </c>
      <c r="BF476" s="183">
        <f>IF(N476="snížená",J476,0)</f>
        <v>0</v>
      </c>
      <c r="BG476" s="183">
        <f>IF(N476="zákl. přenesená",J476,0)</f>
        <v>0</v>
      </c>
      <c r="BH476" s="183">
        <f>IF(N476="sníž. přenesená",J476,0)</f>
        <v>0</v>
      </c>
      <c r="BI476" s="183">
        <f>IF(N476="nulová",J476,0)</f>
        <v>0</v>
      </c>
      <c r="BJ476" s="18" t="s">
        <v>78</v>
      </c>
      <c r="BK476" s="183">
        <f>ROUND(I476*H476,2)</f>
        <v>0</v>
      </c>
      <c r="BL476" s="18" t="s">
        <v>88</v>
      </c>
      <c r="BM476" s="182" t="s">
        <v>684</v>
      </c>
    </row>
    <row r="477" s="13" customFormat="1">
      <c r="A477" s="13"/>
      <c r="B477" s="189"/>
      <c r="C477" s="13"/>
      <c r="D477" s="190" t="s">
        <v>156</v>
      </c>
      <c r="E477" s="191" t="s">
        <v>1</v>
      </c>
      <c r="F477" s="192" t="s">
        <v>685</v>
      </c>
      <c r="G477" s="13"/>
      <c r="H477" s="191" t="s">
        <v>1</v>
      </c>
      <c r="I477" s="193"/>
      <c r="J477" s="13"/>
      <c r="K477" s="13"/>
      <c r="L477" s="189"/>
      <c r="M477" s="194"/>
      <c r="N477" s="195"/>
      <c r="O477" s="195"/>
      <c r="P477" s="195"/>
      <c r="Q477" s="195"/>
      <c r="R477" s="195"/>
      <c r="S477" s="195"/>
      <c r="T477" s="19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91" t="s">
        <v>156</v>
      </c>
      <c r="AU477" s="191" t="s">
        <v>82</v>
      </c>
      <c r="AV477" s="13" t="s">
        <v>78</v>
      </c>
      <c r="AW477" s="13" t="s">
        <v>30</v>
      </c>
      <c r="AX477" s="13" t="s">
        <v>73</v>
      </c>
      <c r="AY477" s="191" t="s">
        <v>128</v>
      </c>
    </row>
    <row r="478" s="13" customFormat="1">
      <c r="A478" s="13"/>
      <c r="B478" s="189"/>
      <c r="C478" s="13"/>
      <c r="D478" s="190" t="s">
        <v>156</v>
      </c>
      <c r="E478" s="191" t="s">
        <v>1</v>
      </c>
      <c r="F478" s="192" t="s">
        <v>686</v>
      </c>
      <c r="G478" s="13"/>
      <c r="H478" s="191" t="s">
        <v>1</v>
      </c>
      <c r="I478" s="193"/>
      <c r="J478" s="13"/>
      <c r="K478" s="13"/>
      <c r="L478" s="189"/>
      <c r="M478" s="194"/>
      <c r="N478" s="195"/>
      <c r="O478" s="195"/>
      <c r="P478" s="195"/>
      <c r="Q478" s="195"/>
      <c r="R478" s="195"/>
      <c r="S478" s="195"/>
      <c r="T478" s="19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91" t="s">
        <v>156</v>
      </c>
      <c r="AU478" s="191" t="s">
        <v>82</v>
      </c>
      <c r="AV478" s="13" t="s">
        <v>78</v>
      </c>
      <c r="AW478" s="13" t="s">
        <v>30</v>
      </c>
      <c r="AX478" s="13" t="s">
        <v>73</v>
      </c>
      <c r="AY478" s="191" t="s">
        <v>128</v>
      </c>
    </row>
    <row r="479" s="14" customFormat="1">
      <c r="A479" s="14"/>
      <c r="B479" s="197"/>
      <c r="C479" s="14"/>
      <c r="D479" s="190" t="s">
        <v>156</v>
      </c>
      <c r="E479" s="198" t="s">
        <v>1</v>
      </c>
      <c r="F479" s="199" t="s">
        <v>687</v>
      </c>
      <c r="G479" s="14"/>
      <c r="H479" s="200">
        <v>587</v>
      </c>
      <c r="I479" s="201"/>
      <c r="J479" s="14"/>
      <c r="K479" s="14"/>
      <c r="L479" s="197"/>
      <c r="M479" s="202"/>
      <c r="N479" s="203"/>
      <c r="O479" s="203"/>
      <c r="P479" s="203"/>
      <c r="Q479" s="203"/>
      <c r="R479" s="203"/>
      <c r="S479" s="203"/>
      <c r="T479" s="20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198" t="s">
        <v>156</v>
      </c>
      <c r="AU479" s="198" t="s">
        <v>82</v>
      </c>
      <c r="AV479" s="14" t="s">
        <v>82</v>
      </c>
      <c r="AW479" s="14" t="s">
        <v>30</v>
      </c>
      <c r="AX479" s="14" t="s">
        <v>73</v>
      </c>
      <c r="AY479" s="198" t="s">
        <v>128</v>
      </c>
    </row>
    <row r="480" s="13" customFormat="1">
      <c r="A480" s="13"/>
      <c r="B480" s="189"/>
      <c r="C480" s="13"/>
      <c r="D480" s="190" t="s">
        <v>156</v>
      </c>
      <c r="E480" s="191" t="s">
        <v>1</v>
      </c>
      <c r="F480" s="192" t="s">
        <v>688</v>
      </c>
      <c r="G480" s="13"/>
      <c r="H480" s="191" t="s">
        <v>1</v>
      </c>
      <c r="I480" s="193"/>
      <c r="J480" s="13"/>
      <c r="K480" s="13"/>
      <c r="L480" s="189"/>
      <c r="M480" s="194"/>
      <c r="N480" s="195"/>
      <c r="O480" s="195"/>
      <c r="P480" s="195"/>
      <c r="Q480" s="195"/>
      <c r="R480" s="195"/>
      <c r="S480" s="195"/>
      <c r="T480" s="19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191" t="s">
        <v>156</v>
      </c>
      <c r="AU480" s="191" t="s">
        <v>82</v>
      </c>
      <c r="AV480" s="13" t="s">
        <v>78</v>
      </c>
      <c r="AW480" s="13" t="s">
        <v>30</v>
      </c>
      <c r="AX480" s="13" t="s">
        <v>73</v>
      </c>
      <c r="AY480" s="191" t="s">
        <v>128</v>
      </c>
    </row>
    <row r="481" s="14" customFormat="1">
      <c r="A481" s="14"/>
      <c r="B481" s="197"/>
      <c r="C481" s="14"/>
      <c r="D481" s="190" t="s">
        <v>156</v>
      </c>
      <c r="E481" s="198" t="s">
        <v>1</v>
      </c>
      <c r="F481" s="199" t="s">
        <v>689</v>
      </c>
      <c r="G481" s="14"/>
      <c r="H481" s="200">
        <v>12</v>
      </c>
      <c r="I481" s="201"/>
      <c r="J481" s="14"/>
      <c r="K481" s="14"/>
      <c r="L481" s="197"/>
      <c r="M481" s="202"/>
      <c r="N481" s="203"/>
      <c r="O481" s="203"/>
      <c r="P481" s="203"/>
      <c r="Q481" s="203"/>
      <c r="R481" s="203"/>
      <c r="S481" s="203"/>
      <c r="T481" s="20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198" t="s">
        <v>156</v>
      </c>
      <c r="AU481" s="198" t="s">
        <v>82</v>
      </c>
      <c r="AV481" s="14" t="s">
        <v>82</v>
      </c>
      <c r="AW481" s="14" t="s">
        <v>30</v>
      </c>
      <c r="AX481" s="14" t="s">
        <v>73</v>
      </c>
      <c r="AY481" s="198" t="s">
        <v>128</v>
      </c>
    </row>
    <row r="482" s="13" customFormat="1">
      <c r="A482" s="13"/>
      <c r="B482" s="189"/>
      <c r="C482" s="13"/>
      <c r="D482" s="190" t="s">
        <v>156</v>
      </c>
      <c r="E482" s="191" t="s">
        <v>1</v>
      </c>
      <c r="F482" s="192" t="s">
        <v>690</v>
      </c>
      <c r="G482" s="13"/>
      <c r="H482" s="191" t="s">
        <v>1</v>
      </c>
      <c r="I482" s="193"/>
      <c r="J482" s="13"/>
      <c r="K482" s="13"/>
      <c r="L482" s="189"/>
      <c r="M482" s="194"/>
      <c r="N482" s="195"/>
      <c r="O482" s="195"/>
      <c r="P482" s="195"/>
      <c r="Q482" s="195"/>
      <c r="R482" s="195"/>
      <c r="S482" s="195"/>
      <c r="T482" s="19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191" t="s">
        <v>156</v>
      </c>
      <c r="AU482" s="191" t="s">
        <v>82</v>
      </c>
      <c r="AV482" s="13" t="s">
        <v>78</v>
      </c>
      <c r="AW482" s="13" t="s">
        <v>30</v>
      </c>
      <c r="AX482" s="13" t="s">
        <v>73</v>
      </c>
      <c r="AY482" s="191" t="s">
        <v>128</v>
      </c>
    </row>
    <row r="483" s="14" customFormat="1">
      <c r="A483" s="14"/>
      <c r="B483" s="197"/>
      <c r="C483" s="14"/>
      <c r="D483" s="190" t="s">
        <v>156</v>
      </c>
      <c r="E483" s="198" t="s">
        <v>1</v>
      </c>
      <c r="F483" s="199" t="s">
        <v>691</v>
      </c>
      <c r="G483" s="14"/>
      <c r="H483" s="200">
        <v>335</v>
      </c>
      <c r="I483" s="201"/>
      <c r="J483" s="14"/>
      <c r="K483" s="14"/>
      <c r="L483" s="197"/>
      <c r="M483" s="202"/>
      <c r="N483" s="203"/>
      <c r="O483" s="203"/>
      <c r="P483" s="203"/>
      <c r="Q483" s="203"/>
      <c r="R483" s="203"/>
      <c r="S483" s="203"/>
      <c r="T483" s="20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198" t="s">
        <v>156</v>
      </c>
      <c r="AU483" s="198" t="s">
        <v>82</v>
      </c>
      <c r="AV483" s="14" t="s">
        <v>82</v>
      </c>
      <c r="AW483" s="14" t="s">
        <v>30</v>
      </c>
      <c r="AX483" s="14" t="s">
        <v>73</v>
      </c>
      <c r="AY483" s="198" t="s">
        <v>128</v>
      </c>
    </row>
    <row r="484" s="15" customFormat="1">
      <c r="A484" s="15"/>
      <c r="B484" s="205"/>
      <c r="C484" s="15"/>
      <c r="D484" s="190" t="s">
        <v>156</v>
      </c>
      <c r="E484" s="206" t="s">
        <v>1</v>
      </c>
      <c r="F484" s="207" t="s">
        <v>159</v>
      </c>
      <c r="G484" s="15"/>
      <c r="H484" s="208">
        <v>934</v>
      </c>
      <c r="I484" s="209"/>
      <c r="J484" s="15"/>
      <c r="K484" s="15"/>
      <c r="L484" s="205"/>
      <c r="M484" s="210"/>
      <c r="N484" s="211"/>
      <c r="O484" s="211"/>
      <c r="P484" s="211"/>
      <c r="Q484" s="211"/>
      <c r="R484" s="211"/>
      <c r="S484" s="211"/>
      <c r="T484" s="212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06" t="s">
        <v>156</v>
      </c>
      <c r="AU484" s="206" t="s">
        <v>82</v>
      </c>
      <c r="AV484" s="15" t="s">
        <v>88</v>
      </c>
      <c r="AW484" s="15" t="s">
        <v>30</v>
      </c>
      <c r="AX484" s="15" t="s">
        <v>78</v>
      </c>
      <c r="AY484" s="206" t="s">
        <v>128</v>
      </c>
    </row>
    <row r="485" s="2" customFormat="1" ht="16.5" customHeight="1">
      <c r="A485" s="37"/>
      <c r="B485" s="170"/>
      <c r="C485" s="213" t="s">
        <v>452</v>
      </c>
      <c r="D485" s="213" t="s">
        <v>334</v>
      </c>
      <c r="E485" s="214" t="s">
        <v>692</v>
      </c>
      <c r="F485" s="215" t="s">
        <v>693</v>
      </c>
      <c r="G485" s="216" t="s">
        <v>195</v>
      </c>
      <c r="H485" s="217">
        <v>599</v>
      </c>
      <c r="I485" s="218"/>
      <c r="J485" s="219">
        <f>ROUND(I485*H485,2)</f>
        <v>0</v>
      </c>
      <c r="K485" s="215" t="s">
        <v>155</v>
      </c>
      <c r="L485" s="220"/>
      <c r="M485" s="221" t="s">
        <v>1</v>
      </c>
      <c r="N485" s="222" t="s">
        <v>38</v>
      </c>
      <c r="O485" s="76"/>
      <c r="P485" s="180">
        <f>O485*H485</f>
        <v>0</v>
      </c>
      <c r="Q485" s="180">
        <v>0</v>
      </c>
      <c r="R485" s="180">
        <f>Q485*H485</f>
        <v>0</v>
      </c>
      <c r="S485" s="180">
        <v>0</v>
      </c>
      <c r="T485" s="181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82" t="s">
        <v>100</v>
      </c>
      <c r="AT485" s="182" t="s">
        <v>334</v>
      </c>
      <c r="AU485" s="182" t="s">
        <v>82</v>
      </c>
      <c r="AY485" s="18" t="s">
        <v>128</v>
      </c>
      <c r="BE485" s="183">
        <f>IF(N485="základní",J485,0)</f>
        <v>0</v>
      </c>
      <c r="BF485" s="183">
        <f>IF(N485="snížená",J485,0)</f>
        <v>0</v>
      </c>
      <c r="BG485" s="183">
        <f>IF(N485="zákl. přenesená",J485,0)</f>
        <v>0</v>
      </c>
      <c r="BH485" s="183">
        <f>IF(N485="sníž. přenesená",J485,0)</f>
        <v>0</v>
      </c>
      <c r="BI485" s="183">
        <f>IF(N485="nulová",J485,0)</f>
        <v>0</v>
      </c>
      <c r="BJ485" s="18" t="s">
        <v>78</v>
      </c>
      <c r="BK485" s="183">
        <f>ROUND(I485*H485,2)</f>
        <v>0</v>
      </c>
      <c r="BL485" s="18" t="s">
        <v>88</v>
      </c>
      <c r="BM485" s="182" t="s">
        <v>694</v>
      </c>
    </row>
    <row r="486" s="2" customFormat="1" ht="16.5" customHeight="1">
      <c r="A486" s="37"/>
      <c r="B486" s="170"/>
      <c r="C486" s="213" t="s">
        <v>695</v>
      </c>
      <c r="D486" s="213" t="s">
        <v>334</v>
      </c>
      <c r="E486" s="214" t="s">
        <v>696</v>
      </c>
      <c r="F486" s="215" t="s">
        <v>697</v>
      </c>
      <c r="G486" s="216" t="s">
        <v>195</v>
      </c>
      <c r="H486" s="217">
        <v>335</v>
      </c>
      <c r="I486" s="218"/>
      <c r="J486" s="219">
        <f>ROUND(I486*H486,2)</f>
        <v>0</v>
      </c>
      <c r="K486" s="215" t="s">
        <v>155</v>
      </c>
      <c r="L486" s="220"/>
      <c r="M486" s="221" t="s">
        <v>1</v>
      </c>
      <c r="N486" s="222" t="s">
        <v>38</v>
      </c>
      <c r="O486" s="76"/>
      <c r="P486" s="180">
        <f>O486*H486</f>
        <v>0</v>
      </c>
      <c r="Q486" s="180">
        <v>0</v>
      </c>
      <c r="R486" s="180">
        <f>Q486*H486</f>
        <v>0</v>
      </c>
      <c r="S486" s="180">
        <v>0</v>
      </c>
      <c r="T486" s="181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82" t="s">
        <v>100</v>
      </c>
      <c r="AT486" s="182" t="s">
        <v>334</v>
      </c>
      <c r="AU486" s="182" t="s">
        <v>82</v>
      </c>
      <c r="AY486" s="18" t="s">
        <v>128</v>
      </c>
      <c r="BE486" s="183">
        <f>IF(N486="základní",J486,0)</f>
        <v>0</v>
      </c>
      <c r="BF486" s="183">
        <f>IF(N486="snížená",J486,0)</f>
        <v>0</v>
      </c>
      <c r="BG486" s="183">
        <f>IF(N486="zákl. přenesená",J486,0)</f>
        <v>0</v>
      </c>
      <c r="BH486" s="183">
        <f>IF(N486="sníž. přenesená",J486,0)</f>
        <v>0</v>
      </c>
      <c r="BI486" s="183">
        <f>IF(N486="nulová",J486,0)</f>
        <v>0</v>
      </c>
      <c r="BJ486" s="18" t="s">
        <v>78</v>
      </c>
      <c r="BK486" s="183">
        <f>ROUND(I486*H486,2)</f>
        <v>0</v>
      </c>
      <c r="BL486" s="18" t="s">
        <v>88</v>
      </c>
      <c r="BM486" s="182" t="s">
        <v>698</v>
      </c>
    </row>
    <row r="487" s="2" customFormat="1" ht="24.15" customHeight="1">
      <c r="A487" s="37"/>
      <c r="B487" s="170"/>
      <c r="C487" s="171" t="s">
        <v>456</v>
      </c>
      <c r="D487" s="171" t="s">
        <v>130</v>
      </c>
      <c r="E487" s="172" t="s">
        <v>699</v>
      </c>
      <c r="F487" s="173" t="s">
        <v>700</v>
      </c>
      <c r="G487" s="174" t="s">
        <v>195</v>
      </c>
      <c r="H487" s="175">
        <v>653</v>
      </c>
      <c r="I487" s="176"/>
      <c r="J487" s="177">
        <f>ROUND(I487*H487,2)</f>
        <v>0</v>
      </c>
      <c r="K487" s="173" t="s">
        <v>155</v>
      </c>
      <c r="L487" s="38"/>
      <c r="M487" s="178" t="s">
        <v>1</v>
      </c>
      <c r="N487" s="179" t="s">
        <v>38</v>
      </c>
      <c r="O487" s="76"/>
      <c r="P487" s="180">
        <f>O487*H487</f>
        <v>0</v>
      </c>
      <c r="Q487" s="180">
        <v>0</v>
      </c>
      <c r="R487" s="180">
        <f>Q487*H487</f>
        <v>0</v>
      </c>
      <c r="S487" s="180">
        <v>0</v>
      </c>
      <c r="T487" s="181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182" t="s">
        <v>88</v>
      </c>
      <c r="AT487" s="182" t="s">
        <v>130</v>
      </c>
      <c r="AU487" s="182" t="s">
        <v>82</v>
      </c>
      <c r="AY487" s="18" t="s">
        <v>128</v>
      </c>
      <c r="BE487" s="183">
        <f>IF(N487="základní",J487,0)</f>
        <v>0</v>
      </c>
      <c r="BF487" s="183">
        <f>IF(N487="snížená",J487,0)</f>
        <v>0</v>
      </c>
      <c r="BG487" s="183">
        <f>IF(N487="zákl. přenesená",J487,0)</f>
        <v>0</v>
      </c>
      <c r="BH487" s="183">
        <f>IF(N487="sníž. přenesená",J487,0)</f>
        <v>0</v>
      </c>
      <c r="BI487" s="183">
        <f>IF(N487="nulová",J487,0)</f>
        <v>0</v>
      </c>
      <c r="BJ487" s="18" t="s">
        <v>78</v>
      </c>
      <c r="BK487" s="183">
        <f>ROUND(I487*H487,2)</f>
        <v>0</v>
      </c>
      <c r="BL487" s="18" t="s">
        <v>88</v>
      </c>
      <c r="BM487" s="182" t="s">
        <v>701</v>
      </c>
    </row>
    <row r="488" s="13" customFormat="1">
      <c r="A488" s="13"/>
      <c r="B488" s="189"/>
      <c r="C488" s="13"/>
      <c r="D488" s="190" t="s">
        <v>156</v>
      </c>
      <c r="E488" s="191" t="s">
        <v>1</v>
      </c>
      <c r="F488" s="192" t="s">
        <v>702</v>
      </c>
      <c r="G488" s="13"/>
      <c r="H488" s="191" t="s">
        <v>1</v>
      </c>
      <c r="I488" s="193"/>
      <c r="J488" s="13"/>
      <c r="K488" s="13"/>
      <c r="L488" s="189"/>
      <c r="M488" s="194"/>
      <c r="N488" s="195"/>
      <c r="O488" s="195"/>
      <c r="P488" s="195"/>
      <c r="Q488" s="195"/>
      <c r="R488" s="195"/>
      <c r="S488" s="195"/>
      <c r="T488" s="19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191" t="s">
        <v>156</v>
      </c>
      <c r="AU488" s="191" t="s">
        <v>82</v>
      </c>
      <c r="AV488" s="13" t="s">
        <v>78</v>
      </c>
      <c r="AW488" s="13" t="s">
        <v>30</v>
      </c>
      <c r="AX488" s="13" t="s">
        <v>73</v>
      </c>
      <c r="AY488" s="191" t="s">
        <v>128</v>
      </c>
    </row>
    <row r="489" s="13" customFormat="1">
      <c r="A489" s="13"/>
      <c r="B489" s="189"/>
      <c r="C489" s="13"/>
      <c r="D489" s="190" t="s">
        <v>156</v>
      </c>
      <c r="E489" s="191" t="s">
        <v>1</v>
      </c>
      <c r="F489" s="192" t="s">
        <v>703</v>
      </c>
      <c r="G489" s="13"/>
      <c r="H489" s="191" t="s">
        <v>1</v>
      </c>
      <c r="I489" s="193"/>
      <c r="J489" s="13"/>
      <c r="K489" s="13"/>
      <c r="L489" s="189"/>
      <c r="M489" s="194"/>
      <c r="N489" s="195"/>
      <c r="O489" s="195"/>
      <c r="P489" s="195"/>
      <c r="Q489" s="195"/>
      <c r="R489" s="195"/>
      <c r="S489" s="195"/>
      <c r="T489" s="19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191" t="s">
        <v>156</v>
      </c>
      <c r="AU489" s="191" t="s">
        <v>82</v>
      </c>
      <c r="AV489" s="13" t="s">
        <v>78</v>
      </c>
      <c r="AW489" s="13" t="s">
        <v>30</v>
      </c>
      <c r="AX489" s="13" t="s">
        <v>73</v>
      </c>
      <c r="AY489" s="191" t="s">
        <v>128</v>
      </c>
    </row>
    <row r="490" s="14" customFormat="1">
      <c r="A490" s="14"/>
      <c r="B490" s="197"/>
      <c r="C490" s="14"/>
      <c r="D490" s="190" t="s">
        <v>156</v>
      </c>
      <c r="E490" s="198" t="s">
        <v>1</v>
      </c>
      <c r="F490" s="199" t="s">
        <v>704</v>
      </c>
      <c r="G490" s="14"/>
      <c r="H490" s="200">
        <v>633</v>
      </c>
      <c r="I490" s="201"/>
      <c r="J490" s="14"/>
      <c r="K490" s="14"/>
      <c r="L490" s="197"/>
      <c r="M490" s="202"/>
      <c r="N490" s="203"/>
      <c r="O490" s="203"/>
      <c r="P490" s="203"/>
      <c r="Q490" s="203"/>
      <c r="R490" s="203"/>
      <c r="S490" s="203"/>
      <c r="T490" s="20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198" t="s">
        <v>156</v>
      </c>
      <c r="AU490" s="198" t="s">
        <v>82</v>
      </c>
      <c r="AV490" s="14" t="s">
        <v>82</v>
      </c>
      <c r="AW490" s="14" t="s">
        <v>30</v>
      </c>
      <c r="AX490" s="14" t="s">
        <v>73</v>
      </c>
      <c r="AY490" s="198" t="s">
        <v>128</v>
      </c>
    </row>
    <row r="491" s="13" customFormat="1">
      <c r="A491" s="13"/>
      <c r="B491" s="189"/>
      <c r="C491" s="13"/>
      <c r="D491" s="190" t="s">
        <v>156</v>
      </c>
      <c r="E491" s="191" t="s">
        <v>1</v>
      </c>
      <c r="F491" s="192" t="s">
        <v>705</v>
      </c>
      <c r="G491" s="13"/>
      <c r="H491" s="191" t="s">
        <v>1</v>
      </c>
      <c r="I491" s="193"/>
      <c r="J491" s="13"/>
      <c r="K491" s="13"/>
      <c r="L491" s="189"/>
      <c r="M491" s="194"/>
      <c r="N491" s="195"/>
      <c r="O491" s="195"/>
      <c r="P491" s="195"/>
      <c r="Q491" s="195"/>
      <c r="R491" s="195"/>
      <c r="S491" s="195"/>
      <c r="T491" s="196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191" t="s">
        <v>156</v>
      </c>
      <c r="AU491" s="191" t="s">
        <v>82</v>
      </c>
      <c r="AV491" s="13" t="s">
        <v>78</v>
      </c>
      <c r="AW491" s="13" t="s">
        <v>30</v>
      </c>
      <c r="AX491" s="13" t="s">
        <v>73</v>
      </c>
      <c r="AY491" s="191" t="s">
        <v>128</v>
      </c>
    </row>
    <row r="492" s="14" customFormat="1">
      <c r="A492" s="14"/>
      <c r="B492" s="197"/>
      <c r="C492" s="14"/>
      <c r="D492" s="190" t="s">
        <v>156</v>
      </c>
      <c r="E492" s="198" t="s">
        <v>1</v>
      </c>
      <c r="F492" s="199" t="s">
        <v>617</v>
      </c>
      <c r="G492" s="14"/>
      <c r="H492" s="200">
        <v>20</v>
      </c>
      <c r="I492" s="201"/>
      <c r="J492" s="14"/>
      <c r="K492" s="14"/>
      <c r="L492" s="197"/>
      <c r="M492" s="202"/>
      <c r="N492" s="203"/>
      <c r="O492" s="203"/>
      <c r="P492" s="203"/>
      <c r="Q492" s="203"/>
      <c r="R492" s="203"/>
      <c r="S492" s="203"/>
      <c r="T492" s="20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198" t="s">
        <v>156</v>
      </c>
      <c r="AU492" s="198" t="s">
        <v>82</v>
      </c>
      <c r="AV492" s="14" t="s">
        <v>82</v>
      </c>
      <c r="AW492" s="14" t="s">
        <v>30</v>
      </c>
      <c r="AX492" s="14" t="s">
        <v>73</v>
      </c>
      <c r="AY492" s="198" t="s">
        <v>128</v>
      </c>
    </row>
    <row r="493" s="15" customFormat="1">
      <c r="A493" s="15"/>
      <c r="B493" s="205"/>
      <c r="C493" s="15"/>
      <c r="D493" s="190" t="s">
        <v>156</v>
      </c>
      <c r="E493" s="206" t="s">
        <v>1</v>
      </c>
      <c r="F493" s="207" t="s">
        <v>159</v>
      </c>
      <c r="G493" s="15"/>
      <c r="H493" s="208">
        <v>653</v>
      </c>
      <c r="I493" s="209"/>
      <c r="J493" s="15"/>
      <c r="K493" s="15"/>
      <c r="L493" s="205"/>
      <c r="M493" s="210"/>
      <c r="N493" s="211"/>
      <c r="O493" s="211"/>
      <c r="P493" s="211"/>
      <c r="Q493" s="211"/>
      <c r="R493" s="211"/>
      <c r="S493" s="211"/>
      <c r="T493" s="212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06" t="s">
        <v>156</v>
      </c>
      <c r="AU493" s="206" t="s">
        <v>82</v>
      </c>
      <c r="AV493" s="15" t="s">
        <v>88</v>
      </c>
      <c r="AW493" s="15" t="s">
        <v>30</v>
      </c>
      <c r="AX493" s="15" t="s">
        <v>78</v>
      </c>
      <c r="AY493" s="206" t="s">
        <v>128</v>
      </c>
    </row>
    <row r="494" s="2" customFormat="1" ht="16.5" customHeight="1">
      <c r="A494" s="37"/>
      <c r="B494" s="170"/>
      <c r="C494" s="213" t="s">
        <v>706</v>
      </c>
      <c r="D494" s="213" t="s">
        <v>334</v>
      </c>
      <c r="E494" s="214" t="s">
        <v>707</v>
      </c>
      <c r="F494" s="215" t="s">
        <v>708</v>
      </c>
      <c r="G494" s="216" t="s">
        <v>195</v>
      </c>
      <c r="H494" s="217">
        <v>653</v>
      </c>
      <c r="I494" s="218"/>
      <c r="J494" s="219">
        <f>ROUND(I494*H494,2)</f>
        <v>0</v>
      </c>
      <c r="K494" s="215" t="s">
        <v>155</v>
      </c>
      <c r="L494" s="220"/>
      <c r="M494" s="221" t="s">
        <v>1</v>
      </c>
      <c r="N494" s="222" t="s">
        <v>38</v>
      </c>
      <c r="O494" s="76"/>
      <c r="P494" s="180">
        <f>O494*H494</f>
        <v>0</v>
      </c>
      <c r="Q494" s="180">
        <v>0</v>
      </c>
      <c r="R494" s="180">
        <f>Q494*H494</f>
        <v>0</v>
      </c>
      <c r="S494" s="180">
        <v>0</v>
      </c>
      <c r="T494" s="181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82" t="s">
        <v>100</v>
      </c>
      <c r="AT494" s="182" t="s">
        <v>334</v>
      </c>
      <c r="AU494" s="182" t="s">
        <v>82</v>
      </c>
      <c r="AY494" s="18" t="s">
        <v>128</v>
      </c>
      <c r="BE494" s="183">
        <f>IF(N494="základní",J494,0)</f>
        <v>0</v>
      </c>
      <c r="BF494" s="183">
        <f>IF(N494="snížená",J494,0)</f>
        <v>0</v>
      </c>
      <c r="BG494" s="183">
        <f>IF(N494="zákl. přenesená",J494,0)</f>
        <v>0</v>
      </c>
      <c r="BH494" s="183">
        <f>IF(N494="sníž. přenesená",J494,0)</f>
        <v>0</v>
      </c>
      <c r="BI494" s="183">
        <f>IF(N494="nulová",J494,0)</f>
        <v>0</v>
      </c>
      <c r="BJ494" s="18" t="s">
        <v>78</v>
      </c>
      <c r="BK494" s="183">
        <f>ROUND(I494*H494,2)</f>
        <v>0</v>
      </c>
      <c r="BL494" s="18" t="s">
        <v>88</v>
      </c>
      <c r="BM494" s="182" t="s">
        <v>709</v>
      </c>
    </row>
    <row r="495" s="2" customFormat="1" ht="24.15" customHeight="1">
      <c r="A495" s="37"/>
      <c r="B495" s="170"/>
      <c r="C495" s="171" t="s">
        <v>461</v>
      </c>
      <c r="D495" s="171" t="s">
        <v>130</v>
      </c>
      <c r="E495" s="172" t="s">
        <v>710</v>
      </c>
      <c r="F495" s="173" t="s">
        <v>711</v>
      </c>
      <c r="G495" s="174" t="s">
        <v>195</v>
      </c>
      <c r="H495" s="175">
        <v>110</v>
      </c>
      <c r="I495" s="176"/>
      <c r="J495" s="177">
        <f>ROUND(I495*H495,2)</f>
        <v>0</v>
      </c>
      <c r="K495" s="173" t="s">
        <v>155</v>
      </c>
      <c r="L495" s="38"/>
      <c r="M495" s="178" t="s">
        <v>1</v>
      </c>
      <c r="N495" s="179" t="s">
        <v>38</v>
      </c>
      <c r="O495" s="76"/>
      <c r="P495" s="180">
        <f>O495*H495</f>
        <v>0</v>
      </c>
      <c r="Q495" s="180">
        <v>0</v>
      </c>
      <c r="R495" s="180">
        <f>Q495*H495</f>
        <v>0</v>
      </c>
      <c r="S495" s="180">
        <v>0</v>
      </c>
      <c r="T495" s="181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182" t="s">
        <v>88</v>
      </c>
      <c r="AT495" s="182" t="s">
        <v>130</v>
      </c>
      <c r="AU495" s="182" t="s">
        <v>82</v>
      </c>
      <c r="AY495" s="18" t="s">
        <v>128</v>
      </c>
      <c r="BE495" s="183">
        <f>IF(N495="základní",J495,0)</f>
        <v>0</v>
      </c>
      <c r="BF495" s="183">
        <f>IF(N495="snížená",J495,0)</f>
        <v>0</v>
      </c>
      <c r="BG495" s="183">
        <f>IF(N495="zákl. přenesená",J495,0)</f>
        <v>0</v>
      </c>
      <c r="BH495" s="183">
        <f>IF(N495="sníž. přenesená",J495,0)</f>
        <v>0</v>
      </c>
      <c r="BI495" s="183">
        <f>IF(N495="nulová",J495,0)</f>
        <v>0</v>
      </c>
      <c r="BJ495" s="18" t="s">
        <v>78</v>
      </c>
      <c r="BK495" s="183">
        <f>ROUND(I495*H495,2)</f>
        <v>0</v>
      </c>
      <c r="BL495" s="18" t="s">
        <v>88</v>
      </c>
      <c r="BM495" s="182" t="s">
        <v>712</v>
      </c>
    </row>
    <row r="496" s="2" customFormat="1" ht="16.5" customHeight="1">
      <c r="A496" s="37"/>
      <c r="B496" s="170"/>
      <c r="C496" s="171" t="s">
        <v>713</v>
      </c>
      <c r="D496" s="171" t="s">
        <v>130</v>
      </c>
      <c r="E496" s="172" t="s">
        <v>714</v>
      </c>
      <c r="F496" s="173" t="s">
        <v>715</v>
      </c>
      <c r="G496" s="174" t="s">
        <v>195</v>
      </c>
      <c r="H496" s="175">
        <v>110</v>
      </c>
      <c r="I496" s="176"/>
      <c r="J496" s="177">
        <f>ROUND(I496*H496,2)</f>
        <v>0</v>
      </c>
      <c r="K496" s="173" t="s">
        <v>155</v>
      </c>
      <c r="L496" s="38"/>
      <c r="M496" s="178" t="s">
        <v>1</v>
      </c>
      <c r="N496" s="179" t="s">
        <v>38</v>
      </c>
      <c r="O496" s="76"/>
      <c r="P496" s="180">
        <f>O496*H496</f>
        <v>0</v>
      </c>
      <c r="Q496" s="180">
        <v>0</v>
      </c>
      <c r="R496" s="180">
        <f>Q496*H496</f>
        <v>0</v>
      </c>
      <c r="S496" s="180">
        <v>0</v>
      </c>
      <c r="T496" s="181">
        <f>S496*H496</f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R496" s="182" t="s">
        <v>88</v>
      </c>
      <c r="AT496" s="182" t="s">
        <v>130</v>
      </c>
      <c r="AU496" s="182" t="s">
        <v>82</v>
      </c>
      <c r="AY496" s="18" t="s">
        <v>128</v>
      </c>
      <c r="BE496" s="183">
        <f>IF(N496="základní",J496,0)</f>
        <v>0</v>
      </c>
      <c r="BF496" s="183">
        <f>IF(N496="snížená",J496,0)</f>
        <v>0</v>
      </c>
      <c r="BG496" s="183">
        <f>IF(N496="zákl. přenesená",J496,0)</f>
        <v>0</v>
      </c>
      <c r="BH496" s="183">
        <f>IF(N496="sníž. přenesená",J496,0)</f>
        <v>0</v>
      </c>
      <c r="BI496" s="183">
        <f>IF(N496="nulová",J496,0)</f>
        <v>0</v>
      </c>
      <c r="BJ496" s="18" t="s">
        <v>78</v>
      </c>
      <c r="BK496" s="183">
        <f>ROUND(I496*H496,2)</f>
        <v>0</v>
      </c>
      <c r="BL496" s="18" t="s">
        <v>88</v>
      </c>
      <c r="BM496" s="182" t="s">
        <v>716</v>
      </c>
    </row>
    <row r="497" s="2" customFormat="1" ht="16.5" customHeight="1">
      <c r="A497" s="37"/>
      <c r="B497" s="170"/>
      <c r="C497" s="171" t="s">
        <v>467</v>
      </c>
      <c r="D497" s="171" t="s">
        <v>130</v>
      </c>
      <c r="E497" s="172" t="s">
        <v>717</v>
      </c>
      <c r="F497" s="173" t="s">
        <v>718</v>
      </c>
      <c r="G497" s="174" t="s">
        <v>195</v>
      </c>
      <c r="H497" s="175">
        <v>170</v>
      </c>
      <c r="I497" s="176"/>
      <c r="J497" s="177">
        <f>ROUND(I497*H497,2)</f>
        <v>0</v>
      </c>
      <c r="K497" s="173" t="s">
        <v>155</v>
      </c>
      <c r="L497" s="38"/>
      <c r="M497" s="178" t="s">
        <v>1</v>
      </c>
      <c r="N497" s="179" t="s">
        <v>38</v>
      </c>
      <c r="O497" s="76"/>
      <c r="P497" s="180">
        <f>O497*H497</f>
        <v>0</v>
      </c>
      <c r="Q497" s="180">
        <v>0</v>
      </c>
      <c r="R497" s="180">
        <f>Q497*H497</f>
        <v>0</v>
      </c>
      <c r="S497" s="180">
        <v>0</v>
      </c>
      <c r="T497" s="181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182" t="s">
        <v>88</v>
      </c>
      <c r="AT497" s="182" t="s">
        <v>130</v>
      </c>
      <c r="AU497" s="182" t="s">
        <v>82</v>
      </c>
      <c r="AY497" s="18" t="s">
        <v>128</v>
      </c>
      <c r="BE497" s="183">
        <f>IF(N497="základní",J497,0)</f>
        <v>0</v>
      </c>
      <c r="BF497" s="183">
        <f>IF(N497="snížená",J497,0)</f>
        <v>0</v>
      </c>
      <c r="BG497" s="183">
        <f>IF(N497="zákl. přenesená",J497,0)</f>
        <v>0</v>
      </c>
      <c r="BH497" s="183">
        <f>IF(N497="sníž. přenesená",J497,0)</f>
        <v>0</v>
      </c>
      <c r="BI497" s="183">
        <f>IF(N497="nulová",J497,0)</f>
        <v>0</v>
      </c>
      <c r="BJ497" s="18" t="s">
        <v>78</v>
      </c>
      <c r="BK497" s="183">
        <f>ROUND(I497*H497,2)</f>
        <v>0</v>
      </c>
      <c r="BL497" s="18" t="s">
        <v>88</v>
      </c>
      <c r="BM497" s="182" t="s">
        <v>719</v>
      </c>
    </row>
    <row r="498" s="2" customFormat="1" ht="16.5" customHeight="1">
      <c r="A498" s="37"/>
      <c r="B498" s="170"/>
      <c r="C498" s="171" t="s">
        <v>720</v>
      </c>
      <c r="D498" s="171" t="s">
        <v>130</v>
      </c>
      <c r="E498" s="172" t="s">
        <v>721</v>
      </c>
      <c r="F498" s="173" t="s">
        <v>722</v>
      </c>
      <c r="G498" s="174" t="s">
        <v>185</v>
      </c>
      <c r="H498" s="175">
        <v>1</v>
      </c>
      <c r="I498" s="176"/>
      <c r="J498" s="177">
        <f>ROUND(I498*H498,2)</f>
        <v>0</v>
      </c>
      <c r="K498" s="173" t="s">
        <v>155</v>
      </c>
      <c r="L498" s="38"/>
      <c r="M498" s="178" t="s">
        <v>1</v>
      </c>
      <c r="N498" s="179" t="s">
        <v>38</v>
      </c>
      <c r="O498" s="76"/>
      <c r="P498" s="180">
        <f>O498*H498</f>
        <v>0</v>
      </c>
      <c r="Q498" s="180">
        <v>0</v>
      </c>
      <c r="R498" s="180">
        <f>Q498*H498</f>
        <v>0</v>
      </c>
      <c r="S498" s="180">
        <v>0</v>
      </c>
      <c r="T498" s="181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182" t="s">
        <v>88</v>
      </c>
      <c r="AT498" s="182" t="s">
        <v>130</v>
      </c>
      <c r="AU498" s="182" t="s">
        <v>82</v>
      </c>
      <c r="AY498" s="18" t="s">
        <v>128</v>
      </c>
      <c r="BE498" s="183">
        <f>IF(N498="základní",J498,0)</f>
        <v>0</v>
      </c>
      <c r="BF498" s="183">
        <f>IF(N498="snížená",J498,0)</f>
        <v>0</v>
      </c>
      <c r="BG498" s="183">
        <f>IF(N498="zákl. přenesená",J498,0)</f>
        <v>0</v>
      </c>
      <c r="BH498" s="183">
        <f>IF(N498="sníž. přenesená",J498,0)</f>
        <v>0</v>
      </c>
      <c r="BI498" s="183">
        <f>IF(N498="nulová",J498,0)</f>
        <v>0</v>
      </c>
      <c r="BJ498" s="18" t="s">
        <v>78</v>
      </c>
      <c r="BK498" s="183">
        <f>ROUND(I498*H498,2)</f>
        <v>0</v>
      </c>
      <c r="BL498" s="18" t="s">
        <v>88</v>
      </c>
      <c r="BM498" s="182" t="s">
        <v>723</v>
      </c>
    </row>
    <row r="499" s="2" customFormat="1" ht="16.5" customHeight="1">
      <c r="A499" s="37"/>
      <c r="B499" s="170"/>
      <c r="C499" s="213" t="s">
        <v>472</v>
      </c>
      <c r="D499" s="213" t="s">
        <v>334</v>
      </c>
      <c r="E499" s="214" t="s">
        <v>724</v>
      </c>
      <c r="F499" s="215" t="s">
        <v>725</v>
      </c>
      <c r="G499" s="216" t="s">
        <v>185</v>
      </c>
      <c r="H499" s="217">
        <v>1</v>
      </c>
      <c r="I499" s="218"/>
      <c r="J499" s="219">
        <f>ROUND(I499*H499,2)</f>
        <v>0</v>
      </c>
      <c r="K499" s="215" t="s">
        <v>155</v>
      </c>
      <c r="L499" s="220"/>
      <c r="M499" s="221" t="s">
        <v>1</v>
      </c>
      <c r="N499" s="222" t="s">
        <v>38</v>
      </c>
      <c r="O499" s="76"/>
      <c r="P499" s="180">
        <f>O499*H499</f>
        <v>0</v>
      </c>
      <c r="Q499" s="180">
        <v>0</v>
      </c>
      <c r="R499" s="180">
        <f>Q499*H499</f>
        <v>0</v>
      </c>
      <c r="S499" s="180">
        <v>0</v>
      </c>
      <c r="T499" s="181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182" t="s">
        <v>100</v>
      </c>
      <c r="AT499" s="182" t="s">
        <v>334</v>
      </c>
      <c r="AU499" s="182" t="s">
        <v>82</v>
      </c>
      <c r="AY499" s="18" t="s">
        <v>128</v>
      </c>
      <c r="BE499" s="183">
        <f>IF(N499="základní",J499,0)</f>
        <v>0</v>
      </c>
      <c r="BF499" s="183">
        <f>IF(N499="snížená",J499,0)</f>
        <v>0</v>
      </c>
      <c r="BG499" s="183">
        <f>IF(N499="zákl. přenesená",J499,0)</f>
        <v>0</v>
      </c>
      <c r="BH499" s="183">
        <f>IF(N499="sníž. přenesená",J499,0)</f>
        <v>0</v>
      </c>
      <c r="BI499" s="183">
        <f>IF(N499="nulová",J499,0)</f>
        <v>0</v>
      </c>
      <c r="BJ499" s="18" t="s">
        <v>78</v>
      </c>
      <c r="BK499" s="183">
        <f>ROUND(I499*H499,2)</f>
        <v>0</v>
      </c>
      <c r="BL499" s="18" t="s">
        <v>88</v>
      </c>
      <c r="BM499" s="182" t="s">
        <v>726</v>
      </c>
    </row>
    <row r="500" s="2" customFormat="1" ht="16.5" customHeight="1">
      <c r="A500" s="37"/>
      <c r="B500" s="170"/>
      <c r="C500" s="171" t="s">
        <v>727</v>
      </c>
      <c r="D500" s="171" t="s">
        <v>130</v>
      </c>
      <c r="E500" s="172" t="s">
        <v>183</v>
      </c>
      <c r="F500" s="173" t="s">
        <v>184</v>
      </c>
      <c r="G500" s="174" t="s">
        <v>185</v>
      </c>
      <c r="H500" s="175">
        <v>1</v>
      </c>
      <c r="I500" s="176"/>
      <c r="J500" s="177">
        <f>ROUND(I500*H500,2)</f>
        <v>0</v>
      </c>
      <c r="K500" s="173" t="s">
        <v>155</v>
      </c>
      <c r="L500" s="38"/>
      <c r="M500" s="178" t="s">
        <v>1</v>
      </c>
      <c r="N500" s="179" t="s">
        <v>38</v>
      </c>
      <c r="O500" s="76"/>
      <c r="P500" s="180">
        <f>O500*H500</f>
        <v>0</v>
      </c>
      <c r="Q500" s="180">
        <v>0</v>
      </c>
      <c r="R500" s="180">
        <f>Q500*H500</f>
        <v>0</v>
      </c>
      <c r="S500" s="180">
        <v>0</v>
      </c>
      <c r="T500" s="181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182" t="s">
        <v>88</v>
      </c>
      <c r="AT500" s="182" t="s">
        <v>130</v>
      </c>
      <c r="AU500" s="182" t="s">
        <v>82</v>
      </c>
      <c r="AY500" s="18" t="s">
        <v>128</v>
      </c>
      <c r="BE500" s="183">
        <f>IF(N500="základní",J500,0)</f>
        <v>0</v>
      </c>
      <c r="BF500" s="183">
        <f>IF(N500="snížená",J500,0)</f>
        <v>0</v>
      </c>
      <c r="BG500" s="183">
        <f>IF(N500="zákl. přenesená",J500,0)</f>
        <v>0</v>
      </c>
      <c r="BH500" s="183">
        <f>IF(N500="sníž. přenesená",J500,0)</f>
        <v>0</v>
      </c>
      <c r="BI500" s="183">
        <f>IF(N500="nulová",J500,0)</f>
        <v>0</v>
      </c>
      <c r="BJ500" s="18" t="s">
        <v>78</v>
      </c>
      <c r="BK500" s="183">
        <f>ROUND(I500*H500,2)</f>
        <v>0</v>
      </c>
      <c r="BL500" s="18" t="s">
        <v>88</v>
      </c>
      <c r="BM500" s="182" t="s">
        <v>728</v>
      </c>
    </row>
    <row r="501" s="2" customFormat="1" ht="16.5" customHeight="1">
      <c r="A501" s="37"/>
      <c r="B501" s="170"/>
      <c r="C501" s="213" t="s">
        <v>476</v>
      </c>
      <c r="D501" s="213" t="s">
        <v>334</v>
      </c>
      <c r="E501" s="214" t="s">
        <v>729</v>
      </c>
      <c r="F501" s="215" t="s">
        <v>730</v>
      </c>
      <c r="G501" s="216" t="s">
        <v>185</v>
      </c>
      <c r="H501" s="217">
        <v>1</v>
      </c>
      <c r="I501" s="218"/>
      <c r="J501" s="219">
        <f>ROUND(I501*H501,2)</f>
        <v>0</v>
      </c>
      <c r="K501" s="215" t="s">
        <v>155</v>
      </c>
      <c r="L501" s="220"/>
      <c r="M501" s="221" t="s">
        <v>1</v>
      </c>
      <c r="N501" s="222" t="s">
        <v>38</v>
      </c>
      <c r="O501" s="76"/>
      <c r="P501" s="180">
        <f>O501*H501</f>
        <v>0</v>
      </c>
      <c r="Q501" s="180">
        <v>0</v>
      </c>
      <c r="R501" s="180">
        <f>Q501*H501</f>
        <v>0</v>
      </c>
      <c r="S501" s="180">
        <v>0</v>
      </c>
      <c r="T501" s="181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82" t="s">
        <v>100</v>
      </c>
      <c r="AT501" s="182" t="s">
        <v>334</v>
      </c>
      <c r="AU501" s="182" t="s">
        <v>82</v>
      </c>
      <c r="AY501" s="18" t="s">
        <v>128</v>
      </c>
      <c r="BE501" s="183">
        <f>IF(N501="základní",J501,0)</f>
        <v>0</v>
      </c>
      <c r="BF501" s="183">
        <f>IF(N501="snížená",J501,0)</f>
        <v>0</v>
      </c>
      <c r="BG501" s="183">
        <f>IF(N501="zákl. přenesená",J501,0)</f>
        <v>0</v>
      </c>
      <c r="BH501" s="183">
        <f>IF(N501="sníž. přenesená",J501,0)</f>
        <v>0</v>
      </c>
      <c r="BI501" s="183">
        <f>IF(N501="nulová",J501,0)</f>
        <v>0</v>
      </c>
      <c r="BJ501" s="18" t="s">
        <v>78</v>
      </c>
      <c r="BK501" s="183">
        <f>ROUND(I501*H501,2)</f>
        <v>0</v>
      </c>
      <c r="BL501" s="18" t="s">
        <v>88</v>
      </c>
      <c r="BM501" s="182" t="s">
        <v>731</v>
      </c>
    </row>
    <row r="502" s="2" customFormat="1" ht="33" customHeight="1">
      <c r="A502" s="37"/>
      <c r="B502" s="170"/>
      <c r="C502" s="171" t="s">
        <v>732</v>
      </c>
      <c r="D502" s="171" t="s">
        <v>130</v>
      </c>
      <c r="E502" s="172" t="s">
        <v>733</v>
      </c>
      <c r="F502" s="173" t="s">
        <v>734</v>
      </c>
      <c r="G502" s="174" t="s">
        <v>185</v>
      </c>
      <c r="H502" s="175">
        <v>11</v>
      </c>
      <c r="I502" s="176"/>
      <c r="J502" s="177">
        <f>ROUND(I502*H502,2)</f>
        <v>0</v>
      </c>
      <c r="K502" s="173" t="s">
        <v>155</v>
      </c>
      <c r="L502" s="38"/>
      <c r="M502" s="178" t="s">
        <v>1</v>
      </c>
      <c r="N502" s="179" t="s">
        <v>38</v>
      </c>
      <c r="O502" s="76"/>
      <c r="P502" s="180">
        <f>O502*H502</f>
        <v>0</v>
      </c>
      <c r="Q502" s="180">
        <v>0</v>
      </c>
      <c r="R502" s="180">
        <f>Q502*H502</f>
        <v>0</v>
      </c>
      <c r="S502" s="180">
        <v>0</v>
      </c>
      <c r="T502" s="181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82" t="s">
        <v>88</v>
      </c>
      <c r="AT502" s="182" t="s">
        <v>130</v>
      </c>
      <c r="AU502" s="182" t="s">
        <v>82</v>
      </c>
      <c r="AY502" s="18" t="s">
        <v>128</v>
      </c>
      <c r="BE502" s="183">
        <f>IF(N502="základní",J502,0)</f>
        <v>0</v>
      </c>
      <c r="BF502" s="183">
        <f>IF(N502="snížená",J502,0)</f>
        <v>0</v>
      </c>
      <c r="BG502" s="183">
        <f>IF(N502="zákl. přenesená",J502,0)</f>
        <v>0</v>
      </c>
      <c r="BH502" s="183">
        <f>IF(N502="sníž. přenesená",J502,0)</f>
        <v>0</v>
      </c>
      <c r="BI502" s="183">
        <f>IF(N502="nulová",J502,0)</f>
        <v>0</v>
      </c>
      <c r="BJ502" s="18" t="s">
        <v>78</v>
      </c>
      <c r="BK502" s="183">
        <f>ROUND(I502*H502,2)</f>
        <v>0</v>
      </c>
      <c r="BL502" s="18" t="s">
        <v>88</v>
      </c>
      <c r="BM502" s="182" t="s">
        <v>735</v>
      </c>
    </row>
    <row r="503" s="13" customFormat="1">
      <c r="A503" s="13"/>
      <c r="B503" s="189"/>
      <c r="C503" s="13"/>
      <c r="D503" s="190" t="s">
        <v>156</v>
      </c>
      <c r="E503" s="191" t="s">
        <v>1</v>
      </c>
      <c r="F503" s="192" t="s">
        <v>192</v>
      </c>
      <c r="G503" s="13"/>
      <c r="H503" s="191" t="s">
        <v>1</v>
      </c>
      <c r="I503" s="193"/>
      <c r="J503" s="13"/>
      <c r="K503" s="13"/>
      <c r="L503" s="189"/>
      <c r="M503" s="194"/>
      <c r="N503" s="195"/>
      <c r="O503" s="195"/>
      <c r="P503" s="195"/>
      <c r="Q503" s="195"/>
      <c r="R503" s="195"/>
      <c r="S503" s="195"/>
      <c r="T503" s="19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191" t="s">
        <v>156</v>
      </c>
      <c r="AU503" s="191" t="s">
        <v>82</v>
      </c>
      <c r="AV503" s="13" t="s">
        <v>78</v>
      </c>
      <c r="AW503" s="13" t="s">
        <v>30</v>
      </c>
      <c r="AX503" s="13" t="s">
        <v>73</v>
      </c>
      <c r="AY503" s="191" t="s">
        <v>128</v>
      </c>
    </row>
    <row r="504" s="14" customFormat="1">
      <c r="A504" s="14"/>
      <c r="B504" s="197"/>
      <c r="C504" s="14"/>
      <c r="D504" s="190" t="s">
        <v>156</v>
      </c>
      <c r="E504" s="198" t="s">
        <v>1</v>
      </c>
      <c r="F504" s="199" t="s">
        <v>736</v>
      </c>
      <c r="G504" s="14"/>
      <c r="H504" s="200">
        <v>11</v>
      </c>
      <c r="I504" s="201"/>
      <c r="J504" s="14"/>
      <c r="K504" s="14"/>
      <c r="L504" s="197"/>
      <c r="M504" s="202"/>
      <c r="N504" s="203"/>
      <c r="O504" s="203"/>
      <c r="P504" s="203"/>
      <c r="Q504" s="203"/>
      <c r="R504" s="203"/>
      <c r="S504" s="203"/>
      <c r="T504" s="20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198" t="s">
        <v>156</v>
      </c>
      <c r="AU504" s="198" t="s">
        <v>82</v>
      </c>
      <c r="AV504" s="14" t="s">
        <v>82</v>
      </c>
      <c r="AW504" s="14" t="s">
        <v>30</v>
      </c>
      <c r="AX504" s="14" t="s">
        <v>73</v>
      </c>
      <c r="AY504" s="198" t="s">
        <v>128</v>
      </c>
    </row>
    <row r="505" s="15" customFormat="1">
      <c r="A505" s="15"/>
      <c r="B505" s="205"/>
      <c r="C505" s="15"/>
      <c r="D505" s="190" t="s">
        <v>156</v>
      </c>
      <c r="E505" s="206" t="s">
        <v>1</v>
      </c>
      <c r="F505" s="207" t="s">
        <v>159</v>
      </c>
      <c r="G505" s="15"/>
      <c r="H505" s="208">
        <v>11</v>
      </c>
      <c r="I505" s="209"/>
      <c r="J505" s="15"/>
      <c r="K505" s="15"/>
      <c r="L505" s="205"/>
      <c r="M505" s="210"/>
      <c r="N505" s="211"/>
      <c r="O505" s="211"/>
      <c r="P505" s="211"/>
      <c r="Q505" s="211"/>
      <c r="R505" s="211"/>
      <c r="S505" s="211"/>
      <c r="T505" s="212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06" t="s">
        <v>156</v>
      </c>
      <c r="AU505" s="206" t="s">
        <v>82</v>
      </c>
      <c r="AV505" s="15" t="s">
        <v>88</v>
      </c>
      <c r="AW505" s="15" t="s">
        <v>30</v>
      </c>
      <c r="AX505" s="15" t="s">
        <v>78</v>
      </c>
      <c r="AY505" s="206" t="s">
        <v>128</v>
      </c>
    </row>
    <row r="506" s="2" customFormat="1" ht="24.15" customHeight="1">
      <c r="A506" s="37"/>
      <c r="B506" s="170"/>
      <c r="C506" s="171" t="s">
        <v>490</v>
      </c>
      <c r="D506" s="171" t="s">
        <v>130</v>
      </c>
      <c r="E506" s="172" t="s">
        <v>737</v>
      </c>
      <c r="F506" s="173" t="s">
        <v>738</v>
      </c>
      <c r="G506" s="174" t="s">
        <v>185</v>
      </c>
      <c r="H506" s="175">
        <v>16</v>
      </c>
      <c r="I506" s="176"/>
      <c r="J506" s="177">
        <f>ROUND(I506*H506,2)</f>
        <v>0</v>
      </c>
      <c r="K506" s="173" t="s">
        <v>155</v>
      </c>
      <c r="L506" s="38"/>
      <c r="M506" s="178" t="s">
        <v>1</v>
      </c>
      <c r="N506" s="179" t="s">
        <v>38</v>
      </c>
      <c r="O506" s="76"/>
      <c r="P506" s="180">
        <f>O506*H506</f>
        <v>0</v>
      </c>
      <c r="Q506" s="180">
        <v>0</v>
      </c>
      <c r="R506" s="180">
        <f>Q506*H506</f>
        <v>0</v>
      </c>
      <c r="S506" s="180">
        <v>0</v>
      </c>
      <c r="T506" s="181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182" t="s">
        <v>88</v>
      </c>
      <c r="AT506" s="182" t="s">
        <v>130</v>
      </c>
      <c r="AU506" s="182" t="s">
        <v>82</v>
      </c>
      <c r="AY506" s="18" t="s">
        <v>128</v>
      </c>
      <c r="BE506" s="183">
        <f>IF(N506="základní",J506,0)</f>
        <v>0</v>
      </c>
      <c r="BF506" s="183">
        <f>IF(N506="snížená",J506,0)</f>
        <v>0</v>
      </c>
      <c r="BG506" s="183">
        <f>IF(N506="zákl. přenesená",J506,0)</f>
        <v>0</v>
      </c>
      <c r="BH506" s="183">
        <f>IF(N506="sníž. přenesená",J506,0)</f>
        <v>0</v>
      </c>
      <c r="BI506" s="183">
        <f>IF(N506="nulová",J506,0)</f>
        <v>0</v>
      </c>
      <c r="BJ506" s="18" t="s">
        <v>78</v>
      </c>
      <c r="BK506" s="183">
        <f>ROUND(I506*H506,2)</f>
        <v>0</v>
      </c>
      <c r="BL506" s="18" t="s">
        <v>88</v>
      </c>
      <c r="BM506" s="182" t="s">
        <v>739</v>
      </c>
    </row>
    <row r="507" s="13" customFormat="1">
      <c r="A507" s="13"/>
      <c r="B507" s="189"/>
      <c r="C507" s="13"/>
      <c r="D507" s="190" t="s">
        <v>156</v>
      </c>
      <c r="E507" s="191" t="s">
        <v>1</v>
      </c>
      <c r="F507" s="192" t="s">
        <v>192</v>
      </c>
      <c r="G507" s="13"/>
      <c r="H507" s="191" t="s">
        <v>1</v>
      </c>
      <c r="I507" s="193"/>
      <c r="J507" s="13"/>
      <c r="K507" s="13"/>
      <c r="L507" s="189"/>
      <c r="M507" s="194"/>
      <c r="N507" s="195"/>
      <c r="O507" s="195"/>
      <c r="P507" s="195"/>
      <c r="Q507" s="195"/>
      <c r="R507" s="195"/>
      <c r="S507" s="195"/>
      <c r="T507" s="19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191" t="s">
        <v>156</v>
      </c>
      <c r="AU507" s="191" t="s">
        <v>82</v>
      </c>
      <c r="AV507" s="13" t="s">
        <v>78</v>
      </c>
      <c r="AW507" s="13" t="s">
        <v>30</v>
      </c>
      <c r="AX507" s="13" t="s">
        <v>73</v>
      </c>
      <c r="AY507" s="191" t="s">
        <v>128</v>
      </c>
    </row>
    <row r="508" s="14" customFormat="1">
      <c r="A508" s="14"/>
      <c r="B508" s="197"/>
      <c r="C508" s="14"/>
      <c r="D508" s="190" t="s">
        <v>156</v>
      </c>
      <c r="E508" s="198" t="s">
        <v>1</v>
      </c>
      <c r="F508" s="199" t="s">
        <v>205</v>
      </c>
      <c r="G508" s="14"/>
      <c r="H508" s="200">
        <v>13</v>
      </c>
      <c r="I508" s="201"/>
      <c r="J508" s="14"/>
      <c r="K508" s="14"/>
      <c r="L508" s="197"/>
      <c r="M508" s="202"/>
      <c r="N508" s="203"/>
      <c r="O508" s="203"/>
      <c r="P508" s="203"/>
      <c r="Q508" s="203"/>
      <c r="R508" s="203"/>
      <c r="S508" s="203"/>
      <c r="T508" s="20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198" t="s">
        <v>156</v>
      </c>
      <c r="AU508" s="198" t="s">
        <v>82</v>
      </c>
      <c r="AV508" s="14" t="s">
        <v>82</v>
      </c>
      <c r="AW508" s="14" t="s">
        <v>30</v>
      </c>
      <c r="AX508" s="14" t="s">
        <v>73</v>
      </c>
      <c r="AY508" s="198" t="s">
        <v>128</v>
      </c>
    </row>
    <row r="509" s="13" customFormat="1">
      <c r="A509" s="13"/>
      <c r="B509" s="189"/>
      <c r="C509" s="13"/>
      <c r="D509" s="190" t="s">
        <v>156</v>
      </c>
      <c r="E509" s="191" t="s">
        <v>1</v>
      </c>
      <c r="F509" s="192" t="s">
        <v>191</v>
      </c>
      <c r="G509" s="13"/>
      <c r="H509" s="191" t="s">
        <v>1</v>
      </c>
      <c r="I509" s="193"/>
      <c r="J509" s="13"/>
      <c r="K509" s="13"/>
      <c r="L509" s="189"/>
      <c r="M509" s="194"/>
      <c r="N509" s="195"/>
      <c r="O509" s="195"/>
      <c r="P509" s="195"/>
      <c r="Q509" s="195"/>
      <c r="R509" s="195"/>
      <c r="S509" s="195"/>
      <c r="T509" s="196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191" t="s">
        <v>156</v>
      </c>
      <c r="AU509" s="191" t="s">
        <v>82</v>
      </c>
      <c r="AV509" s="13" t="s">
        <v>78</v>
      </c>
      <c r="AW509" s="13" t="s">
        <v>30</v>
      </c>
      <c r="AX509" s="13" t="s">
        <v>73</v>
      </c>
      <c r="AY509" s="191" t="s">
        <v>128</v>
      </c>
    </row>
    <row r="510" s="14" customFormat="1">
      <c r="A510" s="14"/>
      <c r="B510" s="197"/>
      <c r="C510" s="14"/>
      <c r="D510" s="190" t="s">
        <v>156</v>
      </c>
      <c r="E510" s="198" t="s">
        <v>1</v>
      </c>
      <c r="F510" s="199" t="s">
        <v>85</v>
      </c>
      <c r="G510" s="14"/>
      <c r="H510" s="200">
        <v>3</v>
      </c>
      <c r="I510" s="201"/>
      <c r="J510" s="14"/>
      <c r="K510" s="14"/>
      <c r="L510" s="197"/>
      <c r="M510" s="202"/>
      <c r="N510" s="203"/>
      <c r="O510" s="203"/>
      <c r="P510" s="203"/>
      <c r="Q510" s="203"/>
      <c r="R510" s="203"/>
      <c r="S510" s="203"/>
      <c r="T510" s="20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198" t="s">
        <v>156</v>
      </c>
      <c r="AU510" s="198" t="s">
        <v>82</v>
      </c>
      <c r="AV510" s="14" t="s">
        <v>82</v>
      </c>
      <c r="AW510" s="14" t="s">
        <v>30</v>
      </c>
      <c r="AX510" s="14" t="s">
        <v>73</v>
      </c>
      <c r="AY510" s="198" t="s">
        <v>128</v>
      </c>
    </row>
    <row r="511" s="15" customFormat="1">
      <c r="A511" s="15"/>
      <c r="B511" s="205"/>
      <c r="C511" s="15"/>
      <c r="D511" s="190" t="s">
        <v>156</v>
      </c>
      <c r="E511" s="206" t="s">
        <v>1</v>
      </c>
      <c r="F511" s="207" t="s">
        <v>159</v>
      </c>
      <c r="G511" s="15"/>
      <c r="H511" s="208">
        <v>16</v>
      </c>
      <c r="I511" s="209"/>
      <c r="J511" s="15"/>
      <c r="K511" s="15"/>
      <c r="L511" s="205"/>
      <c r="M511" s="210"/>
      <c r="N511" s="211"/>
      <c r="O511" s="211"/>
      <c r="P511" s="211"/>
      <c r="Q511" s="211"/>
      <c r="R511" s="211"/>
      <c r="S511" s="211"/>
      <c r="T511" s="212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06" t="s">
        <v>156</v>
      </c>
      <c r="AU511" s="206" t="s">
        <v>82</v>
      </c>
      <c r="AV511" s="15" t="s">
        <v>88</v>
      </c>
      <c r="AW511" s="15" t="s">
        <v>30</v>
      </c>
      <c r="AX511" s="15" t="s">
        <v>78</v>
      </c>
      <c r="AY511" s="206" t="s">
        <v>128</v>
      </c>
    </row>
    <row r="512" s="2" customFormat="1" ht="37.8" customHeight="1">
      <c r="A512" s="37"/>
      <c r="B512" s="170"/>
      <c r="C512" s="171" t="s">
        <v>740</v>
      </c>
      <c r="D512" s="171" t="s">
        <v>130</v>
      </c>
      <c r="E512" s="172" t="s">
        <v>741</v>
      </c>
      <c r="F512" s="173" t="s">
        <v>742</v>
      </c>
      <c r="G512" s="174" t="s">
        <v>154</v>
      </c>
      <c r="H512" s="175">
        <v>230</v>
      </c>
      <c r="I512" s="176"/>
      <c r="J512" s="177">
        <f>ROUND(I512*H512,2)</f>
        <v>0</v>
      </c>
      <c r="K512" s="173" t="s">
        <v>155</v>
      </c>
      <c r="L512" s="38"/>
      <c r="M512" s="178" t="s">
        <v>1</v>
      </c>
      <c r="N512" s="179" t="s">
        <v>38</v>
      </c>
      <c r="O512" s="76"/>
      <c r="P512" s="180">
        <f>O512*H512</f>
        <v>0</v>
      </c>
      <c r="Q512" s="180">
        <v>0</v>
      </c>
      <c r="R512" s="180">
        <f>Q512*H512</f>
        <v>0</v>
      </c>
      <c r="S512" s="180">
        <v>0</v>
      </c>
      <c r="T512" s="181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82" t="s">
        <v>88</v>
      </c>
      <c r="AT512" s="182" t="s">
        <v>130</v>
      </c>
      <c r="AU512" s="182" t="s">
        <v>82</v>
      </c>
      <c r="AY512" s="18" t="s">
        <v>128</v>
      </c>
      <c r="BE512" s="183">
        <f>IF(N512="základní",J512,0)</f>
        <v>0</v>
      </c>
      <c r="BF512" s="183">
        <f>IF(N512="snížená",J512,0)</f>
        <v>0</v>
      </c>
      <c r="BG512" s="183">
        <f>IF(N512="zákl. přenesená",J512,0)</f>
        <v>0</v>
      </c>
      <c r="BH512" s="183">
        <f>IF(N512="sníž. přenesená",J512,0)</f>
        <v>0</v>
      </c>
      <c r="BI512" s="183">
        <f>IF(N512="nulová",J512,0)</f>
        <v>0</v>
      </c>
      <c r="BJ512" s="18" t="s">
        <v>78</v>
      </c>
      <c r="BK512" s="183">
        <f>ROUND(I512*H512,2)</f>
        <v>0</v>
      </c>
      <c r="BL512" s="18" t="s">
        <v>88</v>
      </c>
      <c r="BM512" s="182" t="s">
        <v>743</v>
      </c>
    </row>
    <row r="513" s="14" customFormat="1">
      <c r="A513" s="14"/>
      <c r="B513" s="197"/>
      <c r="C513" s="14"/>
      <c r="D513" s="190" t="s">
        <v>156</v>
      </c>
      <c r="E513" s="198" t="s">
        <v>1</v>
      </c>
      <c r="F513" s="199" t="s">
        <v>744</v>
      </c>
      <c r="G513" s="14"/>
      <c r="H513" s="200">
        <v>230</v>
      </c>
      <c r="I513" s="201"/>
      <c r="J513" s="14"/>
      <c r="K513" s="14"/>
      <c r="L513" s="197"/>
      <c r="M513" s="202"/>
      <c r="N513" s="203"/>
      <c r="O513" s="203"/>
      <c r="P513" s="203"/>
      <c r="Q513" s="203"/>
      <c r="R513" s="203"/>
      <c r="S513" s="203"/>
      <c r="T513" s="20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198" t="s">
        <v>156</v>
      </c>
      <c r="AU513" s="198" t="s">
        <v>82</v>
      </c>
      <c r="AV513" s="14" t="s">
        <v>82</v>
      </c>
      <c r="AW513" s="14" t="s">
        <v>30</v>
      </c>
      <c r="AX513" s="14" t="s">
        <v>73</v>
      </c>
      <c r="AY513" s="198" t="s">
        <v>128</v>
      </c>
    </row>
    <row r="514" s="15" customFormat="1">
      <c r="A514" s="15"/>
      <c r="B514" s="205"/>
      <c r="C514" s="15"/>
      <c r="D514" s="190" t="s">
        <v>156</v>
      </c>
      <c r="E514" s="206" t="s">
        <v>1</v>
      </c>
      <c r="F514" s="207" t="s">
        <v>159</v>
      </c>
      <c r="G514" s="15"/>
      <c r="H514" s="208">
        <v>230</v>
      </c>
      <c r="I514" s="209"/>
      <c r="J514" s="15"/>
      <c r="K514" s="15"/>
      <c r="L514" s="205"/>
      <c r="M514" s="210"/>
      <c r="N514" s="211"/>
      <c r="O514" s="211"/>
      <c r="P514" s="211"/>
      <c r="Q514" s="211"/>
      <c r="R514" s="211"/>
      <c r="S514" s="211"/>
      <c r="T514" s="212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06" t="s">
        <v>156</v>
      </c>
      <c r="AU514" s="206" t="s">
        <v>82</v>
      </c>
      <c r="AV514" s="15" t="s">
        <v>88</v>
      </c>
      <c r="AW514" s="15" t="s">
        <v>30</v>
      </c>
      <c r="AX514" s="15" t="s">
        <v>78</v>
      </c>
      <c r="AY514" s="206" t="s">
        <v>128</v>
      </c>
    </row>
    <row r="515" s="2" customFormat="1" ht="16.5" customHeight="1">
      <c r="A515" s="37"/>
      <c r="B515" s="170"/>
      <c r="C515" s="213" t="s">
        <v>493</v>
      </c>
      <c r="D515" s="213" t="s">
        <v>334</v>
      </c>
      <c r="E515" s="214" t="s">
        <v>745</v>
      </c>
      <c r="F515" s="215" t="s">
        <v>746</v>
      </c>
      <c r="G515" s="216" t="s">
        <v>195</v>
      </c>
      <c r="H515" s="217">
        <v>54</v>
      </c>
      <c r="I515" s="218"/>
      <c r="J515" s="219">
        <f>ROUND(I515*H515,2)</f>
        <v>0</v>
      </c>
      <c r="K515" s="215" t="s">
        <v>155</v>
      </c>
      <c r="L515" s="220"/>
      <c r="M515" s="221" t="s">
        <v>1</v>
      </c>
      <c r="N515" s="222" t="s">
        <v>38</v>
      </c>
      <c r="O515" s="76"/>
      <c r="P515" s="180">
        <f>O515*H515</f>
        <v>0</v>
      </c>
      <c r="Q515" s="180">
        <v>0</v>
      </c>
      <c r="R515" s="180">
        <f>Q515*H515</f>
        <v>0</v>
      </c>
      <c r="S515" s="180">
        <v>0</v>
      </c>
      <c r="T515" s="181">
        <f>S515*H515</f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R515" s="182" t="s">
        <v>100</v>
      </c>
      <c r="AT515" s="182" t="s">
        <v>334</v>
      </c>
      <c r="AU515" s="182" t="s">
        <v>82</v>
      </c>
      <c r="AY515" s="18" t="s">
        <v>128</v>
      </c>
      <c r="BE515" s="183">
        <f>IF(N515="základní",J515,0)</f>
        <v>0</v>
      </c>
      <c r="BF515" s="183">
        <f>IF(N515="snížená",J515,0)</f>
        <v>0</v>
      </c>
      <c r="BG515" s="183">
        <f>IF(N515="zákl. přenesená",J515,0)</f>
        <v>0</v>
      </c>
      <c r="BH515" s="183">
        <f>IF(N515="sníž. přenesená",J515,0)</f>
        <v>0</v>
      </c>
      <c r="BI515" s="183">
        <f>IF(N515="nulová",J515,0)</f>
        <v>0</v>
      </c>
      <c r="BJ515" s="18" t="s">
        <v>78</v>
      </c>
      <c r="BK515" s="183">
        <f>ROUND(I515*H515,2)</f>
        <v>0</v>
      </c>
      <c r="BL515" s="18" t="s">
        <v>88</v>
      </c>
      <c r="BM515" s="182" t="s">
        <v>747</v>
      </c>
    </row>
    <row r="516" s="2" customFormat="1" ht="16.5" customHeight="1">
      <c r="A516" s="37"/>
      <c r="B516" s="170"/>
      <c r="C516" s="213" t="s">
        <v>748</v>
      </c>
      <c r="D516" s="213" t="s">
        <v>334</v>
      </c>
      <c r="E516" s="214" t="s">
        <v>749</v>
      </c>
      <c r="F516" s="215" t="s">
        <v>750</v>
      </c>
      <c r="G516" s="216" t="s">
        <v>179</v>
      </c>
      <c r="H516" s="217">
        <v>4</v>
      </c>
      <c r="I516" s="218"/>
      <c r="J516" s="219">
        <f>ROUND(I516*H516,2)</f>
        <v>0</v>
      </c>
      <c r="K516" s="215" t="s">
        <v>155</v>
      </c>
      <c r="L516" s="220"/>
      <c r="M516" s="221" t="s">
        <v>1</v>
      </c>
      <c r="N516" s="222" t="s">
        <v>38</v>
      </c>
      <c r="O516" s="76"/>
      <c r="P516" s="180">
        <f>O516*H516</f>
        <v>0</v>
      </c>
      <c r="Q516" s="180">
        <v>0</v>
      </c>
      <c r="R516" s="180">
        <f>Q516*H516</f>
        <v>0</v>
      </c>
      <c r="S516" s="180">
        <v>0</v>
      </c>
      <c r="T516" s="181">
        <f>S516*H516</f>
        <v>0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R516" s="182" t="s">
        <v>100</v>
      </c>
      <c r="AT516" s="182" t="s">
        <v>334</v>
      </c>
      <c r="AU516" s="182" t="s">
        <v>82</v>
      </c>
      <c r="AY516" s="18" t="s">
        <v>128</v>
      </c>
      <c r="BE516" s="183">
        <f>IF(N516="základní",J516,0)</f>
        <v>0</v>
      </c>
      <c r="BF516" s="183">
        <f>IF(N516="snížená",J516,0)</f>
        <v>0</v>
      </c>
      <c r="BG516" s="183">
        <f>IF(N516="zákl. přenesená",J516,0)</f>
        <v>0</v>
      </c>
      <c r="BH516" s="183">
        <f>IF(N516="sníž. přenesená",J516,0)</f>
        <v>0</v>
      </c>
      <c r="BI516" s="183">
        <f>IF(N516="nulová",J516,0)</f>
        <v>0</v>
      </c>
      <c r="BJ516" s="18" t="s">
        <v>78</v>
      </c>
      <c r="BK516" s="183">
        <f>ROUND(I516*H516,2)</f>
        <v>0</v>
      </c>
      <c r="BL516" s="18" t="s">
        <v>88</v>
      </c>
      <c r="BM516" s="182" t="s">
        <v>751</v>
      </c>
    </row>
    <row r="517" s="2" customFormat="1" ht="16.5" customHeight="1">
      <c r="A517" s="37"/>
      <c r="B517" s="170"/>
      <c r="C517" s="213" t="s">
        <v>498</v>
      </c>
      <c r="D517" s="213" t="s">
        <v>334</v>
      </c>
      <c r="E517" s="214" t="s">
        <v>752</v>
      </c>
      <c r="F517" s="215" t="s">
        <v>753</v>
      </c>
      <c r="G517" s="216" t="s">
        <v>179</v>
      </c>
      <c r="H517" s="217">
        <v>6</v>
      </c>
      <c r="I517" s="218"/>
      <c r="J517" s="219">
        <f>ROUND(I517*H517,2)</f>
        <v>0</v>
      </c>
      <c r="K517" s="215" t="s">
        <v>155</v>
      </c>
      <c r="L517" s="220"/>
      <c r="M517" s="221" t="s">
        <v>1</v>
      </c>
      <c r="N517" s="222" t="s">
        <v>38</v>
      </c>
      <c r="O517" s="76"/>
      <c r="P517" s="180">
        <f>O517*H517</f>
        <v>0</v>
      </c>
      <c r="Q517" s="180">
        <v>0</v>
      </c>
      <c r="R517" s="180">
        <f>Q517*H517</f>
        <v>0</v>
      </c>
      <c r="S517" s="180">
        <v>0</v>
      </c>
      <c r="T517" s="181">
        <f>S517*H517</f>
        <v>0</v>
      </c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R517" s="182" t="s">
        <v>100</v>
      </c>
      <c r="AT517" s="182" t="s">
        <v>334</v>
      </c>
      <c r="AU517" s="182" t="s">
        <v>82</v>
      </c>
      <c r="AY517" s="18" t="s">
        <v>128</v>
      </c>
      <c r="BE517" s="183">
        <f>IF(N517="základní",J517,0)</f>
        <v>0</v>
      </c>
      <c r="BF517" s="183">
        <f>IF(N517="snížená",J517,0)</f>
        <v>0</v>
      </c>
      <c r="BG517" s="183">
        <f>IF(N517="zákl. přenesená",J517,0)</f>
        <v>0</v>
      </c>
      <c r="BH517" s="183">
        <f>IF(N517="sníž. přenesená",J517,0)</f>
        <v>0</v>
      </c>
      <c r="BI517" s="183">
        <f>IF(N517="nulová",J517,0)</f>
        <v>0</v>
      </c>
      <c r="BJ517" s="18" t="s">
        <v>78</v>
      </c>
      <c r="BK517" s="183">
        <f>ROUND(I517*H517,2)</f>
        <v>0</v>
      </c>
      <c r="BL517" s="18" t="s">
        <v>88</v>
      </c>
      <c r="BM517" s="182" t="s">
        <v>754</v>
      </c>
    </row>
    <row r="518" s="2" customFormat="1" ht="16.5" customHeight="1">
      <c r="A518" s="37"/>
      <c r="B518" s="170"/>
      <c r="C518" s="213" t="s">
        <v>755</v>
      </c>
      <c r="D518" s="213" t="s">
        <v>334</v>
      </c>
      <c r="E518" s="214" t="s">
        <v>756</v>
      </c>
      <c r="F518" s="215" t="s">
        <v>757</v>
      </c>
      <c r="G518" s="216" t="s">
        <v>179</v>
      </c>
      <c r="H518" s="217">
        <v>1</v>
      </c>
      <c r="I518" s="218"/>
      <c r="J518" s="219">
        <f>ROUND(I518*H518,2)</f>
        <v>0</v>
      </c>
      <c r="K518" s="215" t="s">
        <v>155</v>
      </c>
      <c r="L518" s="220"/>
      <c r="M518" s="221" t="s">
        <v>1</v>
      </c>
      <c r="N518" s="222" t="s">
        <v>38</v>
      </c>
      <c r="O518" s="76"/>
      <c r="P518" s="180">
        <f>O518*H518</f>
        <v>0</v>
      </c>
      <c r="Q518" s="180">
        <v>0</v>
      </c>
      <c r="R518" s="180">
        <f>Q518*H518</f>
        <v>0</v>
      </c>
      <c r="S518" s="180">
        <v>0</v>
      </c>
      <c r="T518" s="181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182" t="s">
        <v>100</v>
      </c>
      <c r="AT518" s="182" t="s">
        <v>334</v>
      </c>
      <c r="AU518" s="182" t="s">
        <v>82</v>
      </c>
      <c r="AY518" s="18" t="s">
        <v>128</v>
      </c>
      <c r="BE518" s="183">
        <f>IF(N518="základní",J518,0)</f>
        <v>0</v>
      </c>
      <c r="BF518" s="183">
        <f>IF(N518="snížená",J518,0)</f>
        <v>0</v>
      </c>
      <c r="BG518" s="183">
        <f>IF(N518="zákl. přenesená",J518,0)</f>
        <v>0</v>
      </c>
      <c r="BH518" s="183">
        <f>IF(N518="sníž. přenesená",J518,0)</f>
        <v>0</v>
      </c>
      <c r="BI518" s="183">
        <f>IF(N518="nulová",J518,0)</f>
        <v>0</v>
      </c>
      <c r="BJ518" s="18" t="s">
        <v>78</v>
      </c>
      <c r="BK518" s="183">
        <f>ROUND(I518*H518,2)</f>
        <v>0</v>
      </c>
      <c r="BL518" s="18" t="s">
        <v>88</v>
      </c>
      <c r="BM518" s="182" t="s">
        <v>758</v>
      </c>
    </row>
    <row r="519" s="12" customFormat="1" ht="22.8" customHeight="1">
      <c r="A519" s="12"/>
      <c r="B519" s="157"/>
      <c r="C519" s="12"/>
      <c r="D519" s="158" t="s">
        <v>72</v>
      </c>
      <c r="E519" s="168" t="s">
        <v>196</v>
      </c>
      <c r="F519" s="168" t="s">
        <v>197</v>
      </c>
      <c r="G519" s="12"/>
      <c r="H519" s="12"/>
      <c r="I519" s="160"/>
      <c r="J519" s="169">
        <f>BK519</f>
        <v>0</v>
      </c>
      <c r="K519" s="12"/>
      <c r="L519" s="157"/>
      <c r="M519" s="162"/>
      <c r="N519" s="163"/>
      <c r="O519" s="163"/>
      <c r="P519" s="164">
        <f>SUM(P520:P529)</f>
        <v>0</v>
      </c>
      <c r="Q519" s="163"/>
      <c r="R519" s="164">
        <f>SUM(R520:R529)</f>
        <v>0</v>
      </c>
      <c r="S519" s="163"/>
      <c r="T519" s="165">
        <f>SUM(T520:T529)</f>
        <v>0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R519" s="158" t="s">
        <v>78</v>
      </c>
      <c r="AT519" s="166" t="s">
        <v>72</v>
      </c>
      <c r="AU519" s="166" t="s">
        <v>78</v>
      </c>
      <c r="AY519" s="158" t="s">
        <v>128</v>
      </c>
      <c r="BK519" s="167">
        <f>SUM(BK520:BK529)</f>
        <v>0</v>
      </c>
    </row>
    <row r="520" s="2" customFormat="1" ht="24.15" customHeight="1">
      <c r="A520" s="37"/>
      <c r="B520" s="170"/>
      <c r="C520" s="171" t="s">
        <v>507</v>
      </c>
      <c r="D520" s="171" t="s">
        <v>130</v>
      </c>
      <c r="E520" s="172" t="s">
        <v>198</v>
      </c>
      <c r="F520" s="173" t="s">
        <v>199</v>
      </c>
      <c r="G520" s="174" t="s">
        <v>200</v>
      </c>
      <c r="H520" s="175">
        <v>2512.9949999999999</v>
      </c>
      <c r="I520" s="176"/>
      <c r="J520" s="177">
        <f>ROUND(I520*H520,2)</f>
        <v>0</v>
      </c>
      <c r="K520" s="173" t="s">
        <v>155</v>
      </c>
      <c r="L520" s="38"/>
      <c r="M520" s="178" t="s">
        <v>1</v>
      </c>
      <c r="N520" s="179" t="s">
        <v>38</v>
      </c>
      <c r="O520" s="76"/>
      <c r="P520" s="180">
        <f>O520*H520</f>
        <v>0</v>
      </c>
      <c r="Q520" s="180">
        <v>0</v>
      </c>
      <c r="R520" s="180">
        <f>Q520*H520</f>
        <v>0</v>
      </c>
      <c r="S520" s="180">
        <v>0</v>
      </c>
      <c r="T520" s="181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182" t="s">
        <v>88</v>
      </c>
      <c r="AT520" s="182" t="s">
        <v>130</v>
      </c>
      <c r="AU520" s="182" t="s">
        <v>82</v>
      </c>
      <c r="AY520" s="18" t="s">
        <v>128</v>
      </c>
      <c r="BE520" s="183">
        <f>IF(N520="základní",J520,0)</f>
        <v>0</v>
      </c>
      <c r="BF520" s="183">
        <f>IF(N520="snížená",J520,0)</f>
        <v>0</v>
      </c>
      <c r="BG520" s="183">
        <f>IF(N520="zákl. přenesená",J520,0)</f>
        <v>0</v>
      </c>
      <c r="BH520" s="183">
        <f>IF(N520="sníž. přenesená",J520,0)</f>
        <v>0</v>
      </c>
      <c r="BI520" s="183">
        <f>IF(N520="nulová",J520,0)</f>
        <v>0</v>
      </c>
      <c r="BJ520" s="18" t="s">
        <v>78</v>
      </c>
      <c r="BK520" s="183">
        <f>ROUND(I520*H520,2)</f>
        <v>0</v>
      </c>
      <c r="BL520" s="18" t="s">
        <v>88</v>
      </c>
      <c r="BM520" s="182" t="s">
        <v>759</v>
      </c>
    </row>
    <row r="521" s="2" customFormat="1" ht="24.15" customHeight="1">
      <c r="A521" s="37"/>
      <c r="B521" s="170"/>
      <c r="C521" s="171" t="s">
        <v>760</v>
      </c>
      <c r="D521" s="171" t="s">
        <v>130</v>
      </c>
      <c r="E521" s="172" t="s">
        <v>201</v>
      </c>
      <c r="F521" s="173" t="s">
        <v>202</v>
      </c>
      <c r="G521" s="174" t="s">
        <v>200</v>
      </c>
      <c r="H521" s="175">
        <v>22616.955000000002</v>
      </c>
      <c r="I521" s="176"/>
      <c r="J521" s="177">
        <f>ROUND(I521*H521,2)</f>
        <v>0</v>
      </c>
      <c r="K521" s="173" t="s">
        <v>155</v>
      </c>
      <c r="L521" s="38"/>
      <c r="M521" s="178" t="s">
        <v>1</v>
      </c>
      <c r="N521" s="179" t="s">
        <v>38</v>
      </c>
      <c r="O521" s="76"/>
      <c r="P521" s="180">
        <f>O521*H521</f>
        <v>0</v>
      </c>
      <c r="Q521" s="180">
        <v>0</v>
      </c>
      <c r="R521" s="180">
        <f>Q521*H521</f>
        <v>0</v>
      </c>
      <c r="S521" s="180">
        <v>0</v>
      </c>
      <c r="T521" s="181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182" t="s">
        <v>88</v>
      </c>
      <c r="AT521" s="182" t="s">
        <v>130</v>
      </c>
      <c r="AU521" s="182" t="s">
        <v>82</v>
      </c>
      <c r="AY521" s="18" t="s">
        <v>128</v>
      </c>
      <c r="BE521" s="183">
        <f>IF(N521="základní",J521,0)</f>
        <v>0</v>
      </c>
      <c r="BF521" s="183">
        <f>IF(N521="snížená",J521,0)</f>
        <v>0</v>
      </c>
      <c r="BG521" s="183">
        <f>IF(N521="zákl. přenesená",J521,0)</f>
        <v>0</v>
      </c>
      <c r="BH521" s="183">
        <f>IF(N521="sníž. přenesená",J521,0)</f>
        <v>0</v>
      </c>
      <c r="BI521" s="183">
        <f>IF(N521="nulová",J521,0)</f>
        <v>0</v>
      </c>
      <c r="BJ521" s="18" t="s">
        <v>78</v>
      </c>
      <c r="BK521" s="183">
        <f>ROUND(I521*H521,2)</f>
        <v>0</v>
      </c>
      <c r="BL521" s="18" t="s">
        <v>88</v>
      </c>
      <c r="BM521" s="182" t="s">
        <v>761</v>
      </c>
    </row>
    <row r="522" s="14" customFormat="1">
      <c r="A522" s="14"/>
      <c r="B522" s="197"/>
      <c r="C522" s="14"/>
      <c r="D522" s="190" t="s">
        <v>156</v>
      </c>
      <c r="E522" s="198" t="s">
        <v>1</v>
      </c>
      <c r="F522" s="199" t="s">
        <v>762</v>
      </c>
      <c r="G522" s="14"/>
      <c r="H522" s="200">
        <v>22616.955000000002</v>
      </c>
      <c r="I522" s="201"/>
      <c r="J522" s="14"/>
      <c r="K522" s="14"/>
      <c r="L522" s="197"/>
      <c r="M522" s="202"/>
      <c r="N522" s="203"/>
      <c r="O522" s="203"/>
      <c r="P522" s="203"/>
      <c r="Q522" s="203"/>
      <c r="R522" s="203"/>
      <c r="S522" s="203"/>
      <c r="T522" s="20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198" t="s">
        <v>156</v>
      </c>
      <c r="AU522" s="198" t="s">
        <v>82</v>
      </c>
      <c r="AV522" s="14" t="s">
        <v>82</v>
      </c>
      <c r="AW522" s="14" t="s">
        <v>30</v>
      </c>
      <c r="AX522" s="14" t="s">
        <v>73</v>
      </c>
      <c r="AY522" s="198" t="s">
        <v>128</v>
      </c>
    </row>
    <row r="523" s="15" customFormat="1">
      <c r="A523" s="15"/>
      <c r="B523" s="205"/>
      <c r="C523" s="15"/>
      <c r="D523" s="190" t="s">
        <v>156</v>
      </c>
      <c r="E523" s="206" t="s">
        <v>1</v>
      </c>
      <c r="F523" s="207" t="s">
        <v>159</v>
      </c>
      <c r="G523" s="15"/>
      <c r="H523" s="208">
        <v>22616.955000000002</v>
      </c>
      <c r="I523" s="209"/>
      <c r="J523" s="15"/>
      <c r="K523" s="15"/>
      <c r="L523" s="205"/>
      <c r="M523" s="210"/>
      <c r="N523" s="211"/>
      <c r="O523" s="211"/>
      <c r="P523" s="211"/>
      <c r="Q523" s="211"/>
      <c r="R523" s="211"/>
      <c r="S523" s="211"/>
      <c r="T523" s="212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06" t="s">
        <v>156</v>
      </c>
      <c r="AU523" s="206" t="s">
        <v>82</v>
      </c>
      <c r="AV523" s="15" t="s">
        <v>88</v>
      </c>
      <c r="AW523" s="15" t="s">
        <v>30</v>
      </c>
      <c r="AX523" s="15" t="s">
        <v>78</v>
      </c>
      <c r="AY523" s="206" t="s">
        <v>128</v>
      </c>
    </row>
    <row r="524" s="2" customFormat="1" ht="16.5" customHeight="1">
      <c r="A524" s="37"/>
      <c r="B524" s="170"/>
      <c r="C524" s="171" t="s">
        <v>511</v>
      </c>
      <c r="D524" s="171" t="s">
        <v>130</v>
      </c>
      <c r="E524" s="172" t="s">
        <v>206</v>
      </c>
      <c r="F524" s="173" t="s">
        <v>207</v>
      </c>
      <c r="G524" s="174" t="s">
        <v>200</v>
      </c>
      <c r="H524" s="175">
        <v>2512.9949999999999</v>
      </c>
      <c r="I524" s="176"/>
      <c r="J524" s="177">
        <f>ROUND(I524*H524,2)</f>
        <v>0</v>
      </c>
      <c r="K524" s="173" t="s">
        <v>155</v>
      </c>
      <c r="L524" s="38"/>
      <c r="M524" s="178" t="s">
        <v>1</v>
      </c>
      <c r="N524" s="179" t="s">
        <v>38</v>
      </c>
      <c r="O524" s="76"/>
      <c r="P524" s="180">
        <f>O524*H524</f>
        <v>0</v>
      </c>
      <c r="Q524" s="180">
        <v>0</v>
      </c>
      <c r="R524" s="180">
        <f>Q524*H524</f>
        <v>0</v>
      </c>
      <c r="S524" s="180">
        <v>0</v>
      </c>
      <c r="T524" s="181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182" t="s">
        <v>88</v>
      </c>
      <c r="AT524" s="182" t="s">
        <v>130</v>
      </c>
      <c r="AU524" s="182" t="s">
        <v>82</v>
      </c>
      <c r="AY524" s="18" t="s">
        <v>128</v>
      </c>
      <c r="BE524" s="183">
        <f>IF(N524="základní",J524,0)</f>
        <v>0</v>
      </c>
      <c r="BF524" s="183">
        <f>IF(N524="snížená",J524,0)</f>
        <v>0</v>
      </c>
      <c r="BG524" s="183">
        <f>IF(N524="zákl. přenesená",J524,0)</f>
        <v>0</v>
      </c>
      <c r="BH524" s="183">
        <f>IF(N524="sníž. přenesená",J524,0)</f>
        <v>0</v>
      </c>
      <c r="BI524" s="183">
        <f>IF(N524="nulová",J524,0)</f>
        <v>0</v>
      </c>
      <c r="BJ524" s="18" t="s">
        <v>78</v>
      </c>
      <c r="BK524" s="183">
        <f>ROUND(I524*H524,2)</f>
        <v>0</v>
      </c>
      <c r="BL524" s="18" t="s">
        <v>88</v>
      </c>
      <c r="BM524" s="182" t="s">
        <v>763</v>
      </c>
    </row>
    <row r="525" s="2" customFormat="1" ht="24.15" customHeight="1">
      <c r="A525" s="37"/>
      <c r="B525" s="170"/>
      <c r="C525" s="171" t="s">
        <v>764</v>
      </c>
      <c r="D525" s="171" t="s">
        <v>130</v>
      </c>
      <c r="E525" s="172" t="s">
        <v>208</v>
      </c>
      <c r="F525" s="173" t="s">
        <v>209</v>
      </c>
      <c r="G525" s="174" t="s">
        <v>200</v>
      </c>
      <c r="H525" s="175">
        <v>393.19499999999999</v>
      </c>
      <c r="I525" s="176"/>
      <c r="J525" s="177">
        <f>ROUND(I525*H525,2)</f>
        <v>0</v>
      </c>
      <c r="K525" s="173" t="s">
        <v>155</v>
      </c>
      <c r="L525" s="38"/>
      <c r="M525" s="178" t="s">
        <v>1</v>
      </c>
      <c r="N525" s="179" t="s">
        <v>38</v>
      </c>
      <c r="O525" s="76"/>
      <c r="P525" s="180">
        <f>O525*H525</f>
        <v>0</v>
      </c>
      <c r="Q525" s="180">
        <v>0</v>
      </c>
      <c r="R525" s="180">
        <f>Q525*H525</f>
        <v>0</v>
      </c>
      <c r="S525" s="180">
        <v>0</v>
      </c>
      <c r="T525" s="181">
        <f>S525*H525</f>
        <v>0</v>
      </c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R525" s="182" t="s">
        <v>88</v>
      </c>
      <c r="AT525" s="182" t="s">
        <v>130</v>
      </c>
      <c r="AU525" s="182" t="s">
        <v>82</v>
      </c>
      <c r="AY525" s="18" t="s">
        <v>128</v>
      </c>
      <c r="BE525" s="183">
        <f>IF(N525="základní",J525,0)</f>
        <v>0</v>
      </c>
      <c r="BF525" s="183">
        <f>IF(N525="snížená",J525,0)</f>
        <v>0</v>
      </c>
      <c r="BG525" s="183">
        <f>IF(N525="zákl. přenesená",J525,0)</f>
        <v>0</v>
      </c>
      <c r="BH525" s="183">
        <f>IF(N525="sníž. přenesená",J525,0)</f>
        <v>0</v>
      </c>
      <c r="BI525" s="183">
        <f>IF(N525="nulová",J525,0)</f>
        <v>0</v>
      </c>
      <c r="BJ525" s="18" t="s">
        <v>78</v>
      </c>
      <c r="BK525" s="183">
        <f>ROUND(I525*H525,2)</f>
        <v>0</v>
      </c>
      <c r="BL525" s="18" t="s">
        <v>88</v>
      </c>
      <c r="BM525" s="182" t="s">
        <v>765</v>
      </c>
    </row>
    <row r="526" s="14" customFormat="1">
      <c r="A526" s="14"/>
      <c r="B526" s="197"/>
      <c r="C526" s="14"/>
      <c r="D526" s="190" t="s">
        <v>156</v>
      </c>
      <c r="E526" s="198" t="s">
        <v>1</v>
      </c>
      <c r="F526" s="199" t="s">
        <v>766</v>
      </c>
      <c r="G526" s="14"/>
      <c r="H526" s="200">
        <v>393.19499999999999</v>
      </c>
      <c r="I526" s="201"/>
      <c r="J526" s="14"/>
      <c r="K526" s="14"/>
      <c r="L526" s="197"/>
      <c r="M526" s="202"/>
      <c r="N526" s="203"/>
      <c r="O526" s="203"/>
      <c r="P526" s="203"/>
      <c r="Q526" s="203"/>
      <c r="R526" s="203"/>
      <c r="S526" s="203"/>
      <c r="T526" s="20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198" t="s">
        <v>156</v>
      </c>
      <c r="AU526" s="198" t="s">
        <v>82</v>
      </c>
      <c r="AV526" s="14" t="s">
        <v>82</v>
      </c>
      <c r="AW526" s="14" t="s">
        <v>30</v>
      </c>
      <c r="AX526" s="14" t="s">
        <v>73</v>
      </c>
      <c r="AY526" s="198" t="s">
        <v>128</v>
      </c>
    </row>
    <row r="527" s="15" customFormat="1">
      <c r="A527" s="15"/>
      <c r="B527" s="205"/>
      <c r="C527" s="15"/>
      <c r="D527" s="190" t="s">
        <v>156</v>
      </c>
      <c r="E527" s="206" t="s">
        <v>1</v>
      </c>
      <c r="F527" s="207" t="s">
        <v>159</v>
      </c>
      <c r="G527" s="15"/>
      <c r="H527" s="208">
        <v>393.19499999999999</v>
      </c>
      <c r="I527" s="209"/>
      <c r="J527" s="15"/>
      <c r="K527" s="15"/>
      <c r="L527" s="205"/>
      <c r="M527" s="210"/>
      <c r="N527" s="211"/>
      <c r="O527" s="211"/>
      <c r="P527" s="211"/>
      <c r="Q527" s="211"/>
      <c r="R527" s="211"/>
      <c r="S527" s="211"/>
      <c r="T527" s="212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06" t="s">
        <v>156</v>
      </c>
      <c r="AU527" s="206" t="s">
        <v>82</v>
      </c>
      <c r="AV527" s="15" t="s">
        <v>88</v>
      </c>
      <c r="AW527" s="15" t="s">
        <v>30</v>
      </c>
      <c r="AX527" s="15" t="s">
        <v>78</v>
      </c>
      <c r="AY527" s="206" t="s">
        <v>128</v>
      </c>
    </row>
    <row r="528" s="2" customFormat="1" ht="24.15" customHeight="1">
      <c r="A528" s="37"/>
      <c r="B528" s="170"/>
      <c r="C528" s="171" t="s">
        <v>514</v>
      </c>
      <c r="D528" s="171" t="s">
        <v>130</v>
      </c>
      <c r="E528" s="172" t="s">
        <v>213</v>
      </c>
      <c r="F528" s="173" t="s">
        <v>214</v>
      </c>
      <c r="G528" s="174" t="s">
        <v>200</v>
      </c>
      <c r="H528" s="175">
        <v>995.79999999999995</v>
      </c>
      <c r="I528" s="176"/>
      <c r="J528" s="177">
        <f>ROUND(I528*H528,2)</f>
        <v>0</v>
      </c>
      <c r="K528" s="173" t="s">
        <v>155</v>
      </c>
      <c r="L528" s="38"/>
      <c r="M528" s="178" t="s">
        <v>1</v>
      </c>
      <c r="N528" s="179" t="s">
        <v>38</v>
      </c>
      <c r="O528" s="76"/>
      <c r="P528" s="180">
        <f>O528*H528</f>
        <v>0</v>
      </c>
      <c r="Q528" s="180">
        <v>0</v>
      </c>
      <c r="R528" s="180">
        <f>Q528*H528</f>
        <v>0</v>
      </c>
      <c r="S528" s="180">
        <v>0</v>
      </c>
      <c r="T528" s="181">
        <f>S528*H528</f>
        <v>0</v>
      </c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R528" s="182" t="s">
        <v>88</v>
      </c>
      <c r="AT528" s="182" t="s">
        <v>130</v>
      </c>
      <c r="AU528" s="182" t="s">
        <v>82</v>
      </c>
      <c r="AY528" s="18" t="s">
        <v>128</v>
      </c>
      <c r="BE528" s="183">
        <f>IF(N528="základní",J528,0)</f>
        <v>0</v>
      </c>
      <c r="BF528" s="183">
        <f>IF(N528="snížená",J528,0)</f>
        <v>0</v>
      </c>
      <c r="BG528" s="183">
        <f>IF(N528="zákl. přenesená",J528,0)</f>
        <v>0</v>
      </c>
      <c r="BH528" s="183">
        <f>IF(N528="sníž. přenesená",J528,0)</f>
        <v>0</v>
      </c>
      <c r="BI528" s="183">
        <f>IF(N528="nulová",J528,0)</f>
        <v>0</v>
      </c>
      <c r="BJ528" s="18" t="s">
        <v>78</v>
      </c>
      <c r="BK528" s="183">
        <f>ROUND(I528*H528,2)</f>
        <v>0</v>
      </c>
      <c r="BL528" s="18" t="s">
        <v>88</v>
      </c>
      <c r="BM528" s="182" t="s">
        <v>767</v>
      </c>
    </row>
    <row r="529" s="2" customFormat="1" ht="24.15" customHeight="1">
      <c r="A529" s="37"/>
      <c r="B529" s="170"/>
      <c r="C529" s="171" t="s">
        <v>768</v>
      </c>
      <c r="D529" s="171" t="s">
        <v>130</v>
      </c>
      <c r="E529" s="172" t="s">
        <v>218</v>
      </c>
      <c r="F529" s="173" t="s">
        <v>219</v>
      </c>
      <c r="G529" s="174" t="s">
        <v>200</v>
      </c>
      <c r="H529" s="175">
        <v>1157</v>
      </c>
      <c r="I529" s="176"/>
      <c r="J529" s="177">
        <f>ROUND(I529*H529,2)</f>
        <v>0</v>
      </c>
      <c r="K529" s="173" t="s">
        <v>155</v>
      </c>
      <c r="L529" s="38"/>
      <c r="M529" s="178" t="s">
        <v>1</v>
      </c>
      <c r="N529" s="179" t="s">
        <v>38</v>
      </c>
      <c r="O529" s="76"/>
      <c r="P529" s="180">
        <f>O529*H529</f>
        <v>0</v>
      </c>
      <c r="Q529" s="180">
        <v>0</v>
      </c>
      <c r="R529" s="180">
        <f>Q529*H529</f>
        <v>0</v>
      </c>
      <c r="S529" s="180">
        <v>0</v>
      </c>
      <c r="T529" s="181">
        <f>S529*H529</f>
        <v>0</v>
      </c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R529" s="182" t="s">
        <v>88</v>
      </c>
      <c r="AT529" s="182" t="s">
        <v>130</v>
      </c>
      <c r="AU529" s="182" t="s">
        <v>82</v>
      </c>
      <c r="AY529" s="18" t="s">
        <v>128</v>
      </c>
      <c r="BE529" s="183">
        <f>IF(N529="základní",J529,0)</f>
        <v>0</v>
      </c>
      <c r="BF529" s="183">
        <f>IF(N529="snížená",J529,0)</f>
        <v>0</v>
      </c>
      <c r="BG529" s="183">
        <f>IF(N529="zákl. přenesená",J529,0)</f>
        <v>0</v>
      </c>
      <c r="BH529" s="183">
        <f>IF(N529="sníž. přenesená",J529,0)</f>
        <v>0</v>
      </c>
      <c r="BI529" s="183">
        <f>IF(N529="nulová",J529,0)</f>
        <v>0</v>
      </c>
      <c r="BJ529" s="18" t="s">
        <v>78</v>
      </c>
      <c r="BK529" s="183">
        <f>ROUND(I529*H529,2)</f>
        <v>0</v>
      </c>
      <c r="BL529" s="18" t="s">
        <v>88</v>
      </c>
      <c r="BM529" s="182" t="s">
        <v>769</v>
      </c>
    </row>
    <row r="530" s="12" customFormat="1" ht="22.8" customHeight="1">
      <c r="A530" s="12"/>
      <c r="B530" s="157"/>
      <c r="C530" s="12"/>
      <c r="D530" s="158" t="s">
        <v>72</v>
      </c>
      <c r="E530" s="168" t="s">
        <v>770</v>
      </c>
      <c r="F530" s="168" t="s">
        <v>771</v>
      </c>
      <c r="G530" s="12"/>
      <c r="H530" s="12"/>
      <c r="I530" s="160"/>
      <c r="J530" s="169">
        <f>BK530</f>
        <v>0</v>
      </c>
      <c r="K530" s="12"/>
      <c r="L530" s="157"/>
      <c r="M530" s="162"/>
      <c r="N530" s="163"/>
      <c r="O530" s="163"/>
      <c r="P530" s="164">
        <f>P531</f>
        <v>0</v>
      </c>
      <c r="Q530" s="163"/>
      <c r="R530" s="164">
        <f>R531</f>
        <v>0</v>
      </c>
      <c r="S530" s="163"/>
      <c r="T530" s="165">
        <f>T531</f>
        <v>0</v>
      </c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R530" s="158" t="s">
        <v>78</v>
      </c>
      <c r="AT530" s="166" t="s">
        <v>72</v>
      </c>
      <c r="AU530" s="166" t="s">
        <v>78</v>
      </c>
      <c r="AY530" s="158" t="s">
        <v>128</v>
      </c>
      <c r="BK530" s="167">
        <f>BK531</f>
        <v>0</v>
      </c>
    </row>
    <row r="531" s="2" customFormat="1" ht="24.15" customHeight="1">
      <c r="A531" s="37"/>
      <c r="B531" s="170"/>
      <c r="C531" s="171" t="s">
        <v>518</v>
      </c>
      <c r="D531" s="171" t="s">
        <v>130</v>
      </c>
      <c r="E531" s="172" t="s">
        <v>772</v>
      </c>
      <c r="F531" s="173" t="s">
        <v>773</v>
      </c>
      <c r="G531" s="174" t="s">
        <v>200</v>
      </c>
      <c r="H531" s="175">
        <v>1225.3499999999999</v>
      </c>
      <c r="I531" s="176"/>
      <c r="J531" s="177">
        <f>ROUND(I531*H531,2)</f>
        <v>0</v>
      </c>
      <c r="K531" s="173" t="s">
        <v>155</v>
      </c>
      <c r="L531" s="38"/>
      <c r="M531" s="178" t="s">
        <v>1</v>
      </c>
      <c r="N531" s="179" t="s">
        <v>38</v>
      </c>
      <c r="O531" s="76"/>
      <c r="P531" s="180">
        <f>O531*H531</f>
        <v>0</v>
      </c>
      <c r="Q531" s="180">
        <v>0</v>
      </c>
      <c r="R531" s="180">
        <f>Q531*H531</f>
        <v>0</v>
      </c>
      <c r="S531" s="180">
        <v>0</v>
      </c>
      <c r="T531" s="181">
        <f>S531*H531</f>
        <v>0</v>
      </c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R531" s="182" t="s">
        <v>88</v>
      </c>
      <c r="AT531" s="182" t="s">
        <v>130</v>
      </c>
      <c r="AU531" s="182" t="s">
        <v>82</v>
      </c>
      <c r="AY531" s="18" t="s">
        <v>128</v>
      </c>
      <c r="BE531" s="183">
        <f>IF(N531="základní",J531,0)</f>
        <v>0</v>
      </c>
      <c r="BF531" s="183">
        <f>IF(N531="snížená",J531,0)</f>
        <v>0</v>
      </c>
      <c r="BG531" s="183">
        <f>IF(N531="zákl. přenesená",J531,0)</f>
        <v>0</v>
      </c>
      <c r="BH531" s="183">
        <f>IF(N531="sníž. přenesená",J531,0)</f>
        <v>0</v>
      </c>
      <c r="BI531" s="183">
        <f>IF(N531="nulová",J531,0)</f>
        <v>0</v>
      </c>
      <c r="BJ531" s="18" t="s">
        <v>78</v>
      </c>
      <c r="BK531" s="183">
        <f>ROUND(I531*H531,2)</f>
        <v>0</v>
      </c>
      <c r="BL531" s="18" t="s">
        <v>88</v>
      </c>
      <c r="BM531" s="182" t="s">
        <v>774</v>
      </c>
    </row>
    <row r="532" s="12" customFormat="1" ht="25.92" customHeight="1">
      <c r="A532" s="12"/>
      <c r="B532" s="157"/>
      <c r="C532" s="12"/>
      <c r="D532" s="158" t="s">
        <v>72</v>
      </c>
      <c r="E532" s="159" t="s">
        <v>775</v>
      </c>
      <c r="F532" s="159" t="s">
        <v>776</v>
      </c>
      <c r="G532" s="12"/>
      <c r="H532" s="12"/>
      <c r="I532" s="160"/>
      <c r="J532" s="161">
        <f>BK532</f>
        <v>0</v>
      </c>
      <c r="K532" s="12"/>
      <c r="L532" s="157"/>
      <c r="M532" s="162"/>
      <c r="N532" s="163"/>
      <c r="O532" s="163"/>
      <c r="P532" s="164">
        <f>P533</f>
        <v>0</v>
      </c>
      <c r="Q532" s="163"/>
      <c r="R532" s="164">
        <f>R533</f>
        <v>0</v>
      </c>
      <c r="S532" s="163"/>
      <c r="T532" s="165">
        <f>T533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158" t="s">
        <v>82</v>
      </c>
      <c r="AT532" s="166" t="s">
        <v>72</v>
      </c>
      <c r="AU532" s="166" t="s">
        <v>73</v>
      </c>
      <c r="AY532" s="158" t="s">
        <v>128</v>
      </c>
      <c r="BK532" s="167">
        <f>BK533</f>
        <v>0</v>
      </c>
    </row>
    <row r="533" s="12" customFormat="1" ht="22.8" customHeight="1">
      <c r="A533" s="12"/>
      <c r="B533" s="157"/>
      <c r="C533" s="12"/>
      <c r="D533" s="158" t="s">
        <v>72</v>
      </c>
      <c r="E533" s="168" t="s">
        <v>777</v>
      </c>
      <c r="F533" s="168" t="s">
        <v>778</v>
      </c>
      <c r="G533" s="12"/>
      <c r="H533" s="12"/>
      <c r="I533" s="160"/>
      <c r="J533" s="169">
        <f>BK533</f>
        <v>0</v>
      </c>
      <c r="K533" s="12"/>
      <c r="L533" s="157"/>
      <c r="M533" s="162"/>
      <c r="N533" s="163"/>
      <c r="O533" s="163"/>
      <c r="P533" s="164">
        <f>P534</f>
        <v>0</v>
      </c>
      <c r="Q533" s="163"/>
      <c r="R533" s="164">
        <f>R534</f>
        <v>0</v>
      </c>
      <c r="S533" s="163"/>
      <c r="T533" s="165">
        <f>T534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158" t="s">
        <v>82</v>
      </c>
      <c r="AT533" s="166" t="s">
        <v>72</v>
      </c>
      <c r="AU533" s="166" t="s">
        <v>78</v>
      </c>
      <c r="AY533" s="158" t="s">
        <v>128</v>
      </c>
      <c r="BK533" s="167">
        <f>BK534</f>
        <v>0</v>
      </c>
    </row>
    <row r="534" s="2" customFormat="1" ht="16.5" customHeight="1">
      <c r="A534" s="37"/>
      <c r="B534" s="170"/>
      <c r="C534" s="171" t="s">
        <v>779</v>
      </c>
      <c r="D534" s="171" t="s">
        <v>130</v>
      </c>
      <c r="E534" s="172" t="s">
        <v>780</v>
      </c>
      <c r="F534" s="173" t="s">
        <v>781</v>
      </c>
      <c r="G534" s="174" t="s">
        <v>154</v>
      </c>
      <c r="H534" s="175">
        <v>18.5</v>
      </c>
      <c r="I534" s="176"/>
      <c r="J534" s="177">
        <f>ROUND(I534*H534,2)</f>
        <v>0</v>
      </c>
      <c r="K534" s="173" t="s">
        <v>155</v>
      </c>
      <c r="L534" s="38"/>
      <c r="M534" s="184" t="s">
        <v>1</v>
      </c>
      <c r="N534" s="185" t="s">
        <v>38</v>
      </c>
      <c r="O534" s="186"/>
      <c r="P534" s="187">
        <f>O534*H534</f>
        <v>0</v>
      </c>
      <c r="Q534" s="187">
        <v>0</v>
      </c>
      <c r="R534" s="187">
        <f>Q534*H534</f>
        <v>0</v>
      </c>
      <c r="S534" s="187">
        <v>0</v>
      </c>
      <c r="T534" s="188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82" t="s">
        <v>182</v>
      </c>
      <c r="AT534" s="182" t="s">
        <v>130</v>
      </c>
      <c r="AU534" s="182" t="s">
        <v>82</v>
      </c>
      <c r="AY534" s="18" t="s">
        <v>128</v>
      </c>
      <c r="BE534" s="183">
        <f>IF(N534="základní",J534,0)</f>
        <v>0</v>
      </c>
      <c r="BF534" s="183">
        <f>IF(N534="snížená",J534,0)</f>
        <v>0</v>
      </c>
      <c r="BG534" s="183">
        <f>IF(N534="zákl. přenesená",J534,0)</f>
        <v>0</v>
      </c>
      <c r="BH534" s="183">
        <f>IF(N534="sníž. přenesená",J534,0)</f>
        <v>0</v>
      </c>
      <c r="BI534" s="183">
        <f>IF(N534="nulová",J534,0)</f>
        <v>0</v>
      </c>
      <c r="BJ534" s="18" t="s">
        <v>78</v>
      </c>
      <c r="BK534" s="183">
        <f>ROUND(I534*H534,2)</f>
        <v>0</v>
      </c>
      <c r="BL534" s="18" t="s">
        <v>182</v>
      </c>
      <c r="BM534" s="182" t="s">
        <v>782</v>
      </c>
    </row>
    <row r="535" s="2" customFormat="1" ht="6.96" customHeight="1">
      <c r="A535" s="37"/>
      <c r="B535" s="59"/>
      <c r="C535" s="60"/>
      <c r="D535" s="60"/>
      <c r="E535" s="60"/>
      <c r="F535" s="60"/>
      <c r="G535" s="60"/>
      <c r="H535" s="60"/>
      <c r="I535" s="60"/>
      <c r="J535" s="60"/>
      <c r="K535" s="60"/>
      <c r="L535" s="38"/>
      <c r="M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</row>
  </sheetData>
  <autoFilter ref="C127:K534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hidden="1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hidden="1" s="1" customFormat="1" ht="24.96" customHeight="1">
      <c r="B4" s="21"/>
      <c r="D4" s="22" t="s">
        <v>103</v>
      </c>
      <c r="L4" s="21"/>
      <c r="M4" s="119" t="s">
        <v>10</v>
      </c>
      <c r="AT4" s="18" t="s">
        <v>3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31" t="s">
        <v>16</v>
      </c>
      <c r="L6" s="21"/>
    </row>
    <row r="7" hidden="1" s="1" customFormat="1" ht="16.5" customHeight="1">
      <c r="B7" s="21"/>
      <c r="E7" s="120" t="str">
        <f>'Rekapitulace stavby'!K6</f>
        <v>Regenerace sídliště Kamenec-2.etapa</v>
      </c>
      <c r="F7" s="31"/>
      <c r="G7" s="31"/>
      <c r="H7" s="31"/>
      <c r="L7" s="21"/>
    </row>
    <row r="8" hidden="1" s="2" customFormat="1" ht="12" customHeight="1">
      <c r="A8" s="37"/>
      <c r="B8" s="38"/>
      <c r="C8" s="37"/>
      <c r="D8" s="31" t="s">
        <v>104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38"/>
      <c r="C9" s="37"/>
      <c r="D9" s="37"/>
      <c r="E9" s="66" t="s">
        <v>783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ROUND(J116,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ROUND((SUM(BE116:BE117)),  2)</f>
        <v>0</v>
      </c>
      <c r="G33" s="37"/>
      <c r="H33" s="37"/>
      <c r="I33" s="127">
        <v>0.20999999999999999</v>
      </c>
      <c r="J33" s="126">
        <f>ROUND(((SUM(BE116:BE117))*I33),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39</v>
      </c>
      <c r="F34" s="126">
        <f>ROUND((SUM(BF116:BF117)),  2)</f>
        <v>0</v>
      </c>
      <c r="G34" s="37"/>
      <c r="H34" s="37"/>
      <c r="I34" s="127">
        <v>0.12</v>
      </c>
      <c r="J34" s="126">
        <f>ROUND(((SUM(BF116:BF117))*I34),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ROUND((SUM(BG116:BG117)),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ROUND((SUM(BH116:BH117)),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ROUND((SUM(BI116:BI117)),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Regenerace sídliště Kamenec-2.etapa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4 - SO 401 Veřejné osvětlení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107</v>
      </c>
      <c r="D94" s="128"/>
      <c r="E94" s="128"/>
      <c r="F94" s="128"/>
      <c r="G94" s="128"/>
      <c r="H94" s="128"/>
      <c r="I94" s="128"/>
      <c r="J94" s="137" t="s">
        <v>108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109</v>
      </c>
      <c r="D96" s="37"/>
      <c r="E96" s="37"/>
      <c r="F96" s="37"/>
      <c r="G96" s="37"/>
      <c r="H96" s="37"/>
      <c r="I96" s="37"/>
      <c r="J96" s="95">
        <f>J116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110</v>
      </c>
    </row>
    <row r="97" hidden="1" s="2" customFormat="1" ht="21.84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hidden="1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hidden="1"/>
    <row r="100" hidden="1"/>
    <row r="101" hidden="1"/>
    <row r="102" s="2" customFormat="1" ht="6.96" customHeight="1">
      <c r="A102" s="37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113</v>
      </c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7"/>
      <c r="D106" s="37"/>
      <c r="E106" s="120" t="str">
        <f>E7</f>
        <v>Regenerace sídliště Kamenec-2.etapa</v>
      </c>
      <c r="F106" s="31"/>
      <c r="G106" s="31"/>
      <c r="H106" s="31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104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66" t="str">
        <f>E9</f>
        <v>4 - SO 401 Veřejné osvětlení</v>
      </c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7"/>
      <c r="E110" s="37"/>
      <c r="F110" s="26" t="str">
        <f>F12</f>
        <v xml:space="preserve"> </v>
      </c>
      <c r="G110" s="37"/>
      <c r="H110" s="37"/>
      <c r="I110" s="31" t="s">
        <v>22</v>
      </c>
      <c r="J110" s="68" t="str">
        <f>IF(J12="","",J12)</f>
        <v>28. 1. 2025</v>
      </c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7"/>
      <c r="E112" s="37"/>
      <c r="F112" s="26" t="str">
        <f>E15</f>
        <v xml:space="preserve"> </v>
      </c>
      <c r="G112" s="37"/>
      <c r="H112" s="37"/>
      <c r="I112" s="31" t="s">
        <v>29</v>
      </c>
      <c r="J112" s="35" t="str">
        <f>E21</f>
        <v xml:space="preserve"> 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27</v>
      </c>
      <c r="D113" s="37"/>
      <c r="E113" s="37"/>
      <c r="F113" s="26" t="str">
        <f>IF(E18="","",E18)</f>
        <v>Vyplň údaj</v>
      </c>
      <c r="G113" s="37"/>
      <c r="H113" s="37"/>
      <c r="I113" s="31" t="s">
        <v>31</v>
      </c>
      <c r="J113" s="35" t="str">
        <f>E24</f>
        <v xml:space="preserve"> 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47"/>
      <c r="B115" s="148"/>
      <c r="C115" s="149" t="s">
        <v>114</v>
      </c>
      <c r="D115" s="150" t="s">
        <v>58</v>
      </c>
      <c r="E115" s="150" t="s">
        <v>54</v>
      </c>
      <c r="F115" s="150" t="s">
        <v>55</v>
      </c>
      <c r="G115" s="150" t="s">
        <v>115</v>
      </c>
      <c r="H115" s="150" t="s">
        <v>116</v>
      </c>
      <c r="I115" s="150" t="s">
        <v>117</v>
      </c>
      <c r="J115" s="150" t="s">
        <v>108</v>
      </c>
      <c r="K115" s="151" t="s">
        <v>118</v>
      </c>
      <c r="L115" s="152"/>
      <c r="M115" s="85" t="s">
        <v>1</v>
      </c>
      <c r="N115" s="86" t="s">
        <v>37</v>
      </c>
      <c r="O115" s="86" t="s">
        <v>119</v>
      </c>
      <c r="P115" s="86" t="s">
        <v>120</v>
      </c>
      <c r="Q115" s="86" t="s">
        <v>121</v>
      </c>
      <c r="R115" s="86" t="s">
        <v>122</v>
      </c>
      <c r="S115" s="86" t="s">
        <v>123</v>
      </c>
      <c r="T115" s="87" t="s">
        <v>124</v>
      </c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="2" customFormat="1" ht="22.8" customHeight="1">
      <c r="A116" s="37"/>
      <c r="B116" s="38"/>
      <c r="C116" s="92" t="s">
        <v>125</v>
      </c>
      <c r="D116" s="37"/>
      <c r="E116" s="37"/>
      <c r="F116" s="37"/>
      <c r="G116" s="37"/>
      <c r="H116" s="37"/>
      <c r="I116" s="37"/>
      <c r="J116" s="153">
        <f>BK116</f>
        <v>0</v>
      </c>
      <c r="K116" s="37"/>
      <c r="L116" s="38"/>
      <c r="M116" s="88"/>
      <c r="N116" s="72"/>
      <c r="O116" s="89"/>
      <c r="P116" s="154">
        <f>P117</f>
        <v>0</v>
      </c>
      <c r="Q116" s="89"/>
      <c r="R116" s="154">
        <f>R117</f>
        <v>0</v>
      </c>
      <c r="S116" s="89"/>
      <c r="T116" s="155">
        <f>T117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8" t="s">
        <v>72</v>
      </c>
      <c r="AU116" s="18" t="s">
        <v>110</v>
      </c>
      <c r="BK116" s="156">
        <f>BK117</f>
        <v>0</v>
      </c>
    </row>
    <row r="117" s="2" customFormat="1" ht="16.5" customHeight="1">
      <c r="A117" s="37"/>
      <c r="B117" s="170"/>
      <c r="C117" s="171" t="s">
        <v>78</v>
      </c>
      <c r="D117" s="171" t="s">
        <v>130</v>
      </c>
      <c r="E117" s="172" t="s">
        <v>78</v>
      </c>
      <c r="F117" s="173" t="s">
        <v>89</v>
      </c>
      <c r="G117" s="174" t="s">
        <v>132</v>
      </c>
      <c r="H117" s="175">
        <v>1</v>
      </c>
      <c r="I117" s="176"/>
      <c r="J117" s="177">
        <f>ROUND(I117*H117,2)</f>
        <v>0</v>
      </c>
      <c r="K117" s="173" t="s">
        <v>1</v>
      </c>
      <c r="L117" s="38"/>
      <c r="M117" s="184" t="s">
        <v>1</v>
      </c>
      <c r="N117" s="185" t="s">
        <v>38</v>
      </c>
      <c r="O117" s="186"/>
      <c r="P117" s="187">
        <f>O117*H117</f>
        <v>0</v>
      </c>
      <c r="Q117" s="187">
        <v>0</v>
      </c>
      <c r="R117" s="187">
        <f>Q117*H117</f>
        <v>0</v>
      </c>
      <c r="S117" s="187">
        <v>0</v>
      </c>
      <c r="T117" s="188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2" t="s">
        <v>88</v>
      </c>
      <c r="AT117" s="182" t="s">
        <v>130</v>
      </c>
      <c r="AU117" s="182" t="s">
        <v>73</v>
      </c>
      <c r="AY117" s="18" t="s">
        <v>128</v>
      </c>
      <c r="BE117" s="183">
        <f>IF(N117="základní",J117,0)</f>
        <v>0</v>
      </c>
      <c r="BF117" s="183">
        <f>IF(N117="snížená",J117,0)</f>
        <v>0</v>
      </c>
      <c r="BG117" s="183">
        <f>IF(N117="zákl. přenesená",J117,0)</f>
        <v>0</v>
      </c>
      <c r="BH117" s="183">
        <f>IF(N117="sníž. přenesená",J117,0)</f>
        <v>0</v>
      </c>
      <c r="BI117" s="183">
        <f>IF(N117="nulová",J117,0)</f>
        <v>0</v>
      </c>
      <c r="BJ117" s="18" t="s">
        <v>78</v>
      </c>
      <c r="BK117" s="183">
        <f>ROUND(I117*H117,2)</f>
        <v>0</v>
      </c>
      <c r="BL117" s="18" t="s">
        <v>88</v>
      </c>
      <c r="BM117" s="182" t="s">
        <v>82</v>
      </c>
    </row>
    <row r="118" s="2" customFormat="1" ht="6.96" customHeight="1">
      <c r="A118" s="37"/>
      <c r="B118" s="59"/>
      <c r="C118" s="60"/>
      <c r="D118" s="60"/>
      <c r="E118" s="60"/>
      <c r="F118" s="60"/>
      <c r="G118" s="60"/>
      <c r="H118" s="60"/>
      <c r="I118" s="60"/>
      <c r="J118" s="60"/>
      <c r="K118" s="60"/>
      <c r="L118" s="38"/>
      <c r="M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</sheetData>
  <autoFilter ref="C115:K117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hidden="1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hidden="1" s="1" customFormat="1" ht="24.96" customHeight="1">
      <c r="B4" s="21"/>
      <c r="D4" s="22" t="s">
        <v>103</v>
      </c>
      <c r="L4" s="21"/>
      <c r="M4" s="119" t="s">
        <v>10</v>
      </c>
      <c r="AT4" s="18" t="s">
        <v>3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31" t="s">
        <v>16</v>
      </c>
      <c r="L6" s="21"/>
    </row>
    <row r="7" hidden="1" s="1" customFormat="1" ht="16.5" customHeight="1">
      <c r="B7" s="21"/>
      <c r="E7" s="120" t="str">
        <f>'Rekapitulace stavby'!K6</f>
        <v>Regenerace sídliště Kamenec-2.etapa</v>
      </c>
      <c r="F7" s="31"/>
      <c r="G7" s="31"/>
      <c r="H7" s="31"/>
      <c r="L7" s="21"/>
    </row>
    <row r="8" hidden="1" s="2" customFormat="1" ht="12" customHeight="1">
      <c r="A8" s="37"/>
      <c r="B8" s="38"/>
      <c r="C8" s="37"/>
      <c r="D8" s="31" t="s">
        <v>104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38"/>
      <c r="C9" s="37"/>
      <c r="D9" s="37"/>
      <c r="E9" s="66" t="s">
        <v>784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ROUND(J116,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ROUND((SUM(BE116:BE117)),  2)</f>
        <v>0</v>
      </c>
      <c r="G33" s="37"/>
      <c r="H33" s="37"/>
      <c r="I33" s="127">
        <v>0.20999999999999999</v>
      </c>
      <c r="J33" s="126">
        <f>ROUND(((SUM(BE116:BE117))*I33),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39</v>
      </c>
      <c r="F34" s="126">
        <f>ROUND((SUM(BF116:BF117)),  2)</f>
        <v>0</v>
      </c>
      <c r="G34" s="37"/>
      <c r="H34" s="37"/>
      <c r="I34" s="127">
        <v>0.12</v>
      </c>
      <c r="J34" s="126">
        <f>ROUND(((SUM(BF116:BF117))*I34),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ROUND((SUM(BG116:BG117)),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ROUND((SUM(BH116:BH117)),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ROUND((SUM(BI116:BI117)),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Regenerace sídliště Kamenec-2.etapa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5 - SO 801 Vegetační úpravy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107</v>
      </c>
      <c r="D94" s="128"/>
      <c r="E94" s="128"/>
      <c r="F94" s="128"/>
      <c r="G94" s="128"/>
      <c r="H94" s="128"/>
      <c r="I94" s="128"/>
      <c r="J94" s="137" t="s">
        <v>108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109</v>
      </c>
      <c r="D96" s="37"/>
      <c r="E96" s="37"/>
      <c r="F96" s="37"/>
      <c r="G96" s="37"/>
      <c r="H96" s="37"/>
      <c r="I96" s="37"/>
      <c r="J96" s="95">
        <f>J116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110</v>
      </c>
    </row>
    <row r="97" hidden="1" s="2" customFormat="1" ht="21.84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hidden="1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hidden="1"/>
    <row r="100" hidden="1"/>
    <row r="101" hidden="1"/>
    <row r="102" s="2" customFormat="1" ht="6.96" customHeight="1">
      <c r="A102" s="37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113</v>
      </c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7"/>
      <c r="D106" s="37"/>
      <c r="E106" s="120" t="str">
        <f>E7</f>
        <v>Regenerace sídliště Kamenec-2.etapa</v>
      </c>
      <c r="F106" s="31"/>
      <c r="G106" s="31"/>
      <c r="H106" s="31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104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66" t="str">
        <f>E9</f>
        <v>5 - SO 801 Vegetační úpravy</v>
      </c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7"/>
      <c r="E110" s="37"/>
      <c r="F110" s="26" t="str">
        <f>F12</f>
        <v xml:space="preserve"> </v>
      </c>
      <c r="G110" s="37"/>
      <c r="H110" s="37"/>
      <c r="I110" s="31" t="s">
        <v>22</v>
      </c>
      <c r="J110" s="68" t="str">
        <f>IF(J12="","",J12)</f>
        <v>28. 1. 2025</v>
      </c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7"/>
      <c r="E112" s="37"/>
      <c r="F112" s="26" t="str">
        <f>E15</f>
        <v xml:space="preserve"> </v>
      </c>
      <c r="G112" s="37"/>
      <c r="H112" s="37"/>
      <c r="I112" s="31" t="s">
        <v>29</v>
      </c>
      <c r="J112" s="35" t="str">
        <f>E21</f>
        <v xml:space="preserve"> 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27</v>
      </c>
      <c r="D113" s="37"/>
      <c r="E113" s="37"/>
      <c r="F113" s="26" t="str">
        <f>IF(E18="","",E18)</f>
        <v>Vyplň údaj</v>
      </c>
      <c r="G113" s="37"/>
      <c r="H113" s="37"/>
      <c r="I113" s="31" t="s">
        <v>31</v>
      </c>
      <c r="J113" s="35" t="str">
        <f>E24</f>
        <v xml:space="preserve"> 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47"/>
      <c r="B115" s="148"/>
      <c r="C115" s="149" t="s">
        <v>114</v>
      </c>
      <c r="D115" s="150" t="s">
        <v>58</v>
      </c>
      <c r="E115" s="150" t="s">
        <v>54</v>
      </c>
      <c r="F115" s="150" t="s">
        <v>55</v>
      </c>
      <c r="G115" s="150" t="s">
        <v>115</v>
      </c>
      <c r="H115" s="150" t="s">
        <v>116</v>
      </c>
      <c r="I115" s="150" t="s">
        <v>117</v>
      </c>
      <c r="J115" s="150" t="s">
        <v>108</v>
      </c>
      <c r="K115" s="151" t="s">
        <v>118</v>
      </c>
      <c r="L115" s="152"/>
      <c r="M115" s="85" t="s">
        <v>1</v>
      </c>
      <c r="N115" s="86" t="s">
        <v>37</v>
      </c>
      <c r="O115" s="86" t="s">
        <v>119</v>
      </c>
      <c r="P115" s="86" t="s">
        <v>120</v>
      </c>
      <c r="Q115" s="86" t="s">
        <v>121</v>
      </c>
      <c r="R115" s="86" t="s">
        <v>122</v>
      </c>
      <c r="S115" s="86" t="s">
        <v>123</v>
      </c>
      <c r="T115" s="87" t="s">
        <v>124</v>
      </c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="2" customFormat="1" ht="22.8" customHeight="1">
      <c r="A116" s="37"/>
      <c r="B116" s="38"/>
      <c r="C116" s="92" t="s">
        <v>125</v>
      </c>
      <c r="D116" s="37"/>
      <c r="E116" s="37"/>
      <c r="F116" s="37"/>
      <c r="G116" s="37"/>
      <c r="H116" s="37"/>
      <c r="I116" s="37"/>
      <c r="J116" s="153">
        <f>BK116</f>
        <v>0</v>
      </c>
      <c r="K116" s="37"/>
      <c r="L116" s="38"/>
      <c r="M116" s="88"/>
      <c r="N116" s="72"/>
      <c r="O116" s="89"/>
      <c r="P116" s="154">
        <f>P117</f>
        <v>0</v>
      </c>
      <c r="Q116" s="89"/>
      <c r="R116" s="154">
        <f>R117</f>
        <v>0</v>
      </c>
      <c r="S116" s="89"/>
      <c r="T116" s="155">
        <f>T117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8" t="s">
        <v>72</v>
      </c>
      <c r="AU116" s="18" t="s">
        <v>110</v>
      </c>
      <c r="BK116" s="156">
        <f>BK117</f>
        <v>0</v>
      </c>
    </row>
    <row r="117" s="2" customFormat="1" ht="16.5" customHeight="1">
      <c r="A117" s="37"/>
      <c r="B117" s="170"/>
      <c r="C117" s="171" t="s">
        <v>78</v>
      </c>
      <c r="D117" s="171" t="s">
        <v>130</v>
      </c>
      <c r="E117" s="172" t="s">
        <v>78</v>
      </c>
      <c r="F117" s="173" t="s">
        <v>785</v>
      </c>
      <c r="G117" s="174" t="s">
        <v>132</v>
      </c>
      <c r="H117" s="175">
        <v>1</v>
      </c>
      <c r="I117" s="176"/>
      <c r="J117" s="177">
        <f>ROUND(I117*H117,2)</f>
        <v>0</v>
      </c>
      <c r="K117" s="173" t="s">
        <v>1</v>
      </c>
      <c r="L117" s="38"/>
      <c r="M117" s="184" t="s">
        <v>1</v>
      </c>
      <c r="N117" s="185" t="s">
        <v>38</v>
      </c>
      <c r="O117" s="186"/>
      <c r="P117" s="187">
        <f>O117*H117</f>
        <v>0</v>
      </c>
      <c r="Q117" s="187">
        <v>0</v>
      </c>
      <c r="R117" s="187">
        <f>Q117*H117</f>
        <v>0</v>
      </c>
      <c r="S117" s="187">
        <v>0</v>
      </c>
      <c r="T117" s="188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2" t="s">
        <v>88</v>
      </c>
      <c r="AT117" s="182" t="s">
        <v>130</v>
      </c>
      <c r="AU117" s="182" t="s">
        <v>73</v>
      </c>
      <c r="AY117" s="18" t="s">
        <v>128</v>
      </c>
      <c r="BE117" s="183">
        <f>IF(N117="základní",J117,0)</f>
        <v>0</v>
      </c>
      <c r="BF117" s="183">
        <f>IF(N117="snížená",J117,0)</f>
        <v>0</v>
      </c>
      <c r="BG117" s="183">
        <f>IF(N117="zákl. přenesená",J117,0)</f>
        <v>0</v>
      </c>
      <c r="BH117" s="183">
        <f>IF(N117="sníž. přenesená",J117,0)</f>
        <v>0</v>
      </c>
      <c r="BI117" s="183">
        <f>IF(N117="nulová",J117,0)</f>
        <v>0</v>
      </c>
      <c r="BJ117" s="18" t="s">
        <v>78</v>
      </c>
      <c r="BK117" s="183">
        <f>ROUND(I117*H117,2)</f>
        <v>0</v>
      </c>
      <c r="BL117" s="18" t="s">
        <v>88</v>
      </c>
      <c r="BM117" s="182" t="s">
        <v>82</v>
      </c>
    </row>
    <row r="118" s="2" customFormat="1" ht="6.96" customHeight="1">
      <c r="A118" s="37"/>
      <c r="B118" s="59"/>
      <c r="C118" s="60"/>
      <c r="D118" s="60"/>
      <c r="E118" s="60"/>
      <c r="F118" s="60"/>
      <c r="G118" s="60"/>
      <c r="H118" s="60"/>
      <c r="I118" s="60"/>
      <c r="J118" s="60"/>
      <c r="K118" s="60"/>
      <c r="L118" s="38"/>
      <c r="M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</sheetData>
  <autoFilter ref="C115:K117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hidden="1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hidden="1" s="1" customFormat="1" ht="24.96" customHeight="1">
      <c r="B4" s="21"/>
      <c r="D4" s="22" t="s">
        <v>103</v>
      </c>
      <c r="L4" s="21"/>
      <c r="M4" s="119" t="s">
        <v>10</v>
      </c>
      <c r="AT4" s="18" t="s">
        <v>3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31" t="s">
        <v>16</v>
      </c>
      <c r="L6" s="21"/>
    </row>
    <row r="7" hidden="1" s="1" customFormat="1" ht="16.5" customHeight="1">
      <c r="B7" s="21"/>
      <c r="E7" s="120" t="str">
        <f>'Rekapitulace stavby'!K6</f>
        <v>Regenerace sídliště Kamenec-2.etapa</v>
      </c>
      <c r="F7" s="31"/>
      <c r="G7" s="31"/>
      <c r="H7" s="31"/>
      <c r="L7" s="21"/>
    </row>
    <row r="8" hidden="1" s="2" customFormat="1" ht="12" customHeight="1">
      <c r="A8" s="37"/>
      <c r="B8" s="38"/>
      <c r="C8" s="37"/>
      <c r="D8" s="31" t="s">
        <v>104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38"/>
      <c r="C9" s="37"/>
      <c r="D9" s="37"/>
      <c r="E9" s="66" t="s">
        <v>786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ROUND(J116,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ROUND((SUM(BE116:BE117)),  2)</f>
        <v>0</v>
      </c>
      <c r="G33" s="37"/>
      <c r="H33" s="37"/>
      <c r="I33" s="127">
        <v>0.20999999999999999</v>
      </c>
      <c r="J33" s="126">
        <f>ROUND(((SUM(BE116:BE117))*I33),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39</v>
      </c>
      <c r="F34" s="126">
        <f>ROUND((SUM(BF116:BF117)),  2)</f>
        <v>0</v>
      </c>
      <c r="G34" s="37"/>
      <c r="H34" s="37"/>
      <c r="I34" s="127">
        <v>0.12</v>
      </c>
      <c r="J34" s="126">
        <f>ROUND(((SUM(BF116:BF117))*I34),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ROUND((SUM(BG116:BG117)),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ROUND((SUM(BH116:BH117)),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ROUND((SUM(BI116:BI117)),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Regenerace sídliště Kamenec-2.etapa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 xml:space="preserve">6 - SO 901.04  Manipulačn...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107</v>
      </c>
      <c r="D94" s="128"/>
      <c r="E94" s="128"/>
      <c r="F94" s="128"/>
      <c r="G94" s="128"/>
      <c r="H94" s="128"/>
      <c r="I94" s="128"/>
      <c r="J94" s="137" t="s">
        <v>108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109</v>
      </c>
      <c r="D96" s="37"/>
      <c r="E96" s="37"/>
      <c r="F96" s="37"/>
      <c r="G96" s="37"/>
      <c r="H96" s="37"/>
      <c r="I96" s="37"/>
      <c r="J96" s="95">
        <f>J116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110</v>
      </c>
    </row>
    <row r="97" hidden="1" s="2" customFormat="1" ht="21.84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hidden="1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hidden="1"/>
    <row r="100" hidden="1"/>
    <row r="101" hidden="1"/>
    <row r="102" s="2" customFormat="1" ht="6.96" customHeight="1">
      <c r="A102" s="37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113</v>
      </c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7"/>
      <c r="D106" s="37"/>
      <c r="E106" s="120" t="str">
        <f>E7</f>
        <v>Regenerace sídliště Kamenec-2.etapa</v>
      </c>
      <c r="F106" s="31"/>
      <c r="G106" s="31"/>
      <c r="H106" s="31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104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66" t="str">
        <f>E9</f>
        <v xml:space="preserve">6 - SO 901.04  Manipulačn...</v>
      </c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7"/>
      <c r="E110" s="37"/>
      <c r="F110" s="26" t="str">
        <f>F12</f>
        <v xml:space="preserve"> </v>
      </c>
      <c r="G110" s="37"/>
      <c r="H110" s="37"/>
      <c r="I110" s="31" t="s">
        <v>22</v>
      </c>
      <c r="J110" s="68" t="str">
        <f>IF(J12="","",J12)</f>
        <v>28. 1. 2025</v>
      </c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7"/>
      <c r="E112" s="37"/>
      <c r="F112" s="26" t="str">
        <f>E15</f>
        <v xml:space="preserve"> </v>
      </c>
      <c r="G112" s="37"/>
      <c r="H112" s="37"/>
      <c r="I112" s="31" t="s">
        <v>29</v>
      </c>
      <c r="J112" s="35" t="str">
        <f>E21</f>
        <v xml:space="preserve"> 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27</v>
      </c>
      <c r="D113" s="37"/>
      <c r="E113" s="37"/>
      <c r="F113" s="26" t="str">
        <f>IF(E18="","",E18)</f>
        <v>Vyplň údaj</v>
      </c>
      <c r="G113" s="37"/>
      <c r="H113" s="37"/>
      <c r="I113" s="31" t="s">
        <v>31</v>
      </c>
      <c r="J113" s="35" t="str">
        <f>E24</f>
        <v xml:space="preserve"> 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47"/>
      <c r="B115" s="148"/>
      <c r="C115" s="149" t="s">
        <v>114</v>
      </c>
      <c r="D115" s="150" t="s">
        <v>58</v>
      </c>
      <c r="E115" s="150" t="s">
        <v>54</v>
      </c>
      <c r="F115" s="150" t="s">
        <v>55</v>
      </c>
      <c r="G115" s="150" t="s">
        <v>115</v>
      </c>
      <c r="H115" s="150" t="s">
        <v>116</v>
      </c>
      <c r="I115" s="150" t="s">
        <v>117</v>
      </c>
      <c r="J115" s="150" t="s">
        <v>108</v>
      </c>
      <c r="K115" s="151" t="s">
        <v>118</v>
      </c>
      <c r="L115" s="152"/>
      <c r="M115" s="85" t="s">
        <v>1</v>
      </c>
      <c r="N115" s="86" t="s">
        <v>37</v>
      </c>
      <c r="O115" s="86" t="s">
        <v>119</v>
      </c>
      <c r="P115" s="86" t="s">
        <v>120</v>
      </c>
      <c r="Q115" s="86" t="s">
        <v>121</v>
      </c>
      <c r="R115" s="86" t="s">
        <v>122</v>
      </c>
      <c r="S115" s="86" t="s">
        <v>123</v>
      </c>
      <c r="T115" s="87" t="s">
        <v>124</v>
      </c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</row>
    <row r="116" s="2" customFormat="1" ht="22.8" customHeight="1">
      <c r="A116" s="37"/>
      <c r="B116" s="38"/>
      <c r="C116" s="92" t="s">
        <v>125</v>
      </c>
      <c r="D116" s="37"/>
      <c r="E116" s="37"/>
      <c r="F116" s="37"/>
      <c r="G116" s="37"/>
      <c r="H116" s="37"/>
      <c r="I116" s="37"/>
      <c r="J116" s="153">
        <f>BK116</f>
        <v>0</v>
      </c>
      <c r="K116" s="37"/>
      <c r="L116" s="38"/>
      <c r="M116" s="88"/>
      <c r="N116" s="72"/>
      <c r="O116" s="89"/>
      <c r="P116" s="154">
        <f>P117</f>
        <v>0</v>
      </c>
      <c r="Q116" s="89"/>
      <c r="R116" s="154">
        <f>R117</f>
        <v>0</v>
      </c>
      <c r="S116" s="89"/>
      <c r="T116" s="155">
        <f>T117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8" t="s">
        <v>72</v>
      </c>
      <c r="AU116" s="18" t="s">
        <v>110</v>
      </c>
      <c r="BK116" s="156">
        <f>BK117</f>
        <v>0</v>
      </c>
    </row>
    <row r="117" s="2" customFormat="1" ht="16.5" customHeight="1">
      <c r="A117" s="37"/>
      <c r="B117" s="170"/>
      <c r="C117" s="171" t="s">
        <v>78</v>
      </c>
      <c r="D117" s="171" t="s">
        <v>130</v>
      </c>
      <c r="E117" s="172" t="s">
        <v>78</v>
      </c>
      <c r="F117" s="173" t="s">
        <v>787</v>
      </c>
      <c r="G117" s="174" t="s">
        <v>132</v>
      </c>
      <c r="H117" s="175">
        <v>1</v>
      </c>
      <c r="I117" s="176"/>
      <c r="J117" s="177">
        <f>ROUND(I117*H117,2)</f>
        <v>0</v>
      </c>
      <c r="K117" s="173" t="s">
        <v>1</v>
      </c>
      <c r="L117" s="38"/>
      <c r="M117" s="184" t="s">
        <v>1</v>
      </c>
      <c r="N117" s="185" t="s">
        <v>38</v>
      </c>
      <c r="O117" s="186"/>
      <c r="P117" s="187">
        <f>O117*H117</f>
        <v>0</v>
      </c>
      <c r="Q117" s="187">
        <v>0</v>
      </c>
      <c r="R117" s="187">
        <f>Q117*H117</f>
        <v>0</v>
      </c>
      <c r="S117" s="187">
        <v>0</v>
      </c>
      <c r="T117" s="188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2" t="s">
        <v>88</v>
      </c>
      <c r="AT117" s="182" t="s">
        <v>130</v>
      </c>
      <c r="AU117" s="182" t="s">
        <v>73</v>
      </c>
      <c r="AY117" s="18" t="s">
        <v>128</v>
      </c>
      <c r="BE117" s="183">
        <f>IF(N117="základní",J117,0)</f>
        <v>0</v>
      </c>
      <c r="BF117" s="183">
        <f>IF(N117="snížená",J117,0)</f>
        <v>0</v>
      </c>
      <c r="BG117" s="183">
        <f>IF(N117="zákl. přenesená",J117,0)</f>
        <v>0</v>
      </c>
      <c r="BH117" s="183">
        <f>IF(N117="sníž. přenesená",J117,0)</f>
        <v>0</v>
      </c>
      <c r="BI117" s="183">
        <f>IF(N117="nulová",J117,0)</f>
        <v>0</v>
      </c>
      <c r="BJ117" s="18" t="s">
        <v>78</v>
      </c>
      <c r="BK117" s="183">
        <f>ROUND(I117*H117,2)</f>
        <v>0</v>
      </c>
      <c r="BL117" s="18" t="s">
        <v>88</v>
      </c>
      <c r="BM117" s="182" t="s">
        <v>82</v>
      </c>
    </row>
    <row r="118" s="2" customFormat="1" ht="6.96" customHeight="1">
      <c r="A118" s="37"/>
      <c r="B118" s="59"/>
      <c r="C118" s="60"/>
      <c r="D118" s="60"/>
      <c r="E118" s="60"/>
      <c r="F118" s="60"/>
      <c r="G118" s="60"/>
      <c r="H118" s="60"/>
      <c r="I118" s="60"/>
      <c r="J118" s="60"/>
      <c r="K118" s="60"/>
      <c r="L118" s="38"/>
      <c r="M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</sheetData>
  <autoFilter ref="C115:K117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hidden="1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hidden="1" s="1" customFormat="1" ht="24.96" customHeight="1">
      <c r="B4" s="21"/>
      <c r="D4" s="22" t="s">
        <v>103</v>
      </c>
      <c r="L4" s="21"/>
      <c r="M4" s="119" t="s">
        <v>10</v>
      </c>
      <c r="AT4" s="18" t="s">
        <v>3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31" t="s">
        <v>16</v>
      </c>
      <c r="L6" s="21"/>
    </row>
    <row r="7" hidden="1" s="1" customFormat="1" ht="16.5" customHeight="1">
      <c r="B7" s="21"/>
      <c r="E7" s="120" t="str">
        <f>'Rekapitulace stavby'!K6</f>
        <v>Regenerace sídliště Kamenec-2.etapa</v>
      </c>
      <c r="F7" s="31"/>
      <c r="G7" s="31"/>
      <c r="H7" s="31"/>
      <c r="L7" s="21"/>
    </row>
    <row r="8" hidden="1" s="2" customFormat="1" ht="12" customHeight="1">
      <c r="A8" s="37"/>
      <c r="B8" s="38"/>
      <c r="C8" s="37"/>
      <c r="D8" s="31" t="s">
        <v>104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38"/>
      <c r="C9" s="37"/>
      <c r="D9" s="37"/>
      <c r="E9" s="66" t="s">
        <v>788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ROUND(J123,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ROUND((SUM(BE123:BE162)),  2)</f>
        <v>0</v>
      </c>
      <c r="G33" s="37"/>
      <c r="H33" s="37"/>
      <c r="I33" s="127">
        <v>0.20999999999999999</v>
      </c>
      <c r="J33" s="126">
        <f>ROUND(((SUM(BE123:BE162))*I33),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39</v>
      </c>
      <c r="F34" s="126">
        <f>ROUND((SUM(BF123:BF162)),  2)</f>
        <v>0</v>
      </c>
      <c r="G34" s="37"/>
      <c r="H34" s="37"/>
      <c r="I34" s="127">
        <v>0.12</v>
      </c>
      <c r="J34" s="126">
        <f>ROUND(((SUM(BF123:BF162))*I34),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ROUND((SUM(BG123:BG162)),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ROUND((SUM(BH123:BH162)),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ROUND((SUM(BI123:BI162)),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Regenerace sídliště Kamenec-2.etapa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7 - SO 901.06 Rekonstrukc...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107</v>
      </c>
      <c r="D94" s="128"/>
      <c r="E94" s="128"/>
      <c r="F94" s="128"/>
      <c r="G94" s="128"/>
      <c r="H94" s="128"/>
      <c r="I94" s="128"/>
      <c r="J94" s="137" t="s">
        <v>108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109</v>
      </c>
      <c r="D96" s="37"/>
      <c r="E96" s="37"/>
      <c r="F96" s="37"/>
      <c r="G96" s="37"/>
      <c r="H96" s="37"/>
      <c r="I96" s="37"/>
      <c r="J96" s="95">
        <f>J123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110</v>
      </c>
    </row>
    <row r="97" hidden="1" s="9" customFormat="1" ht="24.96" customHeight="1">
      <c r="A97" s="9"/>
      <c r="B97" s="139"/>
      <c r="C97" s="9"/>
      <c r="D97" s="140" t="s">
        <v>111</v>
      </c>
      <c r="E97" s="141"/>
      <c r="F97" s="141"/>
      <c r="G97" s="141"/>
      <c r="H97" s="141"/>
      <c r="I97" s="141"/>
      <c r="J97" s="142">
        <f>J124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3"/>
      <c r="C98" s="10"/>
      <c r="D98" s="144" t="s">
        <v>112</v>
      </c>
      <c r="E98" s="145"/>
      <c r="F98" s="145"/>
      <c r="G98" s="145"/>
      <c r="H98" s="145"/>
      <c r="I98" s="145"/>
      <c r="J98" s="146">
        <f>J125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3"/>
      <c r="C99" s="10"/>
      <c r="D99" s="144" t="s">
        <v>222</v>
      </c>
      <c r="E99" s="145"/>
      <c r="F99" s="145"/>
      <c r="G99" s="145"/>
      <c r="H99" s="145"/>
      <c r="I99" s="145"/>
      <c r="J99" s="146">
        <f>J142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3"/>
      <c r="C100" s="10"/>
      <c r="D100" s="144" t="s">
        <v>225</v>
      </c>
      <c r="E100" s="145"/>
      <c r="F100" s="145"/>
      <c r="G100" s="145"/>
      <c r="H100" s="145"/>
      <c r="I100" s="145"/>
      <c r="J100" s="146">
        <f>J147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3"/>
      <c r="C101" s="10"/>
      <c r="D101" s="144" t="s">
        <v>150</v>
      </c>
      <c r="E101" s="145"/>
      <c r="F101" s="145"/>
      <c r="G101" s="145"/>
      <c r="H101" s="145"/>
      <c r="I101" s="145"/>
      <c r="J101" s="146">
        <f>J151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3"/>
      <c r="C102" s="10"/>
      <c r="D102" s="144" t="s">
        <v>227</v>
      </c>
      <c r="E102" s="145"/>
      <c r="F102" s="145"/>
      <c r="G102" s="145"/>
      <c r="H102" s="145"/>
      <c r="I102" s="145"/>
      <c r="J102" s="146">
        <f>J157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3"/>
      <c r="C103" s="10"/>
      <c r="D103" s="144" t="s">
        <v>789</v>
      </c>
      <c r="E103" s="145"/>
      <c r="F103" s="145"/>
      <c r="G103" s="145"/>
      <c r="H103" s="145"/>
      <c r="I103" s="145"/>
      <c r="J103" s="146">
        <f>J159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hidden="1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hidden="1"/>
    <row r="107" hidden="1"/>
    <row r="108" hidden="1"/>
    <row r="109" s="2" customFormat="1" ht="6.96" customHeight="1">
      <c r="A109" s="37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113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0" t="str">
        <f>E7</f>
        <v>Regenerace sídliště Kamenec-2.etapa</v>
      </c>
      <c r="F113" s="31"/>
      <c r="G113" s="31"/>
      <c r="H113" s="31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104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E9</f>
        <v>7 - SO 901.06 Rekonstrukc...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7"/>
      <c r="E117" s="37"/>
      <c r="F117" s="26" t="str">
        <f>F12</f>
        <v xml:space="preserve"> </v>
      </c>
      <c r="G117" s="37"/>
      <c r="H117" s="37"/>
      <c r="I117" s="31" t="s">
        <v>22</v>
      </c>
      <c r="J117" s="68" t="str">
        <f>IF(J12="","",J12)</f>
        <v>28. 1. 2025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7"/>
      <c r="E119" s="37"/>
      <c r="F119" s="26" t="str">
        <f>E15</f>
        <v xml:space="preserve"> </v>
      </c>
      <c r="G119" s="37"/>
      <c r="H119" s="37"/>
      <c r="I119" s="31" t="s">
        <v>29</v>
      </c>
      <c r="J119" s="35" t="str">
        <f>E21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27</v>
      </c>
      <c r="D120" s="37"/>
      <c r="E120" s="37"/>
      <c r="F120" s="26" t="str">
        <f>IF(E18="","",E18)</f>
        <v>Vyplň údaj</v>
      </c>
      <c r="G120" s="37"/>
      <c r="H120" s="37"/>
      <c r="I120" s="31" t="s">
        <v>31</v>
      </c>
      <c r="J120" s="35" t="str">
        <f>E24</f>
        <v xml:space="preserve"> 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47"/>
      <c r="B122" s="148"/>
      <c r="C122" s="149" t="s">
        <v>114</v>
      </c>
      <c r="D122" s="150" t="s">
        <v>58</v>
      </c>
      <c r="E122" s="150" t="s">
        <v>54</v>
      </c>
      <c r="F122" s="150" t="s">
        <v>55</v>
      </c>
      <c r="G122" s="150" t="s">
        <v>115</v>
      </c>
      <c r="H122" s="150" t="s">
        <v>116</v>
      </c>
      <c r="I122" s="150" t="s">
        <v>117</v>
      </c>
      <c r="J122" s="150" t="s">
        <v>108</v>
      </c>
      <c r="K122" s="151" t="s">
        <v>118</v>
      </c>
      <c r="L122" s="152"/>
      <c r="M122" s="85" t="s">
        <v>1</v>
      </c>
      <c r="N122" s="86" t="s">
        <v>37</v>
      </c>
      <c r="O122" s="86" t="s">
        <v>119</v>
      </c>
      <c r="P122" s="86" t="s">
        <v>120</v>
      </c>
      <c r="Q122" s="86" t="s">
        <v>121</v>
      </c>
      <c r="R122" s="86" t="s">
        <v>122</v>
      </c>
      <c r="S122" s="86" t="s">
        <v>123</v>
      </c>
      <c r="T122" s="87" t="s">
        <v>124</v>
      </c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="2" customFormat="1" ht="22.8" customHeight="1">
      <c r="A123" s="37"/>
      <c r="B123" s="38"/>
      <c r="C123" s="92" t="s">
        <v>125</v>
      </c>
      <c r="D123" s="37"/>
      <c r="E123" s="37"/>
      <c r="F123" s="37"/>
      <c r="G123" s="37"/>
      <c r="H123" s="37"/>
      <c r="I123" s="37"/>
      <c r="J123" s="153">
        <f>BK123</f>
        <v>0</v>
      </c>
      <c r="K123" s="37"/>
      <c r="L123" s="38"/>
      <c r="M123" s="88"/>
      <c r="N123" s="72"/>
      <c r="O123" s="89"/>
      <c r="P123" s="154">
        <f>P124</f>
        <v>0</v>
      </c>
      <c r="Q123" s="89"/>
      <c r="R123" s="154">
        <f>R124</f>
        <v>0</v>
      </c>
      <c r="S123" s="89"/>
      <c r="T123" s="155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72</v>
      </c>
      <c r="AU123" s="18" t="s">
        <v>110</v>
      </c>
      <c r="BK123" s="156">
        <f>BK124</f>
        <v>0</v>
      </c>
    </row>
    <row r="124" s="12" customFormat="1" ht="25.92" customHeight="1">
      <c r="A124" s="12"/>
      <c r="B124" s="157"/>
      <c r="C124" s="12"/>
      <c r="D124" s="158" t="s">
        <v>72</v>
      </c>
      <c r="E124" s="159" t="s">
        <v>126</v>
      </c>
      <c r="F124" s="159" t="s">
        <v>127</v>
      </c>
      <c r="G124" s="12"/>
      <c r="H124" s="12"/>
      <c r="I124" s="160"/>
      <c r="J124" s="161">
        <f>BK124</f>
        <v>0</v>
      </c>
      <c r="K124" s="12"/>
      <c r="L124" s="157"/>
      <c r="M124" s="162"/>
      <c r="N124" s="163"/>
      <c r="O124" s="163"/>
      <c r="P124" s="164">
        <f>P125+P142+P147+P151+P157+P159</f>
        <v>0</v>
      </c>
      <c r="Q124" s="163"/>
      <c r="R124" s="164">
        <f>R125+R142+R147+R151+R157+R159</f>
        <v>0</v>
      </c>
      <c r="S124" s="163"/>
      <c r="T124" s="165">
        <f>T125+T142+T147+T151+T157+T159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8" t="s">
        <v>78</v>
      </c>
      <c r="AT124" s="166" t="s">
        <v>72</v>
      </c>
      <c r="AU124" s="166" t="s">
        <v>73</v>
      </c>
      <c r="AY124" s="158" t="s">
        <v>128</v>
      </c>
      <c r="BK124" s="167">
        <f>BK125+BK142+BK147+BK151+BK157+BK159</f>
        <v>0</v>
      </c>
    </row>
    <row r="125" s="12" customFormat="1" ht="22.8" customHeight="1">
      <c r="A125" s="12"/>
      <c r="B125" s="157"/>
      <c r="C125" s="12"/>
      <c r="D125" s="158" t="s">
        <v>72</v>
      </c>
      <c r="E125" s="168" t="s">
        <v>78</v>
      </c>
      <c r="F125" s="168" t="s">
        <v>129</v>
      </c>
      <c r="G125" s="12"/>
      <c r="H125" s="12"/>
      <c r="I125" s="160"/>
      <c r="J125" s="169">
        <f>BK125</f>
        <v>0</v>
      </c>
      <c r="K125" s="12"/>
      <c r="L125" s="157"/>
      <c r="M125" s="162"/>
      <c r="N125" s="163"/>
      <c r="O125" s="163"/>
      <c r="P125" s="164">
        <f>SUM(P126:P141)</f>
        <v>0</v>
      </c>
      <c r="Q125" s="163"/>
      <c r="R125" s="164">
        <f>SUM(R126:R141)</f>
        <v>0</v>
      </c>
      <c r="S125" s="163"/>
      <c r="T125" s="165">
        <f>SUM(T126:T141)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8" t="s">
        <v>78</v>
      </c>
      <c r="AT125" s="166" t="s">
        <v>72</v>
      </c>
      <c r="AU125" s="166" t="s">
        <v>78</v>
      </c>
      <c r="AY125" s="158" t="s">
        <v>128</v>
      </c>
      <c r="BK125" s="167">
        <f>SUM(BK126:BK141)</f>
        <v>0</v>
      </c>
    </row>
    <row r="126" s="2" customFormat="1" ht="16.5" customHeight="1">
      <c r="A126" s="37"/>
      <c r="B126" s="170"/>
      <c r="C126" s="171" t="s">
        <v>78</v>
      </c>
      <c r="D126" s="171" t="s">
        <v>130</v>
      </c>
      <c r="E126" s="172" t="s">
        <v>790</v>
      </c>
      <c r="F126" s="173" t="s">
        <v>791</v>
      </c>
      <c r="G126" s="174" t="s">
        <v>195</v>
      </c>
      <c r="H126" s="175">
        <v>6.4000000000000004</v>
      </c>
      <c r="I126" s="176"/>
      <c r="J126" s="177">
        <f>ROUND(I126*H126,2)</f>
        <v>0</v>
      </c>
      <c r="K126" s="173" t="s">
        <v>155</v>
      </c>
      <c r="L126" s="38"/>
      <c r="M126" s="178" t="s">
        <v>1</v>
      </c>
      <c r="N126" s="179" t="s">
        <v>38</v>
      </c>
      <c r="O126" s="76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2" t="s">
        <v>88</v>
      </c>
      <c r="AT126" s="182" t="s">
        <v>130</v>
      </c>
      <c r="AU126" s="182" t="s">
        <v>82</v>
      </c>
      <c r="AY126" s="18" t="s">
        <v>128</v>
      </c>
      <c r="BE126" s="183">
        <f>IF(N126="základní",J126,0)</f>
        <v>0</v>
      </c>
      <c r="BF126" s="183">
        <f>IF(N126="snížená",J126,0)</f>
        <v>0</v>
      </c>
      <c r="BG126" s="183">
        <f>IF(N126="zákl. přenesená",J126,0)</f>
        <v>0</v>
      </c>
      <c r="BH126" s="183">
        <f>IF(N126="sníž. přenesená",J126,0)</f>
        <v>0</v>
      </c>
      <c r="BI126" s="183">
        <f>IF(N126="nulová",J126,0)</f>
        <v>0</v>
      </c>
      <c r="BJ126" s="18" t="s">
        <v>78</v>
      </c>
      <c r="BK126" s="183">
        <f>ROUND(I126*H126,2)</f>
        <v>0</v>
      </c>
      <c r="BL126" s="18" t="s">
        <v>88</v>
      </c>
      <c r="BM126" s="182" t="s">
        <v>82</v>
      </c>
    </row>
    <row r="127" s="13" customFormat="1">
      <c r="A127" s="13"/>
      <c r="B127" s="189"/>
      <c r="C127" s="13"/>
      <c r="D127" s="190" t="s">
        <v>156</v>
      </c>
      <c r="E127" s="191" t="s">
        <v>1</v>
      </c>
      <c r="F127" s="192" t="s">
        <v>792</v>
      </c>
      <c r="G127" s="13"/>
      <c r="H127" s="191" t="s">
        <v>1</v>
      </c>
      <c r="I127" s="193"/>
      <c r="J127" s="13"/>
      <c r="K127" s="13"/>
      <c r="L127" s="189"/>
      <c r="M127" s="194"/>
      <c r="N127" s="195"/>
      <c r="O127" s="195"/>
      <c r="P127" s="195"/>
      <c r="Q127" s="195"/>
      <c r="R127" s="195"/>
      <c r="S127" s="195"/>
      <c r="T127" s="19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1" t="s">
        <v>156</v>
      </c>
      <c r="AU127" s="191" t="s">
        <v>82</v>
      </c>
      <c r="AV127" s="13" t="s">
        <v>78</v>
      </c>
      <c r="AW127" s="13" t="s">
        <v>30</v>
      </c>
      <c r="AX127" s="13" t="s">
        <v>73</v>
      </c>
      <c r="AY127" s="191" t="s">
        <v>128</v>
      </c>
    </row>
    <row r="128" s="14" customFormat="1">
      <c r="A128" s="14"/>
      <c r="B128" s="197"/>
      <c r="C128" s="14"/>
      <c r="D128" s="190" t="s">
        <v>156</v>
      </c>
      <c r="E128" s="198" t="s">
        <v>1</v>
      </c>
      <c r="F128" s="199" t="s">
        <v>793</v>
      </c>
      <c r="G128" s="14"/>
      <c r="H128" s="200">
        <v>6.4000000000000004</v>
      </c>
      <c r="I128" s="201"/>
      <c r="J128" s="14"/>
      <c r="K128" s="14"/>
      <c r="L128" s="197"/>
      <c r="M128" s="202"/>
      <c r="N128" s="203"/>
      <c r="O128" s="203"/>
      <c r="P128" s="203"/>
      <c r="Q128" s="203"/>
      <c r="R128" s="203"/>
      <c r="S128" s="203"/>
      <c r="T128" s="20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198" t="s">
        <v>156</v>
      </c>
      <c r="AU128" s="198" t="s">
        <v>82</v>
      </c>
      <c r="AV128" s="14" t="s">
        <v>82</v>
      </c>
      <c r="AW128" s="14" t="s">
        <v>30</v>
      </c>
      <c r="AX128" s="14" t="s">
        <v>73</v>
      </c>
      <c r="AY128" s="198" t="s">
        <v>128</v>
      </c>
    </row>
    <row r="129" s="15" customFormat="1">
      <c r="A129" s="15"/>
      <c r="B129" s="205"/>
      <c r="C129" s="15"/>
      <c r="D129" s="190" t="s">
        <v>156</v>
      </c>
      <c r="E129" s="206" t="s">
        <v>1</v>
      </c>
      <c r="F129" s="207" t="s">
        <v>159</v>
      </c>
      <c r="G129" s="15"/>
      <c r="H129" s="208">
        <v>6.4000000000000004</v>
      </c>
      <c r="I129" s="209"/>
      <c r="J129" s="15"/>
      <c r="K129" s="15"/>
      <c r="L129" s="205"/>
      <c r="M129" s="210"/>
      <c r="N129" s="211"/>
      <c r="O129" s="211"/>
      <c r="P129" s="211"/>
      <c r="Q129" s="211"/>
      <c r="R129" s="211"/>
      <c r="S129" s="211"/>
      <c r="T129" s="212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06" t="s">
        <v>156</v>
      </c>
      <c r="AU129" s="206" t="s">
        <v>82</v>
      </c>
      <c r="AV129" s="15" t="s">
        <v>88</v>
      </c>
      <c r="AW129" s="15" t="s">
        <v>30</v>
      </c>
      <c r="AX129" s="15" t="s">
        <v>78</v>
      </c>
      <c r="AY129" s="206" t="s">
        <v>128</v>
      </c>
    </row>
    <row r="130" s="2" customFormat="1" ht="16.5" customHeight="1">
      <c r="A130" s="37"/>
      <c r="B130" s="170"/>
      <c r="C130" s="171" t="s">
        <v>82</v>
      </c>
      <c r="D130" s="171" t="s">
        <v>130</v>
      </c>
      <c r="E130" s="172" t="s">
        <v>794</v>
      </c>
      <c r="F130" s="173" t="s">
        <v>791</v>
      </c>
      <c r="G130" s="174" t="s">
        <v>195</v>
      </c>
      <c r="H130" s="175">
        <v>1.6000000000000001</v>
      </c>
      <c r="I130" s="176"/>
      <c r="J130" s="177">
        <f>ROUND(I130*H130,2)</f>
        <v>0</v>
      </c>
      <c r="K130" s="173" t="s">
        <v>155</v>
      </c>
      <c r="L130" s="38"/>
      <c r="M130" s="178" t="s">
        <v>1</v>
      </c>
      <c r="N130" s="179" t="s">
        <v>38</v>
      </c>
      <c r="O130" s="76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2" t="s">
        <v>88</v>
      </c>
      <c r="AT130" s="182" t="s">
        <v>130</v>
      </c>
      <c r="AU130" s="182" t="s">
        <v>82</v>
      </c>
      <c r="AY130" s="18" t="s">
        <v>128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18" t="s">
        <v>78</v>
      </c>
      <c r="BK130" s="183">
        <f>ROUND(I130*H130,2)</f>
        <v>0</v>
      </c>
      <c r="BL130" s="18" t="s">
        <v>88</v>
      </c>
      <c r="BM130" s="182" t="s">
        <v>88</v>
      </c>
    </row>
    <row r="131" s="13" customFormat="1">
      <c r="A131" s="13"/>
      <c r="B131" s="189"/>
      <c r="C131" s="13"/>
      <c r="D131" s="190" t="s">
        <v>156</v>
      </c>
      <c r="E131" s="191" t="s">
        <v>1</v>
      </c>
      <c r="F131" s="192" t="s">
        <v>795</v>
      </c>
      <c r="G131" s="13"/>
      <c r="H131" s="191" t="s">
        <v>1</v>
      </c>
      <c r="I131" s="193"/>
      <c r="J131" s="13"/>
      <c r="K131" s="13"/>
      <c r="L131" s="189"/>
      <c r="M131" s="194"/>
      <c r="N131" s="195"/>
      <c r="O131" s="195"/>
      <c r="P131" s="195"/>
      <c r="Q131" s="195"/>
      <c r="R131" s="195"/>
      <c r="S131" s="195"/>
      <c r="T131" s="19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1" t="s">
        <v>156</v>
      </c>
      <c r="AU131" s="191" t="s">
        <v>82</v>
      </c>
      <c r="AV131" s="13" t="s">
        <v>78</v>
      </c>
      <c r="AW131" s="13" t="s">
        <v>30</v>
      </c>
      <c r="AX131" s="13" t="s">
        <v>73</v>
      </c>
      <c r="AY131" s="191" t="s">
        <v>128</v>
      </c>
    </row>
    <row r="132" s="14" customFormat="1">
      <c r="A132" s="14"/>
      <c r="B132" s="197"/>
      <c r="C132" s="14"/>
      <c r="D132" s="190" t="s">
        <v>156</v>
      </c>
      <c r="E132" s="198" t="s">
        <v>1</v>
      </c>
      <c r="F132" s="199" t="s">
        <v>796</v>
      </c>
      <c r="G132" s="14"/>
      <c r="H132" s="200">
        <v>1.6000000000000001</v>
      </c>
      <c r="I132" s="201"/>
      <c r="J132" s="14"/>
      <c r="K132" s="14"/>
      <c r="L132" s="197"/>
      <c r="M132" s="202"/>
      <c r="N132" s="203"/>
      <c r="O132" s="203"/>
      <c r="P132" s="203"/>
      <c r="Q132" s="203"/>
      <c r="R132" s="203"/>
      <c r="S132" s="203"/>
      <c r="T132" s="20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8" t="s">
        <v>156</v>
      </c>
      <c r="AU132" s="198" t="s">
        <v>82</v>
      </c>
      <c r="AV132" s="14" t="s">
        <v>82</v>
      </c>
      <c r="AW132" s="14" t="s">
        <v>30</v>
      </c>
      <c r="AX132" s="14" t="s">
        <v>73</v>
      </c>
      <c r="AY132" s="198" t="s">
        <v>128</v>
      </c>
    </row>
    <row r="133" s="15" customFormat="1">
      <c r="A133" s="15"/>
      <c r="B133" s="205"/>
      <c r="C133" s="15"/>
      <c r="D133" s="190" t="s">
        <v>156</v>
      </c>
      <c r="E133" s="206" t="s">
        <v>1</v>
      </c>
      <c r="F133" s="207" t="s">
        <v>159</v>
      </c>
      <c r="G133" s="15"/>
      <c r="H133" s="208">
        <v>1.6000000000000001</v>
      </c>
      <c r="I133" s="209"/>
      <c r="J133" s="15"/>
      <c r="K133" s="15"/>
      <c r="L133" s="205"/>
      <c r="M133" s="210"/>
      <c r="N133" s="211"/>
      <c r="O133" s="211"/>
      <c r="P133" s="211"/>
      <c r="Q133" s="211"/>
      <c r="R133" s="211"/>
      <c r="S133" s="211"/>
      <c r="T133" s="212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06" t="s">
        <v>156</v>
      </c>
      <c r="AU133" s="206" t="s">
        <v>82</v>
      </c>
      <c r="AV133" s="15" t="s">
        <v>88</v>
      </c>
      <c r="AW133" s="15" t="s">
        <v>30</v>
      </c>
      <c r="AX133" s="15" t="s">
        <v>78</v>
      </c>
      <c r="AY133" s="206" t="s">
        <v>128</v>
      </c>
    </row>
    <row r="134" s="2" customFormat="1" ht="33" customHeight="1">
      <c r="A134" s="37"/>
      <c r="B134" s="170"/>
      <c r="C134" s="171" t="s">
        <v>85</v>
      </c>
      <c r="D134" s="171" t="s">
        <v>130</v>
      </c>
      <c r="E134" s="172" t="s">
        <v>797</v>
      </c>
      <c r="F134" s="173" t="s">
        <v>798</v>
      </c>
      <c r="G134" s="174" t="s">
        <v>164</v>
      </c>
      <c r="H134" s="175">
        <v>0.70699999999999996</v>
      </c>
      <c r="I134" s="176"/>
      <c r="J134" s="177">
        <f>ROUND(I134*H134,2)</f>
        <v>0</v>
      </c>
      <c r="K134" s="173" t="s">
        <v>155</v>
      </c>
      <c r="L134" s="38"/>
      <c r="M134" s="178" t="s">
        <v>1</v>
      </c>
      <c r="N134" s="179" t="s">
        <v>38</v>
      </c>
      <c r="O134" s="76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2" t="s">
        <v>88</v>
      </c>
      <c r="AT134" s="182" t="s">
        <v>130</v>
      </c>
      <c r="AU134" s="182" t="s">
        <v>82</v>
      </c>
      <c r="AY134" s="18" t="s">
        <v>128</v>
      </c>
      <c r="BE134" s="183">
        <f>IF(N134="základní",J134,0)</f>
        <v>0</v>
      </c>
      <c r="BF134" s="183">
        <f>IF(N134="snížená",J134,0)</f>
        <v>0</v>
      </c>
      <c r="BG134" s="183">
        <f>IF(N134="zákl. přenesená",J134,0)</f>
        <v>0</v>
      </c>
      <c r="BH134" s="183">
        <f>IF(N134="sníž. přenesená",J134,0)</f>
        <v>0</v>
      </c>
      <c r="BI134" s="183">
        <f>IF(N134="nulová",J134,0)</f>
        <v>0</v>
      </c>
      <c r="BJ134" s="18" t="s">
        <v>78</v>
      </c>
      <c r="BK134" s="183">
        <f>ROUND(I134*H134,2)</f>
        <v>0</v>
      </c>
      <c r="BL134" s="18" t="s">
        <v>88</v>
      </c>
      <c r="BM134" s="182" t="s">
        <v>94</v>
      </c>
    </row>
    <row r="135" s="14" customFormat="1">
      <c r="A135" s="14"/>
      <c r="B135" s="197"/>
      <c r="C135" s="14"/>
      <c r="D135" s="190" t="s">
        <v>156</v>
      </c>
      <c r="E135" s="198" t="s">
        <v>1</v>
      </c>
      <c r="F135" s="199" t="s">
        <v>799</v>
      </c>
      <c r="G135" s="14"/>
      <c r="H135" s="200">
        <v>0.45200000000000001</v>
      </c>
      <c r="I135" s="201"/>
      <c r="J135" s="14"/>
      <c r="K135" s="14"/>
      <c r="L135" s="197"/>
      <c r="M135" s="202"/>
      <c r="N135" s="203"/>
      <c r="O135" s="203"/>
      <c r="P135" s="203"/>
      <c r="Q135" s="203"/>
      <c r="R135" s="203"/>
      <c r="S135" s="203"/>
      <c r="T135" s="20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198" t="s">
        <v>156</v>
      </c>
      <c r="AU135" s="198" t="s">
        <v>82</v>
      </c>
      <c r="AV135" s="14" t="s">
        <v>82</v>
      </c>
      <c r="AW135" s="14" t="s">
        <v>30</v>
      </c>
      <c r="AX135" s="14" t="s">
        <v>73</v>
      </c>
      <c r="AY135" s="198" t="s">
        <v>128</v>
      </c>
    </row>
    <row r="136" s="14" customFormat="1">
      <c r="A136" s="14"/>
      <c r="B136" s="197"/>
      <c r="C136" s="14"/>
      <c r="D136" s="190" t="s">
        <v>156</v>
      </c>
      <c r="E136" s="198" t="s">
        <v>1</v>
      </c>
      <c r="F136" s="199" t="s">
        <v>800</v>
      </c>
      <c r="G136" s="14"/>
      <c r="H136" s="200">
        <v>0.255</v>
      </c>
      <c r="I136" s="201"/>
      <c r="J136" s="14"/>
      <c r="K136" s="14"/>
      <c r="L136" s="197"/>
      <c r="M136" s="202"/>
      <c r="N136" s="203"/>
      <c r="O136" s="203"/>
      <c r="P136" s="203"/>
      <c r="Q136" s="203"/>
      <c r="R136" s="203"/>
      <c r="S136" s="203"/>
      <c r="T136" s="20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98" t="s">
        <v>156</v>
      </c>
      <c r="AU136" s="198" t="s">
        <v>82</v>
      </c>
      <c r="AV136" s="14" t="s">
        <v>82</v>
      </c>
      <c r="AW136" s="14" t="s">
        <v>30</v>
      </c>
      <c r="AX136" s="14" t="s">
        <v>73</v>
      </c>
      <c r="AY136" s="198" t="s">
        <v>128</v>
      </c>
    </row>
    <row r="137" s="15" customFormat="1">
      <c r="A137" s="15"/>
      <c r="B137" s="205"/>
      <c r="C137" s="15"/>
      <c r="D137" s="190" t="s">
        <v>156</v>
      </c>
      <c r="E137" s="206" t="s">
        <v>1</v>
      </c>
      <c r="F137" s="207" t="s">
        <v>159</v>
      </c>
      <c r="G137" s="15"/>
      <c r="H137" s="208">
        <v>0.70700000000000007</v>
      </c>
      <c r="I137" s="209"/>
      <c r="J137" s="15"/>
      <c r="K137" s="15"/>
      <c r="L137" s="205"/>
      <c r="M137" s="210"/>
      <c r="N137" s="211"/>
      <c r="O137" s="211"/>
      <c r="P137" s="211"/>
      <c r="Q137" s="211"/>
      <c r="R137" s="211"/>
      <c r="S137" s="211"/>
      <c r="T137" s="21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06" t="s">
        <v>156</v>
      </c>
      <c r="AU137" s="206" t="s">
        <v>82</v>
      </c>
      <c r="AV137" s="15" t="s">
        <v>88</v>
      </c>
      <c r="AW137" s="15" t="s">
        <v>30</v>
      </c>
      <c r="AX137" s="15" t="s">
        <v>78</v>
      </c>
      <c r="AY137" s="206" t="s">
        <v>128</v>
      </c>
    </row>
    <row r="138" s="2" customFormat="1" ht="33" customHeight="1">
      <c r="A138" s="37"/>
      <c r="B138" s="170"/>
      <c r="C138" s="171" t="s">
        <v>88</v>
      </c>
      <c r="D138" s="171" t="s">
        <v>130</v>
      </c>
      <c r="E138" s="172" t="s">
        <v>801</v>
      </c>
      <c r="F138" s="173" t="s">
        <v>802</v>
      </c>
      <c r="G138" s="174" t="s">
        <v>164</v>
      </c>
      <c r="H138" s="175">
        <v>2.121</v>
      </c>
      <c r="I138" s="176"/>
      <c r="J138" s="177">
        <f>ROUND(I138*H138,2)</f>
        <v>0</v>
      </c>
      <c r="K138" s="173" t="s">
        <v>155</v>
      </c>
      <c r="L138" s="38"/>
      <c r="M138" s="178" t="s">
        <v>1</v>
      </c>
      <c r="N138" s="179" t="s">
        <v>38</v>
      </c>
      <c r="O138" s="76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2" t="s">
        <v>88</v>
      </c>
      <c r="AT138" s="182" t="s">
        <v>130</v>
      </c>
      <c r="AU138" s="182" t="s">
        <v>82</v>
      </c>
      <c r="AY138" s="18" t="s">
        <v>128</v>
      </c>
      <c r="BE138" s="183">
        <f>IF(N138="základní",J138,0)</f>
        <v>0</v>
      </c>
      <c r="BF138" s="183">
        <f>IF(N138="snížená",J138,0)</f>
        <v>0</v>
      </c>
      <c r="BG138" s="183">
        <f>IF(N138="zákl. přenesená",J138,0)</f>
        <v>0</v>
      </c>
      <c r="BH138" s="183">
        <f>IF(N138="sníž. přenesená",J138,0)</f>
        <v>0</v>
      </c>
      <c r="BI138" s="183">
        <f>IF(N138="nulová",J138,0)</f>
        <v>0</v>
      </c>
      <c r="BJ138" s="18" t="s">
        <v>78</v>
      </c>
      <c r="BK138" s="183">
        <f>ROUND(I138*H138,2)</f>
        <v>0</v>
      </c>
      <c r="BL138" s="18" t="s">
        <v>88</v>
      </c>
      <c r="BM138" s="182" t="s">
        <v>100</v>
      </c>
    </row>
    <row r="139" s="14" customFormat="1">
      <c r="A139" s="14"/>
      <c r="B139" s="197"/>
      <c r="C139" s="14"/>
      <c r="D139" s="190" t="s">
        <v>156</v>
      </c>
      <c r="E139" s="198" t="s">
        <v>1</v>
      </c>
      <c r="F139" s="199" t="s">
        <v>803</v>
      </c>
      <c r="G139" s="14"/>
      <c r="H139" s="200">
        <v>2.121</v>
      </c>
      <c r="I139" s="201"/>
      <c r="J139" s="14"/>
      <c r="K139" s="14"/>
      <c r="L139" s="197"/>
      <c r="M139" s="202"/>
      <c r="N139" s="203"/>
      <c r="O139" s="203"/>
      <c r="P139" s="203"/>
      <c r="Q139" s="203"/>
      <c r="R139" s="203"/>
      <c r="S139" s="203"/>
      <c r="T139" s="20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8" t="s">
        <v>156</v>
      </c>
      <c r="AU139" s="198" t="s">
        <v>82</v>
      </c>
      <c r="AV139" s="14" t="s">
        <v>82</v>
      </c>
      <c r="AW139" s="14" t="s">
        <v>30</v>
      </c>
      <c r="AX139" s="14" t="s">
        <v>73</v>
      </c>
      <c r="AY139" s="198" t="s">
        <v>128</v>
      </c>
    </row>
    <row r="140" s="15" customFormat="1">
      <c r="A140" s="15"/>
      <c r="B140" s="205"/>
      <c r="C140" s="15"/>
      <c r="D140" s="190" t="s">
        <v>156</v>
      </c>
      <c r="E140" s="206" t="s">
        <v>1</v>
      </c>
      <c r="F140" s="207" t="s">
        <v>159</v>
      </c>
      <c r="G140" s="15"/>
      <c r="H140" s="208">
        <v>2.121</v>
      </c>
      <c r="I140" s="209"/>
      <c r="J140" s="15"/>
      <c r="K140" s="15"/>
      <c r="L140" s="205"/>
      <c r="M140" s="210"/>
      <c r="N140" s="211"/>
      <c r="O140" s="211"/>
      <c r="P140" s="211"/>
      <c r="Q140" s="211"/>
      <c r="R140" s="211"/>
      <c r="S140" s="211"/>
      <c r="T140" s="21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6" t="s">
        <v>156</v>
      </c>
      <c r="AU140" s="206" t="s">
        <v>82</v>
      </c>
      <c r="AV140" s="15" t="s">
        <v>88</v>
      </c>
      <c r="AW140" s="15" t="s">
        <v>30</v>
      </c>
      <c r="AX140" s="15" t="s">
        <v>78</v>
      </c>
      <c r="AY140" s="206" t="s">
        <v>128</v>
      </c>
    </row>
    <row r="141" s="2" customFormat="1" ht="24.15" customHeight="1">
      <c r="A141" s="37"/>
      <c r="B141" s="170"/>
      <c r="C141" s="171" t="s">
        <v>91</v>
      </c>
      <c r="D141" s="171" t="s">
        <v>130</v>
      </c>
      <c r="E141" s="172" t="s">
        <v>325</v>
      </c>
      <c r="F141" s="173" t="s">
        <v>326</v>
      </c>
      <c r="G141" s="174" t="s">
        <v>164</v>
      </c>
      <c r="H141" s="175">
        <v>0.70699999999999996</v>
      </c>
      <c r="I141" s="176"/>
      <c r="J141" s="177">
        <f>ROUND(I141*H141,2)</f>
        <v>0</v>
      </c>
      <c r="K141" s="173" t="s">
        <v>155</v>
      </c>
      <c r="L141" s="38"/>
      <c r="M141" s="178" t="s">
        <v>1</v>
      </c>
      <c r="N141" s="179" t="s">
        <v>38</v>
      </c>
      <c r="O141" s="76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2" t="s">
        <v>88</v>
      </c>
      <c r="AT141" s="182" t="s">
        <v>130</v>
      </c>
      <c r="AU141" s="182" t="s">
        <v>82</v>
      </c>
      <c r="AY141" s="18" t="s">
        <v>128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8" t="s">
        <v>78</v>
      </c>
      <c r="BK141" s="183">
        <f>ROUND(I141*H141,2)</f>
        <v>0</v>
      </c>
      <c r="BL141" s="18" t="s">
        <v>88</v>
      </c>
      <c r="BM141" s="182" t="s">
        <v>137</v>
      </c>
    </row>
    <row r="142" s="12" customFormat="1" ht="22.8" customHeight="1">
      <c r="A142" s="12"/>
      <c r="B142" s="157"/>
      <c r="C142" s="12"/>
      <c r="D142" s="158" t="s">
        <v>72</v>
      </c>
      <c r="E142" s="168" t="s">
        <v>82</v>
      </c>
      <c r="F142" s="168" t="s">
        <v>368</v>
      </c>
      <c r="G142" s="12"/>
      <c r="H142" s="12"/>
      <c r="I142" s="160"/>
      <c r="J142" s="169">
        <f>BK142</f>
        <v>0</v>
      </c>
      <c r="K142" s="12"/>
      <c r="L142" s="157"/>
      <c r="M142" s="162"/>
      <c r="N142" s="163"/>
      <c r="O142" s="163"/>
      <c r="P142" s="164">
        <f>SUM(P143:P146)</f>
        <v>0</v>
      </c>
      <c r="Q142" s="163"/>
      <c r="R142" s="164">
        <f>SUM(R143:R146)</f>
        <v>0</v>
      </c>
      <c r="S142" s="163"/>
      <c r="T142" s="165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8" t="s">
        <v>78</v>
      </c>
      <c r="AT142" s="166" t="s">
        <v>72</v>
      </c>
      <c r="AU142" s="166" t="s">
        <v>78</v>
      </c>
      <c r="AY142" s="158" t="s">
        <v>128</v>
      </c>
      <c r="BK142" s="167">
        <f>SUM(BK143:BK146)</f>
        <v>0</v>
      </c>
    </row>
    <row r="143" s="2" customFormat="1" ht="16.5" customHeight="1">
      <c r="A143" s="37"/>
      <c r="B143" s="170"/>
      <c r="C143" s="171" t="s">
        <v>94</v>
      </c>
      <c r="D143" s="171" t="s">
        <v>130</v>
      </c>
      <c r="E143" s="172" t="s">
        <v>804</v>
      </c>
      <c r="F143" s="173" t="s">
        <v>805</v>
      </c>
      <c r="G143" s="174" t="s">
        <v>164</v>
      </c>
      <c r="H143" s="175">
        <v>0.70699999999999996</v>
      </c>
      <c r="I143" s="176"/>
      <c r="J143" s="177">
        <f>ROUND(I143*H143,2)</f>
        <v>0</v>
      </c>
      <c r="K143" s="173" t="s">
        <v>155</v>
      </c>
      <c r="L143" s="38"/>
      <c r="M143" s="178" t="s">
        <v>1</v>
      </c>
      <c r="N143" s="179" t="s">
        <v>38</v>
      </c>
      <c r="O143" s="76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2" t="s">
        <v>88</v>
      </c>
      <c r="AT143" s="182" t="s">
        <v>130</v>
      </c>
      <c r="AU143" s="182" t="s">
        <v>82</v>
      </c>
      <c r="AY143" s="18" t="s">
        <v>128</v>
      </c>
      <c r="BE143" s="183">
        <f>IF(N143="základní",J143,0)</f>
        <v>0</v>
      </c>
      <c r="BF143" s="183">
        <f>IF(N143="snížená",J143,0)</f>
        <v>0</v>
      </c>
      <c r="BG143" s="183">
        <f>IF(N143="zákl. přenesená",J143,0)</f>
        <v>0</v>
      </c>
      <c r="BH143" s="183">
        <f>IF(N143="sníž. přenesená",J143,0)</f>
        <v>0</v>
      </c>
      <c r="BI143" s="183">
        <f>IF(N143="nulová",J143,0)</f>
        <v>0</v>
      </c>
      <c r="BJ143" s="18" t="s">
        <v>78</v>
      </c>
      <c r="BK143" s="183">
        <f>ROUND(I143*H143,2)</f>
        <v>0</v>
      </c>
      <c r="BL143" s="18" t="s">
        <v>88</v>
      </c>
      <c r="BM143" s="182" t="s">
        <v>8</v>
      </c>
    </row>
    <row r="144" s="14" customFormat="1">
      <c r="A144" s="14"/>
      <c r="B144" s="197"/>
      <c r="C144" s="14"/>
      <c r="D144" s="190" t="s">
        <v>156</v>
      </c>
      <c r="E144" s="198" t="s">
        <v>1</v>
      </c>
      <c r="F144" s="199" t="s">
        <v>799</v>
      </c>
      <c r="G144" s="14"/>
      <c r="H144" s="200">
        <v>0.45200000000000001</v>
      </c>
      <c r="I144" s="201"/>
      <c r="J144" s="14"/>
      <c r="K144" s="14"/>
      <c r="L144" s="197"/>
      <c r="M144" s="202"/>
      <c r="N144" s="203"/>
      <c r="O144" s="203"/>
      <c r="P144" s="203"/>
      <c r="Q144" s="203"/>
      <c r="R144" s="203"/>
      <c r="S144" s="203"/>
      <c r="T144" s="20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8" t="s">
        <v>156</v>
      </c>
      <c r="AU144" s="198" t="s">
        <v>82</v>
      </c>
      <c r="AV144" s="14" t="s">
        <v>82</v>
      </c>
      <c r="AW144" s="14" t="s">
        <v>30</v>
      </c>
      <c r="AX144" s="14" t="s">
        <v>73</v>
      </c>
      <c r="AY144" s="198" t="s">
        <v>128</v>
      </c>
    </row>
    <row r="145" s="14" customFormat="1">
      <c r="A145" s="14"/>
      <c r="B145" s="197"/>
      <c r="C145" s="14"/>
      <c r="D145" s="190" t="s">
        <v>156</v>
      </c>
      <c r="E145" s="198" t="s">
        <v>1</v>
      </c>
      <c r="F145" s="199" t="s">
        <v>800</v>
      </c>
      <c r="G145" s="14"/>
      <c r="H145" s="200">
        <v>0.255</v>
      </c>
      <c r="I145" s="201"/>
      <c r="J145" s="14"/>
      <c r="K145" s="14"/>
      <c r="L145" s="197"/>
      <c r="M145" s="202"/>
      <c r="N145" s="203"/>
      <c r="O145" s="203"/>
      <c r="P145" s="203"/>
      <c r="Q145" s="203"/>
      <c r="R145" s="203"/>
      <c r="S145" s="203"/>
      <c r="T145" s="20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98" t="s">
        <v>156</v>
      </c>
      <c r="AU145" s="198" t="s">
        <v>82</v>
      </c>
      <c r="AV145" s="14" t="s">
        <v>82</v>
      </c>
      <c r="AW145" s="14" t="s">
        <v>30</v>
      </c>
      <c r="AX145" s="14" t="s">
        <v>73</v>
      </c>
      <c r="AY145" s="198" t="s">
        <v>128</v>
      </c>
    </row>
    <row r="146" s="15" customFormat="1">
      <c r="A146" s="15"/>
      <c r="B146" s="205"/>
      <c r="C146" s="15"/>
      <c r="D146" s="190" t="s">
        <v>156</v>
      </c>
      <c r="E146" s="206" t="s">
        <v>1</v>
      </c>
      <c r="F146" s="207" t="s">
        <v>159</v>
      </c>
      <c r="G146" s="15"/>
      <c r="H146" s="208">
        <v>0.70700000000000007</v>
      </c>
      <c r="I146" s="209"/>
      <c r="J146" s="15"/>
      <c r="K146" s="15"/>
      <c r="L146" s="205"/>
      <c r="M146" s="210"/>
      <c r="N146" s="211"/>
      <c r="O146" s="211"/>
      <c r="P146" s="211"/>
      <c r="Q146" s="211"/>
      <c r="R146" s="211"/>
      <c r="S146" s="211"/>
      <c r="T146" s="212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6" t="s">
        <v>156</v>
      </c>
      <c r="AU146" s="206" t="s">
        <v>82</v>
      </c>
      <c r="AV146" s="15" t="s">
        <v>88</v>
      </c>
      <c r="AW146" s="15" t="s">
        <v>30</v>
      </c>
      <c r="AX146" s="15" t="s">
        <v>78</v>
      </c>
      <c r="AY146" s="206" t="s">
        <v>128</v>
      </c>
    </row>
    <row r="147" s="12" customFormat="1" ht="22.8" customHeight="1">
      <c r="A147" s="12"/>
      <c r="B147" s="157"/>
      <c r="C147" s="12"/>
      <c r="D147" s="158" t="s">
        <v>72</v>
      </c>
      <c r="E147" s="168" t="s">
        <v>91</v>
      </c>
      <c r="F147" s="168" t="s">
        <v>421</v>
      </c>
      <c r="G147" s="12"/>
      <c r="H147" s="12"/>
      <c r="I147" s="160"/>
      <c r="J147" s="169">
        <f>BK147</f>
        <v>0</v>
      </c>
      <c r="K147" s="12"/>
      <c r="L147" s="157"/>
      <c r="M147" s="162"/>
      <c r="N147" s="163"/>
      <c r="O147" s="163"/>
      <c r="P147" s="164">
        <f>SUM(P148:P150)</f>
        <v>0</v>
      </c>
      <c r="Q147" s="163"/>
      <c r="R147" s="164">
        <f>SUM(R148:R150)</f>
        <v>0</v>
      </c>
      <c r="S147" s="163"/>
      <c r="T147" s="165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8" t="s">
        <v>78</v>
      </c>
      <c r="AT147" s="166" t="s">
        <v>72</v>
      </c>
      <c r="AU147" s="166" t="s">
        <v>78</v>
      </c>
      <c r="AY147" s="158" t="s">
        <v>128</v>
      </c>
      <c r="BK147" s="167">
        <f>SUM(BK148:BK150)</f>
        <v>0</v>
      </c>
    </row>
    <row r="148" s="2" customFormat="1" ht="21.75" customHeight="1">
      <c r="A148" s="37"/>
      <c r="B148" s="170"/>
      <c r="C148" s="171" t="s">
        <v>97</v>
      </c>
      <c r="D148" s="171" t="s">
        <v>130</v>
      </c>
      <c r="E148" s="172" t="s">
        <v>806</v>
      </c>
      <c r="F148" s="173" t="s">
        <v>807</v>
      </c>
      <c r="G148" s="174" t="s">
        <v>154</v>
      </c>
      <c r="H148" s="175">
        <v>22</v>
      </c>
      <c r="I148" s="176"/>
      <c r="J148" s="177">
        <f>ROUND(I148*H148,2)</f>
        <v>0</v>
      </c>
      <c r="K148" s="173" t="s">
        <v>155</v>
      </c>
      <c r="L148" s="38"/>
      <c r="M148" s="178" t="s">
        <v>1</v>
      </c>
      <c r="N148" s="179" t="s">
        <v>38</v>
      </c>
      <c r="O148" s="76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2" t="s">
        <v>88</v>
      </c>
      <c r="AT148" s="182" t="s">
        <v>130</v>
      </c>
      <c r="AU148" s="182" t="s">
        <v>82</v>
      </c>
      <c r="AY148" s="18" t="s">
        <v>128</v>
      </c>
      <c r="BE148" s="183">
        <f>IF(N148="základní",J148,0)</f>
        <v>0</v>
      </c>
      <c r="BF148" s="183">
        <f>IF(N148="snížená",J148,0)</f>
        <v>0</v>
      </c>
      <c r="BG148" s="183">
        <f>IF(N148="zákl. přenesená",J148,0)</f>
        <v>0</v>
      </c>
      <c r="BH148" s="183">
        <f>IF(N148="sníž. přenesená",J148,0)</f>
        <v>0</v>
      </c>
      <c r="BI148" s="183">
        <f>IF(N148="nulová",J148,0)</f>
        <v>0</v>
      </c>
      <c r="BJ148" s="18" t="s">
        <v>78</v>
      </c>
      <c r="BK148" s="183">
        <f>ROUND(I148*H148,2)</f>
        <v>0</v>
      </c>
      <c r="BL148" s="18" t="s">
        <v>88</v>
      </c>
      <c r="BM148" s="182" t="s">
        <v>140</v>
      </c>
    </row>
    <row r="149" s="2" customFormat="1" ht="24.15" customHeight="1">
      <c r="A149" s="37"/>
      <c r="B149" s="170"/>
      <c r="C149" s="171" t="s">
        <v>100</v>
      </c>
      <c r="D149" s="171" t="s">
        <v>130</v>
      </c>
      <c r="E149" s="172" t="s">
        <v>808</v>
      </c>
      <c r="F149" s="173" t="s">
        <v>809</v>
      </c>
      <c r="G149" s="174" t="s">
        <v>154</v>
      </c>
      <c r="H149" s="175">
        <v>22</v>
      </c>
      <c r="I149" s="176"/>
      <c r="J149" s="177">
        <f>ROUND(I149*H149,2)</f>
        <v>0</v>
      </c>
      <c r="K149" s="173" t="s">
        <v>155</v>
      </c>
      <c r="L149" s="38"/>
      <c r="M149" s="178" t="s">
        <v>1</v>
      </c>
      <c r="N149" s="179" t="s">
        <v>38</v>
      </c>
      <c r="O149" s="76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2" t="s">
        <v>88</v>
      </c>
      <c r="AT149" s="182" t="s">
        <v>130</v>
      </c>
      <c r="AU149" s="182" t="s">
        <v>82</v>
      </c>
      <c r="AY149" s="18" t="s">
        <v>128</v>
      </c>
      <c r="BE149" s="183">
        <f>IF(N149="základní",J149,0)</f>
        <v>0</v>
      </c>
      <c r="BF149" s="183">
        <f>IF(N149="snížená",J149,0)</f>
        <v>0</v>
      </c>
      <c r="BG149" s="183">
        <f>IF(N149="zákl. přenesená",J149,0)</f>
        <v>0</v>
      </c>
      <c r="BH149" s="183">
        <f>IF(N149="sníž. přenesená",J149,0)</f>
        <v>0</v>
      </c>
      <c r="BI149" s="183">
        <f>IF(N149="nulová",J149,0)</f>
        <v>0</v>
      </c>
      <c r="BJ149" s="18" t="s">
        <v>78</v>
      </c>
      <c r="BK149" s="183">
        <f>ROUND(I149*H149,2)</f>
        <v>0</v>
      </c>
      <c r="BL149" s="18" t="s">
        <v>88</v>
      </c>
      <c r="BM149" s="182" t="s">
        <v>182</v>
      </c>
    </row>
    <row r="150" s="2" customFormat="1" ht="16.5" customHeight="1">
      <c r="A150" s="37"/>
      <c r="B150" s="170"/>
      <c r="C150" s="171" t="s">
        <v>144</v>
      </c>
      <c r="D150" s="171" t="s">
        <v>130</v>
      </c>
      <c r="E150" s="172" t="s">
        <v>434</v>
      </c>
      <c r="F150" s="173" t="s">
        <v>435</v>
      </c>
      <c r="G150" s="174" t="s">
        <v>154</v>
      </c>
      <c r="H150" s="175">
        <v>22</v>
      </c>
      <c r="I150" s="176"/>
      <c r="J150" s="177">
        <f>ROUND(I150*H150,2)</f>
        <v>0</v>
      </c>
      <c r="K150" s="173" t="s">
        <v>155</v>
      </c>
      <c r="L150" s="38"/>
      <c r="M150" s="178" t="s">
        <v>1</v>
      </c>
      <c r="N150" s="179" t="s">
        <v>38</v>
      </c>
      <c r="O150" s="76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2" t="s">
        <v>88</v>
      </c>
      <c r="AT150" s="182" t="s">
        <v>130</v>
      </c>
      <c r="AU150" s="182" t="s">
        <v>82</v>
      </c>
      <c r="AY150" s="18" t="s">
        <v>128</v>
      </c>
      <c r="BE150" s="183">
        <f>IF(N150="základní",J150,0)</f>
        <v>0</v>
      </c>
      <c r="BF150" s="183">
        <f>IF(N150="snížená",J150,0)</f>
        <v>0</v>
      </c>
      <c r="BG150" s="183">
        <f>IF(N150="zákl. přenesená",J150,0)</f>
        <v>0</v>
      </c>
      <c r="BH150" s="183">
        <f>IF(N150="sníž. přenesená",J150,0)</f>
        <v>0</v>
      </c>
      <c r="BI150" s="183">
        <f>IF(N150="nulová",J150,0)</f>
        <v>0</v>
      </c>
      <c r="BJ150" s="18" t="s">
        <v>78</v>
      </c>
      <c r="BK150" s="183">
        <f>ROUND(I150*H150,2)</f>
        <v>0</v>
      </c>
      <c r="BL150" s="18" t="s">
        <v>88</v>
      </c>
      <c r="BM150" s="182" t="s">
        <v>186</v>
      </c>
    </row>
    <row r="151" s="12" customFormat="1" ht="22.8" customHeight="1">
      <c r="A151" s="12"/>
      <c r="B151" s="157"/>
      <c r="C151" s="12"/>
      <c r="D151" s="158" t="s">
        <v>72</v>
      </c>
      <c r="E151" s="168" t="s">
        <v>144</v>
      </c>
      <c r="F151" s="168" t="s">
        <v>176</v>
      </c>
      <c r="G151" s="12"/>
      <c r="H151" s="12"/>
      <c r="I151" s="160"/>
      <c r="J151" s="169">
        <f>BK151</f>
        <v>0</v>
      </c>
      <c r="K151" s="12"/>
      <c r="L151" s="157"/>
      <c r="M151" s="162"/>
      <c r="N151" s="163"/>
      <c r="O151" s="163"/>
      <c r="P151" s="164">
        <f>SUM(P152:P156)</f>
        <v>0</v>
      </c>
      <c r="Q151" s="163"/>
      <c r="R151" s="164">
        <f>SUM(R152:R156)</f>
        <v>0</v>
      </c>
      <c r="S151" s="163"/>
      <c r="T151" s="165">
        <f>SUM(T152:T156)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8" t="s">
        <v>78</v>
      </c>
      <c r="AT151" s="166" t="s">
        <v>72</v>
      </c>
      <c r="AU151" s="166" t="s">
        <v>78</v>
      </c>
      <c r="AY151" s="158" t="s">
        <v>128</v>
      </c>
      <c r="BK151" s="167">
        <f>SUM(BK152:BK156)</f>
        <v>0</v>
      </c>
    </row>
    <row r="152" s="2" customFormat="1" ht="16.5" customHeight="1">
      <c r="A152" s="37"/>
      <c r="B152" s="170"/>
      <c r="C152" s="171" t="s">
        <v>137</v>
      </c>
      <c r="D152" s="171" t="s">
        <v>130</v>
      </c>
      <c r="E152" s="172" t="s">
        <v>810</v>
      </c>
      <c r="F152" s="173" t="s">
        <v>811</v>
      </c>
      <c r="G152" s="174" t="s">
        <v>154</v>
      </c>
      <c r="H152" s="175">
        <v>22</v>
      </c>
      <c r="I152" s="176"/>
      <c r="J152" s="177">
        <f>ROUND(I152*H152,2)</f>
        <v>0</v>
      </c>
      <c r="K152" s="173" t="s">
        <v>155</v>
      </c>
      <c r="L152" s="38"/>
      <c r="M152" s="178" t="s">
        <v>1</v>
      </c>
      <c r="N152" s="179" t="s">
        <v>38</v>
      </c>
      <c r="O152" s="76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2" t="s">
        <v>88</v>
      </c>
      <c r="AT152" s="182" t="s">
        <v>130</v>
      </c>
      <c r="AU152" s="182" t="s">
        <v>82</v>
      </c>
      <c r="AY152" s="18" t="s">
        <v>128</v>
      </c>
      <c r="BE152" s="183">
        <f>IF(N152="základní",J152,0)</f>
        <v>0</v>
      </c>
      <c r="BF152" s="183">
        <f>IF(N152="snížená",J152,0)</f>
        <v>0</v>
      </c>
      <c r="BG152" s="183">
        <f>IF(N152="zákl. přenesená",J152,0)</f>
        <v>0</v>
      </c>
      <c r="BH152" s="183">
        <f>IF(N152="sníž. přenesená",J152,0)</f>
        <v>0</v>
      </c>
      <c r="BI152" s="183">
        <f>IF(N152="nulová",J152,0)</f>
        <v>0</v>
      </c>
      <c r="BJ152" s="18" t="s">
        <v>78</v>
      </c>
      <c r="BK152" s="183">
        <f>ROUND(I152*H152,2)</f>
        <v>0</v>
      </c>
      <c r="BL152" s="18" t="s">
        <v>88</v>
      </c>
      <c r="BM152" s="182" t="s">
        <v>190</v>
      </c>
    </row>
    <row r="153" s="2" customFormat="1" ht="16.5" customHeight="1">
      <c r="A153" s="37"/>
      <c r="B153" s="170"/>
      <c r="C153" s="171" t="s">
        <v>141</v>
      </c>
      <c r="D153" s="171" t="s">
        <v>130</v>
      </c>
      <c r="E153" s="172" t="s">
        <v>721</v>
      </c>
      <c r="F153" s="173" t="s">
        <v>722</v>
      </c>
      <c r="G153" s="174" t="s">
        <v>185</v>
      </c>
      <c r="H153" s="175">
        <v>1</v>
      </c>
      <c r="I153" s="176"/>
      <c r="J153" s="177">
        <f>ROUND(I153*H153,2)</f>
        <v>0</v>
      </c>
      <c r="K153" s="173" t="s">
        <v>155</v>
      </c>
      <c r="L153" s="38"/>
      <c r="M153" s="178" t="s">
        <v>1</v>
      </c>
      <c r="N153" s="179" t="s">
        <v>38</v>
      </c>
      <c r="O153" s="76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2" t="s">
        <v>88</v>
      </c>
      <c r="AT153" s="182" t="s">
        <v>130</v>
      </c>
      <c r="AU153" s="182" t="s">
        <v>82</v>
      </c>
      <c r="AY153" s="18" t="s">
        <v>128</v>
      </c>
      <c r="BE153" s="183">
        <f>IF(N153="základní",J153,0)</f>
        <v>0</v>
      </c>
      <c r="BF153" s="183">
        <f>IF(N153="snížená",J153,0)</f>
        <v>0</v>
      </c>
      <c r="BG153" s="183">
        <f>IF(N153="zákl. přenesená",J153,0)</f>
        <v>0</v>
      </c>
      <c r="BH153" s="183">
        <f>IF(N153="sníž. přenesená",J153,0)</f>
        <v>0</v>
      </c>
      <c r="BI153" s="183">
        <f>IF(N153="nulová",J153,0)</f>
        <v>0</v>
      </c>
      <c r="BJ153" s="18" t="s">
        <v>78</v>
      </c>
      <c r="BK153" s="183">
        <f>ROUND(I153*H153,2)</f>
        <v>0</v>
      </c>
      <c r="BL153" s="18" t="s">
        <v>88</v>
      </c>
      <c r="BM153" s="182" t="s">
        <v>143</v>
      </c>
    </row>
    <row r="154" s="2" customFormat="1" ht="16.5" customHeight="1">
      <c r="A154" s="37"/>
      <c r="B154" s="170"/>
      <c r="C154" s="213" t="s">
        <v>8</v>
      </c>
      <c r="D154" s="213" t="s">
        <v>334</v>
      </c>
      <c r="E154" s="214" t="s">
        <v>570</v>
      </c>
      <c r="F154" s="215" t="s">
        <v>812</v>
      </c>
      <c r="G154" s="216" t="s">
        <v>179</v>
      </c>
      <c r="H154" s="217">
        <v>1</v>
      </c>
      <c r="I154" s="218"/>
      <c r="J154" s="219">
        <f>ROUND(I154*H154,2)</f>
        <v>0</v>
      </c>
      <c r="K154" s="215" t="s">
        <v>155</v>
      </c>
      <c r="L154" s="220"/>
      <c r="M154" s="221" t="s">
        <v>1</v>
      </c>
      <c r="N154" s="222" t="s">
        <v>38</v>
      </c>
      <c r="O154" s="76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2" t="s">
        <v>100</v>
      </c>
      <c r="AT154" s="182" t="s">
        <v>334</v>
      </c>
      <c r="AU154" s="182" t="s">
        <v>82</v>
      </c>
      <c r="AY154" s="18" t="s">
        <v>128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8" t="s">
        <v>78</v>
      </c>
      <c r="BK154" s="183">
        <f>ROUND(I154*H154,2)</f>
        <v>0</v>
      </c>
      <c r="BL154" s="18" t="s">
        <v>88</v>
      </c>
      <c r="BM154" s="182" t="s">
        <v>146</v>
      </c>
    </row>
    <row r="155" s="2" customFormat="1" ht="16.5" customHeight="1">
      <c r="A155" s="37"/>
      <c r="B155" s="170"/>
      <c r="C155" s="171" t="s">
        <v>205</v>
      </c>
      <c r="D155" s="171" t="s">
        <v>130</v>
      </c>
      <c r="E155" s="172" t="s">
        <v>183</v>
      </c>
      <c r="F155" s="173" t="s">
        <v>184</v>
      </c>
      <c r="G155" s="174" t="s">
        <v>185</v>
      </c>
      <c r="H155" s="175">
        <v>2</v>
      </c>
      <c r="I155" s="176"/>
      <c r="J155" s="177">
        <f>ROUND(I155*H155,2)</f>
        <v>0</v>
      </c>
      <c r="K155" s="173" t="s">
        <v>155</v>
      </c>
      <c r="L155" s="38"/>
      <c r="M155" s="178" t="s">
        <v>1</v>
      </c>
      <c r="N155" s="179" t="s">
        <v>38</v>
      </c>
      <c r="O155" s="76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2" t="s">
        <v>88</v>
      </c>
      <c r="AT155" s="182" t="s">
        <v>130</v>
      </c>
      <c r="AU155" s="182" t="s">
        <v>82</v>
      </c>
      <c r="AY155" s="18" t="s">
        <v>128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8" t="s">
        <v>78</v>
      </c>
      <c r="BK155" s="183">
        <f>ROUND(I155*H155,2)</f>
        <v>0</v>
      </c>
      <c r="BL155" s="18" t="s">
        <v>88</v>
      </c>
      <c r="BM155" s="182" t="s">
        <v>203</v>
      </c>
    </row>
    <row r="156" s="2" customFormat="1" ht="16.5" customHeight="1">
      <c r="A156" s="37"/>
      <c r="B156" s="170"/>
      <c r="C156" s="213" t="s">
        <v>140</v>
      </c>
      <c r="D156" s="213" t="s">
        <v>334</v>
      </c>
      <c r="E156" s="214" t="s">
        <v>177</v>
      </c>
      <c r="F156" s="215" t="s">
        <v>813</v>
      </c>
      <c r="G156" s="216" t="s">
        <v>179</v>
      </c>
      <c r="H156" s="217">
        <v>2</v>
      </c>
      <c r="I156" s="218"/>
      <c r="J156" s="219">
        <f>ROUND(I156*H156,2)</f>
        <v>0</v>
      </c>
      <c r="K156" s="215" t="s">
        <v>155</v>
      </c>
      <c r="L156" s="220"/>
      <c r="M156" s="221" t="s">
        <v>1</v>
      </c>
      <c r="N156" s="222" t="s">
        <v>38</v>
      </c>
      <c r="O156" s="76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2" t="s">
        <v>100</v>
      </c>
      <c r="AT156" s="182" t="s">
        <v>334</v>
      </c>
      <c r="AU156" s="182" t="s">
        <v>82</v>
      </c>
      <c r="AY156" s="18" t="s">
        <v>128</v>
      </c>
      <c r="BE156" s="183">
        <f>IF(N156="základní",J156,0)</f>
        <v>0</v>
      </c>
      <c r="BF156" s="183">
        <f>IF(N156="snížená",J156,0)</f>
        <v>0</v>
      </c>
      <c r="BG156" s="183">
        <f>IF(N156="zákl. přenesená",J156,0)</f>
        <v>0</v>
      </c>
      <c r="BH156" s="183">
        <f>IF(N156="sníž. přenesená",J156,0)</f>
        <v>0</v>
      </c>
      <c r="BI156" s="183">
        <f>IF(N156="nulová",J156,0)</f>
        <v>0</v>
      </c>
      <c r="BJ156" s="18" t="s">
        <v>78</v>
      </c>
      <c r="BK156" s="183">
        <f>ROUND(I156*H156,2)</f>
        <v>0</v>
      </c>
      <c r="BL156" s="18" t="s">
        <v>88</v>
      </c>
      <c r="BM156" s="182" t="s">
        <v>148</v>
      </c>
    </row>
    <row r="157" s="12" customFormat="1" ht="22.8" customHeight="1">
      <c r="A157" s="12"/>
      <c r="B157" s="157"/>
      <c r="C157" s="12"/>
      <c r="D157" s="158" t="s">
        <v>72</v>
      </c>
      <c r="E157" s="168" t="s">
        <v>770</v>
      </c>
      <c r="F157" s="168" t="s">
        <v>771</v>
      </c>
      <c r="G157" s="12"/>
      <c r="H157" s="12"/>
      <c r="I157" s="160"/>
      <c r="J157" s="169">
        <f>BK157</f>
        <v>0</v>
      </c>
      <c r="K157" s="12"/>
      <c r="L157" s="157"/>
      <c r="M157" s="162"/>
      <c r="N157" s="163"/>
      <c r="O157" s="163"/>
      <c r="P157" s="164">
        <f>P158</f>
        <v>0</v>
      </c>
      <c r="Q157" s="163"/>
      <c r="R157" s="164">
        <f>R158</f>
        <v>0</v>
      </c>
      <c r="S157" s="163"/>
      <c r="T157" s="165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8" t="s">
        <v>78</v>
      </c>
      <c r="AT157" s="166" t="s">
        <v>72</v>
      </c>
      <c r="AU157" s="166" t="s">
        <v>78</v>
      </c>
      <c r="AY157" s="158" t="s">
        <v>128</v>
      </c>
      <c r="BK157" s="167">
        <f>BK158</f>
        <v>0</v>
      </c>
    </row>
    <row r="158" s="2" customFormat="1" ht="16.5" customHeight="1">
      <c r="A158" s="37"/>
      <c r="B158" s="170"/>
      <c r="C158" s="171" t="s">
        <v>212</v>
      </c>
      <c r="D158" s="171" t="s">
        <v>130</v>
      </c>
      <c r="E158" s="172" t="s">
        <v>814</v>
      </c>
      <c r="F158" s="173" t="s">
        <v>815</v>
      </c>
      <c r="G158" s="174" t="s">
        <v>200</v>
      </c>
      <c r="H158" s="175">
        <v>1.7450000000000001</v>
      </c>
      <c r="I158" s="176"/>
      <c r="J158" s="177">
        <f>ROUND(I158*H158,2)</f>
        <v>0</v>
      </c>
      <c r="K158" s="173" t="s">
        <v>155</v>
      </c>
      <c r="L158" s="38"/>
      <c r="M158" s="178" t="s">
        <v>1</v>
      </c>
      <c r="N158" s="179" t="s">
        <v>38</v>
      </c>
      <c r="O158" s="76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2" t="s">
        <v>88</v>
      </c>
      <c r="AT158" s="182" t="s">
        <v>130</v>
      </c>
      <c r="AU158" s="182" t="s">
        <v>82</v>
      </c>
      <c r="AY158" s="18" t="s">
        <v>128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8" t="s">
        <v>78</v>
      </c>
      <c r="BK158" s="183">
        <f>ROUND(I158*H158,2)</f>
        <v>0</v>
      </c>
      <c r="BL158" s="18" t="s">
        <v>88</v>
      </c>
      <c r="BM158" s="182" t="s">
        <v>210</v>
      </c>
    </row>
    <row r="159" s="12" customFormat="1" ht="22.8" customHeight="1">
      <c r="A159" s="12"/>
      <c r="B159" s="157"/>
      <c r="C159" s="12"/>
      <c r="D159" s="158" t="s">
        <v>72</v>
      </c>
      <c r="E159" s="168" t="s">
        <v>73</v>
      </c>
      <c r="F159" s="168" t="s">
        <v>816</v>
      </c>
      <c r="G159" s="12"/>
      <c r="H159" s="12"/>
      <c r="I159" s="160"/>
      <c r="J159" s="169">
        <f>BK159</f>
        <v>0</v>
      </c>
      <c r="K159" s="12"/>
      <c r="L159" s="157"/>
      <c r="M159" s="162"/>
      <c r="N159" s="163"/>
      <c r="O159" s="163"/>
      <c r="P159" s="164">
        <f>SUM(P160:P162)</f>
        <v>0</v>
      </c>
      <c r="Q159" s="163"/>
      <c r="R159" s="164">
        <f>SUM(R160:R162)</f>
        <v>0</v>
      </c>
      <c r="S159" s="163"/>
      <c r="T159" s="165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8" t="s">
        <v>78</v>
      </c>
      <c r="AT159" s="166" t="s">
        <v>72</v>
      </c>
      <c r="AU159" s="166" t="s">
        <v>78</v>
      </c>
      <c r="AY159" s="158" t="s">
        <v>128</v>
      </c>
      <c r="BK159" s="167">
        <f>SUM(BK160:BK162)</f>
        <v>0</v>
      </c>
    </row>
    <row r="160" s="2" customFormat="1" ht="16.5" customHeight="1">
      <c r="A160" s="37"/>
      <c r="B160" s="170"/>
      <c r="C160" s="213" t="s">
        <v>182</v>
      </c>
      <c r="D160" s="213" t="s">
        <v>334</v>
      </c>
      <c r="E160" s="214" t="s">
        <v>78</v>
      </c>
      <c r="F160" s="215" t="s">
        <v>817</v>
      </c>
      <c r="G160" s="216" t="s">
        <v>179</v>
      </c>
      <c r="H160" s="217">
        <v>1</v>
      </c>
      <c r="I160" s="218"/>
      <c r="J160" s="219">
        <f>ROUND(I160*H160,2)</f>
        <v>0</v>
      </c>
      <c r="K160" s="215" t="s">
        <v>155</v>
      </c>
      <c r="L160" s="220"/>
      <c r="M160" s="221" t="s">
        <v>1</v>
      </c>
      <c r="N160" s="222" t="s">
        <v>38</v>
      </c>
      <c r="O160" s="76"/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2" t="s">
        <v>100</v>
      </c>
      <c r="AT160" s="182" t="s">
        <v>334</v>
      </c>
      <c r="AU160" s="182" t="s">
        <v>82</v>
      </c>
      <c r="AY160" s="18" t="s">
        <v>128</v>
      </c>
      <c r="BE160" s="183">
        <f>IF(N160="základní",J160,0)</f>
        <v>0</v>
      </c>
      <c r="BF160" s="183">
        <f>IF(N160="snížená",J160,0)</f>
        <v>0</v>
      </c>
      <c r="BG160" s="183">
        <f>IF(N160="zákl. přenesená",J160,0)</f>
        <v>0</v>
      </c>
      <c r="BH160" s="183">
        <f>IF(N160="sníž. přenesená",J160,0)</f>
        <v>0</v>
      </c>
      <c r="BI160" s="183">
        <f>IF(N160="nulová",J160,0)</f>
        <v>0</v>
      </c>
      <c r="BJ160" s="18" t="s">
        <v>78</v>
      </c>
      <c r="BK160" s="183">
        <f>ROUND(I160*H160,2)</f>
        <v>0</v>
      </c>
      <c r="BL160" s="18" t="s">
        <v>88</v>
      </c>
      <c r="BM160" s="182" t="s">
        <v>215</v>
      </c>
    </row>
    <row r="161" s="2" customFormat="1" ht="16.5" customHeight="1">
      <c r="A161" s="37"/>
      <c r="B161" s="170"/>
      <c r="C161" s="213" t="s">
        <v>292</v>
      </c>
      <c r="D161" s="213" t="s">
        <v>334</v>
      </c>
      <c r="E161" s="214" t="s">
        <v>82</v>
      </c>
      <c r="F161" s="215" t="s">
        <v>818</v>
      </c>
      <c r="G161" s="216" t="s">
        <v>179</v>
      </c>
      <c r="H161" s="217">
        <v>1</v>
      </c>
      <c r="I161" s="218"/>
      <c r="J161" s="219">
        <f>ROUND(I161*H161,2)</f>
        <v>0</v>
      </c>
      <c r="K161" s="215" t="s">
        <v>155</v>
      </c>
      <c r="L161" s="220"/>
      <c r="M161" s="221" t="s">
        <v>1</v>
      </c>
      <c r="N161" s="222" t="s">
        <v>38</v>
      </c>
      <c r="O161" s="76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2" t="s">
        <v>100</v>
      </c>
      <c r="AT161" s="182" t="s">
        <v>334</v>
      </c>
      <c r="AU161" s="182" t="s">
        <v>82</v>
      </c>
      <c r="AY161" s="18" t="s">
        <v>128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8" t="s">
        <v>78</v>
      </c>
      <c r="BK161" s="183">
        <f>ROUND(I161*H161,2)</f>
        <v>0</v>
      </c>
      <c r="BL161" s="18" t="s">
        <v>88</v>
      </c>
      <c r="BM161" s="182" t="s">
        <v>220</v>
      </c>
    </row>
    <row r="162" s="2" customFormat="1" ht="16.5" customHeight="1">
      <c r="A162" s="37"/>
      <c r="B162" s="170"/>
      <c r="C162" s="171" t="s">
        <v>186</v>
      </c>
      <c r="D162" s="171" t="s">
        <v>130</v>
      </c>
      <c r="E162" s="172" t="s">
        <v>85</v>
      </c>
      <c r="F162" s="173" t="s">
        <v>819</v>
      </c>
      <c r="G162" s="174" t="s">
        <v>132</v>
      </c>
      <c r="H162" s="175">
        <v>1</v>
      </c>
      <c r="I162" s="176"/>
      <c r="J162" s="177">
        <f>ROUND(I162*H162,2)</f>
        <v>0</v>
      </c>
      <c r="K162" s="173" t="s">
        <v>155</v>
      </c>
      <c r="L162" s="38"/>
      <c r="M162" s="184" t="s">
        <v>1</v>
      </c>
      <c r="N162" s="185" t="s">
        <v>38</v>
      </c>
      <c r="O162" s="186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2" t="s">
        <v>88</v>
      </c>
      <c r="AT162" s="182" t="s">
        <v>130</v>
      </c>
      <c r="AU162" s="182" t="s">
        <v>82</v>
      </c>
      <c r="AY162" s="18" t="s">
        <v>128</v>
      </c>
      <c r="BE162" s="183">
        <f>IF(N162="základní",J162,0)</f>
        <v>0</v>
      </c>
      <c r="BF162" s="183">
        <f>IF(N162="snížená",J162,0)</f>
        <v>0</v>
      </c>
      <c r="BG162" s="183">
        <f>IF(N162="zákl. přenesená",J162,0)</f>
        <v>0</v>
      </c>
      <c r="BH162" s="183">
        <f>IF(N162="sníž. přenesená",J162,0)</f>
        <v>0</v>
      </c>
      <c r="BI162" s="183">
        <f>IF(N162="nulová",J162,0)</f>
        <v>0</v>
      </c>
      <c r="BJ162" s="18" t="s">
        <v>78</v>
      </c>
      <c r="BK162" s="183">
        <f>ROUND(I162*H162,2)</f>
        <v>0</v>
      </c>
      <c r="BL162" s="18" t="s">
        <v>88</v>
      </c>
      <c r="BM162" s="182" t="s">
        <v>298</v>
      </c>
    </row>
    <row r="163" s="2" customFormat="1" ht="6.96" customHeight="1">
      <c r="A163" s="37"/>
      <c r="B163" s="59"/>
      <c r="C163" s="60"/>
      <c r="D163" s="60"/>
      <c r="E163" s="60"/>
      <c r="F163" s="60"/>
      <c r="G163" s="60"/>
      <c r="H163" s="60"/>
      <c r="I163" s="60"/>
      <c r="J163" s="60"/>
      <c r="K163" s="60"/>
      <c r="L163" s="38"/>
      <c r="M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</sheetData>
  <autoFilter ref="C122:K16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hidden="1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hidden="1" s="1" customFormat="1" ht="24.96" customHeight="1">
      <c r="B4" s="21"/>
      <c r="D4" s="22" t="s">
        <v>103</v>
      </c>
      <c r="L4" s="21"/>
      <c r="M4" s="119" t="s">
        <v>10</v>
      </c>
      <c r="AT4" s="18" t="s">
        <v>3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31" t="s">
        <v>16</v>
      </c>
      <c r="L6" s="21"/>
    </row>
    <row r="7" hidden="1" s="1" customFormat="1" ht="16.5" customHeight="1">
      <c r="B7" s="21"/>
      <c r="E7" s="120" t="str">
        <f>'Rekapitulace stavby'!K6</f>
        <v>Regenerace sídliště Kamenec-2.etapa</v>
      </c>
      <c r="F7" s="31"/>
      <c r="G7" s="31"/>
      <c r="H7" s="31"/>
      <c r="L7" s="21"/>
    </row>
    <row r="8" hidden="1" s="2" customFormat="1" ht="12" customHeight="1">
      <c r="A8" s="37"/>
      <c r="B8" s="38"/>
      <c r="C8" s="37"/>
      <c r="D8" s="31" t="s">
        <v>104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38"/>
      <c r="C9" s="37"/>
      <c r="D9" s="37"/>
      <c r="E9" s="66" t="s">
        <v>820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ROUND(J117,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ROUND((SUM(BE117:BE124)),  2)</f>
        <v>0</v>
      </c>
      <c r="G33" s="37"/>
      <c r="H33" s="37"/>
      <c r="I33" s="127">
        <v>0.20999999999999999</v>
      </c>
      <c r="J33" s="126">
        <f>ROUND(((SUM(BE117:BE124))*I33),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39</v>
      </c>
      <c r="F34" s="126">
        <f>ROUND((SUM(BF117:BF124)),  2)</f>
        <v>0</v>
      </c>
      <c r="G34" s="37"/>
      <c r="H34" s="37"/>
      <c r="I34" s="127">
        <v>0.12</v>
      </c>
      <c r="J34" s="126">
        <f>ROUND(((SUM(BF117:BF124))*I34),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ROUND((SUM(BG117:BG124)),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ROUND((SUM(BH117:BH124)),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ROUND((SUM(BI117:BI124)),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106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7"/>
      <c r="D85" s="37"/>
      <c r="E85" s="120" t="str">
        <f>E7</f>
        <v>Regenerace sídliště Kamenec-2.etapa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104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7"/>
      <c r="D87" s="37"/>
      <c r="E87" s="66" t="str">
        <f>E9</f>
        <v>8 - SO 901.08 Zástěny kon...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36" t="s">
        <v>107</v>
      </c>
      <c r="D94" s="128"/>
      <c r="E94" s="128"/>
      <c r="F94" s="128"/>
      <c r="G94" s="128"/>
      <c r="H94" s="128"/>
      <c r="I94" s="128"/>
      <c r="J94" s="137" t="s">
        <v>108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38" t="s">
        <v>109</v>
      </c>
      <c r="D96" s="37"/>
      <c r="E96" s="37"/>
      <c r="F96" s="37"/>
      <c r="G96" s="37"/>
      <c r="H96" s="37"/>
      <c r="I96" s="37"/>
      <c r="J96" s="95">
        <f>J117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110</v>
      </c>
    </row>
    <row r="97" hidden="1" s="9" customFormat="1" ht="24.96" customHeight="1">
      <c r="A97" s="9"/>
      <c r="B97" s="139"/>
      <c r="C97" s="9"/>
      <c r="D97" s="140" t="s">
        <v>821</v>
      </c>
      <c r="E97" s="141"/>
      <c r="F97" s="141"/>
      <c r="G97" s="141"/>
      <c r="H97" s="141"/>
      <c r="I97" s="141"/>
      <c r="J97" s="142">
        <f>J118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hidden="1" s="2" customFormat="1" ht="6.96" customHeight="1">
      <c r="A99" s="37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hidden="1"/>
    <row r="101" hidden="1"/>
    <row r="102" hidden="1"/>
    <row r="103" s="2" customFormat="1" ht="6.96" customHeight="1">
      <c r="A103" s="37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113</v>
      </c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7"/>
      <c r="D107" s="37"/>
      <c r="E107" s="120" t="str">
        <f>E7</f>
        <v>Regenerace sídliště Kamenec-2.etapa</v>
      </c>
      <c r="F107" s="31"/>
      <c r="G107" s="31"/>
      <c r="H107" s="31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104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66" t="str">
        <f>E9</f>
        <v>8 - SO 901.08 Zástěny kon...</v>
      </c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7"/>
      <c r="E111" s="37"/>
      <c r="F111" s="26" t="str">
        <f>F12</f>
        <v xml:space="preserve"> </v>
      </c>
      <c r="G111" s="37"/>
      <c r="H111" s="37"/>
      <c r="I111" s="31" t="s">
        <v>22</v>
      </c>
      <c r="J111" s="68" t="str">
        <f>IF(J12="","",J12)</f>
        <v>28. 1. 2025</v>
      </c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24</v>
      </c>
      <c r="D113" s="37"/>
      <c r="E113" s="37"/>
      <c r="F113" s="26" t="str">
        <f>E15</f>
        <v xml:space="preserve"> </v>
      </c>
      <c r="G113" s="37"/>
      <c r="H113" s="37"/>
      <c r="I113" s="31" t="s">
        <v>29</v>
      </c>
      <c r="J113" s="35" t="str">
        <f>E21</f>
        <v xml:space="preserve"> 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27</v>
      </c>
      <c r="D114" s="37"/>
      <c r="E114" s="37"/>
      <c r="F114" s="26" t="str">
        <f>IF(E18="","",E18)</f>
        <v>Vyplň údaj</v>
      </c>
      <c r="G114" s="37"/>
      <c r="H114" s="37"/>
      <c r="I114" s="31" t="s">
        <v>31</v>
      </c>
      <c r="J114" s="35" t="str">
        <f>E24</f>
        <v xml:space="preserve"> 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47"/>
      <c r="B116" s="148"/>
      <c r="C116" s="149" t="s">
        <v>114</v>
      </c>
      <c r="D116" s="150" t="s">
        <v>58</v>
      </c>
      <c r="E116" s="150" t="s">
        <v>54</v>
      </c>
      <c r="F116" s="150" t="s">
        <v>55</v>
      </c>
      <c r="G116" s="150" t="s">
        <v>115</v>
      </c>
      <c r="H116" s="150" t="s">
        <v>116</v>
      </c>
      <c r="I116" s="150" t="s">
        <v>117</v>
      </c>
      <c r="J116" s="150" t="s">
        <v>108</v>
      </c>
      <c r="K116" s="151" t="s">
        <v>118</v>
      </c>
      <c r="L116" s="152"/>
      <c r="M116" s="85" t="s">
        <v>1</v>
      </c>
      <c r="N116" s="86" t="s">
        <v>37</v>
      </c>
      <c r="O116" s="86" t="s">
        <v>119</v>
      </c>
      <c r="P116" s="86" t="s">
        <v>120</v>
      </c>
      <c r="Q116" s="86" t="s">
        <v>121</v>
      </c>
      <c r="R116" s="86" t="s">
        <v>122</v>
      </c>
      <c r="S116" s="86" t="s">
        <v>123</v>
      </c>
      <c r="T116" s="87" t="s">
        <v>124</v>
      </c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="2" customFormat="1" ht="22.8" customHeight="1">
      <c r="A117" s="37"/>
      <c r="B117" s="38"/>
      <c r="C117" s="92" t="s">
        <v>125</v>
      </c>
      <c r="D117" s="37"/>
      <c r="E117" s="37"/>
      <c r="F117" s="37"/>
      <c r="G117" s="37"/>
      <c r="H117" s="37"/>
      <c r="I117" s="37"/>
      <c r="J117" s="153">
        <f>BK117</f>
        <v>0</v>
      </c>
      <c r="K117" s="37"/>
      <c r="L117" s="38"/>
      <c r="M117" s="88"/>
      <c r="N117" s="72"/>
      <c r="O117" s="89"/>
      <c r="P117" s="154">
        <f>P118</f>
        <v>0</v>
      </c>
      <c r="Q117" s="89"/>
      <c r="R117" s="154">
        <f>R118</f>
        <v>0</v>
      </c>
      <c r="S117" s="89"/>
      <c r="T117" s="155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72</v>
      </c>
      <c r="AU117" s="18" t="s">
        <v>110</v>
      </c>
      <c r="BK117" s="156">
        <f>BK118</f>
        <v>0</v>
      </c>
    </row>
    <row r="118" s="12" customFormat="1" ht="25.92" customHeight="1">
      <c r="A118" s="12"/>
      <c r="B118" s="157"/>
      <c r="C118" s="12"/>
      <c r="D118" s="158" t="s">
        <v>72</v>
      </c>
      <c r="E118" s="159" t="s">
        <v>73</v>
      </c>
      <c r="F118" s="159" t="s">
        <v>822</v>
      </c>
      <c r="G118" s="12"/>
      <c r="H118" s="12"/>
      <c r="I118" s="160"/>
      <c r="J118" s="161">
        <f>BK118</f>
        <v>0</v>
      </c>
      <c r="K118" s="12"/>
      <c r="L118" s="157"/>
      <c r="M118" s="162"/>
      <c r="N118" s="163"/>
      <c r="O118" s="163"/>
      <c r="P118" s="164">
        <f>SUM(P119:P124)</f>
        <v>0</v>
      </c>
      <c r="Q118" s="163"/>
      <c r="R118" s="164">
        <f>SUM(R119:R124)</f>
        <v>0</v>
      </c>
      <c r="S118" s="163"/>
      <c r="T118" s="165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8" t="s">
        <v>78</v>
      </c>
      <c r="AT118" s="166" t="s">
        <v>72</v>
      </c>
      <c r="AU118" s="166" t="s">
        <v>73</v>
      </c>
      <c r="AY118" s="158" t="s">
        <v>128</v>
      </c>
      <c r="BK118" s="167">
        <f>SUM(BK119:BK124)</f>
        <v>0</v>
      </c>
    </row>
    <row r="119" s="2" customFormat="1" ht="16.5" customHeight="1">
      <c r="A119" s="37"/>
      <c r="B119" s="170"/>
      <c r="C119" s="171" t="s">
        <v>78</v>
      </c>
      <c r="D119" s="171" t="s">
        <v>130</v>
      </c>
      <c r="E119" s="172" t="s">
        <v>78</v>
      </c>
      <c r="F119" s="173" t="s">
        <v>823</v>
      </c>
      <c r="G119" s="174" t="s">
        <v>132</v>
      </c>
      <c r="H119" s="175">
        <v>1</v>
      </c>
      <c r="I119" s="176"/>
      <c r="J119" s="177">
        <f>ROUND(I119*H119,2)</f>
        <v>0</v>
      </c>
      <c r="K119" s="173" t="s">
        <v>1</v>
      </c>
      <c r="L119" s="38"/>
      <c r="M119" s="178" t="s">
        <v>1</v>
      </c>
      <c r="N119" s="179" t="s">
        <v>38</v>
      </c>
      <c r="O119" s="76"/>
      <c r="P119" s="180">
        <f>O119*H119</f>
        <v>0</v>
      </c>
      <c r="Q119" s="180">
        <v>0</v>
      </c>
      <c r="R119" s="180">
        <f>Q119*H119</f>
        <v>0</v>
      </c>
      <c r="S119" s="180">
        <v>0</v>
      </c>
      <c r="T119" s="18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2" t="s">
        <v>88</v>
      </c>
      <c r="AT119" s="182" t="s">
        <v>130</v>
      </c>
      <c r="AU119" s="182" t="s">
        <v>78</v>
      </c>
      <c r="AY119" s="18" t="s">
        <v>128</v>
      </c>
      <c r="BE119" s="183">
        <f>IF(N119="základní",J119,0)</f>
        <v>0</v>
      </c>
      <c r="BF119" s="183">
        <f>IF(N119="snížená",J119,0)</f>
        <v>0</v>
      </c>
      <c r="BG119" s="183">
        <f>IF(N119="zákl. přenesená",J119,0)</f>
        <v>0</v>
      </c>
      <c r="BH119" s="183">
        <f>IF(N119="sníž. přenesená",J119,0)</f>
        <v>0</v>
      </c>
      <c r="BI119" s="183">
        <f>IF(N119="nulová",J119,0)</f>
        <v>0</v>
      </c>
      <c r="BJ119" s="18" t="s">
        <v>78</v>
      </c>
      <c r="BK119" s="183">
        <f>ROUND(I119*H119,2)</f>
        <v>0</v>
      </c>
      <c r="BL119" s="18" t="s">
        <v>88</v>
      </c>
      <c r="BM119" s="182" t="s">
        <v>82</v>
      </c>
    </row>
    <row r="120" s="2" customFormat="1" ht="16.5" customHeight="1">
      <c r="A120" s="37"/>
      <c r="B120" s="170"/>
      <c r="C120" s="171" t="s">
        <v>82</v>
      </c>
      <c r="D120" s="171" t="s">
        <v>130</v>
      </c>
      <c r="E120" s="172" t="s">
        <v>82</v>
      </c>
      <c r="F120" s="173" t="s">
        <v>824</v>
      </c>
      <c r="G120" s="174" t="s">
        <v>179</v>
      </c>
      <c r="H120" s="175">
        <v>10</v>
      </c>
      <c r="I120" s="176"/>
      <c r="J120" s="177">
        <f>ROUND(I120*H120,2)</f>
        <v>0</v>
      </c>
      <c r="K120" s="173" t="s">
        <v>1</v>
      </c>
      <c r="L120" s="38"/>
      <c r="M120" s="178" t="s">
        <v>1</v>
      </c>
      <c r="N120" s="179" t="s">
        <v>38</v>
      </c>
      <c r="O120" s="76"/>
      <c r="P120" s="180">
        <f>O120*H120</f>
        <v>0</v>
      </c>
      <c r="Q120" s="180">
        <v>0</v>
      </c>
      <c r="R120" s="180">
        <f>Q120*H120</f>
        <v>0</v>
      </c>
      <c r="S120" s="180">
        <v>0</v>
      </c>
      <c r="T120" s="18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2" t="s">
        <v>88</v>
      </c>
      <c r="AT120" s="182" t="s">
        <v>130</v>
      </c>
      <c r="AU120" s="182" t="s">
        <v>78</v>
      </c>
      <c r="AY120" s="18" t="s">
        <v>128</v>
      </c>
      <c r="BE120" s="183">
        <f>IF(N120="základní",J120,0)</f>
        <v>0</v>
      </c>
      <c r="BF120" s="183">
        <f>IF(N120="snížená",J120,0)</f>
        <v>0</v>
      </c>
      <c r="BG120" s="183">
        <f>IF(N120="zákl. přenesená",J120,0)</f>
        <v>0</v>
      </c>
      <c r="BH120" s="183">
        <f>IF(N120="sníž. přenesená",J120,0)</f>
        <v>0</v>
      </c>
      <c r="BI120" s="183">
        <f>IF(N120="nulová",J120,0)</f>
        <v>0</v>
      </c>
      <c r="BJ120" s="18" t="s">
        <v>78</v>
      </c>
      <c r="BK120" s="183">
        <f>ROUND(I120*H120,2)</f>
        <v>0</v>
      </c>
      <c r="BL120" s="18" t="s">
        <v>88</v>
      </c>
      <c r="BM120" s="182" t="s">
        <v>88</v>
      </c>
    </row>
    <row r="121" s="2" customFormat="1" ht="16.5" customHeight="1">
      <c r="A121" s="37"/>
      <c r="B121" s="170"/>
      <c r="C121" s="171" t="s">
        <v>85</v>
      </c>
      <c r="D121" s="171" t="s">
        <v>130</v>
      </c>
      <c r="E121" s="172" t="s">
        <v>85</v>
      </c>
      <c r="F121" s="173" t="s">
        <v>825</v>
      </c>
      <c r="G121" s="174" t="s">
        <v>132</v>
      </c>
      <c r="H121" s="175">
        <v>1</v>
      </c>
      <c r="I121" s="176"/>
      <c r="J121" s="177">
        <f>ROUND(I121*H121,2)</f>
        <v>0</v>
      </c>
      <c r="K121" s="173" t="s">
        <v>1</v>
      </c>
      <c r="L121" s="38"/>
      <c r="M121" s="178" t="s">
        <v>1</v>
      </c>
      <c r="N121" s="179" t="s">
        <v>38</v>
      </c>
      <c r="O121" s="76"/>
      <c r="P121" s="180">
        <f>O121*H121</f>
        <v>0</v>
      </c>
      <c r="Q121" s="180">
        <v>0</v>
      </c>
      <c r="R121" s="180">
        <f>Q121*H121</f>
        <v>0</v>
      </c>
      <c r="S121" s="180">
        <v>0</v>
      </c>
      <c r="T121" s="18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2" t="s">
        <v>88</v>
      </c>
      <c r="AT121" s="182" t="s">
        <v>130</v>
      </c>
      <c r="AU121" s="182" t="s">
        <v>78</v>
      </c>
      <c r="AY121" s="18" t="s">
        <v>128</v>
      </c>
      <c r="BE121" s="183">
        <f>IF(N121="základní",J121,0)</f>
        <v>0</v>
      </c>
      <c r="BF121" s="183">
        <f>IF(N121="snížená",J121,0)</f>
        <v>0</v>
      </c>
      <c r="BG121" s="183">
        <f>IF(N121="zákl. přenesená",J121,0)</f>
        <v>0</v>
      </c>
      <c r="BH121" s="183">
        <f>IF(N121="sníž. přenesená",J121,0)</f>
        <v>0</v>
      </c>
      <c r="BI121" s="183">
        <f>IF(N121="nulová",J121,0)</f>
        <v>0</v>
      </c>
      <c r="BJ121" s="18" t="s">
        <v>78</v>
      </c>
      <c r="BK121" s="183">
        <f>ROUND(I121*H121,2)</f>
        <v>0</v>
      </c>
      <c r="BL121" s="18" t="s">
        <v>88</v>
      </c>
      <c r="BM121" s="182" t="s">
        <v>94</v>
      </c>
    </row>
    <row r="122" s="2" customFormat="1" ht="16.5" customHeight="1">
      <c r="A122" s="37"/>
      <c r="B122" s="170"/>
      <c r="C122" s="171" t="s">
        <v>88</v>
      </c>
      <c r="D122" s="171" t="s">
        <v>130</v>
      </c>
      <c r="E122" s="172" t="s">
        <v>88</v>
      </c>
      <c r="F122" s="173" t="s">
        <v>826</v>
      </c>
      <c r="G122" s="174" t="s">
        <v>132</v>
      </c>
      <c r="H122" s="175">
        <v>1</v>
      </c>
      <c r="I122" s="176"/>
      <c r="J122" s="177">
        <f>ROUND(I122*H122,2)</f>
        <v>0</v>
      </c>
      <c r="K122" s="173" t="s">
        <v>1</v>
      </c>
      <c r="L122" s="38"/>
      <c r="M122" s="178" t="s">
        <v>1</v>
      </c>
      <c r="N122" s="179" t="s">
        <v>38</v>
      </c>
      <c r="O122" s="76"/>
      <c r="P122" s="180">
        <f>O122*H122</f>
        <v>0</v>
      </c>
      <c r="Q122" s="180">
        <v>0</v>
      </c>
      <c r="R122" s="180">
        <f>Q122*H122</f>
        <v>0</v>
      </c>
      <c r="S122" s="180">
        <v>0</v>
      </c>
      <c r="T122" s="18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2" t="s">
        <v>88</v>
      </c>
      <c r="AT122" s="182" t="s">
        <v>130</v>
      </c>
      <c r="AU122" s="182" t="s">
        <v>78</v>
      </c>
      <c r="AY122" s="18" t="s">
        <v>128</v>
      </c>
      <c r="BE122" s="183">
        <f>IF(N122="základní",J122,0)</f>
        <v>0</v>
      </c>
      <c r="BF122" s="183">
        <f>IF(N122="snížená",J122,0)</f>
        <v>0</v>
      </c>
      <c r="BG122" s="183">
        <f>IF(N122="zákl. přenesená",J122,0)</f>
        <v>0</v>
      </c>
      <c r="BH122" s="183">
        <f>IF(N122="sníž. přenesená",J122,0)</f>
        <v>0</v>
      </c>
      <c r="BI122" s="183">
        <f>IF(N122="nulová",J122,0)</f>
        <v>0</v>
      </c>
      <c r="BJ122" s="18" t="s">
        <v>78</v>
      </c>
      <c r="BK122" s="183">
        <f>ROUND(I122*H122,2)</f>
        <v>0</v>
      </c>
      <c r="BL122" s="18" t="s">
        <v>88</v>
      </c>
      <c r="BM122" s="182" t="s">
        <v>100</v>
      </c>
    </row>
    <row r="123" s="2" customFormat="1" ht="16.5" customHeight="1">
      <c r="A123" s="37"/>
      <c r="B123" s="170"/>
      <c r="C123" s="171" t="s">
        <v>91</v>
      </c>
      <c r="D123" s="171" t="s">
        <v>130</v>
      </c>
      <c r="E123" s="172" t="s">
        <v>91</v>
      </c>
      <c r="F123" s="173" t="s">
        <v>827</v>
      </c>
      <c r="G123" s="174" t="s">
        <v>179</v>
      </c>
      <c r="H123" s="175">
        <v>15</v>
      </c>
      <c r="I123" s="176"/>
      <c r="J123" s="177">
        <f>ROUND(I123*H123,2)</f>
        <v>0</v>
      </c>
      <c r="K123" s="173" t="s">
        <v>1</v>
      </c>
      <c r="L123" s="38"/>
      <c r="M123" s="178" t="s">
        <v>1</v>
      </c>
      <c r="N123" s="179" t="s">
        <v>38</v>
      </c>
      <c r="O123" s="76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2" t="s">
        <v>88</v>
      </c>
      <c r="AT123" s="182" t="s">
        <v>130</v>
      </c>
      <c r="AU123" s="182" t="s">
        <v>78</v>
      </c>
      <c r="AY123" s="18" t="s">
        <v>128</v>
      </c>
      <c r="BE123" s="183">
        <f>IF(N123="základní",J123,0)</f>
        <v>0</v>
      </c>
      <c r="BF123" s="183">
        <f>IF(N123="snížená",J123,0)</f>
        <v>0</v>
      </c>
      <c r="BG123" s="183">
        <f>IF(N123="zákl. přenesená",J123,0)</f>
        <v>0</v>
      </c>
      <c r="BH123" s="183">
        <f>IF(N123="sníž. přenesená",J123,0)</f>
        <v>0</v>
      </c>
      <c r="BI123" s="183">
        <f>IF(N123="nulová",J123,0)</f>
        <v>0</v>
      </c>
      <c r="BJ123" s="18" t="s">
        <v>78</v>
      </c>
      <c r="BK123" s="183">
        <f>ROUND(I123*H123,2)</f>
        <v>0</v>
      </c>
      <c r="BL123" s="18" t="s">
        <v>88</v>
      </c>
      <c r="BM123" s="182" t="s">
        <v>137</v>
      </c>
    </row>
    <row r="124" s="2" customFormat="1" ht="16.5" customHeight="1">
      <c r="A124" s="37"/>
      <c r="B124" s="170"/>
      <c r="C124" s="171" t="s">
        <v>94</v>
      </c>
      <c r="D124" s="171" t="s">
        <v>130</v>
      </c>
      <c r="E124" s="172" t="s">
        <v>94</v>
      </c>
      <c r="F124" s="173" t="s">
        <v>828</v>
      </c>
      <c r="G124" s="174" t="s">
        <v>132</v>
      </c>
      <c r="H124" s="175">
        <v>1</v>
      </c>
      <c r="I124" s="176"/>
      <c r="J124" s="177">
        <f>ROUND(I124*H124,2)</f>
        <v>0</v>
      </c>
      <c r="K124" s="173" t="s">
        <v>1</v>
      </c>
      <c r="L124" s="38"/>
      <c r="M124" s="184" t="s">
        <v>1</v>
      </c>
      <c r="N124" s="185" t="s">
        <v>38</v>
      </c>
      <c r="O124" s="186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2" t="s">
        <v>88</v>
      </c>
      <c r="AT124" s="182" t="s">
        <v>130</v>
      </c>
      <c r="AU124" s="182" t="s">
        <v>78</v>
      </c>
      <c r="AY124" s="18" t="s">
        <v>128</v>
      </c>
      <c r="BE124" s="183">
        <f>IF(N124="základní",J124,0)</f>
        <v>0</v>
      </c>
      <c r="BF124" s="183">
        <f>IF(N124="snížená",J124,0)</f>
        <v>0</v>
      </c>
      <c r="BG124" s="183">
        <f>IF(N124="zákl. přenesená",J124,0)</f>
        <v>0</v>
      </c>
      <c r="BH124" s="183">
        <f>IF(N124="sníž. přenesená",J124,0)</f>
        <v>0</v>
      </c>
      <c r="BI124" s="183">
        <f>IF(N124="nulová",J124,0)</f>
        <v>0</v>
      </c>
      <c r="BJ124" s="18" t="s">
        <v>78</v>
      </c>
      <c r="BK124" s="183">
        <f>ROUND(I124*H124,2)</f>
        <v>0</v>
      </c>
      <c r="BL124" s="18" t="s">
        <v>88</v>
      </c>
      <c r="BM124" s="182" t="s">
        <v>8</v>
      </c>
    </row>
    <row r="125" s="2" customFormat="1" ht="6.96" customHeight="1">
      <c r="A125" s="37"/>
      <c r="B125" s="59"/>
      <c r="C125" s="60"/>
      <c r="D125" s="60"/>
      <c r="E125" s="60"/>
      <c r="F125" s="60"/>
      <c r="G125" s="60"/>
      <c r="H125" s="60"/>
      <c r="I125" s="60"/>
      <c r="J125" s="60"/>
      <c r="K125" s="60"/>
      <c r="L125" s="38"/>
      <c r="M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</sheetData>
  <autoFilter ref="C116:K12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Bílek</dc:creator>
  <cp:lastModifiedBy>Jiří Bílek</cp:lastModifiedBy>
  <dcterms:created xsi:type="dcterms:W3CDTF">2025-01-29T09:01:23Z</dcterms:created>
  <dcterms:modified xsi:type="dcterms:W3CDTF">2025-01-29T09:01:30Z</dcterms:modified>
</cp:coreProperties>
</file>