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ort\DOPRAVA\výkresy\CA1584 Regenerace sídliště Kamenec\DPS 2.etapa\CD\Rozpočty a výkazy výměr\"/>
    </mc:Choice>
  </mc:AlternateContent>
  <xr:revisionPtr revIDLastSave="0" documentId="13_ncr:1_{00CF8B37-EDD3-4AB2-B20B-A88F26AA2910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List1" sheetId="1" r:id="rId1"/>
    <sheet name="péč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F49" i="2"/>
  <c r="D70" i="1"/>
  <c r="F59" i="1"/>
  <c r="H90" i="1"/>
  <c r="F90" i="1"/>
  <c r="F64" i="1"/>
  <c r="F45" i="1" l="1"/>
  <c r="F44" i="1"/>
  <c r="F43" i="1"/>
  <c r="F42" i="1"/>
  <c r="F41" i="1"/>
  <c r="D40" i="1"/>
  <c r="F40" i="1" s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4" i="1"/>
  <c r="F13" i="1"/>
  <c r="F16" i="1"/>
  <c r="F15" i="1"/>
  <c r="H79" i="1" l="1"/>
  <c r="F79" i="1"/>
  <c r="F111" i="1"/>
  <c r="F112" i="1" s="1"/>
  <c r="F108" i="1"/>
  <c r="F109" i="1" s="1"/>
  <c r="H106" i="1"/>
  <c r="F106" i="1"/>
  <c r="H103" i="1"/>
  <c r="H104" i="1" s="1"/>
  <c r="F103" i="1"/>
  <c r="F104" i="1" s="1"/>
  <c r="H100" i="1"/>
  <c r="H101" i="1" s="1"/>
  <c r="F100" i="1"/>
  <c r="F101" i="1" s="1"/>
  <c r="H97" i="1"/>
  <c r="H98" i="1" s="1"/>
  <c r="F97" i="1"/>
  <c r="F98" i="1" s="1"/>
  <c r="H94" i="1"/>
  <c r="H95" i="1" s="1"/>
  <c r="F94" i="1"/>
  <c r="F95" i="1" s="1"/>
  <c r="H87" i="1"/>
  <c r="F87" i="1"/>
  <c r="H88" i="1"/>
  <c r="F88" i="1"/>
  <c r="H86" i="1"/>
  <c r="F86" i="1"/>
  <c r="H85" i="1"/>
  <c r="F85" i="1"/>
  <c r="H84" i="1"/>
  <c r="F84" i="1"/>
  <c r="H83" i="1"/>
  <c r="F83" i="1"/>
  <c r="H81" i="1"/>
  <c r="F81" i="1"/>
  <c r="H80" i="1"/>
  <c r="F80" i="1"/>
  <c r="H77" i="1"/>
  <c r="F77" i="1"/>
  <c r="H76" i="1"/>
  <c r="F76" i="1"/>
  <c r="F71" i="1"/>
  <c r="F70" i="1"/>
  <c r="F68" i="1"/>
  <c r="D66" i="1"/>
  <c r="F66" i="1" s="1"/>
  <c r="F65" i="1"/>
  <c r="F63" i="1"/>
  <c r="F62" i="1"/>
  <c r="F61" i="1"/>
  <c r="F60" i="1"/>
  <c r="F58" i="1"/>
  <c r="F57" i="1"/>
  <c r="F56" i="1"/>
  <c r="F55" i="1"/>
  <c r="F22" i="1"/>
  <c r="F21" i="1"/>
  <c r="F20" i="1"/>
  <c r="F19" i="1"/>
  <c r="F18" i="1"/>
  <c r="F17" i="1"/>
  <c r="H59" i="2"/>
  <c r="H60" i="2" s="1"/>
  <c r="H62" i="2" s="1"/>
  <c r="D65" i="2" s="1"/>
  <c r="F65" i="2" s="1"/>
  <c r="F44" i="2" s="1"/>
  <c r="F59" i="2"/>
  <c r="F60" i="2" s="1"/>
  <c r="F62" i="2" s="1"/>
  <c r="F43" i="2" s="1"/>
  <c r="F55" i="2"/>
  <c r="F53" i="2"/>
  <c r="D52" i="2"/>
  <c r="F52" i="2" s="1"/>
  <c r="F51" i="2"/>
  <c r="F50" i="2"/>
  <c r="F48" i="2"/>
  <c r="H34" i="2"/>
  <c r="F34" i="2"/>
  <c r="H31" i="2"/>
  <c r="H32" i="2" s="1"/>
  <c r="F31" i="2"/>
  <c r="F32" i="2" s="1"/>
  <c r="F27" i="2"/>
  <c r="F26" i="2"/>
  <c r="F25" i="2"/>
  <c r="F24" i="2"/>
  <c r="F23" i="2"/>
  <c r="D22" i="2"/>
  <c r="F22" i="2" s="1"/>
  <c r="F21" i="2"/>
  <c r="F20" i="2"/>
  <c r="F19" i="2"/>
  <c r="F46" i="1" l="1"/>
  <c r="F10" i="1" s="1"/>
  <c r="F11" i="1" s="1"/>
  <c r="F3" i="1" s="1"/>
  <c r="F56" i="2"/>
  <c r="F91" i="1"/>
  <c r="F92" i="1" s="1"/>
  <c r="F114" i="1" s="1"/>
  <c r="F50" i="1" s="1"/>
  <c r="F72" i="1"/>
  <c r="H36" i="2"/>
  <c r="D39" i="2" s="1"/>
  <c r="F39" i="2" s="1"/>
  <c r="F15" i="2" s="1"/>
  <c r="F42" i="2"/>
  <c r="F45" i="2" s="1"/>
  <c r="F7" i="2" s="1"/>
  <c r="F36" i="2"/>
  <c r="F14" i="2" s="1"/>
  <c r="F28" i="2"/>
  <c r="F13" i="2" s="1"/>
  <c r="H91" i="1"/>
  <c r="H92" i="1" s="1"/>
  <c r="H114" i="1" s="1"/>
  <c r="D67" i="1"/>
  <c r="F67" i="1" s="1"/>
  <c r="F16" i="2" l="1"/>
  <c r="F6" i="2" s="1"/>
  <c r="F8" i="2" s="1"/>
  <c r="F9" i="2" s="1"/>
  <c r="F10" i="2" s="1"/>
  <c r="D117" i="1"/>
  <c r="F117" i="1" s="1"/>
  <c r="F51" i="1" s="1"/>
  <c r="F49" i="1"/>
  <c r="F52" i="1" l="1"/>
  <c r="F4" i="1" s="1"/>
  <c r="F5" i="1" s="1"/>
  <c r="F6" i="1" s="1"/>
  <c r="F7" i="1" s="1"/>
</calcChain>
</file>

<file path=xl/sharedStrings.xml><?xml version="1.0" encoding="utf-8"?>
<sst xmlns="http://schemas.openxmlformats.org/spreadsheetml/2006/main" count="280" uniqueCount="140">
  <si>
    <t>Číslo pol.</t>
  </si>
  <si>
    <t>Název položky</t>
  </si>
  <si>
    <t>M.j.</t>
  </si>
  <si>
    <t>Poč. m.j.</t>
  </si>
  <si>
    <t>Cena m.j.</t>
  </si>
  <si>
    <t>Celkem Kč</t>
  </si>
  <si>
    <t>Hm.jedn.</t>
  </si>
  <si>
    <t>Hm.celk.</t>
  </si>
  <si>
    <t>A</t>
  </si>
  <si>
    <t>Kácení dřevin</t>
  </si>
  <si>
    <t>B</t>
  </si>
  <si>
    <t>Výsadba dřevin</t>
  </si>
  <si>
    <t>Celkem bez DPH</t>
  </si>
  <si>
    <t>DPH 21%</t>
  </si>
  <si>
    <t>Celkem včetně DPH</t>
  </si>
  <si>
    <t>1 - Zemní práce</t>
  </si>
  <si>
    <t xml:space="preserve">Celkem ZRN   </t>
  </si>
  <si>
    <t>Odstranění nevhodných dřevin do 100 m2 výšky nad 1 m s odstraněním pařezů v rovině nebo svahu 1:5</t>
  </si>
  <si>
    <t>m2</t>
  </si>
  <si>
    <t>Směrové kácení stromů s rozřezáním a odvětvením D kmene do 200 mm</t>
  </si>
  <si>
    <t>kus</t>
  </si>
  <si>
    <t>Směrové kácení stromů s rozřezáním a odvětvením D kmene do 300 mm</t>
  </si>
  <si>
    <t>Odstranění pařezů rovině nebo na svahu do 1:5 odfrézováním do hloubky 0,5 m</t>
  </si>
  <si>
    <r>
      <t>m</t>
    </r>
    <r>
      <rPr>
        <vertAlign val="superscript"/>
        <sz val="10"/>
        <rFont val="Arial"/>
        <family val="2"/>
        <charset val="238"/>
      </rPr>
      <t>2</t>
    </r>
  </si>
  <si>
    <t>Odstranění vyfrézované dřevní hmoty hloubky do 0,5 m v rovině nebo na svahu do 1:5</t>
  </si>
  <si>
    <t>Zásyp jam po vyfrézovaných pařezech hloubky do 0,5 m v rovině nebo na svahu do 1:5</t>
  </si>
  <si>
    <t>Vodorovné přemístění větví stromů listnatých do 1 km D kmene do 300 mm</t>
  </si>
  <si>
    <t>Vodorovné přemístění větví stromů listnatých do 1 km D kmene do 500 mm</t>
  </si>
  <si>
    <t>Vodorovné přemístění kmenů stromů listnatých do 1 km D kmene do 300 mm</t>
  </si>
  <si>
    <t>Vodorovné přemístění kmenů stromů listnatých do 1 km D kmene do 500 mm</t>
  </si>
  <si>
    <t>Vodorovné přemístění křovin do 5 km D kmene do 100 mm</t>
  </si>
  <si>
    <t>Štěpkování solitérních stromků a větví průměru kmene do 300 mm s naložením</t>
  </si>
  <si>
    <t>Štěpkování solitérních stromků a větví průměru kmene do 500 mm s naložením</t>
  </si>
  <si>
    <t>Štěpkování solitérních stromků a větví průměru kmene do 700 mm s naložením</t>
  </si>
  <si>
    <t>Štěpkování keřového porostu středně hustého s naložením</t>
  </si>
  <si>
    <t>Celkem</t>
  </si>
  <si>
    <t xml:space="preserve">Výsadba dřevin </t>
  </si>
  <si>
    <t>Specifikace</t>
  </si>
  <si>
    <t>9 - Přesun hmot</t>
  </si>
  <si>
    <t>823 - 1</t>
  </si>
  <si>
    <t>Sejmutí drnu tl do 100 mm s přemístěním do 50 m nebo naložením na dopravní prostředek</t>
  </si>
  <si>
    <t>Výsadba dřeviny s balem D do 0,3 m do jamky se zalitím v rovině a svahu do 1:5</t>
  </si>
  <si>
    <t>Hnojení půdy umělým hnojivem k jednotlivým rostlinám v rovině a svahu do 1:5</t>
  </si>
  <si>
    <t>t</t>
  </si>
  <si>
    <t>Dovoz vody pro zálivku rostlin za vzdálenost do 1000 m</t>
  </si>
  <si>
    <r>
      <t>m</t>
    </r>
    <r>
      <rPr>
        <vertAlign val="superscript"/>
        <sz val="10"/>
        <rFont val="Arial"/>
        <family val="2"/>
        <charset val="238"/>
      </rPr>
      <t>3</t>
    </r>
  </si>
  <si>
    <t>800 - 1</t>
  </si>
  <si>
    <t>Nakládání výkopku z hornin třídy těžitelnosti I, skupiny 1 až 3 do 100 m3</t>
  </si>
  <si>
    <t xml:space="preserve">Celkem </t>
  </si>
  <si>
    <t>ks</t>
  </si>
  <si>
    <t>Dřeviny celkem</t>
  </si>
  <si>
    <t>Ztratné 3% (x 1,03)</t>
  </si>
  <si>
    <t>Ztratné 1% (x 1,01)</t>
  </si>
  <si>
    <t>Kůra jemně drcená (prům. vrstva 10 cm)</t>
  </si>
  <si>
    <t>m3</t>
  </si>
  <si>
    <t>Zahradnický substrát (výměna do jamek)</t>
  </si>
  <si>
    <t>Celkem specifikace</t>
  </si>
  <si>
    <t>823-1</t>
  </si>
  <si>
    <t xml:space="preserve">Přesun hmot  </t>
  </si>
  <si>
    <t>Přesun hmot pro sadovnické a krajinářské úpravy vodorovně do 5000 m</t>
  </si>
  <si>
    <t>Jamky pro výsadbu s výměnou 50 % půdy zeminy tř 1 až 4 objem do 0,05 m3 v rovině a svahu do 1:5</t>
  </si>
  <si>
    <t>Výsadba dřeviny s balem D do 0,2 m do jamky se zalitím v rovině a svahu do 1:5</t>
  </si>
  <si>
    <t>Keře</t>
  </si>
  <si>
    <t>Celkem ZRN</t>
  </si>
  <si>
    <t>Následná péče</t>
  </si>
  <si>
    <t>Stromy</t>
  </si>
  <si>
    <t>Ošetření vysazených dřevin solitérních v rovině nebo na svahu do 1:5   2x</t>
  </si>
  <si>
    <r>
      <t>m</t>
    </r>
    <r>
      <rPr>
        <vertAlign val="superscript"/>
        <sz val="10"/>
        <color indexed="8"/>
        <rFont val="Arial"/>
        <family val="2"/>
        <charset val="238"/>
      </rPr>
      <t>3</t>
    </r>
  </si>
  <si>
    <t>Příplatek k dovozu vody pro zálivku rostlin do 1000 m ZKD 1000 m    9x</t>
  </si>
  <si>
    <t xml:space="preserve">Zalití rostlin vodou plocha do 20 m2    10x </t>
  </si>
  <si>
    <t>Odplevelení dřevin soliterních v rovině a svahu do 1:5    3x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</si>
  <si>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</si>
  <si>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 xml:space="preserve">Znovuuvázání dřeviny ke kůlům    </t>
  </si>
  <si>
    <t>PC</t>
  </si>
  <si>
    <r>
      <t xml:space="preserve">Vícesložkové hnojivo NPK  </t>
    </r>
    <r>
      <rPr>
        <i/>
        <sz val="10"/>
        <color indexed="8"/>
        <rFont val="Arial"/>
        <family val="2"/>
        <charset val="238"/>
      </rPr>
      <t xml:space="preserve">(0,1 kg/strom) </t>
    </r>
  </si>
  <si>
    <t>q</t>
  </si>
  <si>
    <r>
      <t>Úvazky a spojovací materiál</t>
    </r>
    <r>
      <rPr>
        <i/>
        <sz val="10"/>
        <color indexed="8"/>
        <rFont val="Arial"/>
        <family val="2"/>
        <charset val="238"/>
      </rPr>
      <t xml:space="preserve">  </t>
    </r>
  </si>
  <si>
    <t>Hnojení půdy umělým hnojivem k jednotlivým rostlinám v rovině a svahu do 1:5    2x</t>
  </si>
  <si>
    <t xml:space="preserve">Zalití rostlin vodou plocha do 20 m2    5x </t>
  </si>
  <si>
    <r>
      <t xml:space="preserve">Vícesložkové hnojivo NPK  </t>
    </r>
    <r>
      <rPr>
        <i/>
        <sz val="10"/>
        <rFont val="Arial"/>
        <family val="2"/>
        <charset val="238"/>
      </rPr>
      <t xml:space="preserve">(0,03 kg/1 m2)  </t>
    </r>
  </si>
  <si>
    <t>Kácení stromu s postupným spouštěním koruny a kmene D do 0,3 m</t>
  </si>
  <si>
    <t>Kácení stromu s postupným spouštěním koruny a kmene D do 0,4 m</t>
  </si>
  <si>
    <t>Kácení stromu s postupným spouštěním koruny a kmene D do 0,6 m</t>
  </si>
  <si>
    <t>Vodorovné přemístění větví stromů jehličnatých do 1 km D kmene do 300 mm</t>
  </si>
  <si>
    <t>Vodorovné přemístění kmenů stromů jehličnatých do 1 km D kmene do 300 mm</t>
  </si>
  <si>
    <t>Jamky pro výsadbu s výměnou 50 % půdy zeminy tř 1 až 4 objem do 1 m3 v rovině a svahu do 1:5</t>
  </si>
  <si>
    <t>Výsadba dřeviny s balem D do 0,5 m do jamky se zalitím v rovině a svahu do 1:5</t>
  </si>
  <si>
    <t>Výsadba dřeviny s balem D do 0,6 m do jamky se zalitím v rovině a svahu do 1:5</t>
  </si>
  <si>
    <t>Ukotvení kmene dřevin třemi kůly D do 0,1 m délky do 3 m</t>
  </si>
  <si>
    <t>Zhotovení závlahové mísy dřevin D do 1,0 m v rovině nebo na svahu do 1:5</t>
  </si>
  <si>
    <t>Zalití rostlin vodou plocha do 20 m2    2x</t>
  </si>
  <si>
    <t>Vodorovné přemístění do 10000 m výkopku/sypaniny z horniny třídy těž. I, skup. 1 až 3</t>
  </si>
  <si>
    <t>VĚTŠÍ  STROMY:</t>
  </si>
  <si>
    <t>o.k.14-16</t>
  </si>
  <si>
    <t xml:space="preserve">E - Platanus x acerifolia – platan javorolistý </t>
  </si>
  <si>
    <t xml:space="preserve">F - Quercus rubra – dub červený </t>
  </si>
  <si>
    <t>STŘEDNÍ STROMY:</t>
  </si>
  <si>
    <t xml:space="preserve">J - Prunus avium ´Plena´ - třešeň ptačí </t>
  </si>
  <si>
    <t xml:space="preserve">K - Prunus padus - střemcha obecná </t>
  </si>
  <si>
    <t>o.k.12-14</t>
  </si>
  <si>
    <t>KEŘE LISTNATÉ:</t>
  </si>
  <si>
    <t>v.40-60</t>
  </si>
  <si>
    <t xml:space="preserve">Ag - Acer ginnala - javor ginala </t>
  </si>
  <si>
    <t xml:space="preserve">Fi - Forsythia x intermedia – zlatice prostřední </t>
  </si>
  <si>
    <t xml:space="preserve">Ka - Kolkwitzia amabilis - kolkvície nádherná </t>
  </si>
  <si>
    <t xml:space="preserve">Sv - Syringa vulgaris – šeřík obecný </t>
  </si>
  <si>
    <t>Kůly frézované 2 m</t>
  </si>
  <si>
    <t>kg</t>
  </si>
  <si>
    <t>Ochrana paty kmene</t>
  </si>
  <si>
    <t>Regenerace sídliště Kamenec - DPS 2.etapa, SO 801 - Vegetační úpravy</t>
  </si>
  <si>
    <t>Sa - Spiraea arguta – tavolník význačný</t>
  </si>
  <si>
    <t>Odstranění nevhodných dřevin do 500 m2 výšky nad 1 m s odstraněním pařezů v rovině nebo svahu 1:5</t>
  </si>
  <si>
    <t>Vodorovné přemístění větví stromů jehličnatých do 1 km D kmene do 700 mm</t>
  </si>
  <si>
    <t>Vodorovné přemístění kmenů stromů jehličnatých do 1 km D kmene do 700 mm</t>
  </si>
  <si>
    <t>Odstranění náletů - předpoklad</t>
  </si>
  <si>
    <t>hod</t>
  </si>
  <si>
    <t>H - Aesculus x carnea - jírovec pleťový</t>
  </si>
  <si>
    <t>Mulčování rostlin kůrou tl. do 0,15 m v rovině a svahu do 1:5</t>
  </si>
  <si>
    <t>Vb - Viburnum pragense - kalina pražská</t>
  </si>
  <si>
    <t>KEŘE JEHLIČNATÉ:</t>
  </si>
  <si>
    <t>Tb - Taxus baccata ´Nissen´s Corona´ – tis červený</t>
  </si>
  <si>
    <t>Příplatek k vodorovnému přemístění větví stromů listnatých D kmene do 300 mm ZKD 1 km    9x</t>
  </si>
  <si>
    <t>Příplatek k vodorovnému přemístění větví stromů listnatých D kmene do 500 mm ZKD 1 km    9x</t>
  </si>
  <si>
    <t>Příplatek k vodorovnému přemístění větví stromů jehličnatých D kmene do 300 mm ZKD 1 km    9x</t>
  </si>
  <si>
    <t>Příplatek k vodorovnému přemístění větví stromů jehličnatých D kmene do 700 mm ZKD 1 km    9x</t>
  </si>
  <si>
    <t>Příplatek k vodorovnému přemístění kmenů stromů listnatých D kmene do 300 mm ZKD 1 km    9x</t>
  </si>
  <si>
    <t>Příplatek k vodorovnému přemístění kmenů stromů listnatých D kmene do 500 mm ZKD 1 km    9x</t>
  </si>
  <si>
    <t>Příplatek k vodorovnému přemístění kmenů stromů jehličnatých D kmene do 300 mm ZKD 1 km    9x</t>
  </si>
  <si>
    <t>Příplatek k vodorovnému přemístění kmenů stromů jehličnatých D kmene do 700 mm ZKD 1 km    9x</t>
  </si>
  <si>
    <t>Příplatek k vodorovnému přemístění křovin D kmene do 100 mm ZKD 1 km    9x</t>
  </si>
  <si>
    <r>
      <t xml:space="preserve">Hnojivo tabletové </t>
    </r>
    <r>
      <rPr>
        <i/>
        <sz val="10"/>
        <rFont val="Arial"/>
        <family val="2"/>
        <charset val="238"/>
      </rPr>
      <t xml:space="preserve"> (6 ks / 1 strom, 2 ks / 1 keř)</t>
    </r>
  </si>
  <si>
    <r>
      <t>Úvazky a spojovací materiál</t>
    </r>
    <r>
      <rPr>
        <i/>
        <sz val="10"/>
        <rFont val="Arial"/>
        <family val="2"/>
        <charset val="238"/>
      </rPr>
      <t xml:space="preserve">  </t>
    </r>
  </si>
  <si>
    <r>
      <t>m</t>
    </r>
    <r>
      <rPr>
        <vertAlign val="superscript"/>
        <sz val="10"/>
        <rFont val="Segoe UI"/>
        <family val="2"/>
        <charset val="238"/>
      </rPr>
      <t>2</t>
    </r>
  </si>
  <si>
    <t>Hydrogel  (1,5 kg / 1 m3 substrátu)</t>
  </si>
  <si>
    <t>Kontrola úvazků   3x</t>
  </si>
  <si>
    <t>Odplevelení dřevin soliterních v rovině a svahu do 1:5    5x 18 ks</t>
  </si>
  <si>
    <t>Odplevelení souvislých keřových skupin v rovině a svahu do 1:5    5x 12 m2</t>
  </si>
  <si>
    <t>Ošetřování vysazených dřevin ve skupinách v rovině a svahu do 1:5   2x 12 m2</t>
  </si>
  <si>
    <t>Ošetření vysazených dřevin solitérních v rovině nebo na svahu do 1:5   2x   18 ks</t>
  </si>
  <si>
    <r>
      <t>Řez</t>
    </r>
    <r>
      <rPr>
        <sz val="10"/>
        <color indexed="8"/>
        <rFont val="Arial"/>
        <family val="2"/>
        <charset val="238"/>
      </rPr>
      <t> stromu výchovný alejových stromů výšky přes 4 do 6 m    2x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</si>
</sst>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vertAlign val="superscript"/>
      <sz val="10"/>
      <name val="Segoe UI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0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4" fontId="3" fillId="0" borderId="0" xfId="1" applyNumberFormat="1" applyFont="1" applyFill="1" applyBorder="1" applyAlignment="1"/>
    <xf numFmtId="4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wrapText="1"/>
    </xf>
    <xf numFmtId="165" fontId="3" fillId="0" borderId="0" xfId="1" applyNumberFormat="1" applyFont="1" applyFill="1" applyBorder="1" applyAlignment="1"/>
    <xf numFmtId="165" fontId="3" fillId="0" borderId="0" xfId="0" applyNumberFormat="1" applyFont="1" applyFill="1" applyBorder="1" applyAlignment="1"/>
    <xf numFmtId="2" fontId="3" fillId="0" borderId="0" xfId="0" applyNumberFormat="1" applyFont="1" applyFill="1" applyBorder="1" applyAlignment="1"/>
    <xf numFmtId="0" fontId="7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/>
    </xf>
    <xf numFmtId="4" fontId="8" fillId="0" borderId="0" xfId="1" applyNumberFormat="1" applyFont="1" applyFill="1" applyBorder="1" applyAlignment="1"/>
    <xf numFmtId="164" fontId="8" fillId="0" borderId="0" xfId="1" applyNumberFormat="1" applyFont="1" applyFill="1" applyBorder="1" applyAlignment="1"/>
    <xf numFmtId="0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4" fontId="10" fillId="0" borderId="0" xfId="1" applyNumberFormat="1" applyFont="1" applyFill="1" applyBorder="1" applyAlignment="1"/>
    <xf numFmtId="164" fontId="10" fillId="0" borderId="0" xfId="1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/>
    <xf numFmtId="2" fontId="8" fillId="0" borderId="0" xfId="1" applyNumberFormat="1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165" fontId="8" fillId="0" borderId="0" xfId="1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wrapText="1"/>
    </xf>
    <xf numFmtId="1" fontId="8" fillId="0" borderId="0" xfId="1" applyNumberFormat="1" applyFont="1" applyFill="1" applyBorder="1" applyAlignment="1"/>
    <xf numFmtId="0" fontId="8" fillId="0" borderId="0" xfId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/>
    <xf numFmtId="2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164" fontId="5" fillId="0" borderId="0" xfId="1" applyNumberFormat="1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horizontal="right" wrapText="1"/>
    </xf>
    <xf numFmtId="165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1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2" fontId="15" fillId="0" borderId="0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/>
    </xf>
    <xf numFmtId="0" fontId="18" fillId="0" borderId="0" xfId="1" applyFont="1" applyFill="1" applyBorder="1" applyAlignment="1">
      <alignment horizontal="left"/>
    </xf>
    <xf numFmtId="0" fontId="18" fillId="0" borderId="0" xfId="1" applyFont="1" applyFill="1" applyBorder="1" applyAlignment="1"/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right"/>
    </xf>
    <xf numFmtId="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center"/>
    </xf>
  </cellXfs>
  <cellStyles count="3">
    <cellStyle name="Normální" xfId="0" builtinId="0"/>
    <cellStyle name="Normální 2" xfId="2" xr:uid="{00000000-0005-0000-0000-000001000000}"/>
    <cellStyle name="normální_7ZŠ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"/>
  <sheetViews>
    <sheetView workbookViewId="0">
      <selection activeCell="D31" sqref="D31"/>
    </sheetView>
  </sheetViews>
  <sheetFormatPr defaultRowHeight="12.75" x14ac:dyDescent="0.2"/>
  <cols>
    <col min="1" max="1" width="10.7109375" style="10" customWidth="1"/>
    <col min="2" max="2" width="85" style="11" customWidth="1"/>
    <col min="3" max="3" width="6" style="12" customWidth="1"/>
    <col min="4" max="4" width="11.140625" style="16" customWidth="1"/>
    <col min="5" max="5" width="11" style="14" customWidth="1"/>
    <col min="6" max="6" width="14.7109375" style="14" customWidth="1"/>
    <col min="7" max="7" width="8" style="13" customWidth="1"/>
    <col min="8" max="8" width="8.7109375" style="11" customWidth="1"/>
    <col min="9" max="9" width="5.28515625" style="11" customWidth="1"/>
    <col min="10" max="256" width="9.140625" style="11"/>
    <col min="257" max="257" width="10.7109375" style="11" customWidth="1"/>
    <col min="258" max="258" width="84.85546875" style="11" customWidth="1"/>
    <col min="259" max="259" width="6" style="11" customWidth="1"/>
    <col min="260" max="260" width="11.140625" style="11" customWidth="1"/>
    <col min="261" max="261" width="11" style="11" customWidth="1"/>
    <col min="262" max="262" width="14.7109375" style="11" customWidth="1"/>
    <col min="263" max="263" width="8" style="11" customWidth="1"/>
    <col min="264" max="264" width="8.7109375" style="11" customWidth="1"/>
    <col min="265" max="512" width="9.140625" style="11"/>
    <col min="513" max="513" width="10.7109375" style="11" customWidth="1"/>
    <col min="514" max="514" width="84.85546875" style="11" customWidth="1"/>
    <col min="515" max="515" width="6" style="11" customWidth="1"/>
    <col min="516" max="516" width="11.140625" style="11" customWidth="1"/>
    <col min="517" max="517" width="11" style="11" customWidth="1"/>
    <col min="518" max="518" width="14.7109375" style="11" customWidth="1"/>
    <col min="519" max="519" width="8" style="11" customWidth="1"/>
    <col min="520" max="520" width="8.7109375" style="11" customWidth="1"/>
    <col min="521" max="768" width="9.140625" style="11"/>
    <col min="769" max="769" width="10.7109375" style="11" customWidth="1"/>
    <col min="770" max="770" width="84.85546875" style="11" customWidth="1"/>
    <col min="771" max="771" width="6" style="11" customWidth="1"/>
    <col min="772" max="772" width="11.140625" style="11" customWidth="1"/>
    <col min="773" max="773" width="11" style="11" customWidth="1"/>
    <col min="774" max="774" width="14.7109375" style="11" customWidth="1"/>
    <col min="775" max="775" width="8" style="11" customWidth="1"/>
    <col min="776" max="776" width="8.7109375" style="11" customWidth="1"/>
    <col min="777" max="1024" width="9.140625" style="11"/>
    <col min="1025" max="1025" width="10.7109375" style="11" customWidth="1"/>
    <col min="1026" max="1026" width="84.85546875" style="11" customWidth="1"/>
    <col min="1027" max="1027" width="6" style="11" customWidth="1"/>
    <col min="1028" max="1028" width="11.140625" style="11" customWidth="1"/>
    <col min="1029" max="1029" width="11" style="11" customWidth="1"/>
    <col min="1030" max="1030" width="14.7109375" style="11" customWidth="1"/>
    <col min="1031" max="1031" width="8" style="11" customWidth="1"/>
    <col min="1032" max="1032" width="8.7109375" style="11" customWidth="1"/>
    <col min="1033" max="1280" width="9.140625" style="11"/>
    <col min="1281" max="1281" width="10.7109375" style="11" customWidth="1"/>
    <col min="1282" max="1282" width="84.85546875" style="11" customWidth="1"/>
    <col min="1283" max="1283" width="6" style="11" customWidth="1"/>
    <col min="1284" max="1284" width="11.140625" style="11" customWidth="1"/>
    <col min="1285" max="1285" width="11" style="11" customWidth="1"/>
    <col min="1286" max="1286" width="14.7109375" style="11" customWidth="1"/>
    <col min="1287" max="1287" width="8" style="11" customWidth="1"/>
    <col min="1288" max="1288" width="8.7109375" style="11" customWidth="1"/>
    <col min="1289" max="1536" width="9.140625" style="11"/>
    <col min="1537" max="1537" width="10.7109375" style="11" customWidth="1"/>
    <col min="1538" max="1538" width="84.85546875" style="11" customWidth="1"/>
    <col min="1539" max="1539" width="6" style="11" customWidth="1"/>
    <col min="1540" max="1540" width="11.140625" style="11" customWidth="1"/>
    <col min="1541" max="1541" width="11" style="11" customWidth="1"/>
    <col min="1542" max="1542" width="14.7109375" style="11" customWidth="1"/>
    <col min="1543" max="1543" width="8" style="11" customWidth="1"/>
    <col min="1544" max="1544" width="8.7109375" style="11" customWidth="1"/>
    <col min="1545" max="1792" width="9.140625" style="11"/>
    <col min="1793" max="1793" width="10.7109375" style="11" customWidth="1"/>
    <col min="1794" max="1794" width="84.85546875" style="11" customWidth="1"/>
    <col min="1795" max="1795" width="6" style="11" customWidth="1"/>
    <col min="1796" max="1796" width="11.140625" style="11" customWidth="1"/>
    <col min="1797" max="1797" width="11" style="11" customWidth="1"/>
    <col min="1798" max="1798" width="14.7109375" style="11" customWidth="1"/>
    <col min="1799" max="1799" width="8" style="11" customWidth="1"/>
    <col min="1800" max="1800" width="8.7109375" style="11" customWidth="1"/>
    <col min="1801" max="2048" width="9.140625" style="11"/>
    <col min="2049" max="2049" width="10.7109375" style="11" customWidth="1"/>
    <col min="2050" max="2050" width="84.85546875" style="11" customWidth="1"/>
    <col min="2051" max="2051" width="6" style="11" customWidth="1"/>
    <col min="2052" max="2052" width="11.140625" style="11" customWidth="1"/>
    <col min="2053" max="2053" width="11" style="11" customWidth="1"/>
    <col min="2054" max="2054" width="14.7109375" style="11" customWidth="1"/>
    <col min="2055" max="2055" width="8" style="11" customWidth="1"/>
    <col min="2056" max="2056" width="8.7109375" style="11" customWidth="1"/>
    <col min="2057" max="2304" width="9.140625" style="11"/>
    <col min="2305" max="2305" width="10.7109375" style="11" customWidth="1"/>
    <col min="2306" max="2306" width="84.85546875" style="11" customWidth="1"/>
    <col min="2307" max="2307" width="6" style="11" customWidth="1"/>
    <col min="2308" max="2308" width="11.140625" style="11" customWidth="1"/>
    <col min="2309" max="2309" width="11" style="11" customWidth="1"/>
    <col min="2310" max="2310" width="14.7109375" style="11" customWidth="1"/>
    <col min="2311" max="2311" width="8" style="11" customWidth="1"/>
    <col min="2312" max="2312" width="8.7109375" style="11" customWidth="1"/>
    <col min="2313" max="2560" width="9.140625" style="11"/>
    <col min="2561" max="2561" width="10.7109375" style="11" customWidth="1"/>
    <col min="2562" max="2562" width="84.85546875" style="11" customWidth="1"/>
    <col min="2563" max="2563" width="6" style="11" customWidth="1"/>
    <col min="2564" max="2564" width="11.140625" style="11" customWidth="1"/>
    <col min="2565" max="2565" width="11" style="11" customWidth="1"/>
    <col min="2566" max="2566" width="14.7109375" style="11" customWidth="1"/>
    <col min="2567" max="2567" width="8" style="11" customWidth="1"/>
    <col min="2568" max="2568" width="8.7109375" style="11" customWidth="1"/>
    <col min="2569" max="2816" width="9.140625" style="11"/>
    <col min="2817" max="2817" width="10.7109375" style="11" customWidth="1"/>
    <col min="2818" max="2818" width="84.85546875" style="11" customWidth="1"/>
    <col min="2819" max="2819" width="6" style="11" customWidth="1"/>
    <col min="2820" max="2820" width="11.140625" style="11" customWidth="1"/>
    <col min="2821" max="2821" width="11" style="11" customWidth="1"/>
    <col min="2822" max="2822" width="14.7109375" style="11" customWidth="1"/>
    <col min="2823" max="2823" width="8" style="11" customWidth="1"/>
    <col min="2824" max="2824" width="8.7109375" style="11" customWidth="1"/>
    <col min="2825" max="3072" width="9.140625" style="11"/>
    <col min="3073" max="3073" width="10.7109375" style="11" customWidth="1"/>
    <col min="3074" max="3074" width="84.85546875" style="11" customWidth="1"/>
    <col min="3075" max="3075" width="6" style="11" customWidth="1"/>
    <col min="3076" max="3076" width="11.140625" style="11" customWidth="1"/>
    <col min="3077" max="3077" width="11" style="11" customWidth="1"/>
    <col min="3078" max="3078" width="14.7109375" style="11" customWidth="1"/>
    <col min="3079" max="3079" width="8" style="11" customWidth="1"/>
    <col min="3080" max="3080" width="8.7109375" style="11" customWidth="1"/>
    <col min="3081" max="3328" width="9.140625" style="11"/>
    <col min="3329" max="3329" width="10.7109375" style="11" customWidth="1"/>
    <col min="3330" max="3330" width="84.85546875" style="11" customWidth="1"/>
    <col min="3331" max="3331" width="6" style="11" customWidth="1"/>
    <col min="3332" max="3332" width="11.140625" style="11" customWidth="1"/>
    <col min="3333" max="3333" width="11" style="11" customWidth="1"/>
    <col min="3334" max="3334" width="14.7109375" style="11" customWidth="1"/>
    <col min="3335" max="3335" width="8" style="11" customWidth="1"/>
    <col min="3336" max="3336" width="8.7109375" style="11" customWidth="1"/>
    <col min="3337" max="3584" width="9.140625" style="11"/>
    <col min="3585" max="3585" width="10.7109375" style="11" customWidth="1"/>
    <col min="3586" max="3586" width="84.85546875" style="11" customWidth="1"/>
    <col min="3587" max="3587" width="6" style="11" customWidth="1"/>
    <col min="3588" max="3588" width="11.140625" style="11" customWidth="1"/>
    <col min="3589" max="3589" width="11" style="11" customWidth="1"/>
    <col min="3590" max="3590" width="14.7109375" style="11" customWidth="1"/>
    <col min="3591" max="3591" width="8" style="11" customWidth="1"/>
    <col min="3592" max="3592" width="8.7109375" style="11" customWidth="1"/>
    <col min="3593" max="3840" width="9.140625" style="11"/>
    <col min="3841" max="3841" width="10.7109375" style="11" customWidth="1"/>
    <col min="3842" max="3842" width="84.85546875" style="11" customWidth="1"/>
    <col min="3843" max="3843" width="6" style="11" customWidth="1"/>
    <col min="3844" max="3844" width="11.140625" style="11" customWidth="1"/>
    <col min="3845" max="3845" width="11" style="11" customWidth="1"/>
    <col min="3846" max="3846" width="14.7109375" style="11" customWidth="1"/>
    <col min="3847" max="3847" width="8" style="11" customWidth="1"/>
    <col min="3848" max="3848" width="8.7109375" style="11" customWidth="1"/>
    <col min="3849" max="4096" width="9.140625" style="11"/>
    <col min="4097" max="4097" width="10.7109375" style="11" customWidth="1"/>
    <col min="4098" max="4098" width="84.85546875" style="11" customWidth="1"/>
    <col min="4099" max="4099" width="6" style="11" customWidth="1"/>
    <col min="4100" max="4100" width="11.140625" style="11" customWidth="1"/>
    <col min="4101" max="4101" width="11" style="11" customWidth="1"/>
    <col min="4102" max="4102" width="14.7109375" style="11" customWidth="1"/>
    <col min="4103" max="4103" width="8" style="11" customWidth="1"/>
    <col min="4104" max="4104" width="8.7109375" style="11" customWidth="1"/>
    <col min="4105" max="4352" width="9.140625" style="11"/>
    <col min="4353" max="4353" width="10.7109375" style="11" customWidth="1"/>
    <col min="4354" max="4354" width="84.85546875" style="11" customWidth="1"/>
    <col min="4355" max="4355" width="6" style="11" customWidth="1"/>
    <col min="4356" max="4356" width="11.140625" style="11" customWidth="1"/>
    <col min="4357" max="4357" width="11" style="11" customWidth="1"/>
    <col min="4358" max="4358" width="14.7109375" style="11" customWidth="1"/>
    <col min="4359" max="4359" width="8" style="11" customWidth="1"/>
    <col min="4360" max="4360" width="8.7109375" style="11" customWidth="1"/>
    <col min="4361" max="4608" width="9.140625" style="11"/>
    <col min="4609" max="4609" width="10.7109375" style="11" customWidth="1"/>
    <col min="4610" max="4610" width="84.85546875" style="11" customWidth="1"/>
    <col min="4611" max="4611" width="6" style="11" customWidth="1"/>
    <col min="4612" max="4612" width="11.140625" style="11" customWidth="1"/>
    <col min="4613" max="4613" width="11" style="11" customWidth="1"/>
    <col min="4614" max="4614" width="14.7109375" style="11" customWidth="1"/>
    <col min="4615" max="4615" width="8" style="11" customWidth="1"/>
    <col min="4616" max="4616" width="8.7109375" style="11" customWidth="1"/>
    <col min="4617" max="4864" width="9.140625" style="11"/>
    <col min="4865" max="4865" width="10.7109375" style="11" customWidth="1"/>
    <col min="4866" max="4866" width="84.85546875" style="11" customWidth="1"/>
    <col min="4867" max="4867" width="6" style="11" customWidth="1"/>
    <col min="4868" max="4868" width="11.140625" style="11" customWidth="1"/>
    <col min="4869" max="4869" width="11" style="11" customWidth="1"/>
    <col min="4870" max="4870" width="14.7109375" style="11" customWidth="1"/>
    <col min="4871" max="4871" width="8" style="11" customWidth="1"/>
    <col min="4872" max="4872" width="8.7109375" style="11" customWidth="1"/>
    <col min="4873" max="5120" width="9.140625" style="11"/>
    <col min="5121" max="5121" width="10.7109375" style="11" customWidth="1"/>
    <col min="5122" max="5122" width="84.85546875" style="11" customWidth="1"/>
    <col min="5123" max="5123" width="6" style="11" customWidth="1"/>
    <col min="5124" max="5124" width="11.140625" style="11" customWidth="1"/>
    <col min="5125" max="5125" width="11" style="11" customWidth="1"/>
    <col min="5126" max="5126" width="14.7109375" style="11" customWidth="1"/>
    <col min="5127" max="5127" width="8" style="11" customWidth="1"/>
    <col min="5128" max="5128" width="8.7109375" style="11" customWidth="1"/>
    <col min="5129" max="5376" width="9.140625" style="11"/>
    <col min="5377" max="5377" width="10.7109375" style="11" customWidth="1"/>
    <col min="5378" max="5378" width="84.85546875" style="11" customWidth="1"/>
    <col min="5379" max="5379" width="6" style="11" customWidth="1"/>
    <col min="5380" max="5380" width="11.140625" style="11" customWidth="1"/>
    <col min="5381" max="5381" width="11" style="11" customWidth="1"/>
    <col min="5382" max="5382" width="14.7109375" style="11" customWidth="1"/>
    <col min="5383" max="5383" width="8" style="11" customWidth="1"/>
    <col min="5384" max="5384" width="8.7109375" style="11" customWidth="1"/>
    <col min="5385" max="5632" width="9.140625" style="11"/>
    <col min="5633" max="5633" width="10.7109375" style="11" customWidth="1"/>
    <col min="5634" max="5634" width="84.85546875" style="11" customWidth="1"/>
    <col min="5635" max="5635" width="6" style="11" customWidth="1"/>
    <col min="5636" max="5636" width="11.140625" style="11" customWidth="1"/>
    <col min="5637" max="5637" width="11" style="11" customWidth="1"/>
    <col min="5638" max="5638" width="14.7109375" style="11" customWidth="1"/>
    <col min="5639" max="5639" width="8" style="11" customWidth="1"/>
    <col min="5640" max="5640" width="8.7109375" style="11" customWidth="1"/>
    <col min="5641" max="5888" width="9.140625" style="11"/>
    <col min="5889" max="5889" width="10.7109375" style="11" customWidth="1"/>
    <col min="5890" max="5890" width="84.85546875" style="11" customWidth="1"/>
    <col min="5891" max="5891" width="6" style="11" customWidth="1"/>
    <col min="5892" max="5892" width="11.140625" style="11" customWidth="1"/>
    <col min="5893" max="5893" width="11" style="11" customWidth="1"/>
    <col min="5894" max="5894" width="14.7109375" style="11" customWidth="1"/>
    <col min="5895" max="5895" width="8" style="11" customWidth="1"/>
    <col min="5896" max="5896" width="8.7109375" style="11" customWidth="1"/>
    <col min="5897" max="6144" width="9.140625" style="11"/>
    <col min="6145" max="6145" width="10.7109375" style="11" customWidth="1"/>
    <col min="6146" max="6146" width="84.85546875" style="11" customWidth="1"/>
    <col min="6147" max="6147" width="6" style="11" customWidth="1"/>
    <col min="6148" max="6148" width="11.140625" style="11" customWidth="1"/>
    <col min="6149" max="6149" width="11" style="11" customWidth="1"/>
    <col min="6150" max="6150" width="14.7109375" style="11" customWidth="1"/>
    <col min="6151" max="6151" width="8" style="11" customWidth="1"/>
    <col min="6152" max="6152" width="8.7109375" style="11" customWidth="1"/>
    <col min="6153" max="6400" width="9.140625" style="11"/>
    <col min="6401" max="6401" width="10.7109375" style="11" customWidth="1"/>
    <col min="6402" max="6402" width="84.85546875" style="11" customWidth="1"/>
    <col min="6403" max="6403" width="6" style="11" customWidth="1"/>
    <col min="6404" max="6404" width="11.140625" style="11" customWidth="1"/>
    <col min="6405" max="6405" width="11" style="11" customWidth="1"/>
    <col min="6406" max="6406" width="14.7109375" style="11" customWidth="1"/>
    <col min="6407" max="6407" width="8" style="11" customWidth="1"/>
    <col min="6408" max="6408" width="8.7109375" style="11" customWidth="1"/>
    <col min="6409" max="6656" width="9.140625" style="11"/>
    <col min="6657" max="6657" width="10.7109375" style="11" customWidth="1"/>
    <col min="6658" max="6658" width="84.85546875" style="11" customWidth="1"/>
    <col min="6659" max="6659" width="6" style="11" customWidth="1"/>
    <col min="6660" max="6660" width="11.140625" style="11" customWidth="1"/>
    <col min="6661" max="6661" width="11" style="11" customWidth="1"/>
    <col min="6662" max="6662" width="14.7109375" style="11" customWidth="1"/>
    <col min="6663" max="6663" width="8" style="11" customWidth="1"/>
    <col min="6664" max="6664" width="8.7109375" style="11" customWidth="1"/>
    <col min="6665" max="6912" width="9.140625" style="11"/>
    <col min="6913" max="6913" width="10.7109375" style="11" customWidth="1"/>
    <col min="6914" max="6914" width="84.85546875" style="11" customWidth="1"/>
    <col min="6915" max="6915" width="6" style="11" customWidth="1"/>
    <col min="6916" max="6916" width="11.140625" style="11" customWidth="1"/>
    <col min="6917" max="6917" width="11" style="11" customWidth="1"/>
    <col min="6918" max="6918" width="14.7109375" style="11" customWidth="1"/>
    <col min="6919" max="6919" width="8" style="11" customWidth="1"/>
    <col min="6920" max="6920" width="8.7109375" style="11" customWidth="1"/>
    <col min="6921" max="7168" width="9.140625" style="11"/>
    <col min="7169" max="7169" width="10.7109375" style="11" customWidth="1"/>
    <col min="7170" max="7170" width="84.85546875" style="11" customWidth="1"/>
    <col min="7171" max="7171" width="6" style="11" customWidth="1"/>
    <col min="7172" max="7172" width="11.140625" style="11" customWidth="1"/>
    <col min="7173" max="7173" width="11" style="11" customWidth="1"/>
    <col min="7174" max="7174" width="14.7109375" style="11" customWidth="1"/>
    <col min="7175" max="7175" width="8" style="11" customWidth="1"/>
    <col min="7176" max="7176" width="8.7109375" style="11" customWidth="1"/>
    <col min="7177" max="7424" width="9.140625" style="11"/>
    <col min="7425" max="7425" width="10.7109375" style="11" customWidth="1"/>
    <col min="7426" max="7426" width="84.85546875" style="11" customWidth="1"/>
    <col min="7427" max="7427" width="6" style="11" customWidth="1"/>
    <col min="7428" max="7428" width="11.140625" style="11" customWidth="1"/>
    <col min="7429" max="7429" width="11" style="11" customWidth="1"/>
    <col min="7430" max="7430" width="14.7109375" style="11" customWidth="1"/>
    <col min="7431" max="7431" width="8" style="11" customWidth="1"/>
    <col min="7432" max="7432" width="8.7109375" style="11" customWidth="1"/>
    <col min="7433" max="7680" width="9.140625" style="11"/>
    <col min="7681" max="7681" width="10.7109375" style="11" customWidth="1"/>
    <col min="7682" max="7682" width="84.85546875" style="11" customWidth="1"/>
    <col min="7683" max="7683" width="6" style="11" customWidth="1"/>
    <col min="7684" max="7684" width="11.140625" style="11" customWidth="1"/>
    <col min="7685" max="7685" width="11" style="11" customWidth="1"/>
    <col min="7686" max="7686" width="14.7109375" style="11" customWidth="1"/>
    <col min="7687" max="7687" width="8" style="11" customWidth="1"/>
    <col min="7688" max="7688" width="8.7109375" style="11" customWidth="1"/>
    <col min="7689" max="7936" width="9.140625" style="11"/>
    <col min="7937" max="7937" width="10.7109375" style="11" customWidth="1"/>
    <col min="7938" max="7938" width="84.85546875" style="11" customWidth="1"/>
    <col min="7939" max="7939" width="6" style="11" customWidth="1"/>
    <col min="7940" max="7940" width="11.140625" style="11" customWidth="1"/>
    <col min="7941" max="7941" width="11" style="11" customWidth="1"/>
    <col min="7942" max="7942" width="14.7109375" style="11" customWidth="1"/>
    <col min="7943" max="7943" width="8" style="11" customWidth="1"/>
    <col min="7944" max="7944" width="8.7109375" style="11" customWidth="1"/>
    <col min="7945" max="8192" width="9.140625" style="11"/>
    <col min="8193" max="8193" width="10.7109375" style="11" customWidth="1"/>
    <col min="8194" max="8194" width="84.85546875" style="11" customWidth="1"/>
    <col min="8195" max="8195" width="6" style="11" customWidth="1"/>
    <col min="8196" max="8196" width="11.140625" style="11" customWidth="1"/>
    <col min="8197" max="8197" width="11" style="11" customWidth="1"/>
    <col min="8198" max="8198" width="14.7109375" style="11" customWidth="1"/>
    <col min="8199" max="8199" width="8" style="11" customWidth="1"/>
    <col min="8200" max="8200" width="8.7109375" style="11" customWidth="1"/>
    <col min="8201" max="8448" width="9.140625" style="11"/>
    <col min="8449" max="8449" width="10.7109375" style="11" customWidth="1"/>
    <col min="8450" max="8450" width="84.85546875" style="11" customWidth="1"/>
    <col min="8451" max="8451" width="6" style="11" customWidth="1"/>
    <col min="8452" max="8452" width="11.140625" style="11" customWidth="1"/>
    <col min="8453" max="8453" width="11" style="11" customWidth="1"/>
    <col min="8454" max="8454" width="14.7109375" style="11" customWidth="1"/>
    <col min="8455" max="8455" width="8" style="11" customWidth="1"/>
    <col min="8456" max="8456" width="8.7109375" style="11" customWidth="1"/>
    <col min="8457" max="8704" width="9.140625" style="11"/>
    <col min="8705" max="8705" width="10.7109375" style="11" customWidth="1"/>
    <col min="8706" max="8706" width="84.85546875" style="11" customWidth="1"/>
    <col min="8707" max="8707" width="6" style="11" customWidth="1"/>
    <col min="8708" max="8708" width="11.140625" style="11" customWidth="1"/>
    <col min="8709" max="8709" width="11" style="11" customWidth="1"/>
    <col min="8710" max="8710" width="14.7109375" style="11" customWidth="1"/>
    <col min="8711" max="8711" width="8" style="11" customWidth="1"/>
    <col min="8712" max="8712" width="8.7109375" style="11" customWidth="1"/>
    <col min="8713" max="8960" width="9.140625" style="11"/>
    <col min="8961" max="8961" width="10.7109375" style="11" customWidth="1"/>
    <col min="8962" max="8962" width="84.85546875" style="11" customWidth="1"/>
    <col min="8963" max="8963" width="6" style="11" customWidth="1"/>
    <col min="8964" max="8964" width="11.140625" style="11" customWidth="1"/>
    <col min="8965" max="8965" width="11" style="11" customWidth="1"/>
    <col min="8966" max="8966" width="14.7109375" style="11" customWidth="1"/>
    <col min="8967" max="8967" width="8" style="11" customWidth="1"/>
    <col min="8968" max="8968" width="8.7109375" style="11" customWidth="1"/>
    <col min="8969" max="9216" width="9.140625" style="11"/>
    <col min="9217" max="9217" width="10.7109375" style="11" customWidth="1"/>
    <col min="9218" max="9218" width="84.85546875" style="11" customWidth="1"/>
    <col min="9219" max="9219" width="6" style="11" customWidth="1"/>
    <col min="9220" max="9220" width="11.140625" style="11" customWidth="1"/>
    <col min="9221" max="9221" width="11" style="11" customWidth="1"/>
    <col min="9222" max="9222" width="14.7109375" style="11" customWidth="1"/>
    <col min="9223" max="9223" width="8" style="11" customWidth="1"/>
    <col min="9224" max="9224" width="8.7109375" style="11" customWidth="1"/>
    <col min="9225" max="9472" width="9.140625" style="11"/>
    <col min="9473" max="9473" width="10.7109375" style="11" customWidth="1"/>
    <col min="9474" max="9474" width="84.85546875" style="11" customWidth="1"/>
    <col min="9475" max="9475" width="6" style="11" customWidth="1"/>
    <col min="9476" max="9476" width="11.140625" style="11" customWidth="1"/>
    <col min="9477" max="9477" width="11" style="11" customWidth="1"/>
    <col min="9478" max="9478" width="14.7109375" style="11" customWidth="1"/>
    <col min="9479" max="9479" width="8" style="11" customWidth="1"/>
    <col min="9480" max="9480" width="8.7109375" style="11" customWidth="1"/>
    <col min="9481" max="9728" width="9.140625" style="11"/>
    <col min="9729" max="9729" width="10.7109375" style="11" customWidth="1"/>
    <col min="9730" max="9730" width="84.85546875" style="11" customWidth="1"/>
    <col min="9731" max="9731" width="6" style="11" customWidth="1"/>
    <col min="9732" max="9732" width="11.140625" style="11" customWidth="1"/>
    <col min="9733" max="9733" width="11" style="11" customWidth="1"/>
    <col min="9734" max="9734" width="14.7109375" style="11" customWidth="1"/>
    <col min="9735" max="9735" width="8" style="11" customWidth="1"/>
    <col min="9736" max="9736" width="8.7109375" style="11" customWidth="1"/>
    <col min="9737" max="9984" width="9.140625" style="11"/>
    <col min="9985" max="9985" width="10.7109375" style="11" customWidth="1"/>
    <col min="9986" max="9986" width="84.85546875" style="11" customWidth="1"/>
    <col min="9987" max="9987" width="6" style="11" customWidth="1"/>
    <col min="9988" max="9988" width="11.140625" style="11" customWidth="1"/>
    <col min="9989" max="9989" width="11" style="11" customWidth="1"/>
    <col min="9990" max="9990" width="14.7109375" style="11" customWidth="1"/>
    <col min="9991" max="9991" width="8" style="11" customWidth="1"/>
    <col min="9992" max="9992" width="8.7109375" style="11" customWidth="1"/>
    <col min="9993" max="10240" width="9.140625" style="11"/>
    <col min="10241" max="10241" width="10.7109375" style="11" customWidth="1"/>
    <col min="10242" max="10242" width="84.85546875" style="11" customWidth="1"/>
    <col min="10243" max="10243" width="6" style="11" customWidth="1"/>
    <col min="10244" max="10244" width="11.140625" style="11" customWidth="1"/>
    <col min="10245" max="10245" width="11" style="11" customWidth="1"/>
    <col min="10246" max="10246" width="14.7109375" style="11" customWidth="1"/>
    <col min="10247" max="10247" width="8" style="11" customWidth="1"/>
    <col min="10248" max="10248" width="8.7109375" style="11" customWidth="1"/>
    <col min="10249" max="10496" width="9.140625" style="11"/>
    <col min="10497" max="10497" width="10.7109375" style="11" customWidth="1"/>
    <col min="10498" max="10498" width="84.85546875" style="11" customWidth="1"/>
    <col min="10499" max="10499" width="6" style="11" customWidth="1"/>
    <col min="10500" max="10500" width="11.140625" style="11" customWidth="1"/>
    <col min="10501" max="10501" width="11" style="11" customWidth="1"/>
    <col min="10502" max="10502" width="14.7109375" style="11" customWidth="1"/>
    <col min="10503" max="10503" width="8" style="11" customWidth="1"/>
    <col min="10504" max="10504" width="8.7109375" style="11" customWidth="1"/>
    <col min="10505" max="10752" width="9.140625" style="11"/>
    <col min="10753" max="10753" width="10.7109375" style="11" customWidth="1"/>
    <col min="10754" max="10754" width="84.85546875" style="11" customWidth="1"/>
    <col min="10755" max="10755" width="6" style="11" customWidth="1"/>
    <col min="10756" max="10756" width="11.140625" style="11" customWidth="1"/>
    <col min="10757" max="10757" width="11" style="11" customWidth="1"/>
    <col min="10758" max="10758" width="14.7109375" style="11" customWidth="1"/>
    <col min="10759" max="10759" width="8" style="11" customWidth="1"/>
    <col min="10760" max="10760" width="8.7109375" style="11" customWidth="1"/>
    <col min="10761" max="11008" width="9.140625" style="11"/>
    <col min="11009" max="11009" width="10.7109375" style="11" customWidth="1"/>
    <col min="11010" max="11010" width="84.85546875" style="11" customWidth="1"/>
    <col min="11011" max="11011" width="6" style="11" customWidth="1"/>
    <col min="11012" max="11012" width="11.140625" style="11" customWidth="1"/>
    <col min="11013" max="11013" width="11" style="11" customWidth="1"/>
    <col min="11014" max="11014" width="14.7109375" style="11" customWidth="1"/>
    <col min="11015" max="11015" width="8" style="11" customWidth="1"/>
    <col min="11016" max="11016" width="8.7109375" style="11" customWidth="1"/>
    <col min="11017" max="11264" width="9.140625" style="11"/>
    <col min="11265" max="11265" width="10.7109375" style="11" customWidth="1"/>
    <col min="11266" max="11266" width="84.85546875" style="11" customWidth="1"/>
    <col min="11267" max="11267" width="6" style="11" customWidth="1"/>
    <col min="11268" max="11268" width="11.140625" style="11" customWidth="1"/>
    <col min="11269" max="11269" width="11" style="11" customWidth="1"/>
    <col min="11270" max="11270" width="14.7109375" style="11" customWidth="1"/>
    <col min="11271" max="11271" width="8" style="11" customWidth="1"/>
    <col min="11272" max="11272" width="8.7109375" style="11" customWidth="1"/>
    <col min="11273" max="11520" width="9.140625" style="11"/>
    <col min="11521" max="11521" width="10.7109375" style="11" customWidth="1"/>
    <col min="11522" max="11522" width="84.85546875" style="11" customWidth="1"/>
    <col min="11523" max="11523" width="6" style="11" customWidth="1"/>
    <col min="11524" max="11524" width="11.140625" style="11" customWidth="1"/>
    <col min="11525" max="11525" width="11" style="11" customWidth="1"/>
    <col min="11526" max="11526" width="14.7109375" style="11" customWidth="1"/>
    <col min="11527" max="11527" width="8" style="11" customWidth="1"/>
    <col min="11528" max="11528" width="8.7109375" style="11" customWidth="1"/>
    <col min="11529" max="11776" width="9.140625" style="11"/>
    <col min="11777" max="11777" width="10.7109375" style="11" customWidth="1"/>
    <col min="11778" max="11778" width="84.85546875" style="11" customWidth="1"/>
    <col min="11779" max="11779" width="6" style="11" customWidth="1"/>
    <col min="11780" max="11780" width="11.140625" style="11" customWidth="1"/>
    <col min="11781" max="11781" width="11" style="11" customWidth="1"/>
    <col min="11782" max="11782" width="14.7109375" style="11" customWidth="1"/>
    <col min="11783" max="11783" width="8" style="11" customWidth="1"/>
    <col min="11784" max="11784" width="8.7109375" style="11" customWidth="1"/>
    <col min="11785" max="12032" width="9.140625" style="11"/>
    <col min="12033" max="12033" width="10.7109375" style="11" customWidth="1"/>
    <col min="12034" max="12034" width="84.85546875" style="11" customWidth="1"/>
    <col min="12035" max="12035" width="6" style="11" customWidth="1"/>
    <col min="12036" max="12036" width="11.140625" style="11" customWidth="1"/>
    <col min="12037" max="12037" width="11" style="11" customWidth="1"/>
    <col min="12038" max="12038" width="14.7109375" style="11" customWidth="1"/>
    <col min="12039" max="12039" width="8" style="11" customWidth="1"/>
    <col min="12040" max="12040" width="8.7109375" style="11" customWidth="1"/>
    <col min="12041" max="12288" width="9.140625" style="11"/>
    <col min="12289" max="12289" width="10.7109375" style="11" customWidth="1"/>
    <col min="12290" max="12290" width="84.85546875" style="11" customWidth="1"/>
    <col min="12291" max="12291" width="6" style="11" customWidth="1"/>
    <col min="12292" max="12292" width="11.140625" style="11" customWidth="1"/>
    <col min="12293" max="12293" width="11" style="11" customWidth="1"/>
    <col min="12294" max="12294" width="14.7109375" style="11" customWidth="1"/>
    <col min="12295" max="12295" width="8" style="11" customWidth="1"/>
    <col min="12296" max="12296" width="8.7109375" style="11" customWidth="1"/>
    <col min="12297" max="12544" width="9.140625" style="11"/>
    <col min="12545" max="12545" width="10.7109375" style="11" customWidth="1"/>
    <col min="12546" max="12546" width="84.85546875" style="11" customWidth="1"/>
    <col min="12547" max="12547" width="6" style="11" customWidth="1"/>
    <col min="12548" max="12548" width="11.140625" style="11" customWidth="1"/>
    <col min="12549" max="12549" width="11" style="11" customWidth="1"/>
    <col min="12550" max="12550" width="14.7109375" style="11" customWidth="1"/>
    <col min="12551" max="12551" width="8" style="11" customWidth="1"/>
    <col min="12552" max="12552" width="8.7109375" style="11" customWidth="1"/>
    <col min="12553" max="12800" width="9.140625" style="11"/>
    <col min="12801" max="12801" width="10.7109375" style="11" customWidth="1"/>
    <col min="12802" max="12802" width="84.85546875" style="11" customWidth="1"/>
    <col min="12803" max="12803" width="6" style="11" customWidth="1"/>
    <col min="12804" max="12804" width="11.140625" style="11" customWidth="1"/>
    <col min="12805" max="12805" width="11" style="11" customWidth="1"/>
    <col min="12806" max="12806" width="14.7109375" style="11" customWidth="1"/>
    <col min="12807" max="12807" width="8" style="11" customWidth="1"/>
    <col min="12808" max="12808" width="8.7109375" style="11" customWidth="1"/>
    <col min="12809" max="13056" width="9.140625" style="11"/>
    <col min="13057" max="13057" width="10.7109375" style="11" customWidth="1"/>
    <col min="13058" max="13058" width="84.85546875" style="11" customWidth="1"/>
    <col min="13059" max="13059" width="6" style="11" customWidth="1"/>
    <col min="13060" max="13060" width="11.140625" style="11" customWidth="1"/>
    <col min="13061" max="13061" width="11" style="11" customWidth="1"/>
    <col min="13062" max="13062" width="14.7109375" style="11" customWidth="1"/>
    <col min="13063" max="13063" width="8" style="11" customWidth="1"/>
    <col min="13064" max="13064" width="8.7109375" style="11" customWidth="1"/>
    <col min="13065" max="13312" width="9.140625" style="11"/>
    <col min="13313" max="13313" width="10.7109375" style="11" customWidth="1"/>
    <col min="13314" max="13314" width="84.85546875" style="11" customWidth="1"/>
    <col min="13315" max="13315" width="6" style="11" customWidth="1"/>
    <col min="13316" max="13316" width="11.140625" style="11" customWidth="1"/>
    <col min="13317" max="13317" width="11" style="11" customWidth="1"/>
    <col min="13318" max="13318" width="14.7109375" style="11" customWidth="1"/>
    <col min="13319" max="13319" width="8" style="11" customWidth="1"/>
    <col min="13320" max="13320" width="8.7109375" style="11" customWidth="1"/>
    <col min="13321" max="13568" width="9.140625" style="11"/>
    <col min="13569" max="13569" width="10.7109375" style="11" customWidth="1"/>
    <col min="13570" max="13570" width="84.85546875" style="11" customWidth="1"/>
    <col min="13571" max="13571" width="6" style="11" customWidth="1"/>
    <col min="13572" max="13572" width="11.140625" style="11" customWidth="1"/>
    <col min="13573" max="13573" width="11" style="11" customWidth="1"/>
    <col min="13574" max="13574" width="14.7109375" style="11" customWidth="1"/>
    <col min="13575" max="13575" width="8" style="11" customWidth="1"/>
    <col min="13576" max="13576" width="8.7109375" style="11" customWidth="1"/>
    <col min="13577" max="13824" width="9.140625" style="11"/>
    <col min="13825" max="13825" width="10.7109375" style="11" customWidth="1"/>
    <col min="13826" max="13826" width="84.85546875" style="11" customWidth="1"/>
    <col min="13827" max="13827" width="6" style="11" customWidth="1"/>
    <col min="13828" max="13828" width="11.140625" style="11" customWidth="1"/>
    <col min="13829" max="13829" width="11" style="11" customWidth="1"/>
    <col min="13830" max="13830" width="14.7109375" style="11" customWidth="1"/>
    <col min="13831" max="13831" width="8" style="11" customWidth="1"/>
    <col min="13832" max="13832" width="8.7109375" style="11" customWidth="1"/>
    <col min="13833" max="14080" width="9.140625" style="11"/>
    <col min="14081" max="14081" width="10.7109375" style="11" customWidth="1"/>
    <col min="14082" max="14082" width="84.85546875" style="11" customWidth="1"/>
    <col min="14083" max="14083" width="6" style="11" customWidth="1"/>
    <col min="14084" max="14084" width="11.140625" style="11" customWidth="1"/>
    <col min="14085" max="14085" width="11" style="11" customWidth="1"/>
    <col min="14086" max="14086" width="14.7109375" style="11" customWidth="1"/>
    <col min="14087" max="14087" width="8" style="11" customWidth="1"/>
    <col min="14088" max="14088" width="8.7109375" style="11" customWidth="1"/>
    <col min="14089" max="14336" width="9.140625" style="11"/>
    <col min="14337" max="14337" width="10.7109375" style="11" customWidth="1"/>
    <col min="14338" max="14338" width="84.85546875" style="11" customWidth="1"/>
    <col min="14339" max="14339" width="6" style="11" customWidth="1"/>
    <col min="14340" max="14340" width="11.140625" style="11" customWidth="1"/>
    <col min="14341" max="14341" width="11" style="11" customWidth="1"/>
    <col min="14342" max="14342" width="14.7109375" style="11" customWidth="1"/>
    <col min="14343" max="14343" width="8" style="11" customWidth="1"/>
    <col min="14344" max="14344" width="8.7109375" style="11" customWidth="1"/>
    <col min="14345" max="14592" width="9.140625" style="11"/>
    <col min="14593" max="14593" width="10.7109375" style="11" customWidth="1"/>
    <col min="14594" max="14594" width="84.85546875" style="11" customWidth="1"/>
    <col min="14595" max="14595" width="6" style="11" customWidth="1"/>
    <col min="14596" max="14596" width="11.140625" style="11" customWidth="1"/>
    <col min="14597" max="14597" width="11" style="11" customWidth="1"/>
    <col min="14598" max="14598" width="14.7109375" style="11" customWidth="1"/>
    <col min="14599" max="14599" width="8" style="11" customWidth="1"/>
    <col min="14600" max="14600" width="8.7109375" style="11" customWidth="1"/>
    <col min="14601" max="14848" width="9.140625" style="11"/>
    <col min="14849" max="14849" width="10.7109375" style="11" customWidth="1"/>
    <col min="14850" max="14850" width="84.85546875" style="11" customWidth="1"/>
    <col min="14851" max="14851" width="6" style="11" customWidth="1"/>
    <col min="14852" max="14852" width="11.140625" style="11" customWidth="1"/>
    <col min="14853" max="14853" width="11" style="11" customWidth="1"/>
    <col min="14854" max="14854" width="14.7109375" style="11" customWidth="1"/>
    <col min="14855" max="14855" width="8" style="11" customWidth="1"/>
    <col min="14856" max="14856" width="8.7109375" style="11" customWidth="1"/>
    <col min="14857" max="15104" width="9.140625" style="11"/>
    <col min="15105" max="15105" width="10.7109375" style="11" customWidth="1"/>
    <col min="15106" max="15106" width="84.85546875" style="11" customWidth="1"/>
    <col min="15107" max="15107" width="6" style="11" customWidth="1"/>
    <col min="15108" max="15108" width="11.140625" style="11" customWidth="1"/>
    <col min="15109" max="15109" width="11" style="11" customWidth="1"/>
    <col min="15110" max="15110" width="14.7109375" style="11" customWidth="1"/>
    <col min="15111" max="15111" width="8" style="11" customWidth="1"/>
    <col min="15112" max="15112" width="8.7109375" style="11" customWidth="1"/>
    <col min="15113" max="15360" width="9.140625" style="11"/>
    <col min="15361" max="15361" width="10.7109375" style="11" customWidth="1"/>
    <col min="15362" max="15362" width="84.85546875" style="11" customWidth="1"/>
    <col min="15363" max="15363" width="6" style="11" customWidth="1"/>
    <col min="15364" max="15364" width="11.140625" style="11" customWidth="1"/>
    <col min="15365" max="15365" width="11" style="11" customWidth="1"/>
    <col min="15366" max="15366" width="14.7109375" style="11" customWidth="1"/>
    <col min="15367" max="15367" width="8" style="11" customWidth="1"/>
    <col min="15368" max="15368" width="8.7109375" style="11" customWidth="1"/>
    <col min="15369" max="15616" width="9.140625" style="11"/>
    <col min="15617" max="15617" width="10.7109375" style="11" customWidth="1"/>
    <col min="15618" max="15618" width="84.85546875" style="11" customWidth="1"/>
    <col min="15619" max="15619" width="6" style="11" customWidth="1"/>
    <col min="15620" max="15620" width="11.140625" style="11" customWidth="1"/>
    <col min="15621" max="15621" width="11" style="11" customWidth="1"/>
    <col min="15622" max="15622" width="14.7109375" style="11" customWidth="1"/>
    <col min="15623" max="15623" width="8" style="11" customWidth="1"/>
    <col min="15624" max="15624" width="8.7109375" style="11" customWidth="1"/>
    <col min="15625" max="15872" width="9.140625" style="11"/>
    <col min="15873" max="15873" width="10.7109375" style="11" customWidth="1"/>
    <col min="15874" max="15874" width="84.85546875" style="11" customWidth="1"/>
    <col min="15875" max="15875" width="6" style="11" customWidth="1"/>
    <col min="15876" max="15876" width="11.140625" style="11" customWidth="1"/>
    <col min="15877" max="15877" width="11" style="11" customWidth="1"/>
    <col min="15878" max="15878" width="14.7109375" style="11" customWidth="1"/>
    <col min="15879" max="15879" width="8" style="11" customWidth="1"/>
    <col min="15880" max="15880" width="8.7109375" style="11" customWidth="1"/>
    <col min="15881" max="16128" width="9.140625" style="11"/>
    <col min="16129" max="16129" width="10.7109375" style="11" customWidth="1"/>
    <col min="16130" max="16130" width="84.85546875" style="11" customWidth="1"/>
    <col min="16131" max="16131" width="6" style="11" customWidth="1"/>
    <col min="16132" max="16132" width="11.140625" style="11" customWidth="1"/>
    <col min="16133" max="16133" width="11" style="11" customWidth="1"/>
    <col min="16134" max="16134" width="14.7109375" style="11" customWidth="1"/>
    <col min="16135" max="16135" width="8" style="11" customWidth="1"/>
    <col min="16136" max="16136" width="8.7109375" style="11" customWidth="1"/>
    <col min="16137" max="16384" width="9.140625" style="11"/>
  </cols>
  <sheetData>
    <row r="1" spans="1:9" s="66" customFormat="1" ht="14.25" customHeight="1" x14ac:dyDescent="0.2">
      <c r="A1" s="65" t="s">
        <v>0</v>
      </c>
      <c r="B1" s="1" t="s">
        <v>1</v>
      </c>
      <c r="C1" s="66" t="s">
        <v>2</v>
      </c>
      <c r="D1" s="67" t="s">
        <v>3</v>
      </c>
      <c r="E1" s="68" t="s">
        <v>4</v>
      </c>
      <c r="F1" s="68" t="s">
        <v>5</v>
      </c>
      <c r="G1" s="66" t="s">
        <v>6</v>
      </c>
      <c r="H1" s="69" t="s">
        <v>7</v>
      </c>
    </row>
    <row r="2" spans="1:9" s="4" customFormat="1" ht="14.25" customHeight="1" x14ac:dyDescent="0.2">
      <c r="A2" s="2"/>
      <c r="B2" s="70" t="s">
        <v>109</v>
      </c>
      <c r="D2" s="8"/>
      <c r="E2" s="7"/>
      <c r="F2" s="7"/>
      <c r="H2" s="9"/>
    </row>
    <row r="3" spans="1:9" s="4" customFormat="1" ht="14.25" customHeight="1" x14ac:dyDescent="0.2">
      <c r="A3" s="2" t="s">
        <v>8</v>
      </c>
      <c r="B3" s="70" t="s">
        <v>9</v>
      </c>
      <c r="D3" s="8"/>
      <c r="E3" s="7"/>
      <c r="F3" s="7">
        <f>F11</f>
        <v>0</v>
      </c>
      <c r="H3" s="9"/>
    </row>
    <row r="4" spans="1:9" s="4" customFormat="1" ht="14.25" customHeight="1" x14ac:dyDescent="0.2">
      <c r="A4" s="2" t="s">
        <v>10</v>
      </c>
      <c r="B4" s="70" t="s">
        <v>11</v>
      </c>
      <c r="D4" s="8"/>
      <c r="E4" s="7"/>
      <c r="F4" s="7">
        <f>F52</f>
        <v>0</v>
      </c>
      <c r="H4" s="9"/>
    </row>
    <row r="5" spans="1:9" s="72" customFormat="1" ht="14.25" customHeight="1" x14ac:dyDescent="0.2">
      <c r="A5" s="71"/>
      <c r="B5" s="70" t="s">
        <v>12</v>
      </c>
      <c r="D5" s="73"/>
      <c r="E5" s="74"/>
      <c r="F5" s="74">
        <f>F3+F4</f>
        <v>0</v>
      </c>
      <c r="H5" s="75"/>
    </row>
    <row r="6" spans="1:9" s="72" customFormat="1" ht="14.25" customHeight="1" x14ac:dyDescent="0.2">
      <c r="A6" s="71"/>
      <c r="B6" s="70" t="s">
        <v>13</v>
      </c>
      <c r="D6" s="73"/>
      <c r="E6" s="74"/>
      <c r="F6" s="74">
        <f>F5*0.21</f>
        <v>0</v>
      </c>
      <c r="H6" s="75"/>
    </row>
    <row r="7" spans="1:9" s="72" customFormat="1" ht="14.25" customHeight="1" x14ac:dyDescent="0.2">
      <c r="A7" s="71"/>
      <c r="B7" s="70" t="s">
        <v>14</v>
      </c>
      <c r="D7" s="73"/>
      <c r="E7" s="74"/>
      <c r="F7" s="74">
        <f>F5+F6</f>
        <v>0</v>
      </c>
      <c r="H7" s="75"/>
    </row>
    <row r="8" spans="1:9" ht="14.25" customHeight="1" x14ac:dyDescent="0.2"/>
    <row r="9" spans="1:9" s="5" customFormat="1" ht="14.25" customHeight="1" x14ac:dyDescent="0.2">
      <c r="A9" s="71" t="s">
        <v>8</v>
      </c>
      <c r="B9" s="76" t="s">
        <v>9</v>
      </c>
      <c r="C9" s="4"/>
      <c r="D9" s="8"/>
      <c r="E9" s="7"/>
      <c r="F9" s="7"/>
      <c r="G9" s="77"/>
      <c r="H9" s="78"/>
    </row>
    <row r="10" spans="1:9" s="5" customFormat="1" ht="14.25" customHeight="1" x14ac:dyDescent="0.2">
      <c r="A10" s="2"/>
      <c r="B10" s="5" t="s">
        <v>15</v>
      </c>
      <c r="C10" s="4"/>
      <c r="D10" s="8"/>
      <c r="E10" s="7"/>
      <c r="F10" s="7">
        <f>F46</f>
        <v>0</v>
      </c>
      <c r="H10" s="15"/>
    </row>
    <row r="11" spans="1:9" s="79" customFormat="1" ht="14.25" customHeight="1" x14ac:dyDescent="0.2">
      <c r="A11" s="71"/>
      <c r="B11" s="79" t="s">
        <v>16</v>
      </c>
      <c r="C11" s="72"/>
      <c r="D11" s="73"/>
      <c r="E11" s="74"/>
      <c r="F11" s="74">
        <f>F10</f>
        <v>0</v>
      </c>
      <c r="H11" s="80"/>
    </row>
    <row r="12" spans="1:9" s="5" customFormat="1" ht="14.25" customHeight="1" x14ac:dyDescent="0.2">
      <c r="A12" s="2"/>
      <c r="C12" s="4"/>
      <c r="D12" s="16"/>
      <c r="E12" s="7"/>
      <c r="F12" s="7"/>
      <c r="H12" s="15"/>
    </row>
    <row r="13" spans="1:9" ht="13.5" customHeight="1" x14ac:dyDescent="0.2">
      <c r="A13" s="18">
        <v>111212351</v>
      </c>
      <c r="B13" s="19" t="s">
        <v>17</v>
      </c>
      <c r="C13" s="20" t="s">
        <v>23</v>
      </c>
      <c r="D13" s="16">
        <v>9</v>
      </c>
      <c r="E13" s="83"/>
      <c r="F13" s="14">
        <f t="shared" ref="F13:F14" si="0">D13*E13</f>
        <v>0</v>
      </c>
      <c r="G13" s="11"/>
      <c r="I13" s="22"/>
    </row>
    <row r="14" spans="1:9" ht="13.5" customHeight="1" x14ac:dyDescent="0.2">
      <c r="A14" s="18">
        <v>111212355</v>
      </c>
      <c r="B14" s="19" t="s">
        <v>111</v>
      </c>
      <c r="C14" s="20" t="s">
        <v>23</v>
      </c>
      <c r="D14" s="16">
        <v>172</v>
      </c>
      <c r="E14" s="90"/>
      <c r="F14" s="14">
        <f t="shared" si="0"/>
        <v>0</v>
      </c>
      <c r="G14" s="11"/>
      <c r="I14" s="22"/>
    </row>
    <row r="15" spans="1:9" x14ac:dyDescent="0.2">
      <c r="A15" s="10">
        <v>112151111</v>
      </c>
      <c r="B15" s="11" t="s">
        <v>19</v>
      </c>
      <c r="C15" s="12" t="s">
        <v>20</v>
      </c>
      <c r="D15" s="16">
        <v>1</v>
      </c>
      <c r="E15" s="90"/>
      <c r="F15" s="14">
        <f t="shared" ref="F15:F16" si="1">D15*E15</f>
        <v>0</v>
      </c>
      <c r="G15" s="11"/>
      <c r="I15" s="22"/>
    </row>
    <row r="16" spans="1:9" x14ac:dyDescent="0.2">
      <c r="A16" s="10">
        <v>112151112</v>
      </c>
      <c r="B16" s="11" t="s">
        <v>21</v>
      </c>
      <c r="C16" s="12" t="s">
        <v>20</v>
      </c>
      <c r="D16" s="16">
        <v>4</v>
      </c>
      <c r="E16" s="90"/>
      <c r="F16" s="14">
        <f t="shared" si="1"/>
        <v>0</v>
      </c>
      <c r="G16" s="11"/>
      <c r="I16" s="22"/>
    </row>
    <row r="17" spans="1:14" ht="14.25" customHeight="1" x14ac:dyDescent="0.2">
      <c r="A17" s="18">
        <v>112151352</v>
      </c>
      <c r="B17" s="19" t="s">
        <v>80</v>
      </c>
      <c r="C17" s="20" t="s">
        <v>20</v>
      </c>
      <c r="D17" s="16">
        <v>2</v>
      </c>
      <c r="F17" s="14">
        <f>D17*E17</f>
        <v>0</v>
      </c>
      <c r="G17" s="11"/>
      <c r="I17" s="22"/>
      <c r="J17" s="22"/>
    </row>
    <row r="18" spans="1:14" ht="14.25" customHeight="1" x14ac:dyDescent="0.2">
      <c r="A18" s="18">
        <v>112151353</v>
      </c>
      <c r="B18" s="19" t="s">
        <v>81</v>
      </c>
      <c r="C18" s="20" t="s">
        <v>20</v>
      </c>
      <c r="D18" s="16">
        <v>1</v>
      </c>
      <c r="F18" s="14">
        <f>D18*E18</f>
        <v>0</v>
      </c>
      <c r="G18" s="11"/>
      <c r="I18" s="22"/>
      <c r="J18" s="22"/>
    </row>
    <row r="19" spans="1:14" ht="15" customHeight="1" x14ac:dyDescent="0.2">
      <c r="A19" s="18">
        <v>112151355</v>
      </c>
      <c r="B19" s="19" t="s">
        <v>82</v>
      </c>
      <c r="C19" s="20" t="s">
        <v>20</v>
      </c>
      <c r="D19" s="64">
        <v>1</v>
      </c>
      <c r="E19" s="82"/>
      <c r="F19" s="14">
        <f t="shared" ref="F19:F40" si="2">D19*E19</f>
        <v>0</v>
      </c>
      <c r="G19" s="20"/>
    </row>
    <row r="20" spans="1:14" ht="14.25" customHeight="1" x14ac:dyDescent="0.2">
      <c r="A20" s="18">
        <v>112251221</v>
      </c>
      <c r="B20" s="19" t="s">
        <v>22</v>
      </c>
      <c r="C20" s="20" t="s">
        <v>23</v>
      </c>
      <c r="D20" s="64">
        <v>0.61</v>
      </c>
      <c r="E20" s="82"/>
      <c r="F20" s="14">
        <f t="shared" si="2"/>
        <v>0</v>
      </c>
      <c r="G20" s="11"/>
      <c r="J20" s="22"/>
      <c r="N20" s="19"/>
    </row>
    <row r="21" spans="1:14" ht="14.25" customHeight="1" x14ac:dyDescent="0.2">
      <c r="A21" s="18">
        <v>122911121</v>
      </c>
      <c r="B21" s="19" t="s">
        <v>24</v>
      </c>
      <c r="C21" s="20" t="s">
        <v>23</v>
      </c>
      <c r="D21" s="64">
        <v>0.61</v>
      </c>
      <c r="E21" s="82"/>
      <c r="F21" s="14">
        <f t="shared" si="2"/>
        <v>0</v>
      </c>
      <c r="G21" s="11"/>
      <c r="J21" s="22"/>
      <c r="N21" s="19"/>
    </row>
    <row r="22" spans="1:14" ht="14.25" customHeight="1" x14ac:dyDescent="0.2">
      <c r="A22" s="18">
        <v>174111121</v>
      </c>
      <c r="B22" s="19" t="s">
        <v>25</v>
      </c>
      <c r="C22" s="20" t="s">
        <v>23</v>
      </c>
      <c r="D22" s="64">
        <v>0.61</v>
      </c>
      <c r="E22" s="82"/>
      <c r="F22" s="14">
        <f t="shared" si="2"/>
        <v>0</v>
      </c>
      <c r="G22" s="11"/>
      <c r="J22" s="22"/>
      <c r="N22" s="19"/>
    </row>
    <row r="23" spans="1:14" ht="13.5" customHeight="1" x14ac:dyDescent="0.2">
      <c r="A23" s="18">
        <v>162201401</v>
      </c>
      <c r="B23" s="19" t="s">
        <v>26</v>
      </c>
      <c r="C23" s="20" t="s">
        <v>20</v>
      </c>
      <c r="D23" s="16">
        <v>1</v>
      </c>
      <c r="E23" s="83"/>
      <c r="F23" s="14">
        <f t="shared" si="2"/>
        <v>0</v>
      </c>
      <c r="G23" s="11"/>
      <c r="I23" s="22"/>
    </row>
    <row r="24" spans="1:14" ht="13.5" customHeight="1" x14ac:dyDescent="0.2">
      <c r="A24" s="18">
        <v>162201402</v>
      </c>
      <c r="B24" s="19" t="s">
        <v>27</v>
      </c>
      <c r="C24" s="20" t="s">
        <v>20</v>
      </c>
      <c r="D24" s="16">
        <v>1</v>
      </c>
      <c r="E24" s="83"/>
      <c r="F24" s="14">
        <f t="shared" si="2"/>
        <v>0</v>
      </c>
      <c r="G24" s="11"/>
      <c r="I24" s="22"/>
    </row>
    <row r="25" spans="1:14" ht="13.5" customHeight="1" x14ac:dyDescent="0.2">
      <c r="A25" s="18">
        <v>162201405</v>
      </c>
      <c r="B25" s="19" t="s">
        <v>83</v>
      </c>
      <c r="C25" s="20" t="s">
        <v>20</v>
      </c>
      <c r="D25" s="16">
        <v>6</v>
      </c>
      <c r="E25" s="83"/>
      <c r="F25" s="14">
        <f t="shared" si="2"/>
        <v>0</v>
      </c>
      <c r="G25" s="11"/>
      <c r="I25" s="22"/>
    </row>
    <row r="26" spans="1:14" ht="13.5" customHeight="1" x14ac:dyDescent="0.2">
      <c r="A26" s="18">
        <v>162201407</v>
      </c>
      <c r="B26" s="19" t="s">
        <v>112</v>
      </c>
      <c r="C26" s="20" t="s">
        <v>20</v>
      </c>
      <c r="D26" s="16">
        <v>1</v>
      </c>
      <c r="E26" s="90"/>
      <c r="F26" s="14">
        <f t="shared" si="2"/>
        <v>0</v>
      </c>
      <c r="G26" s="11"/>
      <c r="I26" s="22"/>
    </row>
    <row r="27" spans="1:14" ht="13.5" customHeight="1" x14ac:dyDescent="0.2">
      <c r="A27" s="18">
        <v>162201411</v>
      </c>
      <c r="B27" s="19" t="s">
        <v>28</v>
      </c>
      <c r="C27" s="20" t="s">
        <v>20</v>
      </c>
      <c r="D27" s="16">
        <v>1</v>
      </c>
      <c r="E27" s="83"/>
      <c r="F27" s="14">
        <f t="shared" si="2"/>
        <v>0</v>
      </c>
      <c r="G27" s="11"/>
      <c r="I27" s="22"/>
    </row>
    <row r="28" spans="1:14" ht="13.5" customHeight="1" x14ac:dyDescent="0.2">
      <c r="A28" s="18">
        <v>162201412</v>
      </c>
      <c r="B28" s="19" t="s">
        <v>29</v>
      </c>
      <c r="C28" s="20" t="s">
        <v>20</v>
      </c>
      <c r="D28" s="16">
        <v>1</v>
      </c>
      <c r="E28" s="83"/>
      <c r="F28" s="14">
        <f t="shared" si="2"/>
        <v>0</v>
      </c>
      <c r="G28" s="11"/>
      <c r="I28" s="22"/>
    </row>
    <row r="29" spans="1:14" ht="13.5" customHeight="1" x14ac:dyDescent="0.2">
      <c r="A29" s="18">
        <v>162201415</v>
      </c>
      <c r="B29" s="19" t="s">
        <v>84</v>
      </c>
      <c r="C29" s="20" t="s">
        <v>20</v>
      </c>
      <c r="D29" s="16">
        <v>6</v>
      </c>
      <c r="E29" s="83"/>
      <c r="F29" s="14">
        <f t="shared" si="2"/>
        <v>0</v>
      </c>
      <c r="G29" s="11"/>
      <c r="I29" s="22"/>
    </row>
    <row r="30" spans="1:14" ht="13.5" customHeight="1" x14ac:dyDescent="0.2">
      <c r="A30" s="18">
        <v>162201417</v>
      </c>
      <c r="B30" s="19" t="s">
        <v>113</v>
      </c>
      <c r="C30" s="20" t="s">
        <v>20</v>
      </c>
      <c r="D30" s="16">
        <v>1</v>
      </c>
      <c r="E30" s="90"/>
      <c r="F30" s="14">
        <f t="shared" si="2"/>
        <v>0</v>
      </c>
      <c r="G30" s="11"/>
      <c r="I30" s="22"/>
    </row>
    <row r="31" spans="1:14" ht="13.5" customHeight="1" x14ac:dyDescent="0.2">
      <c r="A31" s="18">
        <v>162301931</v>
      </c>
      <c r="B31" s="19" t="s">
        <v>121</v>
      </c>
      <c r="C31" s="20" t="s">
        <v>20</v>
      </c>
      <c r="D31" s="16">
        <v>9</v>
      </c>
      <c r="E31" s="83"/>
      <c r="F31" s="14">
        <f t="shared" si="2"/>
        <v>0</v>
      </c>
      <c r="G31" s="11"/>
      <c r="I31" s="22"/>
    </row>
    <row r="32" spans="1:14" ht="13.5" customHeight="1" x14ac:dyDescent="0.2">
      <c r="A32" s="18">
        <v>162301932</v>
      </c>
      <c r="B32" s="19" t="s">
        <v>122</v>
      </c>
      <c r="C32" s="20" t="s">
        <v>20</v>
      </c>
      <c r="D32" s="16">
        <v>9</v>
      </c>
      <c r="E32" s="83"/>
      <c r="F32" s="14">
        <f t="shared" si="2"/>
        <v>0</v>
      </c>
      <c r="G32" s="11"/>
      <c r="I32" s="22"/>
    </row>
    <row r="33" spans="1:10" ht="13.5" customHeight="1" x14ac:dyDescent="0.2">
      <c r="A33" s="18">
        <v>162301941</v>
      </c>
      <c r="B33" s="19" t="s">
        <v>123</v>
      </c>
      <c r="C33" s="20" t="s">
        <v>20</v>
      </c>
      <c r="D33" s="16">
        <v>54</v>
      </c>
      <c r="E33" s="83"/>
      <c r="F33" s="14">
        <f t="shared" si="2"/>
        <v>0</v>
      </c>
      <c r="G33" s="11"/>
      <c r="I33" s="22"/>
    </row>
    <row r="34" spans="1:10" ht="13.5" customHeight="1" x14ac:dyDescent="0.2">
      <c r="A34" s="18">
        <v>162301943</v>
      </c>
      <c r="B34" s="19" t="s">
        <v>124</v>
      </c>
      <c r="C34" s="20" t="s">
        <v>20</v>
      </c>
      <c r="D34" s="16">
        <v>9</v>
      </c>
      <c r="E34" s="90"/>
      <c r="F34" s="14">
        <f t="shared" si="2"/>
        <v>0</v>
      </c>
      <c r="G34" s="11"/>
      <c r="I34" s="22"/>
    </row>
    <row r="35" spans="1:10" ht="13.5" customHeight="1" x14ac:dyDescent="0.2">
      <c r="A35" s="10">
        <v>162301951</v>
      </c>
      <c r="B35" s="11" t="s">
        <v>125</v>
      </c>
      <c r="C35" s="12" t="s">
        <v>20</v>
      </c>
      <c r="D35" s="16">
        <v>9</v>
      </c>
      <c r="E35" s="90"/>
      <c r="F35" s="14">
        <f t="shared" si="2"/>
        <v>0</v>
      </c>
      <c r="G35" s="11"/>
    </row>
    <row r="36" spans="1:10" ht="13.5" customHeight="1" x14ac:dyDescent="0.2">
      <c r="A36" s="18">
        <v>162301952</v>
      </c>
      <c r="B36" s="19" t="s">
        <v>126</v>
      </c>
      <c r="C36" s="20" t="s">
        <v>20</v>
      </c>
      <c r="D36" s="16">
        <v>9</v>
      </c>
      <c r="E36" s="83"/>
      <c r="F36" s="14">
        <f t="shared" si="2"/>
        <v>0</v>
      </c>
      <c r="G36" s="11"/>
      <c r="I36" s="22"/>
    </row>
    <row r="37" spans="1:10" ht="13.5" customHeight="1" x14ac:dyDescent="0.2">
      <c r="A37" s="18">
        <v>162301961</v>
      </c>
      <c r="B37" s="19" t="s">
        <v>127</v>
      </c>
      <c r="C37" s="20" t="s">
        <v>20</v>
      </c>
      <c r="D37" s="16">
        <v>54</v>
      </c>
      <c r="E37" s="83"/>
      <c r="F37" s="14">
        <f t="shared" si="2"/>
        <v>0</v>
      </c>
      <c r="G37" s="11"/>
      <c r="I37" s="22"/>
    </row>
    <row r="38" spans="1:10" ht="13.5" customHeight="1" x14ac:dyDescent="0.2">
      <c r="A38" s="18">
        <v>162301963</v>
      </c>
      <c r="B38" s="19" t="s">
        <v>128</v>
      </c>
      <c r="C38" s="20" t="s">
        <v>20</v>
      </c>
      <c r="D38" s="16">
        <v>9</v>
      </c>
      <c r="E38" s="90"/>
      <c r="F38" s="14">
        <f t="shared" si="2"/>
        <v>0</v>
      </c>
      <c r="G38" s="11"/>
      <c r="I38" s="22"/>
    </row>
    <row r="39" spans="1:10" ht="14.25" x14ac:dyDescent="0.2">
      <c r="A39" s="10">
        <v>162301501</v>
      </c>
      <c r="B39" s="11" t="s">
        <v>30</v>
      </c>
      <c r="C39" s="12" t="s">
        <v>23</v>
      </c>
      <c r="D39" s="16">
        <v>181</v>
      </c>
      <c r="E39" s="90"/>
      <c r="F39" s="14">
        <f t="shared" si="2"/>
        <v>0</v>
      </c>
      <c r="G39" s="11"/>
      <c r="I39" s="22"/>
    </row>
    <row r="40" spans="1:10" ht="14.25" x14ac:dyDescent="0.2">
      <c r="A40" s="10">
        <v>162301981</v>
      </c>
      <c r="B40" s="11" t="s">
        <v>129</v>
      </c>
      <c r="C40" s="12" t="s">
        <v>23</v>
      </c>
      <c r="D40" s="16">
        <f>D39*9</f>
        <v>1629</v>
      </c>
      <c r="E40" s="90"/>
      <c r="F40" s="14">
        <f t="shared" si="2"/>
        <v>0</v>
      </c>
      <c r="G40" s="11"/>
      <c r="I40" s="22"/>
    </row>
    <row r="41" spans="1:10" ht="14.25" customHeight="1" x14ac:dyDescent="0.2">
      <c r="A41" s="18"/>
      <c r="B41" s="19" t="s">
        <v>114</v>
      </c>
      <c r="C41" s="20" t="s">
        <v>115</v>
      </c>
      <c r="D41" s="16">
        <v>4</v>
      </c>
      <c r="E41" s="90"/>
      <c r="F41" s="14">
        <f t="shared" ref="F41:F45" si="3">D41*E41</f>
        <v>0</v>
      </c>
      <c r="G41" s="12"/>
      <c r="J41" s="22"/>
    </row>
    <row r="42" spans="1:10" ht="14.25" x14ac:dyDescent="0.25">
      <c r="A42" s="91">
        <v>112155215</v>
      </c>
      <c r="B42" s="92" t="s">
        <v>31</v>
      </c>
      <c r="C42" s="93" t="s">
        <v>20</v>
      </c>
      <c r="D42" s="16">
        <v>7</v>
      </c>
      <c r="E42" s="94"/>
      <c r="F42" s="14">
        <f t="shared" si="3"/>
        <v>0</v>
      </c>
      <c r="G42" s="16"/>
      <c r="I42" s="95"/>
    </row>
    <row r="43" spans="1:10" ht="14.25" x14ac:dyDescent="0.25">
      <c r="A43" s="91">
        <v>112155221</v>
      </c>
      <c r="B43" s="92" t="s">
        <v>32</v>
      </c>
      <c r="C43" s="93" t="s">
        <v>20</v>
      </c>
      <c r="D43" s="16">
        <v>1</v>
      </c>
      <c r="E43" s="94"/>
      <c r="F43" s="14">
        <f t="shared" si="3"/>
        <v>0</v>
      </c>
      <c r="G43" s="16"/>
      <c r="I43" s="95"/>
    </row>
    <row r="44" spans="1:10" ht="14.25" x14ac:dyDescent="0.25">
      <c r="A44" s="91">
        <v>112155225</v>
      </c>
      <c r="B44" s="92" t="s">
        <v>33</v>
      </c>
      <c r="C44" s="93" t="s">
        <v>20</v>
      </c>
      <c r="D44" s="16">
        <v>1</v>
      </c>
      <c r="E44" s="94"/>
      <c r="F44" s="14">
        <f t="shared" si="3"/>
        <v>0</v>
      </c>
      <c r="G44" s="16"/>
      <c r="I44" s="95"/>
    </row>
    <row r="45" spans="1:10" ht="15.75" x14ac:dyDescent="0.25">
      <c r="A45" s="91">
        <v>112155311</v>
      </c>
      <c r="B45" s="92" t="s">
        <v>34</v>
      </c>
      <c r="C45" s="93" t="s">
        <v>132</v>
      </c>
      <c r="D45" s="16">
        <v>181</v>
      </c>
      <c r="E45" s="94"/>
      <c r="F45" s="14">
        <f t="shared" si="3"/>
        <v>0</v>
      </c>
      <c r="G45" s="16"/>
      <c r="I45" s="95"/>
    </row>
    <row r="46" spans="1:10" ht="14.25" customHeight="1" x14ac:dyDescent="0.2">
      <c r="A46" s="18"/>
      <c r="B46" s="19" t="s">
        <v>35</v>
      </c>
      <c r="C46" s="20"/>
      <c r="F46" s="81">
        <f>SUM(F13:F45)</f>
        <v>0</v>
      </c>
      <c r="G46" s="11"/>
    </row>
    <row r="47" spans="1:10" s="5" customFormat="1" ht="14.25" customHeight="1" x14ac:dyDescent="0.2">
      <c r="A47" s="2"/>
      <c r="B47" s="1"/>
      <c r="C47" s="4"/>
      <c r="D47" s="8"/>
      <c r="E47" s="7"/>
      <c r="F47" s="7"/>
      <c r="H47" s="11"/>
    </row>
    <row r="48" spans="1:10" s="5" customFormat="1" ht="14.25" customHeight="1" x14ac:dyDescent="0.2">
      <c r="A48" s="71" t="s">
        <v>10</v>
      </c>
      <c r="B48" s="76" t="s">
        <v>36</v>
      </c>
      <c r="C48" s="4"/>
      <c r="D48" s="8"/>
      <c r="E48" s="7"/>
      <c r="F48" s="7"/>
      <c r="G48" s="77"/>
      <c r="H48" s="11"/>
    </row>
    <row r="49" spans="1:14" s="5" customFormat="1" ht="14.25" customHeight="1" x14ac:dyDescent="0.2">
      <c r="A49" s="2"/>
      <c r="B49" s="5" t="s">
        <v>15</v>
      </c>
      <c r="C49" s="4"/>
      <c r="D49" s="8"/>
      <c r="E49" s="7"/>
      <c r="F49" s="7">
        <f>F72</f>
        <v>0</v>
      </c>
      <c r="H49" s="11"/>
    </row>
    <row r="50" spans="1:14" s="5" customFormat="1" ht="14.25" customHeight="1" x14ac:dyDescent="0.2">
      <c r="A50" s="2"/>
      <c r="B50" s="5" t="s">
        <v>37</v>
      </c>
      <c r="C50" s="4"/>
      <c r="D50" s="8"/>
      <c r="E50" s="7"/>
      <c r="F50" s="7">
        <f>F114</f>
        <v>0</v>
      </c>
      <c r="H50" s="11"/>
    </row>
    <row r="51" spans="1:14" s="5" customFormat="1" ht="14.25" customHeight="1" x14ac:dyDescent="0.2">
      <c r="A51" s="2"/>
      <c r="B51" s="5" t="s">
        <v>38</v>
      </c>
      <c r="C51" s="4"/>
      <c r="D51" s="8"/>
      <c r="E51" s="7"/>
      <c r="F51" s="7">
        <f>F117</f>
        <v>0</v>
      </c>
      <c r="H51" s="11"/>
    </row>
    <row r="52" spans="1:14" s="79" customFormat="1" ht="14.25" customHeight="1" x14ac:dyDescent="0.2">
      <c r="A52" s="71"/>
      <c r="B52" s="79" t="s">
        <v>16</v>
      </c>
      <c r="C52" s="72"/>
      <c r="D52" s="73"/>
      <c r="E52" s="74"/>
      <c r="F52" s="74">
        <f>F49+F50+F51</f>
        <v>0</v>
      </c>
      <c r="H52" s="11"/>
    </row>
    <row r="53" spans="1:14" s="5" customFormat="1" ht="14.25" customHeight="1" x14ac:dyDescent="0.2">
      <c r="A53" s="2"/>
      <c r="C53" s="4"/>
      <c r="D53" s="8"/>
      <c r="E53" s="7"/>
      <c r="F53" s="7"/>
      <c r="H53" s="11"/>
    </row>
    <row r="54" spans="1:14" ht="14.25" customHeight="1" x14ac:dyDescent="0.2">
      <c r="A54" s="10" t="s">
        <v>39</v>
      </c>
    </row>
    <row r="55" spans="1:14" ht="14.25" customHeight="1" x14ac:dyDescent="0.2">
      <c r="A55" s="18">
        <v>111301111</v>
      </c>
      <c r="B55" s="19" t="s">
        <v>40</v>
      </c>
      <c r="C55" s="20" t="s">
        <v>23</v>
      </c>
      <c r="D55" s="64">
        <v>40</v>
      </c>
      <c r="E55" s="82"/>
      <c r="F55" s="14">
        <f t="shared" ref="F55:F68" si="4">D55*E55</f>
        <v>0</v>
      </c>
      <c r="G55" s="20"/>
      <c r="N55" s="22"/>
    </row>
    <row r="56" spans="1:14" ht="14.25" customHeight="1" x14ac:dyDescent="0.2">
      <c r="A56" s="18">
        <v>183101213</v>
      </c>
      <c r="B56" s="19" t="s">
        <v>60</v>
      </c>
      <c r="C56" s="20" t="s">
        <v>20</v>
      </c>
      <c r="D56" s="64">
        <v>32</v>
      </c>
      <c r="E56" s="82"/>
      <c r="F56" s="14">
        <f t="shared" si="4"/>
        <v>0</v>
      </c>
      <c r="G56" s="20"/>
      <c r="N56" s="22"/>
    </row>
    <row r="57" spans="1:14" ht="14.25" customHeight="1" x14ac:dyDescent="0.2">
      <c r="A57" s="18">
        <v>183101221</v>
      </c>
      <c r="B57" s="19" t="s">
        <v>85</v>
      </c>
      <c r="C57" s="20" t="s">
        <v>20</v>
      </c>
      <c r="D57" s="64">
        <v>10</v>
      </c>
      <c r="E57" s="82"/>
      <c r="F57" s="14">
        <f t="shared" si="4"/>
        <v>0</v>
      </c>
      <c r="G57" s="20"/>
      <c r="N57" s="22"/>
    </row>
    <row r="58" spans="1:14" ht="14.25" customHeight="1" x14ac:dyDescent="0.2">
      <c r="A58" s="18">
        <v>184102111</v>
      </c>
      <c r="B58" s="19" t="s">
        <v>61</v>
      </c>
      <c r="C58" s="20" t="s">
        <v>20</v>
      </c>
      <c r="D58" s="64">
        <v>25</v>
      </c>
      <c r="E58" s="82"/>
      <c r="F58" s="14">
        <f t="shared" si="4"/>
        <v>0</v>
      </c>
      <c r="G58" s="20"/>
      <c r="N58" s="22"/>
    </row>
    <row r="59" spans="1:14" x14ac:dyDescent="0.2">
      <c r="A59" s="10">
        <v>184102112</v>
      </c>
      <c r="B59" s="11" t="s">
        <v>41</v>
      </c>
      <c r="C59" s="12" t="s">
        <v>20</v>
      </c>
      <c r="D59" s="16">
        <v>7</v>
      </c>
      <c r="E59" s="90"/>
      <c r="F59" s="14">
        <f t="shared" si="4"/>
        <v>0</v>
      </c>
      <c r="G59" s="22"/>
    </row>
    <row r="60" spans="1:14" ht="14.25" customHeight="1" x14ac:dyDescent="0.2">
      <c r="A60" s="18">
        <v>184102114</v>
      </c>
      <c r="B60" s="19" t="s">
        <v>86</v>
      </c>
      <c r="C60" s="20" t="s">
        <v>20</v>
      </c>
      <c r="D60" s="64">
        <v>7</v>
      </c>
      <c r="E60" s="82"/>
      <c r="F60" s="14">
        <f t="shared" si="4"/>
        <v>0</v>
      </c>
      <c r="G60" s="20"/>
      <c r="N60" s="22"/>
    </row>
    <row r="61" spans="1:14" ht="14.25" customHeight="1" x14ac:dyDescent="0.2">
      <c r="A61" s="18">
        <v>184102115</v>
      </c>
      <c r="B61" s="19" t="s">
        <v>87</v>
      </c>
      <c r="C61" s="20" t="s">
        <v>20</v>
      </c>
      <c r="D61" s="64">
        <v>3</v>
      </c>
      <c r="E61" s="82"/>
      <c r="F61" s="14">
        <f t="shared" si="4"/>
        <v>0</v>
      </c>
      <c r="G61" s="20"/>
      <c r="N61" s="22"/>
    </row>
    <row r="62" spans="1:14" ht="14.25" customHeight="1" x14ac:dyDescent="0.2">
      <c r="A62" s="18">
        <v>184215133</v>
      </c>
      <c r="B62" s="19" t="s">
        <v>88</v>
      </c>
      <c r="C62" s="20" t="s">
        <v>20</v>
      </c>
      <c r="D62" s="64">
        <v>10</v>
      </c>
      <c r="E62" s="82"/>
      <c r="F62" s="14">
        <f t="shared" si="4"/>
        <v>0</v>
      </c>
      <c r="G62" s="20"/>
      <c r="N62" s="22"/>
    </row>
    <row r="63" spans="1:14" ht="14.25" customHeight="1" x14ac:dyDescent="0.2">
      <c r="A63" s="18">
        <v>184215412</v>
      </c>
      <c r="B63" s="19" t="s">
        <v>89</v>
      </c>
      <c r="C63" s="20" t="s">
        <v>20</v>
      </c>
      <c r="D63" s="64">
        <v>28</v>
      </c>
      <c r="E63" s="82"/>
      <c r="F63" s="14">
        <f t="shared" si="4"/>
        <v>0</v>
      </c>
      <c r="G63" s="20"/>
      <c r="H63" s="16"/>
      <c r="N63" s="22"/>
    </row>
    <row r="64" spans="1:14" ht="15" customHeight="1" x14ac:dyDescent="0.2">
      <c r="A64" s="18">
        <v>184911431</v>
      </c>
      <c r="B64" s="19" t="s">
        <v>117</v>
      </c>
      <c r="C64" s="20" t="s">
        <v>23</v>
      </c>
      <c r="D64" s="64">
        <v>40</v>
      </c>
      <c r="E64" s="82"/>
      <c r="F64" s="14">
        <f t="shared" si="4"/>
        <v>0</v>
      </c>
      <c r="G64" s="20"/>
      <c r="H64" s="22"/>
    </row>
    <row r="65" spans="1:14" ht="14.25" customHeight="1" x14ac:dyDescent="0.2">
      <c r="A65" s="18">
        <v>185802114</v>
      </c>
      <c r="B65" s="19" t="s">
        <v>42</v>
      </c>
      <c r="C65" s="20" t="s">
        <v>43</v>
      </c>
      <c r="D65" s="64">
        <v>1E-3</v>
      </c>
      <c r="E65" s="82"/>
      <c r="F65" s="14">
        <f t="shared" si="4"/>
        <v>0</v>
      </c>
      <c r="G65" s="20"/>
      <c r="H65" s="15"/>
      <c r="N65" s="22"/>
    </row>
    <row r="66" spans="1:14" ht="14.25" customHeight="1" x14ac:dyDescent="0.2">
      <c r="A66" s="18">
        <v>185851121</v>
      </c>
      <c r="B66" s="19" t="s">
        <v>44</v>
      </c>
      <c r="C66" s="20" t="s">
        <v>45</v>
      </c>
      <c r="D66" s="64">
        <f>D68</f>
        <v>1.64</v>
      </c>
      <c r="E66" s="82"/>
      <c r="F66" s="14">
        <f t="shared" si="4"/>
        <v>0</v>
      </c>
      <c r="G66" s="20"/>
      <c r="H66" s="15"/>
      <c r="N66" s="22"/>
    </row>
    <row r="67" spans="1:14" ht="14.25" customHeight="1" x14ac:dyDescent="0.2">
      <c r="A67" s="18">
        <v>185851129</v>
      </c>
      <c r="B67" s="19" t="s">
        <v>68</v>
      </c>
      <c r="C67" s="20" t="s">
        <v>45</v>
      </c>
      <c r="D67" s="64">
        <f>D66*9</f>
        <v>14.76</v>
      </c>
      <c r="E67" s="82"/>
      <c r="F67" s="14">
        <f t="shared" si="4"/>
        <v>0</v>
      </c>
      <c r="G67" s="20"/>
      <c r="H67" s="15"/>
      <c r="N67" s="22"/>
    </row>
    <row r="68" spans="1:14" ht="14.25" customHeight="1" x14ac:dyDescent="0.2">
      <c r="A68" s="18">
        <v>185804311</v>
      </c>
      <c r="B68" s="19" t="s">
        <v>90</v>
      </c>
      <c r="C68" s="20" t="s">
        <v>45</v>
      </c>
      <c r="D68" s="64">
        <v>1.64</v>
      </c>
      <c r="E68" s="82"/>
      <c r="F68" s="14">
        <f t="shared" si="4"/>
        <v>0</v>
      </c>
      <c r="G68" s="20"/>
      <c r="H68" s="15"/>
      <c r="N68" s="22"/>
    </row>
    <row r="69" spans="1:14" ht="14.25" customHeight="1" x14ac:dyDescent="0.2">
      <c r="A69" s="18" t="s">
        <v>46</v>
      </c>
      <c r="B69" s="19"/>
      <c r="C69" s="20"/>
      <c r="D69" s="64"/>
      <c r="E69" s="82"/>
      <c r="F69" s="82"/>
      <c r="G69" s="20"/>
      <c r="H69" s="15"/>
      <c r="N69" s="22"/>
    </row>
    <row r="70" spans="1:14" ht="14.25" customHeight="1" x14ac:dyDescent="0.2">
      <c r="A70" s="18">
        <v>162751117</v>
      </c>
      <c r="B70" s="19" t="s">
        <v>91</v>
      </c>
      <c r="C70" s="20" t="s">
        <v>45</v>
      </c>
      <c r="D70" s="83">
        <f>D108+D111</f>
        <v>9.8000000000000007</v>
      </c>
      <c r="E70" s="82"/>
      <c r="F70" s="14">
        <f>D70*E70</f>
        <v>0</v>
      </c>
      <c r="G70" s="20"/>
      <c r="H70" s="15"/>
      <c r="N70" s="22"/>
    </row>
    <row r="71" spans="1:14" ht="14.25" customHeight="1" x14ac:dyDescent="0.2">
      <c r="A71" s="18">
        <v>167151101</v>
      </c>
      <c r="B71" s="19" t="s">
        <v>47</v>
      </c>
      <c r="C71" s="20" t="s">
        <v>45</v>
      </c>
      <c r="D71" s="83">
        <v>9.8000000000000007</v>
      </c>
      <c r="E71" s="82"/>
      <c r="F71" s="14">
        <f>D71*E71</f>
        <v>0</v>
      </c>
      <c r="G71" s="20"/>
      <c r="H71" s="15"/>
      <c r="N71" s="22"/>
    </row>
    <row r="72" spans="1:14" ht="14.25" customHeight="1" x14ac:dyDescent="0.2">
      <c r="B72" s="11" t="s">
        <v>48</v>
      </c>
      <c r="F72" s="81">
        <f>SUM(F55:F71)</f>
        <v>0</v>
      </c>
      <c r="G72" s="14"/>
      <c r="H72" s="15"/>
    </row>
    <row r="73" spans="1:14" ht="14.25" customHeight="1" x14ac:dyDescent="0.2">
      <c r="G73" s="14"/>
      <c r="H73" s="15"/>
    </row>
    <row r="74" spans="1:14" s="5" customFormat="1" ht="14.25" customHeight="1" x14ac:dyDescent="0.2">
      <c r="A74" s="2"/>
      <c r="B74" s="1" t="s">
        <v>37</v>
      </c>
      <c r="C74" s="4"/>
      <c r="D74" s="8"/>
      <c r="E74" s="7"/>
      <c r="F74" s="7"/>
      <c r="H74" s="15"/>
    </row>
    <row r="75" spans="1:14" s="5" customFormat="1" ht="14.25" customHeight="1" x14ac:dyDescent="0.2">
      <c r="A75" s="2"/>
      <c r="B75" s="11" t="s">
        <v>92</v>
      </c>
      <c r="C75" s="4"/>
      <c r="D75" s="8"/>
      <c r="E75" s="7"/>
      <c r="F75" s="14"/>
      <c r="G75" s="15"/>
      <c r="H75" s="15"/>
    </row>
    <row r="76" spans="1:14" x14ac:dyDescent="0.2">
      <c r="A76" s="10" t="s">
        <v>93</v>
      </c>
      <c r="B76" s="11" t="s">
        <v>94</v>
      </c>
      <c r="C76" s="4" t="s">
        <v>49</v>
      </c>
      <c r="D76" s="16">
        <v>1</v>
      </c>
      <c r="E76" s="7"/>
      <c r="F76" s="14">
        <f>D76*E76</f>
        <v>0</v>
      </c>
      <c r="G76" s="15">
        <v>0.08</v>
      </c>
      <c r="H76" s="15">
        <f t="shared" ref="H76:H88" si="5">D76*G76</f>
        <v>0.08</v>
      </c>
    </row>
    <row r="77" spans="1:14" x14ac:dyDescent="0.2">
      <c r="A77" s="10" t="s">
        <v>93</v>
      </c>
      <c r="B77" s="11" t="s">
        <v>95</v>
      </c>
      <c r="C77" s="4" t="s">
        <v>49</v>
      </c>
      <c r="D77" s="16">
        <v>2</v>
      </c>
      <c r="E77" s="7"/>
      <c r="F77" s="14">
        <f>D77*E77</f>
        <v>0</v>
      </c>
      <c r="G77" s="15">
        <v>0.08</v>
      </c>
      <c r="H77" s="15">
        <f t="shared" si="5"/>
        <v>0.16</v>
      </c>
    </row>
    <row r="78" spans="1:14" x14ac:dyDescent="0.2">
      <c r="B78" s="11" t="s">
        <v>96</v>
      </c>
      <c r="E78" s="16"/>
      <c r="F78" s="16"/>
      <c r="G78" s="11"/>
      <c r="H78" s="15"/>
    </row>
    <row r="79" spans="1:14" x14ac:dyDescent="0.2">
      <c r="A79" s="10" t="s">
        <v>99</v>
      </c>
      <c r="B79" s="11" t="s">
        <v>116</v>
      </c>
      <c r="C79" s="4" t="s">
        <v>49</v>
      </c>
      <c r="D79" s="16">
        <v>1</v>
      </c>
      <c r="E79" s="7"/>
      <c r="F79" s="14">
        <f>D79*E79</f>
        <v>0</v>
      </c>
      <c r="G79" s="15">
        <v>7.0000000000000007E-2</v>
      </c>
      <c r="H79" s="15">
        <f t="shared" ref="H79" si="6">D79*G79</f>
        <v>7.0000000000000007E-2</v>
      </c>
    </row>
    <row r="80" spans="1:14" x14ac:dyDescent="0.2">
      <c r="A80" s="10" t="s">
        <v>99</v>
      </c>
      <c r="B80" s="11" t="s">
        <v>97</v>
      </c>
      <c r="C80" s="4" t="s">
        <v>49</v>
      </c>
      <c r="D80" s="16">
        <v>1</v>
      </c>
      <c r="E80" s="7"/>
      <c r="F80" s="14">
        <f>D80*E80</f>
        <v>0</v>
      </c>
      <c r="G80" s="15">
        <v>7.0000000000000007E-2</v>
      </c>
      <c r="H80" s="15">
        <f t="shared" si="5"/>
        <v>7.0000000000000007E-2</v>
      </c>
    </row>
    <row r="81" spans="1:16" x14ac:dyDescent="0.2">
      <c r="A81" s="10" t="s">
        <v>99</v>
      </c>
      <c r="B81" s="11" t="s">
        <v>98</v>
      </c>
      <c r="C81" s="4" t="s">
        <v>49</v>
      </c>
      <c r="D81" s="16">
        <v>5</v>
      </c>
      <c r="E81" s="7"/>
      <c r="F81" s="14">
        <f>D81*E81</f>
        <v>0</v>
      </c>
      <c r="G81" s="15">
        <v>7.0000000000000007E-2</v>
      </c>
      <c r="H81" s="15">
        <f t="shared" si="5"/>
        <v>0.35000000000000003</v>
      </c>
    </row>
    <row r="82" spans="1:16" x14ac:dyDescent="0.2">
      <c r="B82" s="11" t="s">
        <v>100</v>
      </c>
      <c r="E82" s="16"/>
      <c r="F82" s="16"/>
      <c r="G82" s="11"/>
      <c r="H82" s="15"/>
    </row>
    <row r="83" spans="1:16" x14ac:dyDescent="0.2">
      <c r="A83" s="10" t="s">
        <v>101</v>
      </c>
      <c r="B83" s="11" t="s">
        <v>102</v>
      </c>
      <c r="C83" s="4" t="s">
        <v>49</v>
      </c>
      <c r="D83" s="16">
        <v>3</v>
      </c>
      <c r="E83" s="7"/>
      <c r="F83" s="14">
        <f t="shared" ref="F83:F88" si="7">D83*E83</f>
        <v>0</v>
      </c>
      <c r="G83" s="15">
        <v>2E-3</v>
      </c>
      <c r="H83" s="15">
        <f t="shared" si="5"/>
        <v>6.0000000000000001E-3</v>
      </c>
    </row>
    <row r="84" spans="1:16" x14ac:dyDescent="0.2">
      <c r="A84" s="10" t="s">
        <v>101</v>
      </c>
      <c r="B84" s="11" t="s">
        <v>103</v>
      </c>
      <c r="C84" s="4" t="s">
        <v>49</v>
      </c>
      <c r="D84" s="16">
        <v>2</v>
      </c>
      <c r="E84" s="7"/>
      <c r="F84" s="14">
        <f t="shared" si="7"/>
        <v>0</v>
      </c>
      <c r="G84" s="15">
        <v>2E-3</v>
      </c>
      <c r="H84" s="15">
        <f t="shared" si="5"/>
        <v>4.0000000000000001E-3</v>
      </c>
    </row>
    <row r="85" spans="1:16" x14ac:dyDescent="0.2">
      <c r="A85" s="10" t="s">
        <v>101</v>
      </c>
      <c r="B85" s="11" t="s">
        <v>104</v>
      </c>
      <c r="C85" s="4" t="s">
        <v>49</v>
      </c>
      <c r="D85" s="16">
        <v>1</v>
      </c>
      <c r="E85" s="7"/>
      <c r="F85" s="14">
        <f t="shared" si="7"/>
        <v>0</v>
      </c>
      <c r="G85" s="15">
        <v>2E-3</v>
      </c>
      <c r="H85" s="15">
        <f t="shared" si="5"/>
        <v>2E-3</v>
      </c>
    </row>
    <row r="86" spans="1:16" x14ac:dyDescent="0.2">
      <c r="A86" s="10" t="s">
        <v>101</v>
      </c>
      <c r="B86" s="11" t="s">
        <v>118</v>
      </c>
      <c r="C86" s="4" t="s">
        <v>49</v>
      </c>
      <c r="D86" s="16">
        <v>8</v>
      </c>
      <c r="E86" s="7"/>
      <c r="F86" s="14">
        <f t="shared" si="7"/>
        <v>0</v>
      </c>
      <c r="G86" s="15">
        <v>2E-3</v>
      </c>
      <c r="H86" s="15">
        <f t="shared" si="5"/>
        <v>1.6E-2</v>
      </c>
    </row>
    <row r="87" spans="1:16" x14ac:dyDescent="0.2">
      <c r="A87" s="10" t="s">
        <v>101</v>
      </c>
      <c r="B87" s="11" t="s">
        <v>110</v>
      </c>
      <c r="C87" s="4" t="s">
        <v>49</v>
      </c>
      <c r="D87" s="16">
        <v>10</v>
      </c>
      <c r="E87" s="7"/>
      <c r="F87" s="14">
        <f>D87*E87</f>
        <v>0</v>
      </c>
      <c r="G87" s="15">
        <v>2E-3</v>
      </c>
      <c r="H87" s="15">
        <f>D87*G87</f>
        <v>0.02</v>
      </c>
    </row>
    <row r="88" spans="1:16" x14ac:dyDescent="0.2">
      <c r="A88" s="10" t="s">
        <v>101</v>
      </c>
      <c r="B88" s="11" t="s">
        <v>105</v>
      </c>
      <c r="C88" s="4" t="s">
        <v>49</v>
      </c>
      <c r="D88" s="16">
        <v>1</v>
      </c>
      <c r="E88" s="7"/>
      <c r="F88" s="14">
        <f t="shared" si="7"/>
        <v>0</v>
      </c>
      <c r="G88" s="15">
        <v>4.0000000000000001E-3</v>
      </c>
      <c r="H88" s="15">
        <f t="shared" si="5"/>
        <v>4.0000000000000001E-3</v>
      </c>
    </row>
    <row r="89" spans="1:16" x14ac:dyDescent="0.2">
      <c r="B89" s="11" t="s">
        <v>119</v>
      </c>
      <c r="E89" s="16"/>
      <c r="F89" s="16"/>
      <c r="G89" s="11"/>
      <c r="H89" s="15"/>
    </row>
    <row r="90" spans="1:16" x14ac:dyDescent="0.2">
      <c r="A90" s="10" t="s">
        <v>101</v>
      </c>
      <c r="B90" s="11" t="s">
        <v>120</v>
      </c>
      <c r="C90" s="4" t="s">
        <v>49</v>
      </c>
      <c r="D90" s="16">
        <v>7</v>
      </c>
      <c r="E90" s="7"/>
      <c r="F90" s="14">
        <f>D90*E90</f>
        <v>0</v>
      </c>
      <c r="G90" s="15">
        <v>1.2E-2</v>
      </c>
      <c r="H90" s="15">
        <f t="shared" ref="H90" si="8">D90*G90</f>
        <v>8.4000000000000005E-2</v>
      </c>
    </row>
    <row r="91" spans="1:16" s="5" customFormat="1" ht="14.25" customHeight="1" x14ac:dyDescent="0.2">
      <c r="A91" s="2"/>
      <c r="B91" s="5" t="s">
        <v>50</v>
      </c>
      <c r="C91" s="4"/>
      <c r="D91" s="8"/>
      <c r="E91" s="7"/>
      <c r="F91" s="7">
        <f>SUM(F75:F90)</f>
        <v>0</v>
      </c>
      <c r="H91" s="84">
        <f>SUM(H75:H90)</f>
        <v>0.86599999999999999</v>
      </c>
    </row>
    <row r="92" spans="1:16" s="5" customFormat="1" ht="14.25" customHeight="1" x14ac:dyDescent="0.2">
      <c r="A92" s="2"/>
      <c r="B92" s="5" t="s">
        <v>51</v>
      </c>
      <c r="C92" s="4"/>
      <c r="D92" s="85"/>
      <c r="E92" s="7"/>
      <c r="F92" s="7">
        <f>F91*1.03</f>
        <v>0</v>
      </c>
      <c r="H92" s="84">
        <f>H91*1.03</f>
        <v>0.89198</v>
      </c>
      <c r="N92" s="6"/>
      <c r="P92" s="15"/>
    </row>
    <row r="93" spans="1:16" s="5" customFormat="1" ht="14.25" customHeight="1" x14ac:dyDescent="0.2">
      <c r="A93" s="2"/>
      <c r="C93" s="4"/>
      <c r="D93" s="8"/>
      <c r="E93" s="7"/>
      <c r="F93" s="7"/>
      <c r="H93" s="15"/>
    </row>
    <row r="94" spans="1:16" s="5" customFormat="1" ht="14.25" customHeight="1" x14ac:dyDescent="0.2">
      <c r="A94" s="2"/>
      <c r="B94" s="5" t="s">
        <v>130</v>
      </c>
      <c r="C94" s="4" t="s">
        <v>49</v>
      </c>
      <c r="D94" s="8">
        <v>124</v>
      </c>
      <c r="E94" s="7"/>
      <c r="F94" s="7">
        <f>D94*E94</f>
        <v>0</v>
      </c>
      <c r="G94" s="15">
        <v>1.0000000000000001E-5</v>
      </c>
      <c r="H94" s="15">
        <f>D94*G94</f>
        <v>1.24E-3</v>
      </c>
    </row>
    <row r="95" spans="1:16" s="5" customFormat="1" ht="14.25" customHeight="1" x14ac:dyDescent="0.2">
      <c r="A95" s="2"/>
      <c r="B95" s="5" t="s">
        <v>51</v>
      </c>
      <c r="C95" s="4"/>
      <c r="D95" s="8"/>
      <c r="E95" s="7"/>
      <c r="F95" s="7">
        <f>F94*1.03</f>
        <v>0</v>
      </c>
      <c r="H95" s="15">
        <f>H94*1.03</f>
        <v>1.2772E-3</v>
      </c>
    </row>
    <row r="96" spans="1:16" s="5" customFormat="1" ht="14.25" customHeight="1" x14ac:dyDescent="0.2">
      <c r="A96" s="2"/>
      <c r="C96" s="4"/>
      <c r="D96" s="8"/>
      <c r="E96" s="7"/>
      <c r="F96" s="7"/>
      <c r="H96" s="15"/>
    </row>
    <row r="97" spans="1:8" s="5" customFormat="1" ht="14.25" customHeight="1" x14ac:dyDescent="0.2">
      <c r="A97" s="2"/>
      <c r="B97" s="5" t="s">
        <v>106</v>
      </c>
      <c r="C97" s="4" t="s">
        <v>49</v>
      </c>
      <c r="D97" s="8">
        <v>30</v>
      </c>
      <c r="E97" s="7"/>
      <c r="F97" s="7">
        <f>D97*E97</f>
        <v>0</v>
      </c>
      <c r="G97" s="15">
        <v>6.0000000000000001E-3</v>
      </c>
      <c r="H97" s="15">
        <f>D97*G97</f>
        <v>0.18</v>
      </c>
    </row>
    <row r="98" spans="1:8" s="5" customFormat="1" ht="14.25" customHeight="1" x14ac:dyDescent="0.2">
      <c r="A98" s="2"/>
      <c r="B98" s="5" t="s">
        <v>52</v>
      </c>
      <c r="C98" s="4"/>
      <c r="D98" s="8"/>
      <c r="E98" s="7"/>
      <c r="F98" s="7">
        <f>F97*1.01</f>
        <v>0</v>
      </c>
      <c r="H98" s="15">
        <f>H97*1.01</f>
        <v>0.18179999999999999</v>
      </c>
    </row>
    <row r="99" spans="1:8" s="5" customFormat="1" ht="14.25" customHeight="1" x14ac:dyDescent="0.2">
      <c r="A99" s="2"/>
      <c r="C99" s="4"/>
      <c r="D99" s="8"/>
      <c r="E99" s="7"/>
      <c r="F99" s="7"/>
      <c r="H99" s="15"/>
    </row>
    <row r="100" spans="1:8" s="5" customFormat="1" ht="14.25" customHeight="1" x14ac:dyDescent="0.2">
      <c r="A100" s="2"/>
      <c r="B100" s="5" t="s">
        <v>131</v>
      </c>
      <c r="C100" s="4" t="s">
        <v>49</v>
      </c>
      <c r="D100" s="86">
        <v>10</v>
      </c>
      <c r="E100" s="7"/>
      <c r="F100" s="7">
        <f>D100*E100</f>
        <v>0</v>
      </c>
      <c r="G100" s="5">
        <v>5.0000000000000001E-4</v>
      </c>
      <c r="H100" s="15">
        <f>D100*G100</f>
        <v>5.0000000000000001E-3</v>
      </c>
    </row>
    <row r="101" spans="1:8" s="5" customFormat="1" ht="14.25" customHeight="1" x14ac:dyDescent="0.2">
      <c r="A101" s="2"/>
      <c r="B101" s="5" t="s">
        <v>52</v>
      </c>
      <c r="C101" s="4"/>
      <c r="D101" s="8"/>
      <c r="E101" s="7"/>
      <c r="F101" s="7">
        <f>F100*1.01</f>
        <v>0</v>
      </c>
      <c r="H101" s="15">
        <f>H100*1.01</f>
        <v>5.0499999999999998E-3</v>
      </c>
    </row>
    <row r="102" spans="1:8" s="5" customFormat="1" ht="14.25" customHeight="1" x14ac:dyDescent="0.2">
      <c r="A102" s="2"/>
      <c r="C102" s="4"/>
      <c r="D102" s="8"/>
      <c r="E102" s="7"/>
      <c r="F102" s="7"/>
      <c r="H102" s="15"/>
    </row>
    <row r="103" spans="1:8" s="5" customFormat="1" ht="14.25" customHeight="1" x14ac:dyDescent="0.2">
      <c r="A103" s="2"/>
      <c r="B103" s="5" t="s">
        <v>133</v>
      </c>
      <c r="C103" s="4" t="s">
        <v>107</v>
      </c>
      <c r="D103" s="86">
        <v>8.6999999999999993</v>
      </c>
      <c r="E103" s="7"/>
      <c r="F103" s="7">
        <f>D103*E103</f>
        <v>0</v>
      </c>
      <c r="G103" s="15">
        <v>1E-3</v>
      </c>
      <c r="H103" s="15">
        <f>D103*G103</f>
        <v>8.6999999999999994E-3</v>
      </c>
    </row>
    <row r="104" spans="1:8" s="5" customFormat="1" ht="14.25" customHeight="1" x14ac:dyDescent="0.2">
      <c r="A104" s="2"/>
      <c r="B104" s="5" t="s">
        <v>51</v>
      </c>
      <c r="C104" s="4"/>
      <c r="D104" s="8"/>
      <c r="E104" s="7"/>
      <c r="F104" s="7">
        <f>F103*1.03</f>
        <v>0</v>
      </c>
      <c r="H104" s="15">
        <f>H103*1.03</f>
        <v>8.9610000000000002E-3</v>
      </c>
    </row>
    <row r="105" spans="1:8" s="5" customFormat="1" ht="14.25" customHeight="1" x14ac:dyDescent="0.2">
      <c r="A105" s="2"/>
      <c r="C105" s="4"/>
      <c r="D105" s="8"/>
      <c r="E105" s="7"/>
      <c r="F105" s="7"/>
      <c r="H105" s="15"/>
    </row>
    <row r="106" spans="1:8" ht="14.25" customHeight="1" x14ac:dyDescent="0.2">
      <c r="A106" s="2"/>
      <c r="B106" s="5" t="s">
        <v>108</v>
      </c>
      <c r="C106" s="4" t="s">
        <v>49</v>
      </c>
      <c r="D106" s="86">
        <v>10</v>
      </c>
      <c r="E106" s="7"/>
      <c r="F106" s="7">
        <f>D106*E106</f>
        <v>0</v>
      </c>
      <c r="G106" s="15">
        <v>2E-3</v>
      </c>
      <c r="H106" s="15">
        <f>D106*G106</f>
        <v>0.02</v>
      </c>
    </row>
    <row r="107" spans="1:8" ht="14.25" customHeight="1" x14ac:dyDescent="0.2">
      <c r="A107" s="2"/>
      <c r="B107" s="5"/>
      <c r="C107" s="4"/>
      <c r="D107" s="86"/>
      <c r="E107" s="7"/>
      <c r="F107" s="7"/>
      <c r="G107" s="15"/>
      <c r="H107" s="15"/>
    </row>
    <row r="108" spans="1:8" s="5" customFormat="1" ht="14.25" customHeight="1" x14ac:dyDescent="0.2">
      <c r="A108" s="2"/>
      <c r="B108" s="5" t="s">
        <v>53</v>
      </c>
      <c r="C108" s="4" t="s">
        <v>54</v>
      </c>
      <c r="D108" s="86">
        <v>4</v>
      </c>
      <c r="E108" s="7"/>
      <c r="F108" s="7">
        <f>D108*E108</f>
        <v>0</v>
      </c>
      <c r="G108" s="15"/>
      <c r="H108" s="88"/>
    </row>
    <row r="109" spans="1:8" s="5" customFormat="1" ht="14.25" customHeight="1" x14ac:dyDescent="0.2">
      <c r="A109" s="2"/>
      <c r="B109" s="5" t="s">
        <v>51</v>
      </c>
      <c r="C109" s="4"/>
      <c r="D109" s="8"/>
      <c r="E109" s="7"/>
      <c r="F109" s="7">
        <f>F108*1.03</f>
        <v>0</v>
      </c>
      <c r="H109" s="24"/>
    </row>
    <row r="110" spans="1:8" s="5" customFormat="1" ht="14.25" customHeight="1" x14ac:dyDescent="0.2">
      <c r="A110" s="2"/>
      <c r="C110" s="4"/>
      <c r="D110" s="8"/>
      <c r="E110" s="7"/>
      <c r="F110" s="7"/>
      <c r="H110" s="11"/>
    </row>
    <row r="111" spans="1:8" s="5" customFormat="1" ht="14.25" customHeight="1" x14ac:dyDescent="0.2">
      <c r="A111" s="2"/>
      <c r="B111" s="5" t="s">
        <v>55</v>
      </c>
      <c r="C111" s="4" t="s">
        <v>54</v>
      </c>
      <c r="D111" s="87">
        <v>5.8</v>
      </c>
      <c r="E111" s="7"/>
      <c r="F111" s="7">
        <f>D111*E111</f>
        <v>0</v>
      </c>
      <c r="G111" s="15"/>
      <c r="H111" s="11"/>
    </row>
    <row r="112" spans="1:8" s="5" customFormat="1" ht="14.25" customHeight="1" x14ac:dyDescent="0.2">
      <c r="A112" s="2"/>
      <c r="B112" s="5" t="s">
        <v>51</v>
      </c>
      <c r="C112" s="4"/>
      <c r="D112" s="8"/>
      <c r="E112" s="7"/>
      <c r="F112" s="7">
        <f>F111*1.03</f>
        <v>0</v>
      </c>
      <c r="H112" s="11"/>
    </row>
    <row r="113" spans="1:8" s="5" customFormat="1" ht="14.25" customHeight="1" x14ac:dyDescent="0.2">
      <c r="A113" s="2"/>
      <c r="C113" s="4"/>
      <c r="D113" s="8"/>
      <c r="E113" s="7"/>
      <c r="F113" s="7"/>
      <c r="H113" s="22"/>
    </row>
    <row r="114" spans="1:8" ht="14.25" customHeight="1" x14ac:dyDescent="0.2">
      <c r="A114" s="2"/>
      <c r="B114" s="5" t="s">
        <v>56</v>
      </c>
      <c r="C114" s="4"/>
      <c r="D114" s="8"/>
      <c r="E114" s="7"/>
      <c r="F114" s="74">
        <f>F92+F98+F101+F106+F104+F109+F112+F95</f>
        <v>0</v>
      </c>
      <c r="G114" s="5"/>
      <c r="H114" s="89">
        <f>H92+H98+H101+H106+H104+H109+H112+H95</f>
        <v>1.1090682000000001</v>
      </c>
    </row>
    <row r="115" spans="1:8" s="45" customFormat="1" ht="14.25" customHeight="1" x14ac:dyDescent="0.2">
      <c r="A115" s="29"/>
      <c r="B115" s="28"/>
      <c r="C115" s="31"/>
      <c r="D115" s="58"/>
      <c r="E115" s="59"/>
      <c r="F115" s="59"/>
      <c r="G115" s="28"/>
    </row>
    <row r="116" spans="1:8" s="45" customFormat="1" ht="14.25" customHeight="1" x14ac:dyDescent="0.2">
      <c r="A116" s="47" t="s">
        <v>57</v>
      </c>
      <c r="B116" s="45" t="s">
        <v>58</v>
      </c>
      <c r="C116" s="48"/>
      <c r="D116" s="60"/>
      <c r="E116" s="61"/>
      <c r="F116" s="61"/>
    </row>
    <row r="117" spans="1:8" s="45" customFormat="1" ht="14.25" customHeight="1" x14ac:dyDescent="0.2">
      <c r="A117" s="29">
        <v>998231311</v>
      </c>
      <c r="B117" s="28" t="s">
        <v>59</v>
      </c>
      <c r="C117" s="48" t="s">
        <v>43</v>
      </c>
      <c r="D117" s="63">
        <f>H114</f>
        <v>1.1090682000000001</v>
      </c>
      <c r="E117" s="61"/>
      <c r="F117" s="62">
        <f>D117*E117</f>
        <v>0</v>
      </c>
    </row>
  </sheetData>
  <printOptions gridLines="1"/>
  <pageMargins left="0.82" right="0.39370078740157483" top="0.59055118110236227" bottom="0.31496062992125984" header="0.31496062992125984" footer="0.15748031496062992"/>
  <pageSetup paperSize="9" scale="82" orientation="landscape" blackAndWhite="1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9"/>
  <sheetViews>
    <sheetView tabSelected="1" workbookViewId="0">
      <selection activeCell="B4" sqref="B4"/>
    </sheetView>
  </sheetViews>
  <sheetFormatPr defaultRowHeight="12.75" x14ac:dyDescent="0.2"/>
  <cols>
    <col min="1" max="1" width="10.140625" style="29" customWidth="1"/>
    <col min="2" max="2" width="67.7109375" style="29" customWidth="1"/>
    <col min="3" max="3" width="5.28515625" style="31" customWidth="1"/>
    <col min="4" max="4" width="7.140625" style="28" customWidth="1"/>
    <col min="5" max="5" width="8.85546875" style="32" customWidth="1"/>
    <col min="6" max="6" width="12.28515625" style="32" customWidth="1"/>
    <col min="7" max="7" width="8.140625" style="28" customWidth="1"/>
    <col min="8" max="8" width="7.140625" style="33" customWidth="1"/>
    <col min="9" max="11" width="9.140625" style="28"/>
    <col min="12" max="12" width="11.7109375" style="28" customWidth="1"/>
    <col min="13" max="256" width="9.140625" style="28"/>
    <col min="257" max="257" width="11.85546875" style="28" customWidth="1"/>
    <col min="258" max="258" width="63.140625" style="28" customWidth="1"/>
    <col min="259" max="259" width="5.28515625" style="28" customWidth="1"/>
    <col min="260" max="260" width="7.140625" style="28" customWidth="1"/>
    <col min="261" max="261" width="8.85546875" style="28" customWidth="1"/>
    <col min="262" max="262" width="12.28515625" style="28" customWidth="1"/>
    <col min="263" max="263" width="8.7109375" style="28" customWidth="1"/>
    <col min="264" max="264" width="7.140625" style="28" customWidth="1"/>
    <col min="265" max="267" width="9.140625" style="28"/>
    <col min="268" max="268" width="11.7109375" style="28" customWidth="1"/>
    <col min="269" max="512" width="9.140625" style="28"/>
    <col min="513" max="513" width="11.85546875" style="28" customWidth="1"/>
    <col min="514" max="514" width="63.140625" style="28" customWidth="1"/>
    <col min="515" max="515" width="5.28515625" style="28" customWidth="1"/>
    <col min="516" max="516" width="7.140625" style="28" customWidth="1"/>
    <col min="517" max="517" width="8.85546875" style="28" customWidth="1"/>
    <col min="518" max="518" width="12.28515625" style="28" customWidth="1"/>
    <col min="519" max="519" width="8.7109375" style="28" customWidth="1"/>
    <col min="520" max="520" width="7.140625" style="28" customWidth="1"/>
    <col min="521" max="523" width="9.140625" style="28"/>
    <col min="524" max="524" width="11.7109375" style="28" customWidth="1"/>
    <col min="525" max="768" width="9.140625" style="28"/>
    <col min="769" max="769" width="11.85546875" style="28" customWidth="1"/>
    <col min="770" max="770" width="63.140625" style="28" customWidth="1"/>
    <col min="771" max="771" width="5.28515625" style="28" customWidth="1"/>
    <col min="772" max="772" width="7.140625" style="28" customWidth="1"/>
    <col min="773" max="773" width="8.85546875" style="28" customWidth="1"/>
    <col min="774" max="774" width="12.28515625" style="28" customWidth="1"/>
    <col min="775" max="775" width="8.7109375" style="28" customWidth="1"/>
    <col min="776" max="776" width="7.140625" style="28" customWidth="1"/>
    <col min="777" max="779" width="9.140625" style="28"/>
    <col min="780" max="780" width="11.7109375" style="28" customWidth="1"/>
    <col min="781" max="1024" width="9.140625" style="28"/>
    <col min="1025" max="1025" width="11.85546875" style="28" customWidth="1"/>
    <col min="1026" max="1026" width="63.140625" style="28" customWidth="1"/>
    <col min="1027" max="1027" width="5.28515625" style="28" customWidth="1"/>
    <col min="1028" max="1028" width="7.140625" style="28" customWidth="1"/>
    <col min="1029" max="1029" width="8.85546875" style="28" customWidth="1"/>
    <col min="1030" max="1030" width="12.28515625" style="28" customWidth="1"/>
    <col min="1031" max="1031" width="8.7109375" style="28" customWidth="1"/>
    <col min="1032" max="1032" width="7.140625" style="28" customWidth="1"/>
    <col min="1033" max="1035" width="9.140625" style="28"/>
    <col min="1036" max="1036" width="11.7109375" style="28" customWidth="1"/>
    <col min="1037" max="1280" width="9.140625" style="28"/>
    <col min="1281" max="1281" width="11.85546875" style="28" customWidth="1"/>
    <col min="1282" max="1282" width="63.140625" style="28" customWidth="1"/>
    <col min="1283" max="1283" width="5.28515625" style="28" customWidth="1"/>
    <col min="1284" max="1284" width="7.140625" style="28" customWidth="1"/>
    <col min="1285" max="1285" width="8.85546875" style="28" customWidth="1"/>
    <col min="1286" max="1286" width="12.28515625" style="28" customWidth="1"/>
    <col min="1287" max="1287" width="8.7109375" style="28" customWidth="1"/>
    <col min="1288" max="1288" width="7.140625" style="28" customWidth="1"/>
    <col min="1289" max="1291" width="9.140625" style="28"/>
    <col min="1292" max="1292" width="11.7109375" style="28" customWidth="1"/>
    <col min="1293" max="1536" width="9.140625" style="28"/>
    <col min="1537" max="1537" width="11.85546875" style="28" customWidth="1"/>
    <col min="1538" max="1538" width="63.140625" style="28" customWidth="1"/>
    <col min="1539" max="1539" width="5.28515625" style="28" customWidth="1"/>
    <col min="1540" max="1540" width="7.140625" style="28" customWidth="1"/>
    <col min="1541" max="1541" width="8.85546875" style="28" customWidth="1"/>
    <col min="1542" max="1542" width="12.28515625" style="28" customWidth="1"/>
    <col min="1543" max="1543" width="8.7109375" style="28" customWidth="1"/>
    <col min="1544" max="1544" width="7.140625" style="28" customWidth="1"/>
    <col min="1545" max="1547" width="9.140625" style="28"/>
    <col min="1548" max="1548" width="11.7109375" style="28" customWidth="1"/>
    <col min="1549" max="1792" width="9.140625" style="28"/>
    <col min="1793" max="1793" width="11.85546875" style="28" customWidth="1"/>
    <col min="1794" max="1794" width="63.140625" style="28" customWidth="1"/>
    <col min="1795" max="1795" width="5.28515625" style="28" customWidth="1"/>
    <col min="1796" max="1796" width="7.140625" style="28" customWidth="1"/>
    <col min="1797" max="1797" width="8.85546875" style="28" customWidth="1"/>
    <col min="1798" max="1798" width="12.28515625" style="28" customWidth="1"/>
    <col min="1799" max="1799" width="8.7109375" style="28" customWidth="1"/>
    <col min="1800" max="1800" width="7.140625" style="28" customWidth="1"/>
    <col min="1801" max="1803" width="9.140625" style="28"/>
    <col min="1804" max="1804" width="11.7109375" style="28" customWidth="1"/>
    <col min="1805" max="2048" width="9.140625" style="28"/>
    <col min="2049" max="2049" width="11.85546875" style="28" customWidth="1"/>
    <col min="2050" max="2050" width="63.140625" style="28" customWidth="1"/>
    <col min="2051" max="2051" width="5.28515625" style="28" customWidth="1"/>
    <col min="2052" max="2052" width="7.140625" style="28" customWidth="1"/>
    <col min="2053" max="2053" width="8.85546875" style="28" customWidth="1"/>
    <col min="2054" max="2054" width="12.28515625" style="28" customWidth="1"/>
    <col min="2055" max="2055" width="8.7109375" style="28" customWidth="1"/>
    <col min="2056" max="2056" width="7.140625" style="28" customWidth="1"/>
    <col min="2057" max="2059" width="9.140625" style="28"/>
    <col min="2060" max="2060" width="11.7109375" style="28" customWidth="1"/>
    <col min="2061" max="2304" width="9.140625" style="28"/>
    <col min="2305" max="2305" width="11.85546875" style="28" customWidth="1"/>
    <col min="2306" max="2306" width="63.140625" style="28" customWidth="1"/>
    <col min="2307" max="2307" width="5.28515625" style="28" customWidth="1"/>
    <col min="2308" max="2308" width="7.140625" style="28" customWidth="1"/>
    <col min="2309" max="2309" width="8.85546875" style="28" customWidth="1"/>
    <col min="2310" max="2310" width="12.28515625" style="28" customWidth="1"/>
    <col min="2311" max="2311" width="8.7109375" style="28" customWidth="1"/>
    <col min="2312" max="2312" width="7.140625" style="28" customWidth="1"/>
    <col min="2313" max="2315" width="9.140625" style="28"/>
    <col min="2316" max="2316" width="11.7109375" style="28" customWidth="1"/>
    <col min="2317" max="2560" width="9.140625" style="28"/>
    <col min="2561" max="2561" width="11.85546875" style="28" customWidth="1"/>
    <col min="2562" max="2562" width="63.140625" style="28" customWidth="1"/>
    <col min="2563" max="2563" width="5.28515625" style="28" customWidth="1"/>
    <col min="2564" max="2564" width="7.140625" style="28" customWidth="1"/>
    <col min="2565" max="2565" width="8.85546875" style="28" customWidth="1"/>
    <col min="2566" max="2566" width="12.28515625" style="28" customWidth="1"/>
    <col min="2567" max="2567" width="8.7109375" style="28" customWidth="1"/>
    <col min="2568" max="2568" width="7.140625" style="28" customWidth="1"/>
    <col min="2569" max="2571" width="9.140625" style="28"/>
    <col min="2572" max="2572" width="11.7109375" style="28" customWidth="1"/>
    <col min="2573" max="2816" width="9.140625" style="28"/>
    <col min="2817" max="2817" width="11.85546875" style="28" customWidth="1"/>
    <col min="2818" max="2818" width="63.140625" style="28" customWidth="1"/>
    <col min="2819" max="2819" width="5.28515625" style="28" customWidth="1"/>
    <col min="2820" max="2820" width="7.140625" style="28" customWidth="1"/>
    <col min="2821" max="2821" width="8.85546875" style="28" customWidth="1"/>
    <col min="2822" max="2822" width="12.28515625" style="28" customWidth="1"/>
    <col min="2823" max="2823" width="8.7109375" style="28" customWidth="1"/>
    <col min="2824" max="2824" width="7.140625" style="28" customWidth="1"/>
    <col min="2825" max="2827" width="9.140625" style="28"/>
    <col min="2828" max="2828" width="11.7109375" style="28" customWidth="1"/>
    <col min="2829" max="3072" width="9.140625" style="28"/>
    <col min="3073" max="3073" width="11.85546875" style="28" customWidth="1"/>
    <col min="3074" max="3074" width="63.140625" style="28" customWidth="1"/>
    <col min="3075" max="3075" width="5.28515625" style="28" customWidth="1"/>
    <col min="3076" max="3076" width="7.140625" style="28" customWidth="1"/>
    <col min="3077" max="3077" width="8.85546875" style="28" customWidth="1"/>
    <col min="3078" max="3078" width="12.28515625" style="28" customWidth="1"/>
    <col min="3079" max="3079" width="8.7109375" style="28" customWidth="1"/>
    <col min="3080" max="3080" width="7.140625" style="28" customWidth="1"/>
    <col min="3081" max="3083" width="9.140625" style="28"/>
    <col min="3084" max="3084" width="11.7109375" style="28" customWidth="1"/>
    <col min="3085" max="3328" width="9.140625" style="28"/>
    <col min="3329" max="3329" width="11.85546875" style="28" customWidth="1"/>
    <col min="3330" max="3330" width="63.140625" style="28" customWidth="1"/>
    <col min="3331" max="3331" width="5.28515625" style="28" customWidth="1"/>
    <col min="3332" max="3332" width="7.140625" style="28" customWidth="1"/>
    <col min="3333" max="3333" width="8.85546875" style="28" customWidth="1"/>
    <col min="3334" max="3334" width="12.28515625" style="28" customWidth="1"/>
    <col min="3335" max="3335" width="8.7109375" style="28" customWidth="1"/>
    <col min="3336" max="3336" width="7.140625" style="28" customWidth="1"/>
    <col min="3337" max="3339" width="9.140625" style="28"/>
    <col min="3340" max="3340" width="11.7109375" style="28" customWidth="1"/>
    <col min="3341" max="3584" width="9.140625" style="28"/>
    <col min="3585" max="3585" width="11.85546875" style="28" customWidth="1"/>
    <col min="3586" max="3586" width="63.140625" style="28" customWidth="1"/>
    <col min="3587" max="3587" width="5.28515625" style="28" customWidth="1"/>
    <col min="3588" max="3588" width="7.140625" style="28" customWidth="1"/>
    <col min="3589" max="3589" width="8.85546875" style="28" customWidth="1"/>
    <col min="3590" max="3590" width="12.28515625" style="28" customWidth="1"/>
    <col min="3591" max="3591" width="8.7109375" style="28" customWidth="1"/>
    <col min="3592" max="3592" width="7.140625" style="28" customWidth="1"/>
    <col min="3593" max="3595" width="9.140625" style="28"/>
    <col min="3596" max="3596" width="11.7109375" style="28" customWidth="1"/>
    <col min="3597" max="3840" width="9.140625" style="28"/>
    <col min="3841" max="3841" width="11.85546875" style="28" customWidth="1"/>
    <col min="3842" max="3842" width="63.140625" style="28" customWidth="1"/>
    <col min="3843" max="3843" width="5.28515625" style="28" customWidth="1"/>
    <col min="3844" max="3844" width="7.140625" style="28" customWidth="1"/>
    <col min="3845" max="3845" width="8.85546875" style="28" customWidth="1"/>
    <col min="3846" max="3846" width="12.28515625" style="28" customWidth="1"/>
    <col min="3847" max="3847" width="8.7109375" style="28" customWidth="1"/>
    <col min="3848" max="3848" width="7.140625" style="28" customWidth="1"/>
    <col min="3849" max="3851" width="9.140625" style="28"/>
    <col min="3852" max="3852" width="11.7109375" style="28" customWidth="1"/>
    <col min="3853" max="4096" width="9.140625" style="28"/>
    <col min="4097" max="4097" width="11.85546875" style="28" customWidth="1"/>
    <col min="4098" max="4098" width="63.140625" style="28" customWidth="1"/>
    <col min="4099" max="4099" width="5.28515625" style="28" customWidth="1"/>
    <col min="4100" max="4100" width="7.140625" style="28" customWidth="1"/>
    <col min="4101" max="4101" width="8.85546875" style="28" customWidth="1"/>
    <col min="4102" max="4102" width="12.28515625" style="28" customWidth="1"/>
    <col min="4103" max="4103" width="8.7109375" style="28" customWidth="1"/>
    <col min="4104" max="4104" width="7.140625" style="28" customWidth="1"/>
    <col min="4105" max="4107" width="9.140625" style="28"/>
    <col min="4108" max="4108" width="11.7109375" style="28" customWidth="1"/>
    <col min="4109" max="4352" width="9.140625" style="28"/>
    <col min="4353" max="4353" width="11.85546875" style="28" customWidth="1"/>
    <col min="4354" max="4354" width="63.140625" style="28" customWidth="1"/>
    <col min="4355" max="4355" width="5.28515625" style="28" customWidth="1"/>
    <col min="4356" max="4356" width="7.140625" style="28" customWidth="1"/>
    <col min="4357" max="4357" width="8.85546875" style="28" customWidth="1"/>
    <col min="4358" max="4358" width="12.28515625" style="28" customWidth="1"/>
    <col min="4359" max="4359" width="8.7109375" style="28" customWidth="1"/>
    <col min="4360" max="4360" width="7.140625" style="28" customWidth="1"/>
    <col min="4361" max="4363" width="9.140625" style="28"/>
    <col min="4364" max="4364" width="11.7109375" style="28" customWidth="1"/>
    <col min="4365" max="4608" width="9.140625" style="28"/>
    <col min="4609" max="4609" width="11.85546875" style="28" customWidth="1"/>
    <col min="4610" max="4610" width="63.140625" style="28" customWidth="1"/>
    <col min="4611" max="4611" width="5.28515625" style="28" customWidth="1"/>
    <col min="4612" max="4612" width="7.140625" style="28" customWidth="1"/>
    <col min="4613" max="4613" width="8.85546875" style="28" customWidth="1"/>
    <col min="4614" max="4614" width="12.28515625" style="28" customWidth="1"/>
    <col min="4615" max="4615" width="8.7109375" style="28" customWidth="1"/>
    <col min="4616" max="4616" width="7.140625" style="28" customWidth="1"/>
    <col min="4617" max="4619" width="9.140625" style="28"/>
    <col min="4620" max="4620" width="11.7109375" style="28" customWidth="1"/>
    <col min="4621" max="4864" width="9.140625" style="28"/>
    <col min="4865" max="4865" width="11.85546875" style="28" customWidth="1"/>
    <col min="4866" max="4866" width="63.140625" style="28" customWidth="1"/>
    <col min="4867" max="4867" width="5.28515625" style="28" customWidth="1"/>
    <col min="4868" max="4868" width="7.140625" style="28" customWidth="1"/>
    <col min="4869" max="4869" width="8.85546875" style="28" customWidth="1"/>
    <col min="4870" max="4870" width="12.28515625" style="28" customWidth="1"/>
    <col min="4871" max="4871" width="8.7109375" style="28" customWidth="1"/>
    <col min="4872" max="4872" width="7.140625" style="28" customWidth="1"/>
    <col min="4873" max="4875" width="9.140625" style="28"/>
    <col min="4876" max="4876" width="11.7109375" style="28" customWidth="1"/>
    <col min="4877" max="5120" width="9.140625" style="28"/>
    <col min="5121" max="5121" width="11.85546875" style="28" customWidth="1"/>
    <col min="5122" max="5122" width="63.140625" style="28" customWidth="1"/>
    <col min="5123" max="5123" width="5.28515625" style="28" customWidth="1"/>
    <col min="5124" max="5124" width="7.140625" style="28" customWidth="1"/>
    <col min="5125" max="5125" width="8.85546875" style="28" customWidth="1"/>
    <col min="5126" max="5126" width="12.28515625" style="28" customWidth="1"/>
    <col min="5127" max="5127" width="8.7109375" style="28" customWidth="1"/>
    <col min="5128" max="5128" width="7.140625" style="28" customWidth="1"/>
    <col min="5129" max="5131" width="9.140625" style="28"/>
    <col min="5132" max="5132" width="11.7109375" style="28" customWidth="1"/>
    <col min="5133" max="5376" width="9.140625" style="28"/>
    <col min="5377" max="5377" width="11.85546875" style="28" customWidth="1"/>
    <col min="5378" max="5378" width="63.140625" style="28" customWidth="1"/>
    <col min="5379" max="5379" width="5.28515625" style="28" customWidth="1"/>
    <col min="5380" max="5380" width="7.140625" style="28" customWidth="1"/>
    <col min="5381" max="5381" width="8.85546875" style="28" customWidth="1"/>
    <col min="5382" max="5382" width="12.28515625" style="28" customWidth="1"/>
    <col min="5383" max="5383" width="8.7109375" style="28" customWidth="1"/>
    <col min="5384" max="5384" width="7.140625" style="28" customWidth="1"/>
    <col min="5385" max="5387" width="9.140625" style="28"/>
    <col min="5388" max="5388" width="11.7109375" style="28" customWidth="1"/>
    <col min="5389" max="5632" width="9.140625" style="28"/>
    <col min="5633" max="5633" width="11.85546875" style="28" customWidth="1"/>
    <col min="5634" max="5634" width="63.140625" style="28" customWidth="1"/>
    <col min="5635" max="5635" width="5.28515625" style="28" customWidth="1"/>
    <col min="5636" max="5636" width="7.140625" style="28" customWidth="1"/>
    <col min="5637" max="5637" width="8.85546875" style="28" customWidth="1"/>
    <col min="5638" max="5638" width="12.28515625" style="28" customWidth="1"/>
    <col min="5639" max="5639" width="8.7109375" style="28" customWidth="1"/>
    <col min="5640" max="5640" width="7.140625" style="28" customWidth="1"/>
    <col min="5641" max="5643" width="9.140625" style="28"/>
    <col min="5644" max="5644" width="11.7109375" style="28" customWidth="1"/>
    <col min="5645" max="5888" width="9.140625" style="28"/>
    <col min="5889" max="5889" width="11.85546875" style="28" customWidth="1"/>
    <col min="5890" max="5890" width="63.140625" style="28" customWidth="1"/>
    <col min="5891" max="5891" width="5.28515625" style="28" customWidth="1"/>
    <col min="5892" max="5892" width="7.140625" style="28" customWidth="1"/>
    <col min="5893" max="5893" width="8.85546875" style="28" customWidth="1"/>
    <col min="5894" max="5894" width="12.28515625" style="28" customWidth="1"/>
    <col min="5895" max="5895" width="8.7109375" style="28" customWidth="1"/>
    <col min="5896" max="5896" width="7.140625" style="28" customWidth="1"/>
    <col min="5897" max="5899" width="9.140625" style="28"/>
    <col min="5900" max="5900" width="11.7109375" style="28" customWidth="1"/>
    <col min="5901" max="6144" width="9.140625" style="28"/>
    <col min="6145" max="6145" width="11.85546875" style="28" customWidth="1"/>
    <col min="6146" max="6146" width="63.140625" style="28" customWidth="1"/>
    <col min="6147" max="6147" width="5.28515625" style="28" customWidth="1"/>
    <col min="6148" max="6148" width="7.140625" style="28" customWidth="1"/>
    <col min="6149" max="6149" width="8.85546875" style="28" customWidth="1"/>
    <col min="6150" max="6150" width="12.28515625" style="28" customWidth="1"/>
    <col min="6151" max="6151" width="8.7109375" style="28" customWidth="1"/>
    <col min="6152" max="6152" width="7.140625" style="28" customWidth="1"/>
    <col min="6153" max="6155" width="9.140625" style="28"/>
    <col min="6156" max="6156" width="11.7109375" style="28" customWidth="1"/>
    <col min="6157" max="6400" width="9.140625" style="28"/>
    <col min="6401" max="6401" width="11.85546875" style="28" customWidth="1"/>
    <col min="6402" max="6402" width="63.140625" style="28" customWidth="1"/>
    <col min="6403" max="6403" width="5.28515625" style="28" customWidth="1"/>
    <col min="6404" max="6404" width="7.140625" style="28" customWidth="1"/>
    <col min="6405" max="6405" width="8.85546875" style="28" customWidth="1"/>
    <col min="6406" max="6406" width="12.28515625" style="28" customWidth="1"/>
    <col min="6407" max="6407" width="8.7109375" style="28" customWidth="1"/>
    <col min="6408" max="6408" width="7.140625" style="28" customWidth="1"/>
    <col min="6409" max="6411" width="9.140625" style="28"/>
    <col min="6412" max="6412" width="11.7109375" style="28" customWidth="1"/>
    <col min="6413" max="6656" width="9.140625" style="28"/>
    <col min="6657" max="6657" width="11.85546875" style="28" customWidth="1"/>
    <col min="6658" max="6658" width="63.140625" style="28" customWidth="1"/>
    <col min="6659" max="6659" width="5.28515625" style="28" customWidth="1"/>
    <col min="6660" max="6660" width="7.140625" style="28" customWidth="1"/>
    <col min="6661" max="6661" width="8.85546875" style="28" customWidth="1"/>
    <col min="6662" max="6662" width="12.28515625" style="28" customWidth="1"/>
    <col min="6663" max="6663" width="8.7109375" style="28" customWidth="1"/>
    <col min="6664" max="6664" width="7.140625" style="28" customWidth="1"/>
    <col min="6665" max="6667" width="9.140625" style="28"/>
    <col min="6668" max="6668" width="11.7109375" style="28" customWidth="1"/>
    <col min="6669" max="6912" width="9.140625" style="28"/>
    <col min="6913" max="6913" width="11.85546875" style="28" customWidth="1"/>
    <col min="6914" max="6914" width="63.140625" style="28" customWidth="1"/>
    <col min="6915" max="6915" width="5.28515625" style="28" customWidth="1"/>
    <col min="6916" max="6916" width="7.140625" style="28" customWidth="1"/>
    <col min="6917" max="6917" width="8.85546875" style="28" customWidth="1"/>
    <col min="6918" max="6918" width="12.28515625" style="28" customWidth="1"/>
    <col min="6919" max="6919" width="8.7109375" style="28" customWidth="1"/>
    <col min="6920" max="6920" width="7.140625" style="28" customWidth="1"/>
    <col min="6921" max="6923" width="9.140625" style="28"/>
    <col min="6924" max="6924" width="11.7109375" style="28" customWidth="1"/>
    <col min="6925" max="7168" width="9.140625" style="28"/>
    <col min="7169" max="7169" width="11.85546875" style="28" customWidth="1"/>
    <col min="7170" max="7170" width="63.140625" style="28" customWidth="1"/>
    <col min="7171" max="7171" width="5.28515625" style="28" customWidth="1"/>
    <col min="7172" max="7172" width="7.140625" style="28" customWidth="1"/>
    <col min="7173" max="7173" width="8.85546875" style="28" customWidth="1"/>
    <col min="7174" max="7174" width="12.28515625" style="28" customWidth="1"/>
    <col min="7175" max="7175" width="8.7109375" style="28" customWidth="1"/>
    <col min="7176" max="7176" width="7.140625" style="28" customWidth="1"/>
    <col min="7177" max="7179" width="9.140625" style="28"/>
    <col min="7180" max="7180" width="11.7109375" style="28" customWidth="1"/>
    <col min="7181" max="7424" width="9.140625" style="28"/>
    <col min="7425" max="7425" width="11.85546875" style="28" customWidth="1"/>
    <col min="7426" max="7426" width="63.140625" style="28" customWidth="1"/>
    <col min="7427" max="7427" width="5.28515625" style="28" customWidth="1"/>
    <col min="7428" max="7428" width="7.140625" style="28" customWidth="1"/>
    <col min="7429" max="7429" width="8.85546875" style="28" customWidth="1"/>
    <col min="7430" max="7430" width="12.28515625" style="28" customWidth="1"/>
    <col min="7431" max="7431" width="8.7109375" style="28" customWidth="1"/>
    <col min="7432" max="7432" width="7.140625" style="28" customWidth="1"/>
    <col min="7433" max="7435" width="9.140625" style="28"/>
    <col min="7436" max="7436" width="11.7109375" style="28" customWidth="1"/>
    <col min="7437" max="7680" width="9.140625" style="28"/>
    <col min="7681" max="7681" width="11.85546875" style="28" customWidth="1"/>
    <col min="7682" max="7682" width="63.140625" style="28" customWidth="1"/>
    <col min="7683" max="7683" width="5.28515625" style="28" customWidth="1"/>
    <col min="7684" max="7684" width="7.140625" style="28" customWidth="1"/>
    <col min="7685" max="7685" width="8.85546875" style="28" customWidth="1"/>
    <col min="7686" max="7686" width="12.28515625" style="28" customWidth="1"/>
    <col min="7687" max="7687" width="8.7109375" style="28" customWidth="1"/>
    <col min="7688" max="7688" width="7.140625" style="28" customWidth="1"/>
    <col min="7689" max="7691" width="9.140625" style="28"/>
    <col min="7692" max="7692" width="11.7109375" style="28" customWidth="1"/>
    <col min="7693" max="7936" width="9.140625" style="28"/>
    <col min="7937" max="7937" width="11.85546875" style="28" customWidth="1"/>
    <col min="7938" max="7938" width="63.140625" style="28" customWidth="1"/>
    <col min="7939" max="7939" width="5.28515625" style="28" customWidth="1"/>
    <col min="7940" max="7940" width="7.140625" style="28" customWidth="1"/>
    <col min="7941" max="7941" width="8.85546875" style="28" customWidth="1"/>
    <col min="7942" max="7942" width="12.28515625" style="28" customWidth="1"/>
    <col min="7943" max="7943" width="8.7109375" style="28" customWidth="1"/>
    <col min="7944" max="7944" width="7.140625" style="28" customWidth="1"/>
    <col min="7945" max="7947" width="9.140625" style="28"/>
    <col min="7948" max="7948" width="11.7109375" style="28" customWidth="1"/>
    <col min="7949" max="8192" width="9.140625" style="28"/>
    <col min="8193" max="8193" width="11.85546875" style="28" customWidth="1"/>
    <col min="8194" max="8194" width="63.140625" style="28" customWidth="1"/>
    <col min="8195" max="8195" width="5.28515625" style="28" customWidth="1"/>
    <col min="8196" max="8196" width="7.140625" style="28" customWidth="1"/>
    <col min="8197" max="8197" width="8.85546875" style="28" customWidth="1"/>
    <col min="8198" max="8198" width="12.28515625" style="28" customWidth="1"/>
    <col min="8199" max="8199" width="8.7109375" style="28" customWidth="1"/>
    <col min="8200" max="8200" width="7.140625" style="28" customWidth="1"/>
    <col min="8201" max="8203" width="9.140625" style="28"/>
    <col min="8204" max="8204" width="11.7109375" style="28" customWidth="1"/>
    <col min="8205" max="8448" width="9.140625" style="28"/>
    <col min="8449" max="8449" width="11.85546875" style="28" customWidth="1"/>
    <col min="8450" max="8450" width="63.140625" style="28" customWidth="1"/>
    <col min="8451" max="8451" width="5.28515625" style="28" customWidth="1"/>
    <col min="8452" max="8452" width="7.140625" style="28" customWidth="1"/>
    <col min="8453" max="8453" width="8.85546875" style="28" customWidth="1"/>
    <col min="8454" max="8454" width="12.28515625" style="28" customWidth="1"/>
    <col min="8455" max="8455" width="8.7109375" style="28" customWidth="1"/>
    <col min="8456" max="8456" width="7.140625" style="28" customWidth="1"/>
    <col min="8457" max="8459" width="9.140625" style="28"/>
    <col min="8460" max="8460" width="11.7109375" style="28" customWidth="1"/>
    <col min="8461" max="8704" width="9.140625" style="28"/>
    <col min="8705" max="8705" width="11.85546875" style="28" customWidth="1"/>
    <col min="8706" max="8706" width="63.140625" style="28" customWidth="1"/>
    <col min="8707" max="8707" width="5.28515625" style="28" customWidth="1"/>
    <col min="8708" max="8708" width="7.140625" style="28" customWidth="1"/>
    <col min="8709" max="8709" width="8.85546875" style="28" customWidth="1"/>
    <col min="8710" max="8710" width="12.28515625" style="28" customWidth="1"/>
    <col min="8711" max="8711" width="8.7109375" style="28" customWidth="1"/>
    <col min="8712" max="8712" width="7.140625" style="28" customWidth="1"/>
    <col min="8713" max="8715" width="9.140625" style="28"/>
    <col min="8716" max="8716" width="11.7109375" style="28" customWidth="1"/>
    <col min="8717" max="8960" width="9.140625" style="28"/>
    <col min="8961" max="8961" width="11.85546875" style="28" customWidth="1"/>
    <col min="8962" max="8962" width="63.140625" style="28" customWidth="1"/>
    <col min="8963" max="8963" width="5.28515625" style="28" customWidth="1"/>
    <col min="8964" max="8964" width="7.140625" style="28" customWidth="1"/>
    <col min="8965" max="8965" width="8.85546875" style="28" customWidth="1"/>
    <col min="8966" max="8966" width="12.28515625" style="28" customWidth="1"/>
    <col min="8967" max="8967" width="8.7109375" style="28" customWidth="1"/>
    <col min="8968" max="8968" width="7.140625" style="28" customWidth="1"/>
    <col min="8969" max="8971" width="9.140625" style="28"/>
    <col min="8972" max="8972" width="11.7109375" style="28" customWidth="1"/>
    <col min="8973" max="9216" width="9.140625" style="28"/>
    <col min="9217" max="9217" width="11.85546875" style="28" customWidth="1"/>
    <col min="9218" max="9218" width="63.140625" style="28" customWidth="1"/>
    <col min="9219" max="9219" width="5.28515625" style="28" customWidth="1"/>
    <col min="9220" max="9220" width="7.140625" style="28" customWidth="1"/>
    <col min="9221" max="9221" width="8.85546875" style="28" customWidth="1"/>
    <col min="9222" max="9222" width="12.28515625" style="28" customWidth="1"/>
    <col min="9223" max="9223" width="8.7109375" style="28" customWidth="1"/>
    <col min="9224" max="9224" width="7.140625" style="28" customWidth="1"/>
    <col min="9225" max="9227" width="9.140625" style="28"/>
    <col min="9228" max="9228" width="11.7109375" style="28" customWidth="1"/>
    <col min="9229" max="9472" width="9.140625" style="28"/>
    <col min="9473" max="9473" width="11.85546875" style="28" customWidth="1"/>
    <col min="9474" max="9474" width="63.140625" style="28" customWidth="1"/>
    <col min="9475" max="9475" width="5.28515625" style="28" customWidth="1"/>
    <col min="9476" max="9476" width="7.140625" style="28" customWidth="1"/>
    <col min="9477" max="9477" width="8.85546875" style="28" customWidth="1"/>
    <col min="9478" max="9478" width="12.28515625" style="28" customWidth="1"/>
    <col min="9479" max="9479" width="8.7109375" style="28" customWidth="1"/>
    <col min="9480" max="9480" width="7.140625" style="28" customWidth="1"/>
    <col min="9481" max="9483" width="9.140625" style="28"/>
    <col min="9484" max="9484" width="11.7109375" style="28" customWidth="1"/>
    <col min="9485" max="9728" width="9.140625" style="28"/>
    <col min="9729" max="9729" width="11.85546875" style="28" customWidth="1"/>
    <col min="9730" max="9730" width="63.140625" style="28" customWidth="1"/>
    <col min="9731" max="9731" width="5.28515625" style="28" customWidth="1"/>
    <col min="9732" max="9732" width="7.140625" style="28" customWidth="1"/>
    <col min="9733" max="9733" width="8.85546875" style="28" customWidth="1"/>
    <col min="9734" max="9734" width="12.28515625" style="28" customWidth="1"/>
    <col min="9735" max="9735" width="8.7109375" style="28" customWidth="1"/>
    <col min="9736" max="9736" width="7.140625" style="28" customWidth="1"/>
    <col min="9737" max="9739" width="9.140625" style="28"/>
    <col min="9740" max="9740" width="11.7109375" style="28" customWidth="1"/>
    <col min="9741" max="9984" width="9.140625" style="28"/>
    <col min="9985" max="9985" width="11.85546875" style="28" customWidth="1"/>
    <col min="9986" max="9986" width="63.140625" style="28" customWidth="1"/>
    <col min="9987" max="9987" width="5.28515625" style="28" customWidth="1"/>
    <col min="9988" max="9988" width="7.140625" style="28" customWidth="1"/>
    <col min="9989" max="9989" width="8.85546875" style="28" customWidth="1"/>
    <col min="9990" max="9990" width="12.28515625" style="28" customWidth="1"/>
    <col min="9991" max="9991" width="8.7109375" style="28" customWidth="1"/>
    <col min="9992" max="9992" width="7.140625" style="28" customWidth="1"/>
    <col min="9993" max="9995" width="9.140625" style="28"/>
    <col min="9996" max="9996" width="11.7109375" style="28" customWidth="1"/>
    <col min="9997" max="10240" width="9.140625" style="28"/>
    <col min="10241" max="10241" width="11.85546875" style="28" customWidth="1"/>
    <col min="10242" max="10242" width="63.140625" style="28" customWidth="1"/>
    <col min="10243" max="10243" width="5.28515625" style="28" customWidth="1"/>
    <col min="10244" max="10244" width="7.140625" style="28" customWidth="1"/>
    <col min="10245" max="10245" width="8.85546875" style="28" customWidth="1"/>
    <col min="10246" max="10246" width="12.28515625" style="28" customWidth="1"/>
    <col min="10247" max="10247" width="8.7109375" style="28" customWidth="1"/>
    <col min="10248" max="10248" width="7.140625" style="28" customWidth="1"/>
    <col min="10249" max="10251" width="9.140625" style="28"/>
    <col min="10252" max="10252" width="11.7109375" style="28" customWidth="1"/>
    <col min="10253" max="10496" width="9.140625" style="28"/>
    <col min="10497" max="10497" width="11.85546875" style="28" customWidth="1"/>
    <col min="10498" max="10498" width="63.140625" style="28" customWidth="1"/>
    <col min="10499" max="10499" width="5.28515625" style="28" customWidth="1"/>
    <col min="10500" max="10500" width="7.140625" style="28" customWidth="1"/>
    <col min="10501" max="10501" width="8.85546875" style="28" customWidth="1"/>
    <col min="10502" max="10502" width="12.28515625" style="28" customWidth="1"/>
    <col min="10503" max="10503" width="8.7109375" style="28" customWidth="1"/>
    <col min="10504" max="10504" width="7.140625" style="28" customWidth="1"/>
    <col min="10505" max="10507" width="9.140625" style="28"/>
    <col min="10508" max="10508" width="11.7109375" style="28" customWidth="1"/>
    <col min="10509" max="10752" width="9.140625" style="28"/>
    <col min="10753" max="10753" width="11.85546875" style="28" customWidth="1"/>
    <col min="10754" max="10754" width="63.140625" style="28" customWidth="1"/>
    <col min="10755" max="10755" width="5.28515625" style="28" customWidth="1"/>
    <col min="10756" max="10756" width="7.140625" style="28" customWidth="1"/>
    <col min="10757" max="10757" width="8.85546875" style="28" customWidth="1"/>
    <col min="10758" max="10758" width="12.28515625" style="28" customWidth="1"/>
    <col min="10759" max="10759" width="8.7109375" style="28" customWidth="1"/>
    <col min="10760" max="10760" width="7.140625" style="28" customWidth="1"/>
    <col min="10761" max="10763" width="9.140625" style="28"/>
    <col min="10764" max="10764" width="11.7109375" style="28" customWidth="1"/>
    <col min="10765" max="11008" width="9.140625" style="28"/>
    <col min="11009" max="11009" width="11.85546875" style="28" customWidth="1"/>
    <col min="11010" max="11010" width="63.140625" style="28" customWidth="1"/>
    <col min="11011" max="11011" width="5.28515625" style="28" customWidth="1"/>
    <col min="11012" max="11012" width="7.140625" style="28" customWidth="1"/>
    <col min="11013" max="11013" width="8.85546875" style="28" customWidth="1"/>
    <col min="11014" max="11014" width="12.28515625" style="28" customWidth="1"/>
    <col min="11015" max="11015" width="8.7109375" style="28" customWidth="1"/>
    <col min="11016" max="11016" width="7.140625" style="28" customWidth="1"/>
    <col min="11017" max="11019" width="9.140625" style="28"/>
    <col min="11020" max="11020" width="11.7109375" style="28" customWidth="1"/>
    <col min="11021" max="11264" width="9.140625" style="28"/>
    <col min="11265" max="11265" width="11.85546875" style="28" customWidth="1"/>
    <col min="11266" max="11266" width="63.140625" style="28" customWidth="1"/>
    <col min="11267" max="11267" width="5.28515625" style="28" customWidth="1"/>
    <col min="11268" max="11268" width="7.140625" style="28" customWidth="1"/>
    <col min="11269" max="11269" width="8.85546875" style="28" customWidth="1"/>
    <col min="11270" max="11270" width="12.28515625" style="28" customWidth="1"/>
    <col min="11271" max="11271" width="8.7109375" style="28" customWidth="1"/>
    <col min="11272" max="11272" width="7.140625" style="28" customWidth="1"/>
    <col min="11273" max="11275" width="9.140625" style="28"/>
    <col min="11276" max="11276" width="11.7109375" style="28" customWidth="1"/>
    <col min="11277" max="11520" width="9.140625" style="28"/>
    <col min="11521" max="11521" width="11.85546875" style="28" customWidth="1"/>
    <col min="11522" max="11522" width="63.140625" style="28" customWidth="1"/>
    <col min="11523" max="11523" width="5.28515625" style="28" customWidth="1"/>
    <col min="11524" max="11524" width="7.140625" style="28" customWidth="1"/>
    <col min="11525" max="11525" width="8.85546875" style="28" customWidth="1"/>
    <col min="11526" max="11526" width="12.28515625" style="28" customWidth="1"/>
    <col min="11527" max="11527" width="8.7109375" style="28" customWidth="1"/>
    <col min="11528" max="11528" width="7.140625" style="28" customWidth="1"/>
    <col min="11529" max="11531" width="9.140625" style="28"/>
    <col min="11532" max="11532" width="11.7109375" style="28" customWidth="1"/>
    <col min="11533" max="11776" width="9.140625" style="28"/>
    <col min="11777" max="11777" width="11.85546875" style="28" customWidth="1"/>
    <col min="11778" max="11778" width="63.140625" style="28" customWidth="1"/>
    <col min="11779" max="11779" width="5.28515625" style="28" customWidth="1"/>
    <col min="11780" max="11780" width="7.140625" style="28" customWidth="1"/>
    <col min="11781" max="11781" width="8.85546875" style="28" customWidth="1"/>
    <col min="11782" max="11782" width="12.28515625" style="28" customWidth="1"/>
    <col min="11783" max="11783" width="8.7109375" style="28" customWidth="1"/>
    <col min="11784" max="11784" width="7.140625" style="28" customWidth="1"/>
    <col min="11785" max="11787" width="9.140625" style="28"/>
    <col min="11788" max="11788" width="11.7109375" style="28" customWidth="1"/>
    <col min="11789" max="12032" width="9.140625" style="28"/>
    <col min="12033" max="12033" width="11.85546875" style="28" customWidth="1"/>
    <col min="12034" max="12034" width="63.140625" style="28" customWidth="1"/>
    <col min="12035" max="12035" width="5.28515625" style="28" customWidth="1"/>
    <col min="12036" max="12036" width="7.140625" style="28" customWidth="1"/>
    <col min="12037" max="12037" width="8.85546875" style="28" customWidth="1"/>
    <col min="12038" max="12038" width="12.28515625" style="28" customWidth="1"/>
    <col min="12039" max="12039" width="8.7109375" style="28" customWidth="1"/>
    <col min="12040" max="12040" width="7.140625" style="28" customWidth="1"/>
    <col min="12041" max="12043" width="9.140625" style="28"/>
    <col min="12044" max="12044" width="11.7109375" style="28" customWidth="1"/>
    <col min="12045" max="12288" width="9.140625" style="28"/>
    <col min="12289" max="12289" width="11.85546875" style="28" customWidth="1"/>
    <col min="12290" max="12290" width="63.140625" style="28" customWidth="1"/>
    <col min="12291" max="12291" width="5.28515625" style="28" customWidth="1"/>
    <col min="12292" max="12292" width="7.140625" style="28" customWidth="1"/>
    <col min="12293" max="12293" width="8.85546875" style="28" customWidth="1"/>
    <col min="12294" max="12294" width="12.28515625" style="28" customWidth="1"/>
    <col min="12295" max="12295" width="8.7109375" style="28" customWidth="1"/>
    <col min="12296" max="12296" width="7.140625" style="28" customWidth="1"/>
    <col min="12297" max="12299" width="9.140625" style="28"/>
    <col min="12300" max="12300" width="11.7109375" style="28" customWidth="1"/>
    <col min="12301" max="12544" width="9.140625" style="28"/>
    <col min="12545" max="12545" width="11.85546875" style="28" customWidth="1"/>
    <col min="12546" max="12546" width="63.140625" style="28" customWidth="1"/>
    <col min="12547" max="12547" width="5.28515625" style="28" customWidth="1"/>
    <col min="12548" max="12548" width="7.140625" style="28" customWidth="1"/>
    <col min="12549" max="12549" width="8.85546875" style="28" customWidth="1"/>
    <col min="12550" max="12550" width="12.28515625" style="28" customWidth="1"/>
    <col min="12551" max="12551" width="8.7109375" style="28" customWidth="1"/>
    <col min="12552" max="12552" width="7.140625" style="28" customWidth="1"/>
    <col min="12553" max="12555" width="9.140625" style="28"/>
    <col min="12556" max="12556" width="11.7109375" style="28" customWidth="1"/>
    <col min="12557" max="12800" width="9.140625" style="28"/>
    <col min="12801" max="12801" width="11.85546875" style="28" customWidth="1"/>
    <col min="12802" max="12802" width="63.140625" style="28" customWidth="1"/>
    <col min="12803" max="12803" width="5.28515625" style="28" customWidth="1"/>
    <col min="12804" max="12804" width="7.140625" style="28" customWidth="1"/>
    <col min="12805" max="12805" width="8.85546875" style="28" customWidth="1"/>
    <col min="12806" max="12806" width="12.28515625" style="28" customWidth="1"/>
    <col min="12807" max="12807" width="8.7109375" style="28" customWidth="1"/>
    <col min="12808" max="12808" width="7.140625" style="28" customWidth="1"/>
    <col min="12809" max="12811" width="9.140625" style="28"/>
    <col min="12812" max="12812" width="11.7109375" style="28" customWidth="1"/>
    <col min="12813" max="13056" width="9.140625" style="28"/>
    <col min="13057" max="13057" width="11.85546875" style="28" customWidth="1"/>
    <col min="13058" max="13058" width="63.140625" style="28" customWidth="1"/>
    <col min="13059" max="13059" width="5.28515625" style="28" customWidth="1"/>
    <col min="13060" max="13060" width="7.140625" style="28" customWidth="1"/>
    <col min="13061" max="13061" width="8.85546875" style="28" customWidth="1"/>
    <col min="13062" max="13062" width="12.28515625" style="28" customWidth="1"/>
    <col min="13063" max="13063" width="8.7109375" style="28" customWidth="1"/>
    <col min="13064" max="13064" width="7.140625" style="28" customWidth="1"/>
    <col min="13065" max="13067" width="9.140625" style="28"/>
    <col min="13068" max="13068" width="11.7109375" style="28" customWidth="1"/>
    <col min="13069" max="13312" width="9.140625" style="28"/>
    <col min="13313" max="13313" width="11.85546875" style="28" customWidth="1"/>
    <col min="13314" max="13314" width="63.140625" style="28" customWidth="1"/>
    <col min="13315" max="13315" width="5.28515625" style="28" customWidth="1"/>
    <col min="13316" max="13316" width="7.140625" style="28" customWidth="1"/>
    <col min="13317" max="13317" width="8.85546875" style="28" customWidth="1"/>
    <col min="13318" max="13318" width="12.28515625" style="28" customWidth="1"/>
    <col min="13319" max="13319" width="8.7109375" style="28" customWidth="1"/>
    <col min="13320" max="13320" width="7.140625" style="28" customWidth="1"/>
    <col min="13321" max="13323" width="9.140625" style="28"/>
    <col min="13324" max="13324" width="11.7109375" style="28" customWidth="1"/>
    <col min="13325" max="13568" width="9.140625" style="28"/>
    <col min="13569" max="13569" width="11.85546875" style="28" customWidth="1"/>
    <col min="13570" max="13570" width="63.140625" style="28" customWidth="1"/>
    <col min="13571" max="13571" width="5.28515625" style="28" customWidth="1"/>
    <col min="13572" max="13572" width="7.140625" style="28" customWidth="1"/>
    <col min="13573" max="13573" width="8.85546875" style="28" customWidth="1"/>
    <col min="13574" max="13574" width="12.28515625" style="28" customWidth="1"/>
    <col min="13575" max="13575" width="8.7109375" style="28" customWidth="1"/>
    <col min="13576" max="13576" width="7.140625" style="28" customWidth="1"/>
    <col min="13577" max="13579" width="9.140625" style="28"/>
    <col min="13580" max="13580" width="11.7109375" style="28" customWidth="1"/>
    <col min="13581" max="13824" width="9.140625" style="28"/>
    <col min="13825" max="13825" width="11.85546875" style="28" customWidth="1"/>
    <col min="13826" max="13826" width="63.140625" style="28" customWidth="1"/>
    <col min="13827" max="13827" width="5.28515625" style="28" customWidth="1"/>
    <col min="13828" max="13828" width="7.140625" style="28" customWidth="1"/>
    <col min="13829" max="13829" width="8.85546875" style="28" customWidth="1"/>
    <col min="13830" max="13830" width="12.28515625" style="28" customWidth="1"/>
    <col min="13831" max="13831" width="8.7109375" style="28" customWidth="1"/>
    <col min="13832" max="13832" width="7.140625" style="28" customWidth="1"/>
    <col min="13833" max="13835" width="9.140625" style="28"/>
    <col min="13836" max="13836" width="11.7109375" style="28" customWidth="1"/>
    <col min="13837" max="14080" width="9.140625" style="28"/>
    <col min="14081" max="14081" width="11.85546875" style="28" customWidth="1"/>
    <col min="14082" max="14082" width="63.140625" style="28" customWidth="1"/>
    <col min="14083" max="14083" width="5.28515625" style="28" customWidth="1"/>
    <col min="14084" max="14084" width="7.140625" style="28" customWidth="1"/>
    <col min="14085" max="14085" width="8.85546875" style="28" customWidth="1"/>
    <col min="14086" max="14086" width="12.28515625" style="28" customWidth="1"/>
    <col min="14087" max="14087" width="8.7109375" style="28" customWidth="1"/>
    <col min="14088" max="14088" width="7.140625" style="28" customWidth="1"/>
    <col min="14089" max="14091" width="9.140625" style="28"/>
    <col min="14092" max="14092" width="11.7109375" style="28" customWidth="1"/>
    <col min="14093" max="14336" width="9.140625" style="28"/>
    <col min="14337" max="14337" width="11.85546875" style="28" customWidth="1"/>
    <col min="14338" max="14338" width="63.140625" style="28" customWidth="1"/>
    <col min="14339" max="14339" width="5.28515625" style="28" customWidth="1"/>
    <col min="14340" max="14340" width="7.140625" style="28" customWidth="1"/>
    <col min="14341" max="14341" width="8.85546875" style="28" customWidth="1"/>
    <col min="14342" max="14342" width="12.28515625" style="28" customWidth="1"/>
    <col min="14343" max="14343" width="8.7109375" style="28" customWidth="1"/>
    <col min="14344" max="14344" width="7.140625" style="28" customWidth="1"/>
    <col min="14345" max="14347" width="9.140625" style="28"/>
    <col min="14348" max="14348" width="11.7109375" style="28" customWidth="1"/>
    <col min="14349" max="14592" width="9.140625" style="28"/>
    <col min="14593" max="14593" width="11.85546875" style="28" customWidth="1"/>
    <col min="14594" max="14594" width="63.140625" style="28" customWidth="1"/>
    <col min="14595" max="14595" width="5.28515625" style="28" customWidth="1"/>
    <col min="14596" max="14596" width="7.140625" style="28" customWidth="1"/>
    <col min="14597" max="14597" width="8.85546875" style="28" customWidth="1"/>
    <col min="14598" max="14598" width="12.28515625" style="28" customWidth="1"/>
    <col min="14599" max="14599" width="8.7109375" style="28" customWidth="1"/>
    <col min="14600" max="14600" width="7.140625" style="28" customWidth="1"/>
    <col min="14601" max="14603" width="9.140625" style="28"/>
    <col min="14604" max="14604" width="11.7109375" style="28" customWidth="1"/>
    <col min="14605" max="14848" width="9.140625" style="28"/>
    <col min="14849" max="14849" width="11.85546875" style="28" customWidth="1"/>
    <col min="14850" max="14850" width="63.140625" style="28" customWidth="1"/>
    <col min="14851" max="14851" width="5.28515625" style="28" customWidth="1"/>
    <col min="14852" max="14852" width="7.140625" style="28" customWidth="1"/>
    <col min="14853" max="14853" width="8.85546875" style="28" customWidth="1"/>
    <col min="14854" max="14854" width="12.28515625" style="28" customWidth="1"/>
    <col min="14855" max="14855" width="8.7109375" style="28" customWidth="1"/>
    <col min="14856" max="14856" width="7.140625" style="28" customWidth="1"/>
    <col min="14857" max="14859" width="9.140625" style="28"/>
    <col min="14860" max="14860" width="11.7109375" style="28" customWidth="1"/>
    <col min="14861" max="15104" width="9.140625" style="28"/>
    <col min="15105" max="15105" width="11.85546875" style="28" customWidth="1"/>
    <col min="15106" max="15106" width="63.140625" style="28" customWidth="1"/>
    <col min="15107" max="15107" width="5.28515625" style="28" customWidth="1"/>
    <col min="15108" max="15108" width="7.140625" style="28" customWidth="1"/>
    <col min="15109" max="15109" width="8.85546875" style="28" customWidth="1"/>
    <col min="15110" max="15110" width="12.28515625" style="28" customWidth="1"/>
    <col min="15111" max="15111" width="8.7109375" style="28" customWidth="1"/>
    <col min="15112" max="15112" width="7.140625" style="28" customWidth="1"/>
    <col min="15113" max="15115" width="9.140625" style="28"/>
    <col min="15116" max="15116" width="11.7109375" style="28" customWidth="1"/>
    <col min="15117" max="15360" width="9.140625" style="28"/>
    <col min="15361" max="15361" width="11.85546875" style="28" customWidth="1"/>
    <col min="15362" max="15362" width="63.140625" style="28" customWidth="1"/>
    <col min="15363" max="15363" width="5.28515625" style="28" customWidth="1"/>
    <col min="15364" max="15364" width="7.140625" style="28" customWidth="1"/>
    <col min="15365" max="15365" width="8.85546875" style="28" customWidth="1"/>
    <col min="15366" max="15366" width="12.28515625" style="28" customWidth="1"/>
    <col min="15367" max="15367" width="8.7109375" style="28" customWidth="1"/>
    <col min="15368" max="15368" width="7.140625" style="28" customWidth="1"/>
    <col min="15369" max="15371" width="9.140625" style="28"/>
    <col min="15372" max="15372" width="11.7109375" style="28" customWidth="1"/>
    <col min="15373" max="15616" width="9.140625" style="28"/>
    <col min="15617" max="15617" width="11.85546875" style="28" customWidth="1"/>
    <col min="15618" max="15618" width="63.140625" style="28" customWidth="1"/>
    <col min="15619" max="15619" width="5.28515625" style="28" customWidth="1"/>
    <col min="15620" max="15620" width="7.140625" style="28" customWidth="1"/>
    <col min="15621" max="15621" width="8.85546875" style="28" customWidth="1"/>
    <col min="15622" max="15622" width="12.28515625" style="28" customWidth="1"/>
    <col min="15623" max="15623" width="8.7109375" style="28" customWidth="1"/>
    <col min="15624" max="15624" width="7.140625" style="28" customWidth="1"/>
    <col min="15625" max="15627" width="9.140625" style="28"/>
    <col min="15628" max="15628" width="11.7109375" style="28" customWidth="1"/>
    <col min="15629" max="15872" width="9.140625" style="28"/>
    <col min="15873" max="15873" width="11.85546875" style="28" customWidth="1"/>
    <col min="15874" max="15874" width="63.140625" style="28" customWidth="1"/>
    <col min="15875" max="15875" width="5.28515625" style="28" customWidth="1"/>
    <col min="15876" max="15876" width="7.140625" style="28" customWidth="1"/>
    <col min="15877" max="15877" width="8.85546875" style="28" customWidth="1"/>
    <col min="15878" max="15878" width="12.28515625" style="28" customWidth="1"/>
    <col min="15879" max="15879" width="8.7109375" style="28" customWidth="1"/>
    <col min="15880" max="15880" width="7.140625" style="28" customWidth="1"/>
    <col min="15881" max="15883" width="9.140625" style="28"/>
    <col min="15884" max="15884" width="11.7109375" style="28" customWidth="1"/>
    <col min="15885" max="16128" width="9.140625" style="28"/>
    <col min="16129" max="16129" width="11.85546875" style="28" customWidth="1"/>
    <col min="16130" max="16130" width="63.140625" style="28" customWidth="1"/>
    <col min="16131" max="16131" width="5.28515625" style="28" customWidth="1"/>
    <col min="16132" max="16132" width="7.140625" style="28" customWidth="1"/>
    <col min="16133" max="16133" width="8.85546875" style="28" customWidth="1"/>
    <col min="16134" max="16134" width="12.28515625" style="28" customWidth="1"/>
    <col min="16135" max="16135" width="8.7109375" style="28" customWidth="1"/>
    <col min="16136" max="16136" width="7.140625" style="28" customWidth="1"/>
    <col min="16137" max="16139" width="9.140625" style="28"/>
    <col min="16140" max="16140" width="11.7109375" style="28" customWidth="1"/>
    <col min="16141" max="16384" width="9.140625" style="28"/>
  </cols>
  <sheetData>
    <row r="1" spans="1:256" s="98" customFormat="1" ht="14.25" customHeight="1" x14ac:dyDescent="0.2">
      <c r="A1" s="96" t="s">
        <v>0</v>
      </c>
      <c r="B1" s="97" t="s">
        <v>1</v>
      </c>
      <c r="C1" s="98" t="s">
        <v>2</v>
      </c>
      <c r="D1" s="99" t="s">
        <v>3</v>
      </c>
      <c r="E1" s="100" t="s">
        <v>4</v>
      </c>
      <c r="F1" s="100" t="s">
        <v>5</v>
      </c>
      <c r="G1" s="98" t="s">
        <v>6</v>
      </c>
      <c r="H1" s="101" t="s">
        <v>7</v>
      </c>
    </row>
    <row r="2" spans="1:256" s="66" customFormat="1" ht="14.25" customHeight="1" x14ac:dyDescent="0.2">
      <c r="A2" s="65"/>
      <c r="B2" s="1"/>
      <c r="D2" s="67"/>
      <c r="E2" s="68"/>
      <c r="F2" s="68"/>
      <c r="H2" s="69"/>
    </row>
    <row r="3" spans="1:256" s="4" customFormat="1" ht="14.25" customHeight="1" x14ac:dyDescent="0.2">
      <c r="A3" s="2"/>
      <c r="B3" s="70" t="s">
        <v>109</v>
      </c>
      <c r="D3" s="8"/>
      <c r="E3" s="7"/>
      <c r="F3" s="7"/>
      <c r="H3" s="9"/>
    </row>
    <row r="4" spans="1:256" s="4" customFormat="1" ht="14.25" customHeight="1" x14ac:dyDescent="0.2">
      <c r="A4" s="2"/>
      <c r="B4" s="3"/>
      <c r="D4" s="5"/>
      <c r="E4" s="6"/>
      <c r="F4" s="7"/>
      <c r="G4" s="8"/>
      <c r="H4" s="9"/>
    </row>
    <row r="5" spans="1:256" ht="13.5" customHeight="1" x14ac:dyDescent="0.2">
      <c r="B5" s="30" t="s">
        <v>64</v>
      </c>
    </row>
    <row r="6" spans="1:256" ht="13.5" customHeight="1" x14ac:dyDescent="0.2">
      <c r="B6" s="29" t="s">
        <v>65</v>
      </c>
      <c r="F6" s="32">
        <f>F16</f>
        <v>0</v>
      </c>
    </row>
    <row r="7" spans="1:256" ht="13.5" customHeight="1" x14ac:dyDescent="0.2">
      <c r="B7" s="29" t="s">
        <v>62</v>
      </c>
      <c r="F7" s="32">
        <f>F45</f>
        <v>0</v>
      </c>
    </row>
    <row r="8" spans="1:256" s="36" customFormat="1" ht="13.5" customHeight="1" x14ac:dyDescent="0.2">
      <c r="A8" s="34"/>
      <c r="B8" s="35" t="s">
        <v>12</v>
      </c>
      <c r="D8" s="37"/>
      <c r="E8" s="38"/>
      <c r="F8" s="38">
        <f>F6+F7</f>
        <v>0</v>
      </c>
      <c r="H8" s="39"/>
    </row>
    <row r="9" spans="1:256" s="36" customFormat="1" ht="13.5" customHeight="1" x14ac:dyDescent="0.2">
      <c r="A9" s="34"/>
      <c r="B9" s="35" t="s">
        <v>13</v>
      </c>
      <c r="D9" s="37"/>
      <c r="E9" s="38"/>
      <c r="F9" s="38">
        <f>F8*0.21</f>
        <v>0</v>
      </c>
      <c r="H9" s="39"/>
    </row>
    <row r="10" spans="1:256" s="36" customFormat="1" ht="13.5" customHeight="1" x14ac:dyDescent="0.2">
      <c r="A10" s="34"/>
      <c r="B10" s="35" t="s">
        <v>14</v>
      </c>
      <c r="D10" s="37"/>
      <c r="E10" s="38"/>
      <c r="F10" s="38">
        <f>F8+F9</f>
        <v>0</v>
      </c>
      <c r="H10" s="39"/>
    </row>
    <row r="11" spans="1:256" ht="13.5" customHeight="1" x14ac:dyDescent="0.2">
      <c r="A11" s="40"/>
      <c r="B11" s="40"/>
      <c r="C11" s="41"/>
      <c r="D11" s="42"/>
      <c r="E11" s="42"/>
      <c r="F11" s="42"/>
      <c r="G11" s="42"/>
      <c r="H11" s="42"/>
    </row>
    <row r="12" spans="1:256" ht="13.5" customHeight="1" x14ac:dyDescent="0.2">
      <c r="A12" s="34"/>
      <c r="B12" s="30" t="s">
        <v>65</v>
      </c>
      <c r="D12" s="33"/>
      <c r="F12" s="38"/>
      <c r="G12" s="43"/>
    </row>
    <row r="13" spans="1:256" ht="13.5" customHeight="1" x14ac:dyDescent="0.2">
      <c r="B13" s="29" t="s">
        <v>15</v>
      </c>
      <c r="F13" s="32">
        <f>F28</f>
        <v>0</v>
      </c>
      <c r="H13" s="28"/>
      <c r="J13" s="3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ht="13.5" customHeight="1" x14ac:dyDescent="0.2">
      <c r="B14" s="29" t="s">
        <v>37</v>
      </c>
      <c r="F14" s="32">
        <f>F36</f>
        <v>0</v>
      </c>
      <c r="H14" s="28"/>
      <c r="J14" s="31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</row>
    <row r="15" spans="1:256" ht="13.5" customHeight="1" x14ac:dyDescent="0.2">
      <c r="B15" s="29" t="s">
        <v>38</v>
      </c>
      <c r="F15" s="32">
        <f>F39</f>
        <v>0</v>
      </c>
      <c r="H15" s="28"/>
      <c r="J15" s="3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</row>
    <row r="16" spans="1:256" ht="13.5" customHeight="1" x14ac:dyDescent="0.2">
      <c r="A16" s="34"/>
      <c r="B16" s="34" t="s">
        <v>63</v>
      </c>
      <c r="C16" s="36"/>
      <c r="E16" s="38"/>
      <c r="F16" s="38">
        <f>SUM(F13:F15)</f>
        <v>0</v>
      </c>
      <c r="G16" s="37"/>
      <c r="H16" s="37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</row>
    <row r="17" spans="1:256" ht="13.5" customHeight="1" x14ac:dyDescent="0.2">
      <c r="H17" s="28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</row>
    <row r="18" spans="1:256" ht="13.5" customHeight="1" x14ac:dyDescent="0.2">
      <c r="A18" s="47" t="s">
        <v>57</v>
      </c>
      <c r="B18" s="47"/>
      <c r="C18" s="48"/>
      <c r="D18" s="45"/>
      <c r="E18" s="44"/>
      <c r="F18" s="45"/>
      <c r="G18" s="45"/>
      <c r="H18" s="45"/>
      <c r="I18" s="45"/>
    </row>
    <row r="19" spans="1:256" ht="13.5" customHeight="1" x14ac:dyDescent="0.2">
      <c r="A19" s="47">
        <v>184801121</v>
      </c>
      <c r="B19" s="47" t="s">
        <v>66</v>
      </c>
      <c r="C19" s="48" t="s">
        <v>49</v>
      </c>
      <c r="D19" s="45">
        <v>20</v>
      </c>
      <c r="E19" s="44"/>
      <c r="F19" s="44">
        <f t="shared" ref="F19:F27" si="0">D19*E19</f>
        <v>0</v>
      </c>
      <c r="G19" s="45"/>
      <c r="H19" s="45"/>
      <c r="I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</row>
    <row r="20" spans="1:256" ht="13.5" customHeight="1" x14ac:dyDescent="0.2">
      <c r="A20" s="51">
        <v>185802114</v>
      </c>
      <c r="B20" s="51" t="s">
        <v>42</v>
      </c>
      <c r="C20" s="52" t="s">
        <v>43</v>
      </c>
      <c r="D20" s="53">
        <v>1E-3</v>
      </c>
      <c r="E20" s="54"/>
      <c r="F20" s="44">
        <f t="shared" si="0"/>
        <v>0</v>
      </c>
      <c r="G20" s="52"/>
      <c r="H20" s="45"/>
      <c r="I20" s="45"/>
      <c r="J20" s="45"/>
      <c r="K20" s="45"/>
      <c r="L20" s="45"/>
      <c r="M20" s="45"/>
      <c r="N20" s="5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</row>
    <row r="21" spans="1:256" ht="13.5" customHeight="1" x14ac:dyDescent="0.2">
      <c r="A21" s="51">
        <v>185851121</v>
      </c>
      <c r="B21" s="51" t="s">
        <v>44</v>
      </c>
      <c r="C21" s="52" t="s">
        <v>67</v>
      </c>
      <c r="D21" s="53">
        <v>10</v>
      </c>
      <c r="E21" s="54"/>
      <c r="F21" s="44">
        <f t="shared" si="0"/>
        <v>0</v>
      </c>
      <c r="G21" s="52"/>
      <c r="H21" s="45"/>
      <c r="I21" s="45"/>
      <c r="J21" s="45"/>
      <c r="K21" s="45"/>
      <c r="L21" s="45"/>
      <c r="M21" s="45"/>
      <c r="N21" s="5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</row>
    <row r="22" spans="1:256" ht="13.5" customHeight="1" x14ac:dyDescent="0.2">
      <c r="A22" s="51">
        <v>185851129</v>
      </c>
      <c r="B22" s="51" t="s">
        <v>68</v>
      </c>
      <c r="C22" s="52" t="s">
        <v>67</v>
      </c>
      <c r="D22" s="53">
        <f>D23*9</f>
        <v>90</v>
      </c>
      <c r="E22" s="54"/>
      <c r="F22" s="44">
        <f t="shared" si="0"/>
        <v>0</v>
      </c>
      <c r="G22" s="52"/>
      <c r="H22" s="45"/>
      <c r="I22" s="45"/>
      <c r="J22" s="45"/>
      <c r="K22" s="45"/>
      <c r="L22" s="45"/>
      <c r="M22" s="45"/>
      <c r="N22" s="5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  <row r="23" spans="1:256" ht="13.5" customHeight="1" x14ac:dyDescent="0.2">
      <c r="A23" s="51">
        <v>185804311</v>
      </c>
      <c r="B23" s="51" t="s">
        <v>69</v>
      </c>
      <c r="C23" s="52" t="s">
        <v>67</v>
      </c>
      <c r="D23" s="53">
        <v>10</v>
      </c>
      <c r="E23" s="54"/>
      <c r="F23" s="44">
        <f t="shared" si="0"/>
        <v>0</v>
      </c>
      <c r="G23" s="52"/>
      <c r="H23" s="45"/>
      <c r="I23" s="45"/>
      <c r="J23" s="45"/>
      <c r="K23" s="45"/>
      <c r="L23" s="45"/>
      <c r="M23" s="45"/>
      <c r="N23" s="5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  <row r="24" spans="1:256" ht="13.5" customHeight="1" x14ac:dyDescent="0.2">
      <c r="A24" s="51">
        <v>185804513</v>
      </c>
      <c r="B24" s="51" t="s">
        <v>70</v>
      </c>
      <c r="C24" s="52" t="s">
        <v>71</v>
      </c>
      <c r="D24" s="45">
        <v>30</v>
      </c>
      <c r="E24" s="56"/>
      <c r="F24" s="44">
        <f t="shared" si="0"/>
        <v>0</v>
      </c>
      <c r="G24" s="45"/>
      <c r="H24" s="45"/>
      <c r="I24" s="45"/>
      <c r="J24" s="45"/>
      <c r="K24" s="48"/>
      <c r="L24" s="5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</row>
    <row r="25" spans="1:256" ht="13.5" customHeight="1" x14ac:dyDescent="0.2">
      <c r="A25" s="51">
        <v>184911111</v>
      </c>
      <c r="B25" s="51" t="s">
        <v>72</v>
      </c>
      <c r="C25" s="52" t="s">
        <v>20</v>
      </c>
      <c r="D25" s="45">
        <v>10</v>
      </c>
      <c r="E25" s="49"/>
      <c r="F25" s="44">
        <f t="shared" si="0"/>
        <v>0</v>
      </c>
      <c r="G25" s="45"/>
      <c r="H25" s="45"/>
      <c r="I25" s="45"/>
      <c r="J25" s="45"/>
      <c r="K25" s="48"/>
      <c r="L25" s="5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</row>
    <row r="26" spans="1:256" ht="13.5" customHeight="1" x14ac:dyDescent="0.2">
      <c r="A26" s="51">
        <v>184852322</v>
      </c>
      <c r="B26" s="51" t="s">
        <v>139</v>
      </c>
      <c r="C26" s="52" t="s">
        <v>20</v>
      </c>
      <c r="D26" s="45">
        <v>20</v>
      </c>
      <c r="E26" s="56"/>
      <c r="F26" s="44">
        <f t="shared" si="0"/>
        <v>0</v>
      </c>
      <c r="G26" s="48"/>
      <c r="H26" s="45"/>
      <c r="I26" s="45"/>
      <c r="J26" s="45"/>
      <c r="K26" s="45"/>
      <c r="L26" s="60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</row>
    <row r="27" spans="1:256" ht="13.5" customHeight="1" x14ac:dyDescent="0.2">
      <c r="A27" s="47" t="s">
        <v>73</v>
      </c>
      <c r="B27" s="47" t="s">
        <v>134</v>
      </c>
      <c r="C27" s="48" t="s">
        <v>49</v>
      </c>
      <c r="D27" s="45">
        <v>30</v>
      </c>
      <c r="E27" s="49"/>
      <c r="F27" s="44">
        <f t="shared" si="0"/>
        <v>0</v>
      </c>
      <c r="G27" s="45"/>
      <c r="H27" s="45"/>
      <c r="I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</row>
    <row r="28" spans="1:256" ht="13.5" customHeight="1" x14ac:dyDescent="0.2">
      <c r="B28" s="29" t="s">
        <v>35</v>
      </c>
      <c r="F28" s="32">
        <f>SUM(F19:F27)</f>
        <v>0</v>
      </c>
      <c r="I28" s="31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</row>
    <row r="29" spans="1:256" ht="13.5" customHeight="1" x14ac:dyDescent="0.2">
      <c r="H29" s="28"/>
      <c r="J29" s="3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  <c r="IR29" s="45"/>
      <c r="IS29" s="45"/>
      <c r="IT29" s="45"/>
      <c r="IU29" s="45"/>
      <c r="IV29" s="45"/>
    </row>
    <row r="30" spans="1:256" ht="13.5" customHeight="1" x14ac:dyDescent="0.2">
      <c r="B30" s="27" t="s">
        <v>37</v>
      </c>
      <c r="H30" s="28"/>
    </row>
    <row r="31" spans="1:256" ht="13.5" customHeight="1" x14ac:dyDescent="0.2">
      <c r="B31" s="29" t="s">
        <v>74</v>
      </c>
      <c r="C31" s="31" t="s">
        <v>75</v>
      </c>
      <c r="D31" s="33">
        <v>0.01</v>
      </c>
      <c r="F31" s="44">
        <f>D31*E31</f>
        <v>0</v>
      </c>
      <c r="G31" s="33">
        <v>0.1</v>
      </c>
      <c r="H31" s="33">
        <f>D31*G31</f>
        <v>1E-3</v>
      </c>
    </row>
    <row r="32" spans="1:256" ht="13.5" customHeight="1" x14ac:dyDescent="0.2">
      <c r="B32" s="29" t="s">
        <v>51</v>
      </c>
      <c r="F32" s="32">
        <f>F31*1.03</f>
        <v>0</v>
      </c>
      <c r="H32" s="46">
        <f>H31*1.03</f>
        <v>1.0300000000000001E-3</v>
      </c>
    </row>
    <row r="33" spans="1:256" ht="13.5" customHeight="1" x14ac:dyDescent="0.2"/>
    <row r="34" spans="1:256" ht="13.5" customHeight="1" x14ac:dyDescent="0.2">
      <c r="B34" s="29" t="s">
        <v>76</v>
      </c>
      <c r="C34" s="31" t="s">
        <v>49</v>
      </c>
      <c r="D34" s="57">
        <v>10</v>
      </c>
      <c r="F34" s="32">
        <f>D34*E34</f>
        <v>0</v>
      </c>
      <c r="G34" s="28">
        <v>5.0000000000000001E-4</v>
      </c>
      <c r="H34" s="33">
        <f>D34*G34</f>
        <v>5.0000000000000001E-3</v>
      </c>
    </row>
    <row r="35" spans="1:256" ht="13.5" customHeight="1" x14ac:dyDescent="0.2">
      <c r="H35" s="28"/>
    </row>
    <row r="36" spans="1:256" ht="13.5" customHeight="1" x14ac:dyDescent="0.2">
      <c r="B36" s="29" t="s">
        <v>56</v>
      </c>
      <c r="F36" s="32">
        <f>F32+F34</f>
        <v>0</v>
      </c>
      <c r="H36" s="46">
        <f>H32+H34</f>
        <v>6.0300000000000006E-3</v>
      </c>
    </row>
    <row r="37" spans="1:256" ht="13.5" customHeight="1" x14ac:dyDescent="0.2">
      <c r="H37" s="28"/>
    </row>
    <row r="38" spans="1:256" ht="13.5" customHeight="1" x14ac:dyDescent="0.2">
      <c r="A38" s="47" t="s">
        <v>57</v>
      </c>
      <c r="B38" s="47" t="s">
        <v>58</v>
      </c>
      <c r="C38" s="48"/>
      <c r="D38" s="45"/>
      <c r="E38" s="49"/>
      <c r="F38" s="45"/>
      <c r="G38" s="45"/>
      <c r="H38" s="45"/>
      <c r="I38" s="45"/>
      <c r="J38" s="45"/>
      <c r="K38" s="45"/>
      <c r="L38" s="45"/>
    </row>
    <row r="39" spans="1:256" s="45" customFormat="1" ht="13.5" customHeight="1" x14ac:dyDescent="0.2">
      <c r="A39" s="29">
        <v>998231311</v>
      </c>
      <c r="B39" s="29" t="s">
        <v>59</v>
      </c>
      <c r="C39" s="48" t="s">
        <v>43</v>
      </c>
      <c r="D39" s="50">
        <f>H36</f>
        <v>6.0300000000000006E-3</v>
      </c>
      <c r="E39" s="44"/>
      <c r="F39" s="44">
        <f>D39*E39</f>
        <v>0</v>
      </c>
    </row>
    <row r="40" spans="1:256" ht="13.5" customHeight="1" x14ac:dyDescent="0.2">
      <c r="A40" s="47"/>
      <c r="B40" s="47"/>
      <c r="C40" s="48"/>
      <c r="D40" s="45"/>
      <c r="E40" s="49"/>
      <c r="F40" s="49"/>
      <c r="G40" s="45"/>
      <c r="H40" s="45"/>
      <c r="I40" s="45"/>
      <c r="J40" s="45"/>
      <c r="K40" s="45"/>
      <c r="L40" s="45"/>
    </row>
    <row r="41" spans="1:256" ht="13.5" customHeight="1" x14ac:dyDescent="0.2">
      <c r="A41" s="34"/>
      <c r="B41" s="30" t="s">
        <v>62</v>
      </c>
      <c r="D41" s="33"/>
      <c r="F41" s="38"/>
      <c r="G41" s="43"/>
    </row>
    <row r="42" spans="1:256" ht="13.5" customHeight="1" x14ac:dyDescent="0.2">
      <c r="B42" s="29" t="s">
        <v>15</v>
      </c>
      <c r="F42" s="32">
        <f>F56</f>
        <v>0</v>
      </c>
      <c r="H42" s="28"/>
    </row>
    <row r="43" spans="1:256" ht="13.5" customHeight="1" x14ac:dyDescent="0.2">
      <c r="B43" s="29" t="s">
        <v>37</v>
      </c>
      <c r="F43" s="32">
        <f>F62</f>
        <v>0</v>
      </c>
      <c r="H43" s="28"/>
    </row>
    <row r="44" spans="1:256" ht="13.5" customHeight="1" x14ac:dyDescent="0.2">
      <c r="B44" s="29" t="s">
        <v>38</v>
      </c>
      <c r="F44" s="32">
        <f>F65</f>
        <v>0</v>
      </c>
      <c r="H44" s="28"/>
    </row>
    <row r="45" spans="1:256" ht="13.5" customHeight="1" x14ac:dyDescent="0.2">
      <c r="A45" s="34"/>
      <c r="B45" s="34" t="s">
        <v>63</v>
      </c>
      <c r="C45" s="36"/>
      <c r="E45" s="38"/>
      <c r="F45" s="38">
        <f>SUM(F42:F44)</f>
        <v>0</v>
      </c>
      <c r="G45" s="37"/>
      <c r="H45" s="37"/>
    </row>
    <row r="46" spans="1:256" ht="13.5" customHeight="1" x14ac:dyDescent="0.2">
      <c r="H46" s="28"/>
    </row>
    <row r="47" spans="1:256" s="5" customFormat="1" ht="13.5" customHeight="1" x14ac:dyDescent="0.2">
      <c r="A47" s="10" t="s">
        <v>57</v>
      </c>
      <c r="B47" s="11"/>
      <c r="C47" s="12"/>
      <c r="D47" s="11"/>
      <c r="E47" s="13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256" s="5" customFormat="1" ht="13.5" customHeight="1" x14ac:dyDescent="0.2">
      <c r="A48" s="10">
        <v>184801131</v>
      </c>
      <c r="B48" s="17" t="s">
        <v>137</v>
      </c>
      <c r="C48" s="12" t="s">
        <v>18</v>
      </c>
      <c r="D48" s="11">
        <v>24</v>
      </c>
      <c r="E48" s="13"/>
      <c r="F48" s="13">
        <f t="shared" ref="F48:F55" si="1">D48*E48</f>
        <v>0</v>
      </c>
      <c r="G48" s="11"/>
      <c r="H48" s="11"/>
      <c r="I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</row>
    <row r="49" spans="1:256" ht="13.5" customHeight="1" x14ac:dyDescent="0.2">
      <c r="A49" s="47">
        <v>184801121</v>
      </c>
      <c r="B49" s="47" t="s">
        <v>138</v>
      </c>
      <c r="C49" s="48" t="s">
        <v>49</v>
      </c>
      <c r="D49" s="45">
        <v>36</v>
      </c>
      <c r="E49" s="44"/>
      <c r="F49" s="44">
        <f t="shared" si="1"/>
        <v>0</v>
      </c>
      <c r="G49" s="45"/>
      <c r="H49" s="45"/>
      <c r="I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</row>
    <row r="50" spans="1:256" s="5" customFormat="1" ht="13.5" customHeight="1" x14ac:dyDescent="0.2">
      <c r="A50" s="18">
        <v>185802114</v>
      </c>
      <c r="B50" s="19" t="s">
        <v>77</v>
      </c>
      <c r="C50" s="20" t="s">
        <v>43</v>
      </c>
      <c r="D50" s="19">
        <v>1E-3</v>
      </c>
      <c r="E50" s="21"/>
      <c r="F50" s="13">
        <f t="shared" si="1"/>
        <v>0</v>
      </c>
      <c r="G50" s="20"/>
      <c r="H50" s="11"/>
      <c r="I50" s="11"/>
      <c r="J50" s="11"/>
      <c r="K50" s="11"/>
      <c r="L50" s="11"/>
      <c r="M50" s="11"/>
      <c r="N50" s="22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</row>
    <row r="51" spans="1:256" s="5" customFormat="1" ht="13.5" customHeight="1" x14ac:dyDescent="0.2">
      <c r="A51" s="18">
        <v>185851121</v>
      </c>
      <c r="B51" s="19" t="s">
        <v>44</v>
      </c>
      <c r="C51" s="20" t="s">
        <v>45</v>
      </c>
      <c r="D51" s="19">
        <v>3</v>
      </c>
      <c r="E51" s="21"/>
      <c r="F51" s="13">
        <f t="shared" si="1"/>
        <v>0</v>
      </c>
      <c r="G51" s="20"/>
      <c r="H51" s="11"/>
      <c r="I51" s="11"/>
      <c r="J51" s="11"/>
      <c r="K51" s="11"/>
      <c r="L51" s="11"/>
      <c r="M51" s="11"/>
      <c r="N51" s="22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</row>
    <row r="52" spans="1:256" s="5" customFormat="1" ht="13.5" customHeight="1" x14ac:dyDescent="0.2">
      <c r="A52" s="18">
        <v>185851129</v>
      </c>
      <c r="B52" s="19" t="s">
        <v>68</v>
      </c>
      <c r="C52" s="20" t="s">
        <v>45</v>
      </c>
      <c r="D52" s="19">
        <f>D51*9</f>
        <v>27</v>
      </c>
      <c r="E52" s="21"/>
      <c r="F52" s="13">
        <f t="shared" si="1"/>
        <v>0</v>
      </c>
      <c r="G52" s="20"/>
      <c r="H52" s="11"/>
      <c r="I52" s="11"/>
      <c r="J52" s="11"/>
      <c r="K52" s="11"/>
      <c r="L52" s="11"/>
      <c r="M52" s="11"/>
      <c r="N52" s="22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</row>
    <row r="53" spans="1:256" s="5" customFormat="1" ht="13.5" customHeight="1" x14ac:dyDescent="0.2">
      <c r="A53" s="18">
        <v>185804311</v>
      </c>
      <c r="B53" s="19" t="s">
        <v>78</v>
      </c>
      <c r="C53" s="20" t="s">
        <v>45</v>
      </c>
      <c r="D53" s="19">
        <v>3</v>
      </c>
      <c r="E53" s="21"/>
      <c r="F53" s="13">
        <f t="shared" si="1"/>
        <v>0</v>
      </c>
      <c r="G53" s="20"/>
      <c r="H53" s="11"/>
      <c r="I53" s="11"/>
      <c r="J53" s="11"/>
      <c r="K53" s="11"/>
      <c r="L53" s="11"/>
      <c r="M53" s="11"/>
      <c r="N53" s="22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</row>
    <row r="54" spans="1:256" ht="13.5" customHeight="1" x14ac:dyDescent="0.2">
      <c r="A54" s="51">
        <v>185804513</v>
      </c>
      <c r="B54" s="51" t="s">
        <v>135</v>
      </c>
      <c r="C54" s="52" t="s">
        <v>71</v>
      </c>
      <c r="D54" s="45">
        <v>90</v>
      </c>
      <c r="E54" s="56"/>
      <c r="F54" s="44">
        <f t="shared" si="1"/>
        <v>0</v>
      </c>
      <c r="G54" s="45"/>
      <c r="H54" s="45"/>
      <c r="I54" s="45"/>
      <c r="J54" s="45"/>
      <c r="K54" s="48"/>
      <c r="L54" s="5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  <c r="IV54" s="45"/>
    </row>
    <row r="55" spans="1:256" s="5" customFormat="1" ht="13.5" customHeight="1" x14ac:dyDescent="0.2">
      <c r="A55" s="18">
        <v>185804514</v>
      </c>
      <c r="B55" s="17" t="s">
        <v>136</v>
      </c>
      <c r="C55" s="20" t="s">
        <v>23</v>
      </c>
      <c r="D55" s="11">
        <v>60</v>
      </c>
      <c r="E55" s="23"/>
      <c r="F55" s="13">
        <f t="shared" si="1"/>
        <v>0</v>
      </c>
      <c r="G55" s="11"/>
      <c r="H55" s="11"/>
      <c r="I55" s="11"/>
      <c r="J55" s="11"/>
      <c r="K55" s="12"/>
      <c r="L55" s="22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</row>
    <row r="56" spans="1:256" s="5" customFormat="1" ht="13.5" customHeight="1" x14ac:dyDescent="0.2">
      <c r="A56" s="2"/>
      <c r="B56" s="5" t="s">
        <v>35</v>
      </c>
      <c r="C56" s="4"/>
      <c r="F56" s="6">
        <f>SUM(F48:F55)</f>
        <v>0</v>
      </c>
      <c r="H56" s="15"/>
      <c r="I56" s="4"/>
    </row>
    <row r="57" spans="1:256" s="5" customFormat="1" ht="13.5" customHeight="1" x14ac:dyDescent="0.2">
      <c r="A57" s="2"/>
      <c r="C57" s="4"/>
      <c r="E57" s="6"/>
      <c r="F57" s="6"/>
    </row>
    <row r="58" spans="1:256" s="5" customFormat="1" ht="13.5" customHeight="1" x14ac:dyDescent="0.2">
      <c r="A58" s="2"/>
      <c r="B58" s="1" t="s">
        <v>37</v>
      </c>
      <c r="C58" s="4"/>
      <c r="E58" s="6"/>
      <c r="F58" s="6"/>
    </row>
    <row r="59" spans="1:256" s="5" customFormat="1" ht="13.5" customHeight="1" x14ac:dyDescent="0.2">
      <c r="A59" s="2"/>
      <c r="B59" s="5" t="s">
        <v>79</v>
      </c>
      <c r="C59" s="4" t="s">
        <v>75</v>
      </c>
      <c r="D59" s="5">
        <v>0.01</v>
      </c>
      <c r="E59" s="6"/>
      <c r="F59" s="13">
        <f>D59*E59</f>
        <v>0</v>
      </c>
      <c r="G59" s="15">
        <v>0.1</v>
      </c>
      <c r="H59" s="15">
        <f>D59*G59</f>
        <v>1E-3</v>
      </c>
      <c r="M59" s="11"/>
      <c r="N59" s="11"/>
      <c r="O59" s="11"/>
    </row>
    <row r="60" spans="1:256" s="5" customFormat="1" ht="13.5" customHeight="1" x14ac:dyDescent="0.2">
      <c r="A60" s="2"/>
      <c r="B60" s="5" t="s">
        <v>51</v>
      </c>
      <c r="C60" s="4"/>
      <c r="E60" s="6"/>
      <c r="F60" s="6">
        <f>F59*1.03</f>
        <v>0</v>
      </c>
      <c r="H60" s="24">
        <f>H59*1.03</f>
        <v>1.0300000000000001E-3</v>
      </c>
      <c r="M60" s="11"/>
      <c r="N60" s="11"/>
      <c r="O60" s="11"/>
    </row>
    <row r="61" spans="1:256" s="5" customFormat="1" ht="8.25" customHeight="1" x14ac:dyDescent="0.2">
      <c r="A61" s="2"/>
      <c r="C61" s="4"/>
      <c r="E61" s="6"/>
      <c r="F61" s="6"/>
    </row>
    <row r="62" spans="1:256" s="5" customFormat="1" ht="13.5" customHeight="1" x14ac:dyDescent="0.2">
      <c r="A62" s="2"/>
      <c r="B62" s="5" t="s">
        <v>56</v>
      </c>
      <c r="C62" s="4"/>
      <c r="E62" s="6"/>
      <c r="F62" s="6">
        <f>F60</f>
        <v>0</v>
      </c>
      <c r="H62" s="24">
        <f>H60</f>
        <v>1.0300000000000001E-3</v>
      </c>
    </row>
    <row r="63" spans="1:256" s="5" customFormat="1" ht="13.5" customHeight="1" x14ac:dyDescent="0.2">
      <c r="A63" s="2"/>
      <c r="C63" s="4"/>
      <c r="E63" s="6"/>
      <c r="F63" s="6"/>
    </row>
    <row r="64" spans="1:256" s="5" customFormat="1" ht="13.5" customHeight="1" x14ac:dyDescent="0.2">
      <c r="A64" s="10" t="s">
        <v>57</v>
      </c>
      <c r="B64" s="11" t="s">
        <v>58</v>
      </c>
      <c r="C64" s="12"/>
      <c r="D64" s="11"/>
      <c r="E64" s="26"/>
      <c r="F64" s="11"/>
      <c r="G64" s="11"/>
      <c r="H64" s="11"/>
    </row>
    <row r="65" spans="1:256" s="11" customFormat="1" ht="13.5" customHeight="1" x14ac:dyDescent="0.2">
      <c r="A65" s="2">
        <v>998231311</v>
      </c>
      <c r="B65" s="5" t="s">
        <v>59</v>
      </c>
      <c r="C65" s="12" t="s">
        <v>43</v>
      </c>
      <c r="D65" s="25">
        <f>H62</f>
        <v>1.0300000000000001E-3</v>
      </c>
      <c r="E65" s="13"/>
      <c r="F65" s="13">
        <f>D65*E65</f>
        <v>0</v>
      </c>
    </row>
    <row r="66" spans="1:256" s="5" customFormat="1" ht="13.5" customHeight="1" x14ac:dyDescent="0.2">
      <c r="A66" s="2"/>
      <c r="C66" s="4"/>
      <c r="E66" s="6"/>
      <c r="F66" s="6"/>
      <c r="H66" s="15"/>
    </row>
    <row r="67" spans="1:256" ht="13.5" customHeight="1" x14ac:dyDescent="0.2">
      <c r="A67" s="47"/>
      <c r="B67" s="47"/>
      <c r="C67" s="48"/>
      <c r="D67" s="45"/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spans="1:256" ht="13.5" customHeight="1" x14ac:dyDescent="0.2">
      <c r="A68" s="47"/>
      <c r="B68" s="47"/>
      <c r="C68" s="48"/>
      <c r="D68" s="45"/>
      <c r="E68" s="44"/>
      <c r="F68" s="44"/>
      <c r="G68" s="45"/>
      <c r="H68" s="45"/>
      <c r="I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  <c r="IS68" s="45"/>
      <c r="IT68" s="45"/>
      <c r="IU68" s="45"/>
      <c r="IV68" s="45"/>
    </row>
    <row r="69" spans="1:256" ht="13.5" customHeight="1" x14ac:dyDescent="0.2">
      <c r="A69" s="51"/>
      <c r="B69" s="51"/>
      <c r="C69" s="52"/>
      <c r="D69" s="53"/>
      <c r="E69" s="54"/>
      <c r="F69" s="44"/>
      <c r="G69" s="52"/>
      <c r="H69" s="45"/>
      <c r="I69" s="45"/>
      <c r="J69" s="45"/>
      <c r="K69" s="45"/>
      <c r="L69" s="45"/>
      <c r="M69" s="45"/>
      <c r="N69" s="5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5"/>
      <c r="HZ69" s="45"/>
      <c r="IA69" s="45"/>
      <c r="IB69" s="45"/>
      <c r="IC69" s="45"/>
      <c r="ID69" s="45"/>
      <c r="IE69" s="45"/>
      <c r="IF69" s="45"/>
      <c r="IG69" s="45"/>
      <c r="IH69" s="45"/>
      <c r="II69" s="45"/>
      <c r="IJ69" s="45"/>
      <c r="IK69" s="45"/>
      <c r="IL69" s="45"/>
      <c r="IM69" s="45"/>
      <c r="IN69" s="45"/>
      <c r="IO69" s="45"/>
      <c r="IP69" s="45"/>
      <c r="IQ69" s="45"/>
      <c r="IR69" s="45"/>
      <c r="IS69" s="45"/>
      <c r="IT69" s="45"/>
      <c r="IU69" s="45"/>
      <c r="IV69" s="45"/>
    </row>
    <row r="70" spans="1:256" ht="13.5" customHeight="1" x14ac:dyDescent="0.2">
      <c r="A70" s="51"/>
      <c r="B70" s="51"/>
      <c r="C70" s="52"/>
      <c r="D70" s="53"/>
      <c r="E70" s="54"/>
      <c r="F70" s="44"/>
      <c r="G70" s="52"/>
      <c r="H70" s="45"/>
      <c r="I70" s="45"/>
      <c r="J70" s="45"/>
      <c r="K70" s="45"/>
      <c r="L70" s="45"/>
      <c r="M70" s="45"/>
      <c r="N70" s="5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5"/>
      <c r="HZ70" s="45"/>
      <c r="IA70" s="45"/>
      <c r="IB70" s="45"/>
      <c r="IC70" s="45"/>
      <c r="ID70" s="45"/>
      <c r="IE70" s="45"/>
      <c r="IF70" s="45"/>
      <c r="IG70" s="45"/>
      <c r="IH70" s="45"/>
      <c r="II70" s="45"/>
      <c r="IJ70" s="45"/>
      <c r="IK70" s="45"/>
      <c r="IL70" s="45"/>
      <c r="IM70" s="45"/>
      <c r="IN70" s="45"/>
      <c r="IO70" s="45"/>
      <c r="IP70" s="45"/>
      <c r="IQ70" s="45"/>
      <c r="IR70" s="45"/>
      <c r="IS70" s="45"/>
      <c r="IT70" s="45"/>
      <c r="IU70" s="45"/>
      <c r="IV70" s="45"/>
    </row>
    <row r="71" spans="1:256" ht="13.5" customHeight="1" x14ac:dyDescent="0.2">
      <c r="A71" s="51"/>
      <c r="B71" s="51"/>
      <c r="C71" s="52"/>
      <c r="D71" s="53"/>
      <c r="E71" s="54"/>
      <c r="F71" s="44"/>
      <c r="G71" s="52"/>
      <c r="H71" s="45"/>
      <c r="I71" s="45"/>
      <c r="J71" s="45"/>
      <c r="K71" s="45"/>
      <c r="L71" s="45"/>
      <c r="M71" s="45"/>
      <c r="N71" s="5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45"/>
      <c r="IH71" s="45"/>
      <c r="II71" s="45"/>
      <c r="IJ71" s="45"/>
      <c r="IK71" s="45"/>
      <c r="IL71" s="45"/>
      <c r="IM71" s="45"/>
      <c r="IN71" s="45"/>
      <c r="IO71" s="45"/>
      <c r="IP71" s="45"/>
      <c r="IQ71" s="45"/>
      <c r="IR71" s="45"/>
      <c r="IS71" s="45"/>
      <c r="IT71" s="45"/>
      <c r="IU71" s="45"/>
      <c r="IV71" s="45"/>
    </row>
    <row r="72" spans="1:256" ht="13.5" customHeight="1" x14ac:dyDescent="0.2">
      <c r="A72" s="51"/>
      <c r="B72" s="51"/>
      <c r="C72" s="52"/>
      <c r="D72" s="53"/>
      <c r="E72" s="54"/>
      <c r="F72" s="44"/>
      <c r="G72" s="52"/>
      <c r="H72" s="45"/>
      <c r="I72" s="45"/>
      <c r="J72" s="45"/>
      <c r="K72" s="45"/>
      <c r="L72" s="45"/>
      <c r="M72" s="45"/>
      <c r="N72" s="5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5"/>
      <c r="IN72" s="45"/>
      <c r="IO72" s="45"/>
      <c r="IP72" s="45"/>
      <c r="IQ72" s="45"/>
      <c r="IR72" s="45"/>
      <c r="IS72" s="45"/>
      <c r="IT72" s="45"/>
      <c r="IU72" s="45"/>
      <c r="IV72" s="45"/>
    </row>
    <row r="73" spans="1:256" ht="13.5" customHeight="1" x14ac:dyDescent="0.2">
      <c r="A73" s="51"/>
      <c r="B73" s="51"/>
      <c r="C73" s="52"/>
      <c r="D73" s="45"/>
      <c r="E73" s="56"/>
      <c r="F73" s="44"/>
      <c r="G73" s="45"/>
      <c r="H73" s="45"/>
      <c r="I73" s="45"/>
      <c r="J73" s="45"/>
      <c r="K73" s="48"/>
      <c r="L73" s="5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  <c r="IS73" s="45"/>
      <c r="IT73" s="45"/>
      <c r="IU73" s="45"/>
      <c r="IV73" s="45"/>
    </row>
    <row r="74" spans="1:256" ht="8.25" customHeight="1" x14ac:dyDescent="0.2">
      <c r="E74" s="28"/>
      <c r="I74" s="31"/>
    </row>
    <row r="75" spans="1:256" ht="13.5" customHeight="1" x14ac:dyDescent="0.2">
      <c r="H75" s="28"/>
    </row>
    <row r="76" spans="1:256" ht="13.5" customHeight="1" x14ac:dyDescent="0.2">
      <c r="B76" s="27"/>
      <c r="H76" s="28"/>
    </row>
    <row r="77" spans="1:256" ht="13.5" customHeight="1" x14ac:dyDescent="0.2">
      <c r="F77" s="44"/>
      <c r="G77" s="33"/>
      <c r="M77" s="45"/>
      <c r="N77" s="45"/>
      <c r="O77" s="45"/>
    </row>
    <row r="78" spans="1:256" ht="13.5" customHeight="1" x14ac:dyDescent="0.2">
      <c r="H78" s="46"/>
      <c r="M78" s="45"/>
      <c r="N78" s="45"/>
      <c r="O78" s="45"/>
    </row>
    <row r="79" spans="1:256" ht="13.5" customHeight="1" x14ac:dyDescent="0.2">
      <c r="H79" s="28"/>
    </row>
  </sheetData>
  <printOptions gridLines="1"/>
  <pageMargins left="1.1499999999999999" right="0.19685039370078741" top="1.05" bottom="0.9" header="0.31496062992125984" footer="0.31496062992125984"/>
  <pageSetup paperSize="9" scale="85" orientation="landscape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péče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Martin Krejci</cp:lastModifiedBy>
  <cp:lastPrinted>2021-06-14T14:32:19Z</cp:lastPrinted>
  <dcterms:created xsi:type="dcterms:W3CDTF">2021-06-13T12:40:25Z</dcterms:created>
  <dcterms:modified xsi:type="dcterms:W3CDTF">2021-06-28T14:01:15Z</dcterms:modified>
</cp:coreProperties>
</file>