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comments4.xml" ContentType="application/vnd.openxmlformats-officedocument.spreadsheetml.comments+xml"/>
  <Override PartName="/xl/comments8.xml" ContentType="application/vnd.openxmlformats-officedocument.spreadsheetml.comments+xml"/>
  <Override PartName="/xl/comments6.xml" ContentType="application/vnd.openxmlformats-officedocument.spreadsheetml.comments+xml"/>
  <Override PartName="/xl/comments9.xml" ContentType="application/vnd.openxmlformats-officedocument.spreadsheetml.comments+xml"/>
  <Override PartName="/xl/comments7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áce\2024\038_Šatny Znojmo\"/>
    </mc:Choice>
  </mc:AlternateContent>
  <xr:revisionPtr revIDLastSave="0" documentId="13_ncr:11_{3964CC44-85C7-4751-9BA0-AB1BBD9B9A1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01 Pol" sheetId="12" r:id="rId4"/>
    <sheet name="01 02 Pol" sheetId="13" r:id="rId5"/>
    <sheet name="01 03 Pol" sheetId="14" r:id="rId6"/>
    <sheet name="02 01 Pol" sheetId="15" r:id="rId7"/>
    <sheet name="02 02 Pol" sheetId="16" r:id="rId8"/>
    <sheet name="02 03 Pol" sheetId="17" r:id="rId9"/>
    <sheet name="02 04 Pol" sheetId="18" r:id="rId10"/>
    <sheet name="02 05 Pol" sheetId="19" r:id="rId11"/>
    <sheet name="02 06 Pol" sheetId="20" r:id="rId12"/>
    <sheet name="02 07 Pol" sheetId="21" r:id="rId13"/>
  </sheets>
  <externalReferences>
    <externalReference r:id="rId14"/>
  </externalReferences>
  <definedNames>
    <definedName name="CelkemDPHVypocet" localSheetId="1">Stavba!$H$52</definedName>
    <definedName name="CenaCelkem">Stavba!$G$29</definedName>
    <definedName name="CenaCelkemBezDPH">Stavba!$G$28</definedName>
    <definedName name="CenaCelkemVypocet" localSheetId="1">Stavba!$I$52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_xlnm.Print_Titles" localSheetId="4">'01 02 Pol'!$1:$7</definedName>
    <definedName name="_xlnm.Print_Titles" localSheetId="5">'01 03 Pol'!$1:$7</definedName>
    <definedName name="_xlnm.Print_Titles" localSheetId="6">'02 01 Pol'!$1:$7</definedName>
    <definedName name="_xlnm.Print_Titles" localSheetId="7">'02 02 Pol'!$1:$7</definedName>
    <definedName name="_xlnm.Print_Titles" localSheetId="8">'02 03 Pol'!$1:$7</definedName>
    <definedName name="_xlnm.Print_Titles" localSheetId="9">'02 04 Pol'!$1:$7</definedName>
    <definedName name="_xlnm.Print_Titles" localSheetId="10">'02 05 Pol'!$1:$7</definedName>
    <definedName name="_xlnm.Print_Titles" localSheetId="11">'02 06 Pol'!$1:$7</definedName>
    <definedName name="_xlnm.Print_Titles" localSheetId="12">'02 07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Pol'!$A$1:$Y$125</definedName>
    <definedName name="_xlnm.Print_Area" localSheetId="4">'01 02 Pol'!$A$1:$Y$767</definedName>
    <definedName name="_xlnm.Print_Area" localSheetId="5">'01 03 Pol'!$A$1:$Y$62</definedName>
    <definedName name="_xlnm.Print_Area" localSheetId="6">'02 01 Pol'!$A$1:$Y$242</definedName>
    <definedName name="_xlnm.Print_Area" localSheetId="7">'02 02 Pol'!$A$1:$Y$155</definedName>
    <definedName name="_xlnm.Print_Area" localSheetId="8">'02 03 Pol'!$A$1:$Y$94</definedName>
    <definedName name="_xlnm.Print_Area" localSheetId="9">'02 04 Pol'!$A$1:$Y$80</definedName>
    <definedName name="_xlnm.Print_Area" localSheetId="10">'02 05 Pol'!$A$1:$Y$63</definedName>
    <definedName name="_xlnm.Print_Area" localSheetId="11">'02 06 Pol'!$A$1:$Y$77</definedName>
    <definedName name="_xlnm.Print_Area" localSheetId="12">'02 07 Pol'!$A$1:$Y$21</definedName>
    <definedName name="_xlnm.Print_Area" localSheetId="1">Stavba!$A$1:$J$118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Stavba!$F$52</definedName>
    <definedName name="ZakladDPHZakl">Stavba!$G$25</definedName>
    <definedName name="ZakladDPHZaklVypocet" localSheetId="1">Stavba!$G$52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17" i="1" l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11" i="21"/>
  <c r="G8" i="21"/>
  <c r="K8" i="21"/>
  <c r="O8" i="21"/>
  <c r="V8" i="21"/>
  <c r="G9" i="21"/>
  <c r="I9" i="21"/>
  <c r="I8" i="21" s="1"/>
  <c r="K9" i="21"/>
  <c r="M9" i="21"/>
  <c r="M8" i="21" s="1"/>
  <c r="O9" i="21"/>
  <c r="Q9" i="21"/>
  <c r="Q8" i="21" s="1"/>
  <c r="V9" i="21"/>
  <c r="AE11" i="21"/>
  <c r="AF11" i="21"/>
  <c r="G67" i="20"/>
  <c r="G8" i="20"/>
  <c r="G9" i="20"/>
  <c r="M9" i="20" s="1"/>
  <c r="I9" i="20"/>
  <c r="I8" i="20" s="1"/>
  <c r="K9" i="20"/>
  <c r="K8" i="20" s="1"/>
  <c r="O9" i="20"/>
  <c r="Q9" i="20"/>
  <c r="Q8" i="20" s="1"/>
  <c r="V9" i="20"/>
  <c r="V8" i="20" s="1"/>
  <c r="G11" i="20"/>
  <c r="M11" i="20" s="1"/>
  <c r="I11" i="20"/>
  <c r="K11" i="20"/>
  <c r="O11" i="20"/>
  <c r="Q11" i="20"/>
  <c r="V11" i="20"/>
  <c r="G13" i="20"/>
  <c r="I13" i="20"/>
  <c r="K13" i="20"/>
  <c r="M13" i="20"/>
  <c r="O13" i="20"/>
  <c r="Q13" i="20"/>
  <c r="V13" i="20"/>
  <c r="G16" i="20"/>
  <c r="M16" i="20" s="1"/>
  <c r="I16" i="20"/>
  <c r="K16" i="20"/>
  <c r="O16" i="20"/>
  <c r="O8" i="20" s="1"/>
  <c r="Q16" i="20"/>
  <c r="V16" i="20"/>
  <c r="G18" i="20"/>
  <c r="I18" i="20"/>
  <c r="K18" i="20"/>
  <c r="M18" i="20"/>
  <c r="O18" i="20"/>
  <c r="Q18" i="20"/>
  <c r="V18" i="20"/>
  <c r="G20" i="20"/>
  <c r="I20" i="20"/>
  <c r="K20" i="20"/>
  <c r="M20" i="20"/>
  <c r="O20" i="20"/>
  <c r="Q20" i="20"/>
  <c r="V20" i="20"/>
  <c r="V23" i="20"/>
  <c r="G24" i="20"/>
  <c r="G23" i="20" s="1"/>
  <c r="I24" i="20"/>
  <c r="I23" i="20" s="1"/>
  <c r="K24" i="20"/>
  <c r="K23" i="20" s="1"/>
  <c r="O24" i="20"/>
  <c r="O23" i="20" s="1"/>
  <c r="Q24" i="20"/>
  <c r="Q23" i="20" s="1"/>
  <c r="V24" i="20"/>
  <c r="G26" i="20"/>
  <c r="I26" i="20"/>
  <c r="G27" i="20"/>
  <c r="I27" i="20"/>
  <c r="K27" i="20"/>
  <c r="K26" i="20" s="1"/>
  <c r="M27" i="20"/>
  <c r="O27" i="20"/>
  <c r="O26" i="20" s="1"/>
  <c r="Q27" i="20"/>
  <c r="V27" i="20"/>
  <c r="V26" i="20" s="1"/>
  <c r="G29" i="20"/>
  <c r="I29" i="20"/>
  <c r="K29" i="20"/>
  <c r="M29" i="20"/>
  <c r="O29" i="20"/>
  <c r="Q29" i="20"/>
  <c r="V29" i="20"/>
  <c r="G32" i="20"/>
  <c r="I32" i="20"/>
  <c r="K32" i="20"/>
  <c r="M32" i="20"/>
  <c r="O32" i="20"/>
  <c r="Q32" i="20"/>
  <c r="Q26" i="20" s="1"/>
  <c r="V32" i="20"/>
  <c r="G33" i="20"/>
  <c r="I33" i="20"/>
  <c r="K33" i="20"/>
  <c r="M33" i="20"/>
  <c r="O33" i="20"/>
  <c r="Q33" i="20"/>
  <c r="V33" i="20"/>
  <c r="G34" i="20"/>
  <c r="I34" i="20"/>
  <c r="K34" i="20"/>
  <c r="M34" i="20"/>
  <c r="O34" i="20"/>
  <c r="Q34" i="20"/>
  <c r="V34" i="20"/>
  <c r="G35" i="20"/>
  <c r="M35" i="20" s="1"/>
  <c r="I35" i="20"/>
  <c r="K35" i="20"/>
  <c r="O35" i="20"/>
  <c r="Q35" i="20"/>
  <c r="V35" i="20"/>
  <c r="G36" i="20"/>
  <c r="O36" i="20"/>
  <c r="G37" i="20"/>
  <c r="M37" i="20" s="1"/>
  <c r="M36" i="20" s="1"/>
  <c r="I37" i="20"/>
  <c r="I36" i="20" s="1"/>
  <c r="K37" i="20"/>
  <c r="K36" i="20" s="1"/>
  <c r="O37" i="20"/>
  <c r="Q37" i="20"/>
  <c r="Q36" i="20" s="1"/>
  <c r="V37" i="20"/>
  <c r="V36" i="20" s="1"/>
  <c r="G39" i="20"/>
  <c r="I39" i="20"/>
  <c r="K39" i="20"/>
  <c r="M39" i="20"/>
  <c r="O39" i="20"/>
  <c r="O38" i="20" s="1"/>
  <c r="Q39" i="20"/>
  <c r="Q38" i="20" s="1"/>
  <c r="V39" i="20"/>
  <c r="G40" i="20"/>
  <c r="G38" i="20" s="1"/>
  <c r="I40" i="20"/>
  <c r="K40" i="20"/>
  <c r="M40" i="20"/>
  <c r="O40" i="20"/>
  <c r="Q40" i="20"/>
  <c r="V40" i="20"/>
  <c r="G41" i="20"/>
  <c r="I41" i="20"/>
  <c r="K41" i="20"/>
  <c r="M41" i="20"/>
  <c r="O41" i="20"/>
  <c r="Q41" i="20"/>
  <c r="V41" i="20"/>
  <c r="V38" i="20" s="1"/>
  <c r="G42" i="20"/>
  <c r="I42" i="20"/>
  <c r="K42" i="20"/>
  <c r="M42" i="20"/>
  <c r="O42" i="20"/>
  <c r="Q42" i="20"/>
  <c r="V42" i="20"/>
  <c r="G43" i="20"/>
  <c r="M43" i="20" s="1"/>
  <c r="I43" i="20"/>
  <c r="K43" i="20"/>
  <c r="O43" i="20"/>
  <c r="Q43" i="20"/>
  <c r="V43" i="20"/>
  <c r="G44" i="20"/>
  <c r="M44" i="20" s="1"/>
  <c r="I44" i="20"/>
  <c r="K44" i="20"/>
  <c r="O44" i="20"/>
  <c r="Q44" i="20"/>
  <c r="V44" i="20"/>
  <c r="G45" i="20"/>
  <c r="M45" i="20" s="1"/>
  <c r="I45" i="20"/>
  <c r="I38" i="20" s="1"/>
  <c r="K45" i="20"/>
  <c r="O45" i="20"/>
  <c r="Q45" i="20"/>
  <c r="V45" i="20"/>
  <c r="G46" i="20"/>
  <c r="I46" i="20"/>
  <c r="K46" i="20"/>
  <c r="K38" i="20" s="1"/>
  <c r="M46" i="20"/>
  <c r="O46" i="20"/>
  <c r="Q46" i="20"/>
  <c r="V46" i="20"/>
  <c r="G47" i="20"/>
  <c r="I47" i="20"/>
  <c r="K47" i="20"/>
  <c r="M47" i="20"/>
  <c r="O47" i="20"/>
  <c r="Q47" i="20"/>
  <c r="V47" i="20"/>
  <c r="G48" i="20"/>
  <c r="I48" i="20"/>
  <c r="K48" i="20"/>
  <c r="M48" i="20"/>
  <c r="O48" i="20"/>
  <c r="Q48" i="20"/>
  <c r="V48" i="20"/>
  <c r="G49" i="20"/>
  <c r="I49" i="20"/>
  <c r="K49" i="20"/>
  <c r="M49" i="20"/>
  <c r="O49" i="20"/>
  <c r="Q49" i="20"/>
  <c r="V49" i="20"/>
  <c r="G50" i="20"/>
  <c r="I50" i="20"/>
  <c r="K50" i="20"/>
  <c r="M50" i="20"/>
  <c r="O50" i="20"/>
  <c r="Q50" i="20"/>
  <c r="V50" i="20"/>
  <c r="G51" i="20"/>
  <c r="M51" i="20" s="1"/>
  <c r="I51" i="20"/>
  <c r="K51" i="20"/>
  <c r="O51" i="20"/>
  <c r="Q51" i="20"/>
  <c r="V51" i="20"/>
  <c r="G52" i="20"/>
  <c r="M52" i="20" s="1"/>
  <c r="I52" i="20"/>
  <c r="K52" i="20"/>
  <c r="O52" i="20"/>
  <c r="Q52" i="20"/>
  <c r="V52" i="20"/>
  <c r="G53" i="20"/>
  <c r="M53" i="20" s="1"/>
  <c r="I53" i="20"/>
  <c r="K53" i="20"/>
  <c r="O53" i="20"/>
  <c r="Q53" i="20"/>
  <c r="V53" i="20"/>
  <c r="G54" i="20"/>
  <c r="I54" i="20"/>
  <c r="K54" i="20"/>
  <c r="M54" i="20"/>
  <c r="O54" i="20"/>
  <c r="Q54" i="20"/>
  <c r="V54" i="20"/>
  <c r="G55" i="20"/>
  <c r="I55" i="20"/>
  <c r="K55" i="20"/>
  <c r="M55" i="20"/>
  <c r="O55" i="20"/>
  <c r="Q55" i="20"/>
  <c r="V55" i="20"/>
  <c r="G56" i="20"/>
  <c r="I56" i="20"/>
  <c r="K56" i="20"/>
  <c r="M56" i="20"/>
  <c r="O56" i="20"/>
  <c r="Q56" i="20"/>
  <c r="V56" i="20"/>
  <c r="O57" i="20"/>
  <c r="Q57" i="20"/>
  <c r="G58" i="20"/>
  <c r="G57" i="20" s="1"/>
  <c r="I58" i="20"/>
  <c r="K58" i="20"/>
  <c r="K57" i="20" s="1"/>
  <c r="M58" i="20"/>
  <c r="O58" i="20"/>
  <c r="Q58" i="20"/>
  <c r="V58" i="20"/>
  <c r="V57" i="20" s="1"/>
  <c r="G59" i="20"/>
  <c r="M59" i="20" s="1"/>
  <c r="I59" i="20"/>
  <c r="K59" i="20"/>
  <c r="O59" i="20"/>
  <c r="Q59" i="20"/>
  <c r="V59" i="20"/>
  <c r="G60" i="20"/>
  <c r="M60" i="20" s="1"/>
  <c r="I60" i="20"/>
  <c r="I57" i="20" s="1"/>
  <c r="K60" i="20"/>
  <c r="O60" i="20"/>
  <c r="Q60" i="20"/>
  <c r="V60" i="20"/>
  <c r="G61" i="20"/>
  <c r="M61" i="20" s="1"/>
  <c r="I61" i="20"/>
  <c r="K61" i="20"/>
  <c r="O61" i="20"/>
  <c r="Q61" i="20"/>
  <c r="V61" i="20"/>
  <c r="G62" i="20"/>
  <c r="I62" i="20"/>
  <c r="K62" i="20"/>
  <c r="M62" i="20"/>
  <c r="O62" i="20"/>
  <c r="Q62" i="20"/>
  <c r="V62" i="20"/>
  <c r="G63" i="20"/>
  <c r="I63" i="20"/>
  <c r="K63" i="20"/>
  <c r="M63" i="20"/>
  <c r="O63" i="20"/>
  <c r="Q63" i="20"/>
  <c r="V63" i="20"/>
  <c r="G64" i="20"/>
  <c r="K64" i="20"/>
  <c r="M64" i="20"/>
  <c r="O64" i="20"/>
  <c r="G65" i="20"/>
  <c r="I65" i="20"/>
  <c r="I64" i="20" s="1"/>
  <c r="K65" i="20"/>
  <c r="M65" i="20"/>
  <c r="O65" i="20"/>
  <c r="Q65" i="20"/>
  <c r="Q64" i="20" s="1"/>
  <c r="V65" i="20"/>
  <c r="V64" i="20" s="1"/>
  <c r="AE67" i="20"/>
  <c r="G53" i="19"/>
  <c r="G9" i="19"/>
  <c r="G8" i="19" s="1"/>
  <c r="I9" i="19"/>
  <c r="I8" i="19" s="1"/>
  <c r="K9" i="19"/>
  <c r="O9" i="19"/>
  <c r="Q9" i="19"/>
  <c r="V9" i="19"/>
  <c r="V8" i="19" s="1"/>
  <c r="G11" i="19"/>
  <c r="M11" i="19" s="1"/>
  <c r="I11" i="19"/>
  <c r="K11" i="19"/>
  <c r="K8" i="19" s="1"/>
  <c r="O11" i="19"/>
  <c r="Q11" i="19"/>
  <c r="V11" i="19"/>
  <c r="G13" i="19"/>
  <c r="M13" i="19" s="1"/>
  <c r="I13" i="19"/>
  <c r="K13" i="19"/>
  <c r="O13" i="19"/>
  <c r="Q13" i="19"/>
  <c r="V13" i="19"/>
  <c r="G15" i="19"/>
  <c r="M15" i="19" s="1"/>
  <c r="I15" i="19"/>
  <c r="K15" i="19"/>
  <c r="O15" i="19"/>
  <c r="Q15" i="19"/>
  <c r="V15" i="19"/>
  <c r="G17" i="19"/>
  <c r="M17" i="19" s="1"/>
  <c r="I17" i="19"/>
  <c r="K17" i="19"/>
  <c r="O17" i="19"/>
  <c r="Q17" i="19"/>
  <c r="V17" i="19"/>
  <c r="G20" i="19"/>
  <c r="I20" i="19"/>
  <c r="K20" i="19"/>
  <c r="M20" i="19"/>
  <c r="O20" i="19"/>
  <c r="Q20" i="19"/>
  <c r="V20" i="19"/>
  <c r="G22" i="19"/>
  <c r="I22" i="19"/>
  <c r="K22" i="19"/>
  <c r="M22" i="19"/>
  <c r="O22" i="19"/>
  <c r="O8" i="19" s="1"/>
  <c r="Q22" i="19"/>
  <c r="V22" i="19"/>
  <c r="G24" i="19"/>
  <c r="M24" i="19" s="1"/>
  <c r="I24" i="19"/>
  <c r="K24" i="19"/>
  <c r="O24" i="19"/>
  <c r="Q24" i="19"/>
  <c r="Q8" i="19" s="1"/>
  <c r="V24" i="19"/>
  <c r="G27" i="19"/>
  <c r="M27" i="19"/>
  <c r="Q27" i="19"/>
  <c r="V27" i="19"/>
  <c r="G28" i="19"/>
  <c r="I28" i="19"/>
  <c r="I27" i="19" s="1"/>
  <c r="K28" i="19"/>
  <c r="K27" i="19" s="1"/>
  <c r="M28" i="19"/>
  <c r="O28" i="19"/>
  <c r="O27" i="19" s="1"/>
  <c r="Q28" i="19"/>
  <c r="V28" i="19"/>
  <c r="G30" i="19"/>
  <c r="G31" i="19"/>
  <c r="M31" i="19" s="1"/>
  <c r="M30" i="19" s="1"/>
  <c r="I31" i="19"/>
  <c r="I30" i="19" s="1"/>
  <c r="K31" i="19"/>
  <c r="O31" i="19"/>
  <c r="O30" i="19" s="1"/>
  <c r="Q31" i="19"/>
  <c r="V31" i="19"/>
  <c r="V30" i="19" s="1"/>
  <c r="G33" i="19"/>
  <c r="M33" i="19" s="1"/>
  <c r="I33" i="19"/>
  <c r="K33" i="19"/>
  <c r="K30" i="19" s="1"/>
  <c r="O33" i="19"/>
  <c r="Q33" i="19"/>
  <c r="Q30" i="19" s="1"/>
  <c r="V33" i="19"/>
  <c r="G36" i="19"/>
  <c r="I36" i="19"/>
  <c r="K36" i="19"/>
  <c r="M36" i="19"/>
  <c r="O36" i="19"/>
  <c r="Q36" i="19"/>
  <c r="V36" i="19"/>
  <c r="O37" i="19"/>
  <c r="V37" i="19"/>
  <c r="G38" i="19"/>
  <c r="G37" i="19" s="1"/>
  <c r="I38" i="19"/>
  <c r="I37" i="19" s="1"/>
  <c r="K38" i="19"/>
  <c r="K37" i="19" s="1"/>
  <c r="O38" i="19"/>
  <c r="Q38" i="19"/>
  <c r="Q37" i="19" s="1"/>
  <c r="V38" i="19"/>
  <c r="Q39" i="19"/>
  <c r="V39" i="19"/>
  <c r="G40" i="19"/>
  <c r="I40" i="19"/>
  <c r="I39" i="19" s="1"/>
  <c r="K40" i="19"/>
  <c r="K39" i="19" s="1"/>
  <c r="M40" i="19"/>
  <c r="O40" i="19"/>
  <c r="O39" i="19" s="1"/>
  <c r="Q40" i="19"/>
  <c r="V40" i="19"/>
  <c r="G41" i="19"/>
  <c r="M41" i="19" s="1"/>
  <c r="I41" i="19"/>
  <c r="K41" i="19"/>
  <c r="O41" i="19"/>
  <c r="Q41" i="19"/>
  <c r="V41" i="19"/>
  <c r="G42" i="19"/>
  <c r="M42" i="19" s="1"/>
  <c r="I42" i="19"/>
  <c r="K42" i="19"/>
  <c r="O42" i="19"/>
  <c r="Q42" i="19"/>
  <c r="V42" i="19"/>
  <c r="I43" i="19"/>
  <c r="K43" i="19"/>
  <c r="G44" i="19"/>
  <c r="I44" i="19"/>
  <c r="K44" i="19"/>
  <c r="M44" i="19"/>
  <c r="O44" i="19"/>
  <c r="Q44" i="19"/>
  <c r="Q43" i="19" s="1"/>
  <c r="V44" i="19"/>
  <c r="V43" i="19" s="1"/>
  <c r="G45" i="19"/>
  <c r="I45" i="19"/>
  <c r="K45" i="19"/>
  <c r="M45" i="19"/>
  <c r="O45" i="19"/>
  <c r="O43" i="19" s="1"/>
  <c r="Q45" i="19"/>
  <c r="V45" i="19"/>
  <c r="G46" i="19"/>
  <c r="I46" i="19"/>
  <c r="K46" i="19"/>
  <c r="M46" i="19"/>
  <c r="O46" i="19"/>
  <c r="Q46" i="19"/>
  <c r="V46" i="19"/>
  <c r="G47" i="19"/>
  <c r="M47" i="19" s="1"/>
  <c r="I47" i="19"/>
  <c r="K47" i="19"/>
  <c r="O47" i="19"/>
  <c r="Q47" i="19"/>
  <c r="V47" i="19"/>
  <c r="G48" i="19"/>
  <c r="I48" i="19"/>
  <c r="K48" i="19"/>
  <c r="M48" i="19"/>
  <c r="O48" i="19"/>
  <c r="Q48" i="19"/>
  <c r="V48" i="19"/>
  <c r="G49" i="19"/>
  <c r="M49" i="19" s="1"/>
  <c r="I49" i="19"/>
  <c r="K49" i="19"/>
  <c r="O49" i="19"/>
  <c r="Q49" i="19"/>
  <c r="V49" i="19"/>
  <c r="G50" i="19"/>
  <c r="I50" i="19"/>
  <c r="G51" i="19"/>
  <c r="M51" i="19" s="1"/>
  <c r="M50" i="19" s="1"/>
  <c r="I51" i="19"/>
  <c r="K51" i="19"/>
  <c r="K50" i="19" s="1"/>
  <c r="O51" i="19"/>
  <c r="O50" i="19" s="1"/>
  <c r="Q51" i="19"/>
  <c r="Q50" i="19" s="1"/>
  <c r="V51" i="19"/>
  <c r="V50" i="19" s="1"/>
  <c r="AE53" i="19"/>
  <c r="G70" i="18"/>
  <c r="G9" i="18"/>
  <c r="I9" i="18"/>
  <c r="I8" i="18" s="1"/>
  <c r="K9" i="18"/>
  <c r="M9" i="18"/>
  <c r="O9" i="18"/>
  <c r="Q9" i="18"/>
  <c r="Q8" i="18" s="1"/>
  <c r="V9" i="18"/>
  <c r="G11" i="18"/>
  <c r="M11" i="18" s="1"/>
  <c r="I11" i="18"/>
  <c r="K11" i="18"/>
  <c r="K8" i="18" s="1"/>
  <c r="O11" i="18"/>
  <c r="O8" i="18" s="1"/>
  <c r="Q11" i="18"/>
  <c r="V11" i="18"/>
  <c r="G13" i="18"/>
  <c r="I13" i="18"/>
  <c r="K13" i="18"/>
  <c r="M13" i="18"/>
  <c r="O13" i="18"/>
  <c r="Q13" i="18"/>
  <c r="V13" i="18"/>
  <c r="G15" i="18"/>
  <c r="M15" i="18" s="1"/>
  <c r="I15" i="18"/>
  <c r="K15" i="18"/>
  <c r="O15" i="18"/>
  <c r="Q15" i="18"/>
  <c r="V15" i="18"/>
  <c r="V8" i="18" s="1"/>
  <c r="G17" i="18"/>
  <c r="I17" i="18"/>
  <c r="K17" i="18"/>
  <c r="M17" i="18"/>
  <c r="O17" i="18"/>
  <c r="Q17" i="18"/>
  <c r="V17" i="18"/>
  <c r="G21" i="18"/>
  <c r="M21" i="18" s="1"/>
  <c r="I21" i="18"/>
  <c r="K21" i="18"/>
  <c r="O21" i="18"/>
  <c r="Q21" i="18"/>
  <c r="V21" i="18"/>
  <c r="G22" i="18"/>
  <c r="I22" i="18"/>
  <c r="K22" i="18"/>
  <c r="M22" i="18"/>
  <c r="O22" i="18"/>
  <c r="Q22" i="18"/>
  <c r="V22" i="18"/>
  <c r="G25" i="18"/>
  <c r="G8" i="18" s="1"/>
  <c r="I25" i="18"/>
  <c r="K25" i="18"/>
  <c r="O25" i="18"/>
  <c r="Q25" i="18"/>
  <c r="V25" i="18"/>
  <c r="I29" i="18"/>
  <c r="Q29" i="18"/>
  <c r="G30" i="18"/>
  <c r="M30" i="18" s="1"/>
  <c r="M29" i="18" s="1"/>
  <c r="I30" i="18"/>
  <c r="K30" i="18"/>
  <c r="K29" i="18" s="1"/>
  <c r="O30" i="18"/>
  <c r="O29" i="18" s="1"/>
  <c r="Q30" i="18"/>
  <c r="V30" i="18"/>
  <c r="V29" i="18" s="1"/>
  <c r="G34" i="18"/>
  <c r="I34" i="18"/>
  <c r="K34" i="18"/>
  <c r="K33" i="18" s="1"/>
  <c r="M34" i="18"/>
  <c r="O34" i="18"/>
  <c r="O33" i="18" s="1"/>
  <c r="Q34" i="18"/>
  <c r="V34" i="18"/>
  <c r="V33" i="18" s="1"/>
  <c r="G36" i="18"/>
  <c r="I36" i="18"/>
  <c r="K36" i="18"/>
  <c r="M36" i="18"/>
  <c r="O36" i="18"/>
  <c r="Q36" i="18"/>
  <c r="Q33" i="18" s="1"/>
  <c r="V36" i="18"/>
  <c r="G39" i="18"/>
  <c r="G33" i="18" s="1"/>
  <c r="I39" i="18"/>
  <c r="K39" i="18"/>
  <c r="O39" i="18"/>
  <c r="Q39" i="18"/>
  <c r="V39" i="18"/>
  <c r="G40" i="18"/>
  <c r="I40" i="18"/>
  <c r="I33" i="18" s="1"/>
  <c r="K40" i="18"/>
  <c r="M40" i="18"/>
  <c r="O40" i="18"/>
  <c r="Q40" i="18"/>
  <c r="V40" i="18"/>
  <c r="G41" i="18"/>
  <c r="M41" i="18" s="1"/>
  <c r="I41" i="18"/>
  <c r="K41" i="18"/>
  <c r="O41" i="18"/>
  <c r="Q41" i="18"/>
  <c r="V41" i="18"/>
  <c r="G42" i="18"/>
  <c r="I42" i="18"/>
  <c r="K42" i="18"/>
  <c r="M42" i="18"/>
  <c r="O42" i="18"/>
  <c r="Q42" i="18"/>
  <c r="V42" i="18"/>
  <c r="G43" i="18"/>
  <c r="M43" i="18" s="1"/>
  <c r="I43" i="18"/>
  <c r="K43" i="18"/>
  <c r="O43" i="18"/>
  <c r="Q43" i="18"/>
  <c r="V43" i="18"/>
  <c r="G44" i="18"/>
  <c r="I44" i="18"/>
  <c r="K44" i="18"/>
  <c r="M44" i="18"/>
  <c r="O44" i="18"/>
  <c r="Q44" i="18"/>
  <c r="V44" i="18"/>
  <c r="G45" i="18"/>
  <c r="I45" i="18"/>
  <c r="K45" i="18"/>
  <c r="O45" i="18"/>
  <c r="V45" i="18"/>
  <c r="G46" i="18"/>
  <c r="I46" i="18"/>
  <c r="K46" i="18"/>
  <c r="M46" i="18"/>
  <c r="M45" i="18" s="1"/>
  <c r="O46" i="18"/>
  <c r="Q46" i="18"/>
  <c r="Q45" i="18" s="1"/>
  <c r="V46" i="18"/>
  <c r="G48" i="18"/>
  <c r="I48" i="18"/>
  <c r="I47" i="18" s="1"/>
  <c r="K48" i="18"/>
  <c r="M48" i="18"/>
  <c r="O48" i="18"/>
  <c r="Q48" i="18"/>
  <c r="Q47" i="18" s="1"/>
  <c r="V48" i="18"/>
  <c r="G50" i="18"/>
  <c r="M50" i="18" s="1"/>
  <c r="I50" i="18"/>
  <c r="K50" i="18"/>
  <c r="K47" i="18" s="1"/>
  <c r="O50" i="18"/>
  <c r="Q50" i="18"/>
  <c r="V50" i="18"/>
  <c r="G51" i="18"/>
  <c r="I51" i="18"/>
  <c r="K51" i="18"/>
  <c r="M51" i="18"/>
  <c r="O51" i="18"/>
  <c r="Q51" i="18"/>
  <c r="V51" i="18"/>
  <c r="G52" i="18"/>
  <c r="M52" i="18" s="1"/>
  <c r="I52" i="18"/>
  <c r="K52" i="18"/>
  <c r="O52" i="18"/>
  <c r="O47" i="18" s="1"/>
  <c r="Q52" i="18"/>
  <c r="V52" i="18"/>
  <c r="G53" i="18"/>
  <c r="I53" i="18"/>
  <c r="K53" i="18"/>
  <c r="M53" i="18"/>
  <c r="O53" i="18"/>
  <c r="Q53" i="18"/>
  <c r="V53" i="18"/>
  <c r="G54" i="18"/>
  <c r="M54" i="18" s="1"/>
  <c r="I54" i="18"/>
  <c r="K54" i="18"/>
  <c r="O54" i="18"/>
  <c r="Q54" i="18"/>
  <c r="V54" i="18"/>
  <c r="V47" i="18" s="1"/>
  <c r="G55" i="18"/>
  <c r="I55" i="18"/>
  <c r="K55" i="18"/>
  <c r="M55" i="18"/>
  <c r="O55" i="18"/>
  <c r="Q55" i="18"/>
  <c r="V55" i="18"/>
  <c r="G56" i="18"/>
  <c r="G47" i="18" s="1"/>
  <c r="I56" i="18"/>
  <c r="K56" i="18"/>
  <c r="O56" i="18"/>
  <c r="Q56" i="18"/>
  <c r="V56" i="18"/>
  <c r="G57" i="18"/>
  <c r="I57" i="18"/>
  <c r="K57" i="18"/>
  <c r="M57" i="18"/>
  <c r="O57" i="18"/>
  <c r="Q57" i="18"/>
  <c r="V57" i="18"/>
  <c r="G58" i="18"/>
  <c r="M58" i="18" s="1"/>
  <c r="I58" i="18"/>
  <c r="K58" i="18"/>
  <c r="O58" i="18"/>
  <c r="Q58" i="18"/>
  <c r="V58" i="18"/>
  <c r="G59" i="18"/>
  <c r="I59" i="18"/>
  <c r="K59" i="18"/>
  <c r="M59" i="18"/>
  <c r="O59" i="18"/>
  <c r="Q59" i="18"/>
  <c r="V59" i="18"/>
  <c r="O60" i="18"/>
  <c r="G61" i="18"/>
  <c r="I61" i="18"/>
  <c r="I60" i="18" s="1"/>
  <c r="K61" i="18"/>
  <c r="M61" i="18"/>
  <c r="O61" i="18"/>
  <c r="Q61" i="18"/>
  <c r="Q60" i="18" s="1"/>
  <c r="V61" i="18"/>
  <c r="G62" i="18"/>
  <c r="M62" i="18" s="1"/>
  <c r="I62" i="18"/>
  <c r="K62" i="18"/>
  <c r="K60" i="18" s="1"/>
  <c r="O62" i="18"/>
  <c r="Q62" i="18"/>
  <c r="V62" i="18"/>
  <c r="V60" i="18" s="1"/>
  <c r="G63" i="18"/>
  <c r="I63" i="18"/>
  <c r="K63" i="18"/>
  <c r="M63" i="18"/>
  <c r="O63" i="18"/>
  <c r="Q63" i="18"/>
  <c r="V63" i="18"/>
  <c r="G64" i="18"/>
  <c r="M64" i="18" s="1"/>
  <c r="I64" i="18"/>
  <c r="K64" i="18"/>
  <c r="O64" i="18"/>
  <c r="Q64" i="18"/>
  <c r="V64" i="18"/>
  <c r="G65" i="18"/>
  <c r="I65" i="18"/>
  <c r="K65" i="18"/>
  <c r="M65" i="18"/>
  <c r="O65" i="18"/>
  <c r="Q65" i="18"/>
  <c r="V65" i="18"/>
  <c r="G66" i="18"/>
  <c r="M66" i="18" s="1"/>
  <c r="I66" i="18"/>
  <c r="K66" i="18"/>
  <c r="O66" i="18"/>
  <c r="Q66" i="18"/>
  <c r="V66" i="18"/>
  <c r="I67" i="18"/>
  <c r="Q67" i="18"/>
  <c r="G68" i="18"/>
  <c r="M68" i="18" s="1"/>
  <c r="M67" i="18" s="1"/>
  <c r="I68" i="18"/>
  <c r="K68" i="18"/>
  <c r="K67" i="18" s="1"/>
  <c r="O68" i="18"/>
  <c r="O67" i="18" s="1"/>
  <c r="Q68" i="18"/>
  <c r="V68" i="18"/>
  <c r="V67" i="18" s="1"/>
  <c r="AE70" i="18"/>
  <c r="AF70" i="18"/>
  <c r="G84" i="17"/>
  <c r="I8" i="17"/>
  <c r="Q8" i="17"/>
  <c r="G9" i="17"/>
  <c r="M9" i="17" s="1"/>
  <c r="I9" i="17"/>
  <c r="K9" i="17"/>
  <c r="K8" i="17" s="1"/>
  <c r="O9" i="17"/>
  <c r="O8" i="17" s="1"/>
  <c r="Q9" i="17"/>
  <c r="V9" i="17"/>
  <c r="V8" i="17" s="1"/>
  <c r="G10" i="17"/>
  <c r="I10" i="17"/>
  <c r="K10" i="17"/>
  <c r="M10" i="17"/>
  <c r="O10" i="17"/>
  <c r="Q10" i="17"/>
  <c r="V10" i="17"/>
  <c r="G11" i="17"/>
  <c r="G8" i="17" s="1"/>
  <c r="I11" i="17"/>
  <c r="K11" i="17"/>
  <c r="O11" i="17"/>
  <c r="Q11" i="17"/>
  <c r="V11" i="17"/>
  <c r="G13" i="17"/>
  <c r="M13" i="17" s="1"/>
  <c r="I13" i="17"/>
  <c r="K13" i="17"/>
  <c r="K12" i="17" s="1"/>
  <c r="O13" i="17"/>
  <c r="Q13" i="17"/>
  <c r="V13" i="17"/>
  <c r="V12" i="17" s="1"/>
  <c r="G14" i="17"/>
  <c r="I14" i="17"/>
  <c r="K14" i="17"/>
  <c r="M14" i="17"/>
  <c r="O14" i="17"/>
  <c r="Q14" i="17"/>
  <c r="V14" i="17"/>
  <c r="G15" i="17"/>
  <c r="G12" i="17" s="1"/>
  <c r="I15" i="17"/>
  <c r="K15" i="17"/>
  <c r="O15" i="17"/>
  <c r="O12" i="17" s="1"/>
  <c r="Q15" i="17"/>
  <c r="V15" i="17"/>
  <c r="G16" i="17"/>
  <c r="M16" i="17" s="1"/>
  <c r="I16" i="17"/>
  <c r="I12" i="17" s="1"/>
  <c r="K16" i="17"/>
  <c r="O16" i="17"/>
  <c r="Q16" i="17"/>
  <c r="Q12" i="17" s="1"/>
  <c r="V16" i="17"/>
  <c r="G17" i="17"/>
  <c r="M17" i="17" s="1"/>
  <c r="I17" i="17"/>
  <c r="K17" i="17"/>
  <c r="O17" i="17"/>
  <c r="Q17" i="17"/>
  <c r="V17" i="17"/>
  <c r="G18" i="17"/>
  <c r="I18" i="17"/>
  <c r="K18" i="17"/>
  <c r="M18" i="17"/>
  <c r="O18" i="17"/>
  <c r="Q18" i="17"/>
  <c r="V18" i="17"/>
  <c r="G19" i="17"/>
  <c r="M19" i="17" s="1"/>
  <c r="I19" i="17"/>
  <c r="K19" i="17"/>
  <c r="O19" i="17"/>
  <c r="Q19" i="17"/>
  <c r="V19" i="17"/>
  <c r="G20" i="17"/>
  <c r="M20" i="17" s="1"/>
  <c r="I20" i="17"/>
  <c r="K20" i="17"/>
  <c r="O20" i="17"/>
  <c r="Q20" i="17"/>
  <c r="V20" i="17"/>
  <c r="G21" i="17"/>
  <c r="M21" i="17" s="1"/>
  <c r="I21" i="17"/>
  <c r="K21" i="17"/>
  <c r="O21" i="17"/>
  <c r="Q21" i="17"/>
  <c r="V21" i="17"/>
  <c r="G22" i="17"/>
  <c r="I22" i="17"/>
  <c r="K22" i="17"/>
  <c r="M22" i="17"/>
  <c r="O22" i="17"/>
  <c r="Q22" i="17"/>
  <c r="V22" i="17"/>
  <c r="G23" i="17"/>
  <c r="M23" i="17" s="1"/>
  <c r="I23" i="17"/>
  <c r="K23" i="17"/>
  <c r="O23" i="17"/>
  <c r="Q23" i="17"/>
  <c r="V23" i="17"/>
  <c r="G24" i="17"/>
  <c r="M24" i="17" s="1"/>
  <c r="I24" i="17"/>
  <c r="K24" i="17"/>
  <c r="O24" i="17"/>
  <c r="Q24" i="17"/>
  <c r="V24" i="17"/>
  <c r="G25" i="17"/>
  <c r="M25" i="17" s="1"/>
  <c r="I25" i="17"/>
  <c r="K25" i="17"/>
  <c r="O25" i="17"/>
  <c r="Q25" i="17"/>
  <c r="V25" i="17"/>
  <c r="G26" i="17"/>
  <c r="I26" i="17"/>
  <c r="K26" i="17"/>
  <c r="M26" i="17"/>
  <c r="O26" i="17"/>
  <c r="Q26" i="17"/>
  <c r="V26" i="17"/>
  <c r="G27" i="17"/>
  <c r="M27" i="17" s="1"/>
  <c r="I27" i="17"/>
  <c r="K27" i="17"/>
  <c r="O27" i="17"/>
  <c r="Q27" i="17"/>
  <c r="V27" i="17"/>
  <c r="G28" i="17"/>
  <c r="M28" i="17" s="1"/>
  <c r="I28" i="17"/>
  <c r="K28" i="17"/>
  <c r="O28" i="17"/>
  <c r="Q28" i="17"/>
  <c r="V28" i="17"/>
  <c r="G29" i="17"/>
  <c r="I29" i="17"/>
  <c r="K29" i="17"/>
  <c r="M29" i="17"/>
  <c r="O29" i="17"/>
  <c r="Q29" i="17"/>
  <c r="V29" i="17"/>
  <c r="G30" i="17"/>
  <c r="I30" i="17"/>
  <c r="K30" i="17"/>
  <c r="M30" i="17"/>
  <c r="O30" i="17"/>
  <c r="Q30" i="17"/>
  <c r="V30" i="17"/>
  <c r="G31" i="17"/>
  <c r="M31" i="17" s="1"/>
  <c r="I31" i="17"/>
  <c r="K31" i="17"/>
  <c r="O31" i="17"/>
  <c r="Q31" i="17"/>
  <c r="V31" i="17"/>
  <c r="G32" i="17"/>
  <c r="M32" i="17" s="1"/>
  <c r="I32" i="17"/>
  <c r="K32" i="17"/>
  <c r="O32" i="17"/>
  <c r="Q32" i="17"/>
  <c r="V32" i="17"/>
  <c r="G33" i="17"/>
  <c r="M33" i="17" s="1"/>
  <c r="I33" i="17"/>
  <c r="K33" i="17"/>
  <c r="O33" i="17"/>
  <c r="Q33" i="17"/>
  <c r="V33" i="17"/>
  <c r="G34" i="17"/>
  <c r="I34" i="17"/>
  <c r="K34" i="17"/>
  <c r="M34" i="17"/>
  <c r="O34" i="17"/>
  <c r="Q34" i="17"/>
  <c r="V34" i="17"/>
  <c r="G35" i="17"/>
  <c r="M35" i="17" s="1"/>
  <c r="I35" i="17"/>
  <c r="K35" i="17"/>
  <c r="O35" i="17"/>
  <c r="Q35" i="17"/>
  <c r="V35" i="17"/>
  <c r="G36" i="17"/>
  <c r="M36" i="17" s="1"/>
  <c r="I36" i="17"/>
  <c r="K36" i="17"/>
  <c r="O36" i="17"/>
  <c r="Q36" i="17"/>
  <c r="V36" i="17"/>
  <c r="G37" i="17"/>
  <c r="I37" i="17"/>
  <c r="K37" i="17"/>
  <c r="M37" i="17"/>
  <c r="O37" i="17"/>
  <c r="Q37" i="17"/>
  <c r="V37" i="17"/>
  <c r="G38" i="17"/>
  <c r="I38" i="17"/>
  <c r="K38" i="17"/>
  <c r="M38" i="17"/>
  <c r="O38" i="17"/>
  <c r="Q38" i="17"/>
  <c r="V38" i="17"/>
  <c r="G39" i="17"/>
  <c r="M39" i="17" s="1"/>
  <c r="I39" i="17"/>
  <c r="K39" i="17"/>
  <c r="O39" i="17"/>
  <c r="Q39" i="17"/>
  <c r="V39" i="17"/>
  <c r="G40" i="17"/>
  <c r="M40" i="17" s="1"/>
  <c r="I40" i="17"/>
  <c r="K40" i="17"/>
  <c r="O40" i="17"/>
  <c r="Q40" i="17"/>
  <c r="V40" i="17"/>
  <c r="G41" i="17"/>
  <c r="I41" i="17"/>
  <c r="K41" i="17"/>
  <c r="M41" i="17"/>
  <c r="O41" i="17"/>
  <c r="Q41" i="17"/>
  <c r="V41" i="17"/>
  <c r="G42" i="17"/>
  <c r="I42" i="17"/>
  <c r="K42" i="17"/>
  <c r="M42" i="17"/>
  <c r="O42" i="17"/>
  <c r="Q42" i="17"/>
  <c r="V42" i="17"/>
  <c r="G43" i="17"/>
  <c r="M43" i="17" s="1"/>
  <c r="I43" i="17"/>
  <c r="K43" i="17"/>
  <c r="O43" i="17"/>
  <c r="Q43" i="17"/>
  <c r="V43" i="17"/>
  <c r="G44" i="17"/>
  <c r="M44" i="17" s="1"/>
  <c r="I44" i="17"/>
  <c r="K44" i="17"/>
  <c r="O44" i="17"/>
  <c r="Q44" i="17"/>
  <c r="V44" i="17"/>
  <c r="G45" i="17"/>
  <c r="I45" i="17"/>
  <c r="K45" i="17"/>
  <c r="M45" i="17"/>
  <c r="O45" i="17"/>
  <c r="Q45" i="17"/>
  <c r="V45" i="17"/>
  <c r="G46" i="17"/>
  <c r="I46" i="17"/>
  <c r="K46" i="17"/>
  <c r="M46" i="17"/>
  <c r="O46" i="17"/>
  <c r="Q46" i="17"/>
  <c r="V46" i="17"/>
  <c r="G47" i="17"/>
  <c r="M47" i="17" s="1"/>
  <c r="I47" i="17"/>
  <c r="K47" i="17"/>
  <c r="O47" i="17"/>
  <c r="Q47" i="17"/>
  <c r="V47" i="17"/>
  <c r="G48" i="17"/>
  <c r="M48" i="17" s="1"/>
  <c r="I48" i="17"/>
  <c r="K48" i="17"/>
  <c r="O48" i="17"/>
  <c r="Q48" i="17"/>
  <c r="V48" i="17"/>
  <c r="G49" i="17"/>
  <c r="I49" i="17"/>
  <c r="K49" i="17"/>
  <c r="M49" i="17"/>
  <c r="O49" i="17"/>
  <c r="Q49" i="17"/>
  <c r="V49" i="17"/>
  <c r="G50" i="17"/>
  <c r="I50" i="17"/>
  <c r="K50" i="17"/>
  <c r="M50" i="17"/>
  <c r="O50" i="17"/>
  <c r="Q50" i="17"/>
  <c r="V50" i="17"/>
  <c r="G51" i="17"/>
  <c r="M51" i="17" s="1"/>
  <c r="I51" i="17"/>
  <c r="K51" i="17"/>
  <c r="O51" i="17"/>
  <c r="Q51" i="17"/>
  <c r="V51" i="17"/>
  <c r="G52" i="17"/>
  <c r="M52" i="17" s="1"/>
  <c r="I52" i="17"/>
  <c r="K52" i="17"/>
  <c r="O52" i="17"/>
  <c r="Q52" i="17"/>
  <c r="V52" i="17"/>
  <c r="G53" i="17"/>
  <c r="I53" i="17"/>
  <c r="K53" i="17"/>
  <c r="M53" i="17"/>
  <c r="O53" i="17"/>
  <c r="Q53" i="17"/>
  <c r="V53" i="17"/>
  <c r="G54" i="17"/>
  <c r="I54" i="17"/>
  <c r="K54" i="17"/>
  <c r="M54" i="17"/>
  <c r="O54" i="17"/>
  <c r="Q54" i="17"/>
  <c r="V54" i="17"/>
  <c r="G55" i="17"/>
  <c r="M55" i="17" s="1"/>
  <c r="I55" i="17"/>
  <c r="K55" i="17"/>
  <c r="O55" i="17"/>
  <c r="Q55" i="17"/>
  <c r="V55" i="17"/>
  <c r="G56" i="17"/>
  <c r="M56" i="17" s="1"/>
  <c r="I56" i="17"/>
  <c r="K56" i="17"/>
  <c r="O56" i="17"/>
  <c r="Q56" i="17"/>
  <c r="V56" i="17"/>
  <c r="G57" i="17"/>
  <c r="I57" i="17"/>
  <c r="K57" i="17"/>
  <c r="M57" i="17"/>
  <c r="O57" i="17"/>
  <c r="Q57" i="17"/>
  <c r="V57" i="17"/>
  <c r="G58" i="17"/>
  <c r="I58" i="17"/>
  <c r="K58" i="17"/>
  <c r="M58" i="17"/>
  <c r="O58" i="17"/>
  <c r="Q58" i="17"/>
  <c r="V58" i="17"/>
  <c r="G59" i="17"/>
  <c r="M59" i="17" s="1"/>
  <c r="I59" i="17"/>
  <c r="K59" i="17"/>
  <c r="O59" i="17"/>
  <c r="Q59" i="17"/>
  <c r="V59" i="17"/>
  <c r="G60" i="17"/>
  <c r="M60" i="17" s="1"/>
  <c r="I60" i="17"/>
  <c r="K60" i="17"/>
  <c r="O60" i="17"/>
  <c r="Q60" i="17"/>
  <c r="V60" i="17"/>
  <c r="G61" i="17"/>
  <c r="I61" i="17"/>
  <c r="K61" i="17"/>
  <c r="M61" i="17"/>
  <c r="O61" i="17"/>
  <c r="Q61" i="17"/>
  <c r="V61" i="17"/>
  <c r="G62" i="17"/>
  <c r="I62" i="17"/>
  <c r="K62" i="17"/>
  <c r="M62" i="17"/>
  <c r="O62" i="17"/>
  <c r="Q62" i="17"/>
  <c r="V62" i="17"/>
  <c r="G63" i="17"/>
  <c r="M63" i="17" s="1"/>
  <c r="I63" i="17"/>
  <c r="K63" i="17"/>
  <c r="O63" i="17"/>
  <c r="Q63" i="17"/>
  <c r="V63" i="17"/>
  <c r="G64" i="17"/>
  <c r="M64" i="17" s="1"/>
  <c r="I64" i="17"/>
  <c r="K64" i="17"/>
  <c r="O64" i="17"/>
  <c r="Q64" i="17"/>
  <c r="V64" i="17"/>
  <c r="G65" i="17"/>
  <c r="I65" i="17"/>
  <c r="K65" i="17"/>
  <c r="M65" i="17"/>
  <c r="O65" i="17"/>
  <c r="Q65" i="17"/>
  <c r="V65" i="17"/>
  <c r="G66" i="17"/>
  <c r="I66" i="17"/>
  <c r="K66" i="17"/>
  <c r="M66" i="17"/>
  <c r="O66" i="17"/>
  <c r="Q66" i="17"/>
  <c r="V66" i="17"/>
  <c r="G67" i="17"/>
  <c r="M67" i="17" s="1"/>
  <c r="I67" i="17"/>
  <c r="K67" i="17"/>
  <c r="O67" i="17"/>
  <c r="Q67" i="17"/>
  <c r="V67" i="17"/>
  <c r="G68" i="17"/>
  <c r="M68" i="17" s="1"/>
  <c r="I68" i="17"/>
  <c r="K68" i="17"/>
  <c r="O68" i="17"/>
  <c r="Q68" i="17"/>
  <c r="V68" i="17"/>
  <c r="G69" i="17"/>
  <c r="I69" i="17"/>
  <c r="K69" i="17"/>
  <c r="M69" i="17"/>
  <c r="O69" i="17"/>
  <c r="Q69" i="17"/>
  <c r="V69" i="17"/>
  <c r="G70" i="17"/>
  <c r="I70" i="17"/>
  <c r="K70" i="17"/>
  <c r="M70" i="17"/>
  <c r="O70" i="17"/>
  <c r="Q70" i="17"/>
  <c r="V70" i="17"/>
  <c r="G71" i="17"/>
  <c r="M71" i="17" s="1"/>
  <c r="I71" i="17"/>
  <c r="K71" i="17"/>
  <c r="O71" i="17"/>
  <c r="Q71" i="17"/>
  <c r="V71" i="17"/>
  <c r="G72" i="17"/>
  <c r="M72" i="17" s="1"/>
  <c r="I72" i="17"/>
  <c r="K72" i="17"/>
  <c r="O72" i="17"/>
  <c r="Q72" i="17"/>
  <c r="V72" i="17"/>
  <c r="K73" i="17"/>
  <c r="G74" i="17"/>
  <c r="I74" i="17"/>
  <c r="I73" i="17" s="1"/>
  <c r="K74" i="17"/>
  <c r="M74" i="17"/>
  <c r="M73" i="17" s="1"/>
  <c r="O74" i="17"/>
  <c r="O73" i="17" s="1"/>
  <c r="Q74" i="17"/>
  <c r="V74" i="17"/>
  <c r="G75" i="17"/>
  <c r="M75" i="17" s="1"/>
  <c r="I75" i="17"/>
  <c r="K75" i="17"/>
  <c r="O75" i="17"/>
  <c r="Q75" i="17"/>
  <c r="V75" i="17"/>
  <c r="G76" i="17"/>
  <c r="I76" i="17"/>
  <c r="K76" i="17"/>
  <c r="M76" i="17"/>
  <c r="O76" i="17"/>
  <c r="Q76" i="17"/>
  <c r="Q73" i="17" s="1"/>
  <c r="V76" i="17"/>
  <c r="G77" i="17"/>
  <c r="I77" i="17"/>
  <c r="K77" i="17"/>
  <c r="M77" i="17"/>
  <c r="O77" i="17"/>
  <c r="Q77" i="17"/>
  <c r="V77" i="17"/>
  <c r="V73" i="17" s="1"/>
  <c r="G78" i="17"/>
  <c r="I78" i="17"/>
  <c r="K78" i="17"/>
  <c r="M78" i="17"/>
  <c r="O78" i="17"/>
  <c r="Q78" i="17"/>
  <c r="V78" i="17"/>
  <c r="G79" i="17"/>
  <c r="M79" i="17" s="1"/>
  <c r="I79" i="17"/>
  <c r="K79" i="17"/>
  <c r="O79" i="17"/>
  <c r="Q79" i="17"/>
  <c r="V79" i="17"/>
  <c r="G80" i="17"/>
  <c r="I80" i="17"/>
  <c r="O80" i="17"/>
  <c r="Q80" i="17"/>
  <c r="G81" i="17"/>
  <c r="M81" i="17" s="1"/>
  <c r="M80" i="17" s="1"/>
  <c r="I81" i="17"/>
  <c r="K81" i="17"/>
  <c r="K80" i="17" s="1"/>
  <c r="O81" i="17"/>
  <c r="Q81" i="17"/>
  <c r="V81" i="17"/>
  <c r="V80" i="17" s="1"/>
  <c r="G82" i="17"/>
  <c r="I82" i="17"/>
  <c r="K82" i="17"/>
  <c r="M82" i="17"/>
  <c r="O82" i="17"/>
  <c r="Q82" i="17"/>
  <c r="V82" i="17"/>
  <c r="AE84" i="17"/>
  <c r="G145" i="16"/>
  <c r="G8" i="16"/>
  <c r="G9" i="16"/>
  <c r="I9" i="16"/>
  <c r="I8" i="16" s="1"/>
  <c r="K9" i="16"/>
  <c r="M9" i="16"/>
  <c r="O9" i="16"/>
  <c r="Q9" i="16"/>
  <c r="Q8" i="16" s="1"/>
  <c r="V9" i="16"/>
  <c r="G10" i="16"/>
  <c r="M10" i="16" s="1"/>
  <c r="I10" i="16"/>
  <c r="K10" i="16"/>
  <c r="K8" i="16" s="1"/>
  <c r="O10" i="16"/>
  <c r="O8" i="16" s="1"/>
  <c r="Q10" i="16"/>
  <c r="V10" i="16"/>
  <c r="V8" i="16" s="1"/>
  <c r="G11" i="16"/>
  <c r="I11" i="16"/>
  <c r="K11" i="16"/>
  <c r="M11" i="16"/>
  <c r="O11" i="16"/>
  <c r="Q11" i="16"/>
  <c r="V11" i="16"/>
  <c r="G12" i="16"/>
  <c r="M12" i="16" s="1"/>
  <c r="I12" i="16"/>
  <c r="K12" i="16"/>
  <c r="O12" i="16"/>
  <c r="Q12" i="16"/>
  <c r="V12" i="16"/>
  <c r="G14" i="16"/>
  <c r="G13" i="16" s="1"/>
  <c r="I14" i="16"/>
  <c r="K14" i="16"/>
  <c r="K13" i="16" s="1"/>
  <c r="O14" i="16"/>
  <c r="O13" i="16" s="1"/>
  <c r="Q14" i="16"/>
  <c r="V14" i="16"/>
  <c r="V13" i="16" s="1"/>
  <c r="G15" i="16"/>
  <c r="I15" i="16"/>
  <c r="I13" i="16" s="1"/>
  <c r="K15" i="16"/>
  <c r="M15" i="16"/>
  <c r="O15" i="16"/>
  <c r="Q15" i="16"/>
  <c r="V15" i="16"/>
  <c r="G16" i="16"/>
  <c r="M16" i="16" s="1"/>
  <c r="I16" i="16"/>
  <c r="K16" i="16"/>
  <c r="O16" i="16"/>
  <c r="Q16" i="16"/>
  <c r="V16" i="16"/>
  <c r="G17" i="16"/>
  <c r="I17" i="16"/>
  <c r="K17" i="16"/>
  <c r="M17" i="16"/>
  <c r="O17" i="16"/>
  <c r="Q17" i="16"/>
  <c r="V17" i="16"/>
  <c r="G18" i="16"/>
  <c r="M18" i="16" s="1"/>
  <c r="I18" i="16"/>
  <c r="K18" i="16"/>
  <c r="O18" i="16"/>
  <c r="Q18" i="16"/>
  <c r="V18" i="16"/>
  <c r="G19" i="16"/>
  <c r="I19" i="16"/>
  <c r="K19" i="16"/>
  <c r="M19" i="16"/>
  <c r="O19" i="16"/>
  <c r="Q19" i="16"/>
  <c r="Q13" i="16" s="1"/>
  <c r="V19" i="16"/>
  <c r="G20" i="16"/>
  <c r="M20" i="16" s="1"/>
  <c r="I20" i="16"/>
  <c r="K20" i="16"/>
  <c r="O20" i="16"/>
  <c r="Q20" i="16"/>
  <c r="V20" i="16"/>
  <c r="G21" i="16"/>
  <c r="I21" i="16"/>
  <c r="K21" i="16"/>
  <c r="M21" i="16"/>
  <c r="O21" i="16"/>
  <c r="Q21" i="16"/>
  <c r="V21" i="16"/>
  <c r="G22" i="16"/>
  <c r="M22" i="16" s="1"/>
  <c r="I22" i="16"/>
  <c r="K22" i="16"/>
  <c r="O22" i="16"/>
  <c r="Q22" i="16"/>
  <c r="V22" i="16"/>
  <c r="G23" i="16"/>
  <c r="I23" i="16"/>
  <c r="K23" i="16"/>
  <c r="M23" i="16"/>
  <c r="O23" i="16"/>
  <c r="Q23" i="16"/>
  <c r="V23" i="16"/>
  <c r="G24" i="16"/>
  <c r="M24" i="16" s="1"/>
  <c r="I24" i="16"/>
  <c r="K24" i="16"/>
  <c r="O24" i="16"/>
  <c r="Q24" i="16"/>
  <c r="V24" i="16"/>
  <c r="G25" i="16"/>
  <c r="I25" i="16"/>
  <c r="K25" i="16"/>
  <c r="M25" i="16"/>
  <c r="O25" i="16"/>
  <c r="Q25" i="16"/>
  <c r="V25" i="16"/>
  <c r="G26" i="16"/>
  <c r="M26" i="16" s="1"/>
  <c r="I26" i="16"/>
  <c r="K26" i="16"/>
  <c r="O26" i="16"/>
  <c r="Q26" i="16"/>
  <c r="V26" i="16"/>
  <c r="G27" i="16"/>
  <c r="I27" i="16"/>
  <c r="K27" i="16"/>
  <c r="M27" i="16"/>
  <c r="O27" i="16"/>
  <c r="Q27" i="16"/>
  <c r="V27" i="16"/>
  <c r="G29" i="16"/>
  <c r="I29" i="16"/>
  <c r="I28" i="16" s="1"/>
  <c r="K29" i="16"/>
  <c r="M29" i="16"/>
  <c r="O29" i="16"/>
  <c r="Q29" i="16"/>
  <c r="Q28" i="16" s="1"/>
  <c r="V29" i="16"/>
  <c r="G30" i="16"/>
  <c r="G28" i="16" s="1"/>
  <c r="I30" i="16"/>
  <c r="K30" i="16"/>
  <c r="K28" i="16" s="1"/>
  <c r="O30" i="16"/>
  <c r="Q30" i="16"/>
  <c r="V30" i="16"/>
  <c r="V28" i="16" s="1"/>
  <c r="G31" i="16"/>
  <c r="I31" i="16"/>
  <c r="K31" i="16"/>
  <c r="M31" i="16"/>
  <c r="O31" i="16"/>
  <c r="Q31" i="16"/>
  <c r="V31" i="16"/>
  <c r="G32" i="16"/>
  <c r="M32" i="16" s="1"/>
  <c r="I32" i="16"/>
  <c r="K32" i="16"/>
  <c r="O32" i="16"/>
  <c r="Q32" i="16"/>
  <c r="V32" i="16"/>
  <c r="G33" i="16"/>
  <c r="I33" i="16"/>
  <c r="K33" i="16"/>
  <c r="M33" i="16"/>
  <c r="O33" i="16"/>
  <c r="Q33" i="16"/>
  <c r="V33" i="16"/>
  <c r="G34" i="16"/>
  <c r="M34" i="16" s="1"/>
  <c r="I34" i="16"/>
  <c r="K34" i="16"/>
  <c r="O34" i="16"/>
  <c r="O28" i="16" s="1"/>
  <c r="Q34" i="16"/>
  <c r="V34" i="16"/>
  <c r="G35" i="16"/>
  <c r="I35" i="16"/>
  <c r="K35" i="16"/>
  <c r="M35" i="16"/>
  <c r="O35" i="16"/>
  <c r="Q35" i="16"/>
  <c r="V35" i="16"/>
  <c r="G36" i="16"/>
  <c r="M36" i="16" s="1"/>
  <c r="I36" i="16"/>
  <c r="K36" i="16"/>
  <c r="O36" i="16"/>
  <c r="Q36" i="16"/>
  <c r="V36" i="16"/>
  <c r="G37" i="16"/>
  <c r="I37" i="16"/>
  <c r="K37" i="16"/>
  <c r="M37" i="16"/>
  <c r="O37" i="16"/>
  <c r="Q37" i="16"/>
  <c r="V37" i="16"/>
  <c r="G38" i="16"/>
  <c r="M38" i="16" s="1"/>
  <c r="I38" i="16"/>
  <c r="K38" i="16"/>
  <c r="O38" i="16"/>
  <c r="Q38" i="16"/>
  <c r="V38" i="16"/>
  <c r="G39" i="16"/>
  <c r="I39" i="16"/>
  <c r="K39" i="16"/>
  <c r="M39" i="16"/>
  <c r="O39" i="16"/>
  <c r="Q39" i="16"/>
  <c r="V39" i="16"/>
  <c r="G40" i="16"/>
  <c r="M40" i="16" s="1"/>
  <c r="I40" i="16"/>
  <c r="K40" i="16"/>
  <c r="O40" i="16"/>
  <c r="Q40" i="16"/>
  <c r="V40" i="16"/>
  <c r="G41" i="16"/>
  <c r="I41" i="16"/>
  <c r="K41" i="16"/>
  <c r="M41" i="16"/>
  <c r="O41" i="16"/>
  <c r="Q41" i="16"/>
  <c r="V41" i="16"/>
  <c r="G43" i="16"/>
  <c r="I43" i="16"/>
  <c r="I42" i="16" s="1"/>
  <c r="K43" i="16"/>
  <c r="M43" i="16"/>
  <c r="O43" i="16"/>
  <c r="Q43" i="16"/>
  <c r="Q42" i="16" s="1"/>
  <c r="V43" i="16"/>
  <c r="G44" i="16"/>
  <c r="M44" i="16" s="1"/>
  <c r="I44" i="16"/>
  <c r="K44" i="16"/>
  <c r="K42" i="16" s="1"/>
  <c r="O44" i="16"/>
  <c r="O42" i="16" s="1"/>
  <c r="Q44" i="16"/>
  <c r="V44" i="16"/>
  <c r="V42" i="16" s="1"/>
  <c r="G45" i="16"/>
  <c r="I45" i="16"/>
  <c r="K45" i="16"/>
  <c r="M45" i="16"/>
  <c r="O45" i="16"/>
  <c r="Q45" i="16"/>
  <c r="V45" i="16"/>
  <c r="G46" i="16"/>
  <c r="M46" i="16" s="1"/>
  <c r="I46" i="16"/>
  <c r="K46" i="16"/>
  <c r="O46" i="16"/>
  <c r="Q46" i="16"/>
  <c r="V46" i="16"/>
  <c r="G48" i="16"/>
  <c r="I48" i="16"/>
  <c r="K48" i="16"/>
  <c r="M48" i="16"/>
  <c r="O48" i="16"/>
  <c r="Q48" i="16"/>
  <c r="V48" i="16"/>
  <c r="G50" i="16"/>
  <c r="M50" i="16" s="1"/>
  <c r="I50" i="16"/>
  <c r="K50" i="16"/>
  <c r="O50" i="16"/>
  <c r="Q50" i="16"/>
  <c r="V50" i="16"/>
  <c r="G52" i="16"/>
  <c r="I52" i="16"/>
  <c r="K52" i="16"/>
  <c r="M52" i="16"/>
  <c r="O52" i="16"/>
  <c r="Q52" i="16"/>
  <c r="V52" i="16"/>
  <c r="G54" i="16"/>
  <c r="M54" i="16" s="1"/>
  <c r="I54" i="16"/>
  <c r="K54" i="16"/>
  <c r="O54" i="16"/>
  <c r="Q54" i="16"/>
  <c r="V54" i="16"/>
  <c r="G56" i="16"/>
  <c r="I56" i="16"/>
  <c r="K56" i="16"/>
  <c r="M56" i="16"/>
  <c r="O56" i="16"/>
  <c r="Q56" i="16"/>
  <c r="V56" i="16"/>
  <c r="G58" i="16"/>
  <c r="M58" i="16" s="1"/>
  <c r="I58" i="16"/>
  <c r="K58" i="16"/>
  <c r="O58" i="16"/>
  <c r="Q58" i="16"/>
  <c r="V58" i="16"/>
  <c r="G60" i="16"/>
  <c r="I60" i="16"/>
  <c r="K60" i="16"/>
  <c r="M60" i="16"/>
  <c r="O60" i="16"/>
  <c r="Q60" i="16"/>
  <c r="V60" i="16"/>
  <c r="G61" i="16"/>
  <c r="M61" i="16" s="1"/>
  <c r="I61" i="16"/>
  <c r="K61" i="16"/>
  <c r="O61" i="16"/>
  <c r="Q61" i="16"/>
  <c r="V61" i="16"/>
  <c r="G62" i="16"/>
  <c r="I62" i="16"/>
  <c r="K62" i="16"/>
  <c r="M62" i="16"/>
  <c r="O62" i="16"/>
  <c r="Q62" i="16"/>
  <c r="V62" i="16"/>
  <c r="G63" i="16"/>
  <c r="M63" i="16" s="1"/>
  <c r="I63" i="16"/>
  <c r="K63" i="16"/>
  <c r="O63" i="16"/>
  <c r="Q63" i="16"/>
  <c r="V63" i="16"/>
  <c r="G65" i="16"/>
  <c r="M65" i="16" s="1"/>
  <c r="I65" i="16"/>
  <c r="K65" i="16"/>
  <c r="K64" i="16" s="1"/>
  <c r="O65" i="16"/>
  <c r="O64" i="16" s="1"/>
  <c r="Q65" i="16"/>
  <c r="V65" i="16"/>
  <c r="V64" i="16" s="1"/>
  <c r="G68" i="16"/>
  <c r="I68" i="16"/>
  <c r="I64" i="16" s="1"/>
  <c r="K68" i="16"/>
  <c r="M68" i="16"/>
  <c r="O68" i="16"/>
  <c r="Q68" i="16"/>
  <c r="Q64" i="16" s="1"/>
  <c r="V68" i="16"/>
  <c r="G71" i="16"/>
  <c r="M71" i="16" s="1"/>
  <c r="I71" i="16"/>
  <c r="K71" i="16"/>
  <c r="O71" i="16"/>
  <c r="Q71" i="16"/>
  <c r="V71" i="16"/>
  <c r="G74" i="16"/>
  <c r="I74" i="16"/>
  <c r="K74" i="16"/>
  <c r="M74" i="16"/>
  <c r="O74" i="16"/>
  <c r="Q74" i="16"/>
  <c r="V74" i="16"/>
  <c r="G76" i="16"/>
  <c r="M76" i="16" s="1"/>
  <c r="I76" i="16"/>
  <c r="K76" i="16"/>
  <c r="O76" i="16"/>
  <c r="Q76" i="16"/>
  <c r="V76" i="16"/>
  <c r="G78" i="16"/>
  <c r="G77" i="16" s="1"/>
  <c r="I78" i="16"/>
  <c r="K78" i="16"/>
  <c r="K77" i="16" s="1"/>
  <c r="O78" i="16"/>
  <c r="O77" i="16" s="1"/>
  <c r="Q78" i="16"/>
  <c r="V78" i="16"/>
  <c r="V77" i="16" s="1"/>
  <c r="G79" i="16"/>
  <c r="I79" i="16"/>
  <c r="I77" i="16" s="1"/>
  <c r="K79" i="16"/>
  <c r="M79" i="16"/>
  <c r="O79" i="16"/>
  <c r="Q79" i="16"/>
  <c r="V79" i="16"/>
  <c r="G80" i="16"/>
  <c r="M80" i="16" s="1"/>
  <c r="I80" i="16"/>
  <c r="K80" i="16"/>
  <c r="O80" i="16"/>
  <c r="Q80" i="16"/>
  <c r="V80" i="16"/>
  <c r="G81" i="16"/>
  <c r="I81" i="16"/>
  <c r="K81" i="16"/>
  <c r="M81" i="16"/>
  <c r="O81" i="16"/>
  <c r="Q81" i="16"/>
  <c r="V81" i="16"/>
  <c r="G82" i="16"/>
  <c r="M82" i="16" s="1"/>
  <c r="I82" i="16"/>
  <c r="K82" i="16"/>
  <c r="O82" i="16"/>
  <c r="Q82" i="16"/>
  <c r="V82" i="16"/>
  <c r="G83" i="16"/>
  <c r="I83" i="16"/>
  <c r="K83" i="16"/>
  <c r="M83" i="16"/>
  <c r="O83" i="16"/>
  <c r="Q83" i="16"/>
  <c r="V83" i="16"/>
  <c r="G84" i="16"/>
  <c r="M84" i="16" s="1"/>
  <c r="I84" i="16"/>
  <c r="K84" i="16"/>
  <c r="O84" i="16"/>
  <c r="Q84" i="16"/>
  <c r="V84" i="16"/>
  <c r="G85" i="16"/>
  <c r="I85" i="16"/>
  <c r="K85" i="16"/>
  <c r="M85" i="16"/>
  <c r="O85" i="16"/>
  <c r="Q85" i="16"/>
  <c r="Q77" i="16" s="1"/>
  <c r="V85" i="16"/>
  <c r="G86" i="16"/>
  <c r="M86" i="16" s="1"/>
  <c r="I86" i="16"/>
  <c r="K86" i="16"/>
  <c r="O86" i="16"/>
  <c r="Q86" i="16"/>
  <c r="V86" i="16"/>
  <c r="G87" i="16"/>
  <c r="I87" i="16"/>
  <c r="K87" i="16"/>
  <c r="M87" i="16"/>
  <c r="O87" i="16"/>
  <c r="Q87" i="16"/>
  <c r="V87" i="16"/>
  <c r="G88" i="16"/>
  <c r="M88" i="16" s="1"/>
  <c r="I88" i="16"/>
  <c r="K88" i="16"/>
  <c r="O88" i="16"/>
  <c r="Q88" i="16"/>
  <c r="V88" i="16"/>
  <c r="I89" i="16"/>
  <c r="G90" i="16"/>
  <c r="G89" i="16" s="1"/>
  <c r="I90" i="16"/>
  <c r="K90" i="16"/>
  <c r="K89" i="16" s="1"/>
  <c r="O90" i="16"/>
  <c r="O89" i="16" s="1"/>
  <c r="Q90" i="16"/>
  <c r="V90" i="16"/>
  <c r="V89" i="16" s="1"/>
  <c r="G91" i="16"/>
  <c r="I91" i="16"/>
  <c r="K91" i="16"/>
  <c r="M91" i="16"/>
  <c r="O91" i="16"/>
  <c r="Q91" i="16"/>
  <c r="Q89" i="16" s="1"/>
  <c r="V91" i="16"/>
  <c r="G93" i="16"/>
  <c r="I93" i="16"/>
  <c r="I92" i="16" s="1"/>
  <c r="K93" i="16"/>
  <c r="M93" i="16"/>
  <c r="O93" i="16"/>
  <c r="Q93" i="16"/>
  <c r="Q92" i="16" s="1"/>
  <c r="V93" i="16"/>
  <c r="G94" i="16"/>
  <c r="M94" i="16" s="1"/>
  <c r="I94" i="16"/>
  <c r="K94" i="16"/>
  <c r="K92" i="16" s="1"/>
  <c r="O94" i="16"/>
  <c r="Q94" i="16"/>
  <c r="V94" i="16"/>
  <c r="V92" i="16" s="1"/>
  <c r="G95" i="16"/>
  <c r="I95" i="16"/>
  <c r="K95" i="16"/>
  <c r="M95" i="16"/>
  <c r="O95" i="16"/>
  <c r="Q95" i="16"/>
  <c r="V95" i="16"/>
  <c r="G97" i="16"/>
  <c r="M97" i="16" s="1"/>
  <c r="I97" i="16"/>
  <c r="K97" i="16"/>
  <c r="O97" i="16"/>
  <c r="Q97" i="16"/>
  <c r="V97" i="16"/>
  <c r="G101" i="16"/>
  <c r="I101" i="16"/>
  <c r="K101" i="16"/>
  <c r="M101" i="16"/>
  <c r="O101" i="16"/>
  <c r="Q101" i="16"/>
  <c r="V101" i="16"/>
  <c r="G104" i="16"/>
  <c r="M104" i="16" s="1"/>
  <c r="I104" i="16"/>
  <c r="K104" i="16"/>
  <c r="O104" i="16"/>
  <c r="Q104" i="16"/>
  <c r="V104" i="16"/>
  <c r="G114" i="16"/>
  <c r="I114" i="16"/>
  <c r="K114" i="16"/>
  <c r="M114" i="16"/>
  <c r="O114" i="16"/>
  <c r="Q114" i="16"/>
  <c r="V114" i="16"/>
  <c r="G124" i="16"/>
  <c r="M124" i="16" s="1"/>
  <c r="I124" i="16"/>
  <c r="K124" i="16"/>
  <c r="O124" i="16"/>
  <c r="O92" i="16" s="1"/>
  <c r="Q124" i="16"/>
  <c r="V124" i="16"/>
  <c r="G125" i="16"/>
  <c r="I125" i="16"/>
  <c r="K125" i="16"/>
  <c r="M125" i="16"/>
  <c r="O125" i="16"/>
  <c r="Q125" i="16"/>
  <c r="V125" i="16"/>
  <c r="G126" i="16"/>
  <c r="M126" i="16" s="1"/>
  <c r="I126" i="16"/>
  <c r="K126" i="16"/>
  <c r="O126" i="16"/>
  <c r="Q126" i="16"/>
  <c r="V126" i="16"/>
  <c r="G127" i="16"/>
  <c r="I127" i="16"/>
  <c r="K127" i="16"/>
  <c r="M127" i="16"/>
  <c r="O127" i="16"/>
  <c r="Q127" i="16"/>
  <c r="V127" i="16"/>
  <c r="G128" i="16"/>
  <c r="M128" i="16" s="1"/>
  <c r="I128" i="16"/>
  <c r="K128" i="16"/>
  <c r="O128" i="16"/>
  <c r="Q128" i="16"/>
  <c r="V128" i="16"/>
  <c r="G129" i="16"/>
  <c r="I129" i="16"/>
  <c r="K129" i="16"/>
  <c r="M129" i="16"/>
  <c r="O129" i="16"/>
  <c r="Q129" i="16"/>
  <c r="V129" i="16"/>
  <c r="K130" i="16"/>
  <c r="G131" i="16"/>
  <c r="I131" i="16"/>
  <c r="I130" i="16" s="1"/>
  <c r="K131" i="16"/>
  <c r="M131" i="16"/>
  <c r="O131" i="16"/>
  <c r="Q131" i="16"/>
  <c r="Q130" i="16" s="1"/>
  <c r="V131" i="16"/>
  <c r="G132" i="16"/>
  <c r="G130" i="16" s="1"/>
  <c r="I132" i="16"/>
  <c r="K132" i="16"/>
  <c r="O132" i="16"/>
  <c r="O130" i="16" s="1"/>
  <c r="Q132" i="16"/>
  <c r="V132" i="16"/>
  <c r="G133" i="16"/>
  <c r="I133" i="16"/>
  <c r="K133" i="16"/>
  <c r="M133" i="16"/>
  <c r="O133" i="16"/>
  <c r="Q133" i="16"/>
  <c r="V133" i="16"/>
  <c r="G134" i="16"/>
  <c r="M134" i="16" s="1"/>
  <c r="I134" i="16"/>
  <c r="K134" i="16"/>
  <c r="O134" i="16"/>
  <c r="Q134" i="16"/>
  <c r="V134" i="16"/>
  <c r="V130" i="16" s="1"/>
  <c r="G135" i="16"/>
  <c r="I135" i="16"/>
  <c r="K135" i="16"/>
  <c r="M135" i="16"/>
  <c r="O135" i="16"/>
  <c r="Q135" i="16"/>
  <c r="V135" i="16"/>
  <c r="G136" i="16"/>
  <c r="M136" i="16" s="1"/>
  <c r="I136" i="16"/>
  <c r="K136" i="16"/>
  <c r="O136" i="16"/>
  <c r="Q136" i="16"/>
  <c r="V136" i="16"/>
  <c r="I137" i="16"/>
  <c r="G138" i="16"/>
  <c r="G137" i="16" s="1"/>
  <c r="I138" i="16"/>
  <c r="K138" i="16"/>
  <c r="K137" i="16" s="1"/>
  <c r="O138" i="16"/>
  <c r="O137" i="16" s="1"/>
  <c r="Q138" i="16"/>
  <c r="V138" i="16"/>
  <c r="V137" i="16" s="1"/>
  <c r="G139" i="16"/>
  <c r="I139" i="16"/>
  <c r="K139" i="16"/>
  <c r="M139" i="16"/>
  <c r="O139" i="16"/>
  <c r="Q139" i="16"/>
  <c r="V139" i="16"/>
  <c r="G140" i="16"/>
  <c r="M140" i="16" s="1"/>
  <c r="I140" i="16"/>
  <c r="K140" i="16"/>
  <c r="O140" i="16"/>
  <c r="Q140" i="16"/>
  <c r="V140" i="16"/>
  <c r="G141" i="16"/>
  <c r="I141" i="16"/>
  <c r="K141" i="16"/>
  <c r="M141" i="16"/>
  <c r="O141" i="16"/>
  <c r="Q141" i="16"/>
  <c r="Q137" i="16" s="1"/>
  <c r="V141" i="16"/>
  <c r="G142" i="16"/>
  <c r="M142" i="16" s="1"/>
  <c r="I142" i="16"/>
  <c r="K142" i="16"/>
  <c r="O142" i="16"/>
  <c r="Q142" i="16"/>
  <c r="V142" i="16"/>
  <c r="G143" i="16"/>
  <c r="I143" i="16"/>
  <c r="K143" i="16"/>
  <c r="M143" i="16"/>
  <c r="O143" i="16"/>
  <c r="Q143" i="16"/>
  <c r="V143" i="16"/>
  <c r="AE145" i="16"/>
  <c r="G232" i="15"/>
  <c r="G8" i="15"/>
  <c r="G9" i="15"/>
  <c r="I9" i="15"/>
  <c r="I8" i="15" s="1"/>
  <c r="K9" i="15"/>
  <c r="M9" i="15"/>
  <c r="O9" i="15"/>
  <c r="Q9" i="15"/>
  <c r="Q8" i="15" s="1"/>
  <c r="V9" i="15"/>
  <c r="G13" i="15"/>
  <c r="M13" i="15" s="1"/>
  <c r="I13" i="15"/>
  <c r="K13" i="15"/>
  <c r="K8" i="15" s="1"/>
  <c r="O13" i="15"/>
  <c r="O8" i="15" s="1"/>
  <c r="Q13" i="15"/>
  <c r="V13" i="15"/>
  <c r="V8" i="15" s="1"/>
  <c r="G15" i="15"/>
  <c r="I15" i="15"/>
  <c r="K15" i="15"/>
  <c r="M15" i="15"/>
  <c r="O15" i="15"/>
  <c r="Q15" i="15"/>
  <c r="V15" i="15"/>
  <c r="G20" i="15"/>
  <c r="M20" i="15" s="1"/>
  <c r="I20" i="15"/>
  <c r="K20" i="15"/>
  <c r="O20" i="15"/>
  <c r="Q20" i="15"/>
  <c r="V20" i="15"/>
  <c r="G24" i="15"/>
  <c r="I24" i="15"/>
  <c r="K24" i="15"/>
  <c r="M24" i="15"/>
  <c r="O24" i="15"/>
  <c r="Q24" i="15"/>
  <c r="V24" i="15"/>
  <c r="G29" i="15"/>
  <c r="M29" i="15" s="1"/>
  <c r="I29" i="15"/>
  <c r="K29" i="15"/>
  <c r="O29" i="15"/>
  <c r="Q29" i="15"/>
  <c r="V29" i="15"/>
  <c r="I34" i="15"/>
  <c r="Q34" i="15"/>
  <c r="G35" i="15"/>
  <c r="G34" i="15" s="1"/>
  <c r="I35" i="15"/>
  <c r="K35" i="15"/>
  <c r="K34" i="15" s="1"/>
  <c r="O35" i="15"/>
  <c r="O34" i="15" s="1"/>
  <c r="Q35" i="15"/>
  <c r="V35" i="15"/>
  <c r="V34" i="15" s="1"/>
  <c r="G40" i="15"/>
  <c r="M40" i="15" s="1"/>
  <c r="I40" i="15"/>
  <c r="K40" i="15"/>
  <c r="K39" i="15" s="1"/>
  <c r="O40" i="15"/>
  <c r="O39" i="15" s="1"/>
  <c r="Q40" i="15"/>
  <c r="V40" i="15"/>
  <c r="V39" i="15" s="1"/>
  <c r="G44" i="15"/>
  <c r="I44" i="15"/>
  <c r="K44" i="15"/>
  <c r="M44" i="15"/>
  <c r="O44" i="15"/>
  <c r="Q44" i="15"/>
  <c r="Q39" i="15" s="1"/>
  <c r="V44" i="15"/>
  <c r="G48" i="15"/>
  <c r="M48" i="15" s="1"/>
  <c r="I48" i="15"/>
  <c r="K48" i="15"/>
  <c r="O48" i="15"/>
  <c r="Q48" i="15"/>
  <c r="V48" i="15"/>
  <c r="G51" i="15"/>
  <c r="I51" i="15"/>
  <c r="K51" i="15"/>
  <c r="M51" i="15"/>
  <c r="O51" i="15"/>
  <c r="Q51" i="15"/>
  <c r="V51" i="15"/>
  <c r="G53" i="15"/>
  <c r="M53" i="15" s="1"/>
  <c r="I53" i="15"/>
  <c r="K53" i="15"/>
  <c r="O53" i="15"/>
  <c r="Q53" i="15"/>
  <c r="V53" i="15"/>
  <c r="G56" i="15"/>
  <c r="I56" i="15"/>
  <c r="K56" i="15"/>
  <c r="M56" i="15"/>
  <c r="O56" i="15"/>
  <c r="Q56" i="15"/>
  <c r="V56" i="15"/>
  <c r="G58" i="15"/>
  <c r="M58" i="15" s="1"/>
  <c r="I58" i="15"/>
  <c r="K58" i="15"/>
  <c r="O58" i="15"/>
  <c r="Q58" i="15"/>
  <c r="V58" i="15"/>
  <c r="G60" i="15"/>
  <c r="I60" i="15"/>
  <c r="I39" i="15" s="1"/>
  <c r="K60" i="15"/>
  <c r="M60" i="15"/>
  <c r="O60" i="15"/>
  <c r="Q60" i="15"/>
  <c r="V60" i="15"/>
  <c r="G62" i="15"/>
  <c r="M62" i="15" s="1"/>
  <c r="I62" i="15"/>
  <c r="K62" i="15"/>
  <c r="O62" i="15"/>
  <c r="Q62" i="15"/>
  <c r="V62" i="15"/>
  <c r="G65" i="15"/>
  <c r="I65" i="15"/>
  <c r="K65" i="15"/>
  <c r="M65" i="15"/>
  <c r="O65" i="15"/>
  <c r="Q65" i="15"/>
  <c r="V65" i="15"/>
  <c r="G67" i="15"/>
  <c r="M67" i="15" s="1"/>
  <c r="I67" i="15"/>
  <c r="K67" i="15"/>
  <c r="O67" i="15"/>
  <c r="Q67" i="15"/>
  <c r="V67" i="15"/>
  <c r="I70" i="15"/>
  <c r="Q70" i="15"/>
  <c r="G71" i="15"/>
  <c r="G70" i="15" s="1"/>
  <c r="I71" i="15"/>
  <c r="K71" i="15"/>
  <c r="K70" i="15" s="1"/>
  <c r="O71" i="15"/>
  <c r="O70" i="15" s="1"/>
  <c r="Q71" i="15"/>
  <c r="V71" i="15"/>
  <c r="V70" i="15" s="1"/>
  <c r="G73" i="15"/>
  <c r="G72" i="15" s="1"/>
  <c r="I73" i="15"/>
  <c r="K73" i="15"/>
  <c r="K72" i="15" s="1"/>
  <c r="O73" i="15"/>
  <c r="O72" i="15" s="1"/>
  <c r="Q73" i="15"/>
  <c r="V73" i="15"/>
  <c r="V72" i="15" s="1"/>
  <c r="G76" i="15"/>
  <c r="I76" i="15"/>
  <c r="I72" i="15" s="1"/>
  <c r="K76" i="15"/>
  <c r="M76" i="15"/>
  <c r="O76" i="15"/>
  <c r="Q76" i="15"/>
  <c r="Q72" i="15" s="1"/>
  <c r="V76" i="15"/>
  <c r="G79" i="15"/>
  <c r="M79" i="15" s="1"/>
  <c r="I79" i="15"/>
  <c r="K79" i="15"/>
  <c r="O79" i="15"/>
  <c r="Q79" i="15"/>
  <c r="V79" i="15"/>
  <c r="G82" i="15"/>
  <c r="I82" i="15"/>
  <c r="K82" i="15"/>
  <c r="M82" i="15"/>
  <c r="O82" i="15"/>
  <c r="Q82" i="15"/>
  <c r="V82" i="15"/>
  <c r="G85" i="15"/>
  <c r="M85" i="15" s="1"/>
  <c r="I85" i="15"/>
  <c r="K85" i="15"/>
  <c r="O85" i="15"/>
  <c r="Q85" i="15"/>
  <c r="V85" i="15"/>
  <c r="G86" i="15"/>
  <c r="I86" i="15"/>
  <c r="K86" i="15"/>
  <c r="M86" i="15"/>
  <c r="O86" i="15"/>
  <c r="Q86" i="15"/>
  <c r="V86" i="15"/>
  <c r="G87" i="15"/>
  <c r="M87" i="15" s="1"/>
  <c r="I87" i="15"/>
  <c r="K87" i="15"/>
  <c r="O87" i="15"/>
  <c r="Q87" i="15"/>
  <c r="V87" i="15"/>
  <c r="G89" i="15"/>
  <c r="I89" i="15"/>
  <c r="K89" i="15"/>
  <c r="M89" i="15"/>
  <c r="O89" i="15"/>
  <c r="Q89" i="15"/>
  <c r="V89" i="15"/>
  <c r="G94" i="15"/>
  <c r="M94" i="15" s="1"/>
  <c r="I94" i="15"/>
  <c r="K94" i="15"/>
  <c r="O94" i="15"/>
  <c r="Q94" i="15"/>
  <c r="V94" i="15"/>
  <c r="G97" i="15"/>
  <c r="I97" i="15"/>
  <c r="K97" i="15"/>
  <c r="M97" i="15"/>
  <c r="O97" i="15"/>
  <c r="Q97" i="15"/>
  <c r="V97" i="15"/>
  <c r="G105" i="15"/>
  <c r="M105" i="15" s="1"/>
  <c r="I105" i="15"/>
  <c r="K105" i="15"/>
  <c r="O105" i="15"/>
  <c r="Q105" i="15"/>
  <c r="V105" i="15"/>
  <c r="G106" i="15"/>
  <c r="I106" i="15"/>
  <c r="K106" i="15"/>
  <c r="M106" i="15"/>
  <c r="O106" i="15"/>
  <c r="Q106" i="15"/>
  <c r="V106" i="15"/>
  <c r="G111" i="15"/>
  <c r="M111" i="15" s="1"/>
  <c r="I111" i="15"/>
  <c r="K111" i="15"/>
  <c r="O111" i="15"/>
  <c r="Q111" i="15"/>
  <c r="V111" i="15"/>
  <c r="G113" i="15"/>
  <c r="I113" i="15"/>
  <c r="K113" i="15"/>
  <c r="M113" i="15"/>
  <c r="O113" i="15"/>
  <c r="Q113" i="15"/>
  <c r="V113" i="15"/>
  <c r="G115" i="15"/>
  <c r="M115" i="15" s="1"/>
  <c r="I115" i="15"/>
  <c r="K115" i="15"/>
  <c r="O115" i="15"/>
  <c r="Q115" i="15"/>
  <c r="V115" i="15"/>
  <c r="G116" i="15"/>
  <c r="I116" i="15"/>
  <c r="K116" i="15"/>
  <c r="M116" i="15"/>
  <c r="O116" i="15"/>
  <c r="Q116" i="15"/>
  <c r="V116" i="15"/>
  <c r="G117" i="15"/>
  <c r="M117" i="15" s="1"/>
  <c r="I117" i="15"/>
  <c r="K117" i="15"/>
  <c r="O117" i="15"/>
  <c r="Q117" i="15"/>
  <c r="V117" i="15"/>
  <c r="G118" i="15"/>
  <c r="I118" i="15"/>
  <c r="K118" i="15"/>
  <c r="M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I122" i="15"/>
  <c r="K122" i="15"/>
  <c r="M122" i="15"/>
  <c r="O122" i="15"/>
  <c r="Q122" i="15"/>
  <c r="V122" i="15"/>
  <c r="G124" i="15"/>
  <c r="I124" i="15"/>
  <c r="I123" i="15" s="1"/>
  <c r="K124" i="15"/>
  <c r="M124" i="15"/>
  <c r="O124" i="15"/>
  <c r="Q124" i="15"/>
  <c r="Q123" i="15" s="1"/>
  <c r="V124" i="15"/>
  <c r="G127" i="15"/>
  <c r="M127" i="15" s="1"/>
  <c r="I127" i="15"/>
  <c r="K127" i="15"/>
  <c r="K123" i="15" s="1"/>
  <c r="O127" i="15"/>
  <c r="Q127" i="15"/>
  <c r="V127" i="15"/>
  <c r="V123" i="15" s="1"/>
  <c r="G130" i="15"/>
  <c r="I130" i="15"/>
  <c r="K130" i="15"/>
  <c r="M130" i="15"/>
  <c r="O130" i="15"/>
  <c r="Q130" i="15"/>
  <c r="V130" i="15"/>
  <c r="G133" i="15"/>
  <c r="M133" i="15" s="1"/>
  <c r="I133" i="15"/>
  <c r="K133" i="15"/>
  <c r="O133" i="15"/>
  <c r="Q133" i="15"/>
  <c r="V133" i="15"/>
  <c r="G136" i="15"/>
  <c r="I136" i="15"/>
  <c r="K136" i="15"/>
  <c r="M136" i="15"/>
  <c r="O136" i="15"/>
  <c r="Q136" i="15"/>
  <c r="V136" i="15"/>
  <c r="G139" i="15"/>
  <c r="M139" i="15" s="1"/>
  <c r="I139" i="15"/>
  <c r="K139" i="15"/>
  <c r="O139" i="15"/>
  <c r="Q139" i="15"/>
  <c r="V139" i="15"/>
  <c r="G140" i="15"/>
  <c r="I140" i="15"/>
  <c r="K140" i="15"/>
  <c r="M140" i="15"/>
  <c r="O140" i="15"/>
  <c r="Q140" i="15"/>
  <c r="V140" i="15"/>
  <c r="G141" i="15"/>
  <c r="M141" i="15" s="1"/>
  <c r="I141" i="15"/>
  <c r="K141" i="15"/>
  <c r="O141" i="15"/>
  <c r="O123" i="15" s="1"/>
  <c r="Q141" i="15"/>
  <c r="V141" i="15"/>
  <c r="G142" i="15"/>
  <c r="I142" i="15"/>
  <c r="K142" i="15"/>
  <c r="M142" i="15"/>
  <c r="O142" i="15"/>
  <c r="Q142" i="15"/>
  <c r="V142" i="15"/>
  <c r="G143" i="15"/>
  <c r="M143" i="15" s="1"/>
  <c r="I143" i="15"/>
  <c r="K143" i="15"/>
  <c r="O143" i="15"/>
  <c r="Q143" i="15"/>
  <c r="V143" i="15"/>
  <c r="G150" i="15"/>
  <c r="I150" i="15"/>
  <c r="K150" i="15"/>
  <c r="M150" i="15"/>
  <c r="O150" i="15"/>
  <c r="Q150" i="15"/>
  <c r="V150" i="15"/>
  <c r="G156" i="15"/>
  <c r="M156" i="15" s="1"/>
  <c r="I156" i="15"/>
  <c r="K156" i="15"/>
  <c r="O156" i="15"/>
  <c r="Q156" i="15"/>
  <c r="V156" i="15"/>
  <c r="G157" i="15"/>
  <c r="I157" i="15"/>
  <c r="K157" i="15"/>
  <c r="M157" i="15"/>
  <c r="O157" i="15"/>
  <c r="Q157" i="15"/>
  <c r="V157" i="15"/>
  <c r="G158" i="15"/>
  <c r="M158" i="15" s="1"/>
  <c r="I158" i="15"/>
  <c r="K158" i="15"/>
  <c r="O158" i="15"/>
  <c r="Q158" i="15"/>
  <c r="V158" i="15"/>
  <c r="G159" i="15"/>
  <c r="I159" i="15"/>
  <c r="K159" i="15"/>
  <c r="M159" i="15"/>
  <c r="O159" i="15"/>
  <c r="Q159" i="15"/>
  <c r="V159" i="15"/>
  <c r="G160" i="15"/>
  <c r="M160" i="15" s="1"/>
  <c r="I160" i="15"/>
  <c r="K160" i="15"/>
  <c r="O160" i="15"/>
  <c r="Q160" i="15"/>
  <c r="V160" i="15"/>
  <c r="G161" i="15"/>
  <c r="I161" i="15"/>
  <c r="K161" i="15"/>
  <c r="M161" i="15"/>
  <c r="O161" i="15"/>
  <c r="Q161" i="15"/>
  <c r="V161" i="15"/>
  <c r="G162" i="15"/>
  <c r="M162" i="15" s="1"/>
  <c r="I162" i="15"/>
  <c r="K162" i="15"/>
  <c r="O162" i="15"/>
  <c r="Q162" i="15"/>
  <c r="V162" i="15"/>
  <c r="G163" i="15"/>
  <c r="I163" i="15"/>
  <c r="K163" i="15"/>
  <c r="M163" i="15"/>
  <c r="O163" i="15"/>
  <c r="Q163" i="15"/>
  <c r="V163" i="15"/>
  <c r="G164" i="15"/>
  <c r="M164" i="15" s="1"/>
  <c r="I164" i="15"/>
  <c r="K164" i="15"/>
  <c r="O164" i="15"/>
  <c r="Q164" i="15"/>
  <c r="V164" i="15"/>
  <c r="G165" i="15"/>
  <c r="I165" i="15"/>
  <c r="K165" i="15"/>
  <c r="M165" i="15"/>
  <c r="O165" i="15"/>
  <c r="Q165" i="15"/>
  <c r="V165" i="15"/>
  <c r="G166" i="15"/>
  <c r="M166" i="15" s="1"/>
  <c r="I166" i="15"/>
  <c r="K166" i="15"/>
  <c r="O166" i="15"/>
  <c r="Q166" i="15"/>
  <c r="V166" i="15"/>
  <c r="G167" i="15"/>
  <c r="I167" i="15"/>
  <c r="K167" i="15"/>
  <c r="M167" i="15"/>
  <c r="O167" i="15"/>
  <c r="Q167" i="15"/>
  <c r="V167" i="15"/>
  <c r="G168" i="15"/>
  <c r="M168" i="15" s="1"/>
  <c r="I168" i="15"/>
  <c r="K168" i="15"/>
  <c r="O168" i="15"/>
  <c r="Q168" i="15"/>
  <c r="V168" i="15"/>
  <c r="G169" i="15"/>
  <c r="I169" i="15"/>
  <c r="K169" i="15"/>
  <c r="M169" i="15"/>
  <c r="O169" i="15"/>
  <c r="Q169" i="15"/>
  <c r="V169" i="15"/>
  <c r="G170" i="15"/>
  <c r="M170" i="15" s="1"/>
  <c r="I170" i="15"/>
  <c r="K170" i="15"/>
  <c r="O170" i="15"/>
  <c r="Q170" i="15"/>
  <c r="V170" i="15"/>
  <c r="G172" i="15"/>
  <c r="G171" i="15" s="1"/>
  <c r="I172" i="15"/>
  <c r="K172" i="15"/>
  <c r="K171" i="15" s="1"/>
  <c r="O172" i="15"/>
  <c r="O171" i="15" s="1"/>
  <c r="Q172" i="15"/>
  <c r="V172" i="15"/>
  <c r="V171" i="15" s="1"/>
  <c r="G174" i="15"/>
  <c r="I174" i="15"/>
  <c r="I171" i="15" s="1"/>
  <c r="K174" i="15"/>
  <c r="M174" i="15"/>
  <c r="O174" i="15"/>
  <c r="Q174" i="15"/>
  <c r="Q171" i="15" s="1"/>
  <c r="V174" i="15"/>
  <c r="G179" i="15"/>
  <c r="M179" i="15" s="1"/>
  <c r="I179" i="15"/>
  <c r="K179" i="15"/>
  <c r="O179" i="15"/>
  <c r="Q179" i="15"/>
  <c r="V179" i="15"/>
  <c r="G184" i="15"/>
  <c r="I184" i="15"/>
  <c r="K184" i="15"/>
  <c r="M184" i="15"/>
  <c r="O184" i="15"/>
  <c r="Q184" i="15"/>
  <c r="V184" i="15"/>
  <c r="G186" i="15"/>
  <c r="M186" i="15" s="1"/>
  <c r="I186" i="15"/>
  <c r="K186" i="15"/>
  <c r="O186" i="15"/>
  <c r="Q186" i="15"/>
  <c r="V186" i="15"/>
  <c r="G188" i="15"/>
  <c r="I188" i="15"/>
  <c r="K188" i="15"/>
  <c r="M188" i="15"/>
  <c r="O188" i="15"/>
  <c r="Q188" i="15"/>
  <c r="V188" i="15"/>
  <c r="G190" i="15"/>
  <c r="M190" i="15" s="1"/>
  <c r="I190" i="15"/>
  <c r="K190" i="15"/>
  <c r="O190" i="15"/>
  <c r="Q190" i="15"/>
  <c r="V190" i="15"/>
  <c r="G192" i="15"/>
  <c r="I192" i="15"/>
  <c r="K192" i="15"/>
  <c r="M192" i="15"/>
  <c r="O192" i="15"/>
  <c r="Q192" i="15"/>
  <c r="V192" i="15"/>
  <c r="G194" i="15"/>
  <c r="M194" i="15" s="1"/>
  <c r="I194" i="15"/>
  <c r="K194" i="15"/>
  <c r="O194" i="15"/>
  <c r="Q194" i="15"/>
  <c r="V194" i="15"/>
  <c r="G196" i="15"/>
  <c r="I196" i="15"/>
  <c r="K196" i="15"/>
  <c r="M196" i="15"/>
  <c r="O196" i="15"/>
  <c r="Q196" i="15"/>
  <c r="V196" i="15"/>
  <c r="G198" i="15"/>
  <c r="M198" i="15" s="1"/>
  <c r="I198" i="15"/>
  <c r="K198" i="15"/>
  <c r="O198" i="15"/>
  <c r="Q198" i="15"/>
  <c r="V198" i="15"/>
  <c r="G200" i="15"/>
  <c r="I200" i="15"/>
  <c r="K200" i="15"/>
  <c r="M200" i="15"/>
  <c r="O200" i="15"/>
  <c r="Q200" i="15"/>
  <c r="V200" i="15"/>
  <c r="G202" i="15"/>
  <c r="M202" i="15" s="1"/>
  <c r="I202" i="15"/>
  <c r="K202" i="15"/>
  <c r="O202" i="15"/>
  <c r="Q202" i="15"/>
  <c r="V202" i="15"/>
  <c r="G204" i="15"/>
  <c r="I204" i="15"/>
  <c r="K204" i="15"/>
  <c r="M204" i="15"/>
  <c r="O204" i="15"/>
  <c r="Q204" i="15"/>
  <c r="V204" i="15"/>
  <c r="G206" i="15"/>
  <c r="M206" i="15" s="1"/>
  <c r="I206" i="15"/>
  <c r="K206" i="15"/>
  <c r="O206" i="15"/>
  <c r="Q206" i="15"/>
  <c r="V206" i="15"/>
  <c r="G207" i="15"/>
  <c r="I207" i="15"/>
  <c r="K207" i="15"/>
  <c r="M207" i="15"/>
  <c r="O207" i="15"/>
  <c r="Q207" i="15"/>
  <c r="V207" i="15"/>
  <c r="G208" i="15"/>
  <c r="M208" i="15" s="1"/>
  <c r="I208" i="15"/>
  <c r="K208" i="15"/>
  <c r="O208" i="15"/>
  <c r="Q208" i="15"/>
  <c r="V208" i="15"/>
  <c r="G209" i="15"/>
  <c r="I209" i="15"/>
  <c r="K209" i="15"/>
  <c r="M209" i="15"/>
  <c r="O209" i="15"/>
  <c r="Q209" i="15"/>
  <c r="V209" i="15"/>
  <c r="G211" i="15"/>
  <c r="M211" i="15" s="1"/>
  <c r="I211" i="15"/>
  <c r="K211" i="15"/>
  <c r="O211" i="15"/>
  <c r="Q211" i="15"/>
  <c r="V211" i="15"/>
  <c r="G212" i="15"/>
  <c r="I212" i="15"/>
  <c r="K212" i="15"/>
  <c r="M212" i="15"/>
  <c r="O212" i="15"/>
  <c r="Q212" i="15"/>
  <c r="V212" i="15"/>
  <c r="G213" i="15"/>
  <c r="M213" i="15" s="1"/>
  <c r="I213" i="15"/>
  <c r="K213" i="15"/>
  <c r="O213" i="15"/>
  <c r="Q213" i="15"/>
  <c r="V213" i="15"/>
  <c r="G214" i="15"/>
  <c r="I214" i="15"/>
  <c r="K214" i="15"/>
  <c r="M214" i="15"/>
  <c r="O214" i="15"/>
  <c r="Q214" i="15"/>
  <c r="V214" i="15"/>
  <c r="G215" i="15"/>
  <c r="M215" i="15" s="1"/>
  <c r="I215" i="15"/>
  <c r="K215" i="15"/>
  <c r="O215" i="15"/>
  <c r="Q215" i="15"/>
  <c r="V215" i="15"/>
  <c r="G216" i="15"/>
  <c r="I216" i="15"/>
  <c r="K216" i="15"/>
  <c r="M216" i="15"/>
  <c r="O216" i="15"/>
  <c r="Q216" i="15"/>
  <c r="V216" i="15"/>
  <c r="G217" i="15"/>
  <c r="M217" i="15" s="1"/>
  <c r="I217" i="15"/>
  <c r="K217" i="15"/>
  <c r="O217" i="15"/>
  <c r="Q217" i="15"/>
  <c r="V217" i="15"/>
  <c r="G218" i="15"/>
  <c r="I218" i="15"/>
  <c r="K218" i="15"/>
  <c r="M218" i="15"/>
  <c r="O218" i="15"/>
  <c r="Q218" i="15"/>
  <c r="V218" i="15"/>
  <c r="G219" i="15"/>
  <c r="K219" i="15"/>
  <c r="V219" i="15"/>
  <c r="G220" i="15"/>
  <c r="I220" i="15"/>
  <c r="I219" i="15" s="1"/>
  <c r="K220" i="15"/>
  <c r="M220" i="15"/>
  <c r="O220" i="15"/>
  <c r="Q220" i="15"/>
  <c r="Q219" i="15" s="1"/>
  <c r="V220" i="15"/>
  <c r="G221" i="15"/>
  <c r="M221" i="15" s="1"/>
  <c r="I221" i="15"/>
  <c r="K221" i="15"/>
  <c r="O221" i="15"/>
  <c r="O219" i="15" s="1"/>
  <c r="Q221" i="15"/>
  <c r="V221" i="15"/>
  <c r="I222" i="15"/>
  <c r="G223" i="15"/>
  <c r="G222" i="15" s="1"/>
  <c r="I223" i="15"/>
  <c r="K223" i="15"/>
  <c r="K222" i="15" s="1"/>
  <c r="O223" i="15"/>
  <c r="O222" i="15" s="1"/>
  <c r="Q223" i="15"/>
  <c r="V223" i="15"/>
  <c r="V222" i="15" s="1"/>
  <c r="G224" i="15"/>
  <c r="I224" i="15"/>
  <c r="K224" i="15"/>
  <c r="M224" i="15"/>
  <c r="O224" i="15"/>
  <c r="Q224" i="15"/>
  <c r="V224" i="15"/>
  <c r="G225" i="15"/>
  <c r="M225" i="15" s="1"/>
  <c r="I225" i="15"/>
  <c r="K225" i="15"/>
  <c r="O225" i="15"/>
  <c r="Q225" i="15"/>
  <c r="V225" i="15"/>
  <c r="G226" i="15"/>
  <c r="I226" i="15"/>
  <c r="K226" i="15"/>
  <c r="M226" i="15"/>
  <c r="O226" i="15"/>
  <c r="Q226" i="15"/>
  <c r="Q222" i="15" s="1"/>
  <c r="V226" i="15"/>
  <c r="G227" i="15"/>
  <c r="M227" i="15" s="1"/>
  <c r="I227" i="15"/>
  <c r="K227" i="15"/>
  <c r="O227" i="15"/>
  <c r="Q227" i="15"/>
  <c r="V227" i="15"/>
  <c r="G228" i="15"/>
  <c r="I228" i="15"/>
  <c r="K228" i="15"/>
  <c r="M228" i="15"/>
  <c r="O228" i="15"/>
  <c r="Q228" i="15"/>
  <c r="V228" i="15"/>
  <c r="G229" i="15"/>
  <c r="K229" i="15"/>
  <c r="O229" i="15"/>
  <c r="V229" i="15"/>
  <c r="G230" i="15"/>
  <c r="I230" i="15"/>
  <c r="I229" i="15" s="1"/>
  <c r="K230" i="15"/>
  <c r="M230" i="15"/>
  <c r="M229" i="15" s="1"/>
  <c r="O230" i="15"/>
  <c r="Q230" i="15"/>
  <c r="Q229" i="15" s="1"/>
  <c r="V230" i="15"/>
  <c r="AE232" i="15"/>
  <c r="G52" i="14"/>
  <c r="G8" i="14"/>
  <c r="G9" i="14"/>
  <c r="I9" i="14"/>
  <c r="I8" i="14" s="1"/>
  <c r="K9" i="14"/>
  <c r="M9" i="14"/>
  <c r="O9" i="14"/>
  <c r="O8" i="14" s="1"/>
  <c r="Q9" i="14"/>
  <c r="Q8" i="14" s="1"/>
  <c r="V9" i="14"/>
  <c r="G11" i="14"/>
  <c r="M11" i="14" s="1"/>
  <c r="I11" i="14"/>
  <c r="K11" i="14"/>
  <c r="K8" i="14" s="1"/>
  <c r="O11" i="14"/>
  <c r="Q11" i="14"/>
  <c r="V11" i="14"/>
  <c r="G13" i="14"/>
  <c r="I13" i="14"/>
  <c r="K13" i="14"/>
  <c r="M13" i="14"/>
  <c r="O13" i="14"/>
  <c r="Q13" i="14"/>
  <c r="V13" i="14"/>
  <c r="G15" i="14"/>
  <c r="M15" i="14" s="1"/>
  <c r="I15" i="14"/>
  <c r="K15" i="14"/>
  <c r="O15" i="14"/>
  <c r="Q15" i="14"/>
  <c r="V15" i="14"/>
  <c r="V8" i="14" s="1"/>
  <c r="G17" i="14"/>
  <c r="I17" i="14"/>
  <c r="K17" i="14"/>
  <c r="M17" i="14"/>
  <c r="O17" i="14"/>
  <c r="Q17" i="14"/>
  <c r="V17" i="14"/>
  <c r="G19" i="14"/>
  <c r="M19" i="14" s="1"/>
  <c r="I19" i="14"/>
  <c r="K19" i="14"/>
  <c r="O19" i="14"/>
  <c r="Q19" i="14"/>
  <c r="V19" i="14"/>
  <c r="G22" i="14"/>
  <c r="M22" i="14" s="1"/>
  <c r="I22" i="14"/>
  <c r="K22" i="14"/>
  <c r="O22" i="14"/>
  <c r="Q22" i="14"/>
  <c r="V22" i="14"/>
  <c r="G23" i="14"/>
  <c r="G24" i="14"/>
  <c r="I24" i="14"/>
  <c r="I23" i="14" s="1"/>
  <c r="K24" i="14"/>
  <c r="M24" i="14"/>
  <c r="O24" i="14"/>
  <c r="Q24" i="14"/>
  <c r="Q23" i="14" s="1"/>
  <c r="V24" i="14"/>
  <c r="G26" i="14"/>
  <c r="M26" i="14" s="1"/>
  <c r="I26" i="14"/>
  <c r="K26" i="14"/>
  <c r="K23" i="14" s="1"/>
  <c r="O26" i="14"/>
  <c r="O23" i="14" s="1"/>
  <c r="Q26" i="14"/>
  <c r="V26" i="14"/>
  <c r="G28" i="14"/>
  <c r="I28" i="14"/>
  <c r="K28" i="14"/>
  <c r="M28" i="14"/>
  <c r="O28" i="14"/>
  <c r="Q28" i="14"/>
  <c r="V28" i="14"/>
  <c r="G30" i="14"/>
  <c r="M30" i="14" s="1"/>
  <c r="I30" i="14"/>
  <c r="K30" i="14"/>
  <c r="O30" i="14"/>
  <c r="Q30" i="14"/>
  <c r="V30" i="14"/>
  <c r="V23" i="14" s="1"/>
  <c r="G33" i="14"/>
  <c r="I33" i="14"/>
  <c r="K33" i="14"/>
  <c r="M33" i="14"/>
  <c r="O33" i="14"/>
  <c r="Q33" i="14"/>
  <c r="V33" i="14"/>
  <c r="G34" i="14"/>
  <c r="V34" i="14"/>
  <c r="G35" i="14"/>
  <c r="M35" i="14" s="1"/>
  <c r="M34" i="14" s="1"/>
  <c r="I35" i="14"/>
  <c r="I34" i="14" s="1"/>
  <c r="K35" i="14"/>
  <c r="O35" i="14"/>
  <c r="Q35" i="14"/>
  <c r="Q34" i="14" s="1"/>
  <c r="V35" i="14"/>
  <c r="G36" i="14"/>
  <c r="M36" i="14" s="1"/>
  <c r="I36" i="14"/>
  <c r="K36" i="14"/>
  <c r="K34" i="14" s="1"/>
  <c r="O36" i="14"/>
  <c r="Q36" i="14"/>
  <c r="V36" i="14"/>
  <c r="G37" i="14"/>
  <c r="I37" i="14"/>
  <c r="K37" i="14"/>
  <c r="M37" i="14"/>
  <c r="O37" i="14"/>
  <c r="Q37" i="14"/>
  <c r="V37" i="14"/>
  <c r="G38" i="14"/>
  <c r="M38" i="14" s="1"/>
  <c r="I38" i="14"/>
  <c r="K38" i="14"/>
  <c r="O38" i="14"/>
  <c r="O34" i="14" s="1"/>
  <c r="Q38" i="14"/>
  <c r="V38" i="14"/>
  <c r="G39" i="14"/>
  <c r="I39" i="14"/>
  <c r="Q39" i="14"/>
  <c r="G40" i="14"/>
  <c r="M40" i="14" s="1"/>
  <c r="M39" i="14" s="1"/>
  <c r="I40" i="14"/>
  <c r="K40" i="14"/>
  <c r="K39" i="14" s="1"/>
  <c r="O40" i="14"/>
  <c r="O39" i="14" s="1"/>
  <c r="Q40" i="14"/>
  <c r="V40" i="14"/>
  <c r="V39" i="14" s="1"/>
  <c r="K41" i="14"/>
  <c r="Q41" i="14"/>
  <c r="G42" i="14"/>
  <c r="G41" i="14" s="1"/>
  <c r="I42" i="14"/>
  <c r="I41" i="14" s="1"/>
  <c r="K42" i="14"/>
  <c r="O42" i="14"/>
  <c r="O41" i="14" s="1"/>
  <c r="Q42" i="14"/>
  <c r="V42" i="14"/>
  <c r="V41" i="14" s="1"/>
  <c r="I43" i="14"/>
  <c r="Q43" i="14"/>
  <c r="G44" i="14"/>
  <c r="G43" i="14" s="1"/>
  <c r="I44" i="14"/>
  <c r="K44" i="14"/>
  <c r="K43" i="14" s="1"/>
  <c r="O44" i="14"/>
  <c r="Q44" i="14"/>
  <c r="V44" i="14"/>
  <c r="V43" i="14" s="1"/>
  <c r="G45" i="14"/>
  <c r="I45" i="14"/>
  <c r="K45" i="14"/>
  <c r="M45" i="14"/>
  <c r="O45" i="14"/>
  <c r="Q45" i="14"/>
  <c r="V45" i="14"/>
  <c r="G47" i="14"/>
  <c r="M47" i="14" s="1"/>
  <c r="I47" i="14"/>
  <c r="K47" i="14"/>
  <c r="O47" i="14"/>
  <c r="O43" i="14" s="1"/>
  <c r="Q47" i="14"/>
  <c r="V47" i="14"/>
  <c r="G48" i="14"/>
  <c r="Q48" i="14"/>
  <c r="G49" i="14"/>
  <c r="M49" i="14" s="1"/>
  <c r="M48" i="14" s="1"/>
  <c r="I49" i="14"/>
  <c r="I48" i="14" s="1"/>
  <c r="K49" i="14"/>
  <c r="K48" i="14" s="1"/>
  <c r="O49" i="14"/>
  <c r="O48" i="14" s="1"/>
  <c r="Q49" i="14"/>
  <c r="V49" i="14"/>
  <c r="V48" i="14" s="1"/>
  <c r="AE52" i="14"/>
  <c r="G757" i="13"/>
  <c r="G9" i="13"/>
  <c r="G8" i="13" s="1"/>
  <c r="I9" i="13"/>
  <c r="I8" i="13" s="1"/>
  <c r="K9" i="13"/>
  <c r="K8" i="13" s="1"/>
  <c r="O9" i="13"/>
  <c r="O8" i="13" s="1"/>
  <c r="Q9" i="13"/>
  <c r="V9" i="13"/>
  <c r="V8" i="13" s="1"/>
  <c r="G11" i="13"/>
  <c r="M11" i="13" s="1"/>
  <c r="I11" i="13"/>
  <c r="K11" i="13"/>
  <c r="O11" i="13"/>
  <c r="Q11" i="13"/>
  <c r="V11" i="13"/>
  <c r="G13" i="13"/>
  <c r="M13" i="13" s="1"/>
  <c r="I13" i="13"/>
  <c r="K13" i="13"/>
  <c r="O13" i="13"/>
  <c r="Q13" i="13"/>
  <c r="V13" i="13"/>
  <c r="G15" i="13"/>
  <c r="I15" i="13"/>
  <c r="K15" i="13"/>
  <c r="M15" i="13"/>
  <c r="O15" i="13"/>
  <c r="Q15" i="13"/>
  <c r="V15" i="13"/>
  <c r="G19" i="13"/>
  <c r="M19" i="13" s="1"/>
  <c r="I19" i="13"/>
  <c r="K19" i="13"/>
  <c r="O19" i="13"/>
  <c r="Q19" i="13"/>
  <c r="V19" i="13"/>
  <c r="G21" i="13"/>
  <c r="I21" i="13"/>
  <c r="K21" i="13"/>
  <c r="M21" i="13"/>
  <c r="O21" i="13"/>
  <c r="Q21" i="13"/>
  <c r="Q8" i="13" s="1"/>
  <c r="V21" i="13"/>
  <c r="G25" i="13"/>
  <c r="I25" i="13"/>
  <c r="K25" i="13"/>
  <c r="M25" i="13"/>
  <c r="O25" i="13"/>
  <c r="Q25" i="13"/>
  <c r="V25" i="13"/>
  <c r="G29" i="13"/>
  <c r="M29" i="13" s="1"/>
  <c r="I29" i="13"/>
  <c r="K29" i="13"/>
  <c r="O29" i="13"/>
  <c r="Q29" i="13"/>
  <c r="V29" i="13"/>
  <c r="G34" i="13"/>
  <c r="M34" i="13" s="1"/>
  <c r="I34" i="13"/>
  <c r="K34" i="13"/>
  <c r="O34" i="13"/>
  <c r="Q34" i="13"/>
  <c r="V34" i="13"/>
  <c r="G38" i="13"/>
  <c r="M38" i="13" s="1"/>
  <c r="I38" i="13"/>
  <c r="K38" i="13"/>
  <c r="O38" i="13"/>
  <c r="Q38" i="13"/>
  <c r="V38" i="13"/>
  <c r="G42" i="13"/>
  <c r="M42" i="13" s="1"/>
  <c r="I42" i="13"/>
  <c r="K42" i="13"/>
  <c r="O42" i="13"/>
  <c r="Q42" i="13"/>
  <c r="V42" i="13"/>
  <c r="G45" i="13"/>
  <c r="I45" i="13"/>
  <c r="K45" i="13"/>
  <c r="M45" i="13"/>
  <c r="O45" i="13"/>
  <c r="Q45" i="13"/>
  <c r="V45" i="13"/>
  <c r="G47" i="13"/>
  <c r="M47" i="13" s="1"/>
  <c r="I47" i="13"/>
  <c r="K47" i="13"/>
  <c r="O47" i="13"/>
  <c r="Q47" i="13"/>
  <c r="V47" i="13"/>
  <c r="G49" i="13"/>
  <c r="I49" i="13"/>
  <c r="K49" i="13"/>
  <c r="M49" i="13"/>
  <c r="O49" i="13"/>
  <c r="Q49" i="13"/>
  <c r="V49" i="13"/>
  <c r="G51" i="13"/>
  <c r="I51" i="13"/>
  <c r="K51" i="13"/>
  <c r="M51" i="13"/>
  <c r="O51" i="13"/>
  <c r="Q51" i="13"/>
  <c r="V51" i="13"/>
  <c r="G58" i="13"/>
  <c r="M58" i="13" s="1"/>
  <c r="I58" i="13"/>
  <c r="K58" i="13"/>
  <c r="O58" i="13"/>
  <c r="Q58" i="13"/>
  <c r="V58" i="13"/>
  <c r="G65" i="13"/>
  <c r="M65" i="13" s="1"/>
  <c r="M64" i="13" s="1"/>
  <c r="I65" i="13"/>
  <c r="I64" i="13" s="1"/>
  <c r="K65" i="13"/>
  <c r="K64" i="13" s="1"/>
  <c r="O65" i="13"/>
  <c r="O64" i="13" s="1"/>
  <c r="Q65" i="13"/>
  <c r="V65" i="13"/>
  <c r="G71" i="13"/>
  <c r="M71" i="13" s="1"/>
  <c r="I71" i="13"/>
  <c r="K71" i="13"/>
  <c r="O71" i="13"/>
  <c r="Q71" i="13"/>
  <c r="Q64" i="13" s="1"/>
  <c r="V71" i="13"/>
  <c r="G73" i="13"/>
  <c r="I73" i="13"/>
  <c r="K73" i="13"/>
  <c r="M73" i="13"/>
  <c r="O73" i="13"/>
  <c r="Q73" i="13"/>
  <c r="V73" i="13"/>
  <c r="G77" i="13"/>
  <c r="M77" i="13" s="1"/>
  <c r="I77" i="13"/>
  <c r="K77" i="13"/>
  <c r="O77" i="13"/>
  <c r="Q77" i="13"/>
  <c r="V77" i="13"/>
  <c r="G81" i="13"/>
  <c r="I81" i="13"/>
  <c r="K81" i="13"/>
  <c r="M81" i="13"/>
  <c r="O81" i="13"/>
  <c r="Q81" i="13"/>
  <c r="V81" i="13"/>
  <c r="G83" i="13"/>
  <c r="I83" i="13"/>
  <c r="K83" i="13"/>
  <c r="M83" i="13"/>
  <c r="O83" i="13"/>
  <c r="Q83" i="13"/>
  <c r="V83" i="13"/>
  <c r="V64" i="13" s="1"/>
  <c r="G85" i="13"/>
  <c r="M85" i="13" s="1"/>
  <c r="I85" i="13"/>
  <c r="K85" i="13"/>
  <c r="O85" i="13"/>
  <c r="Q85" i="13"/>
  <c r="V85" i="13"/>
  <c r="G87" i="13"/>
  <c r="M87" i="13" s="1"/>
  <c r="I87" i="13"/>
  <c r="K87" i="13"/>
  <c r="O87" i="13"/>
  <c r="Q87" i="13"/>
  <c r="V87" i="13"/>
  <c r="G93" i="13"/>
  <c r="M93" i="13" s="1"/>
  <c r="I93" i="13"/>
  <c r="K93" i="13"/>
  <c r="O93" i="13"/>
  <c r="Q93" i="13"/>
  <c r="V93" i="13"/>
  <c r="G100" i="13"/>
  <c r="M100" i="13" s="1"/>
  <c r="I100" i="13"/>
  <c r="K100" i="13"/>
  <c r="O100" i="13"/>
  <c r="Q100" i="13"/>
  <c r="V100" i="13"/>
  <c r="G102" i="13"/>
  <c r="I102" i="13"/>
  <c r="K102" i="13"/>
  <c r="M102" i="13"/>
  <c r="O102" i="13"/>
  <c r="Q102" i="13"/>
  <c r="V102" i="13"/>
  <c r="G104" i="13"/>
  <c r="M104" i="13" s="1"/>
  <c r="I104" i="13"/>
  <c r="K104" i="13"/>
  <c r="O104" i="13"/>
  <c r="Q104" i="13"/>
  <c r="V104" i="13"/>
  <c r="G105" i="13"/>
  <c r="I105" i="13"/>
  <c r="K105" i="13"/>
  <c r="M105" i="13"/>
  <c r="O105" i="13"/>
  <c r="Q105" i="13"/>
  <c r="V105" i="13"/>
  <c r="G107" i="13"/>
  <c r="I107" i="13"/>
  <c r="K107" i="13"/>
  <c r="M107" i="13"/>
  <c r="O107" i="13"/>
  <c r="Q107" i="13"/>
  <c r="V107" i="13"/>
  <c r="G110" i="13"/>
  <c r="G109" i="13" s="1"/>
  <c r="I110" i="13"/>
  <c r="I109" i="13" s="1"/>
  <c r="K110" i="13"/>
  <c r="O110" i="13"/>
  <c r="Q110" i="13"/>
  <c r="V110" i="13"/>
  <c r="V109" i="13" s="1"/>
  <c r="G116" i="13"/>
  <c r="M116" i="13" s="1"/>
  <c r="I116" i="13"/>
  <c r="K116" i="13"/>
  <c r="K109" i="13" s="1"/>
  <c r="O116" i="13"/>
  <c r="O109" i="13" s="1"/>
  <c r="Q116" i="13"/>
  <c r="V116" i="13"/>
  <c r="G121" i="13"/>
  <c r="M121" i="13" s="1"/>
  <c r="I121" i="13"/>
  <c r="K121" i="13"/>
  <c r="O121" i="13"/>
  <c r="Q121" i="13"/>
  <c r="V121" i="13"/>
  <c r="G123" i="13"/>
  <c r="I123" i="13"/>
  <c r="K123" i="13"/>
  <c r="M123" i="13"/>
  <c r="O123" i="13"/>
  <c r="Q123" i="13"/>
  <c r="V123" i="13"/>
  <c r="G126" i="13"/>
  <c r="M126" i="13" s="1"/>
  <c r="I126" i="13"/>
  <c r="K126" i="13"/>
  <c r="O126" i="13"/>
  <c r="Q126" i="13"/>
  <c r="V126" i="13"/>
  <c r="G129" i="13"/>
  <c r="I129" i="13"/>
  <c r="K129" i="13"/>
  <c r="M129" i="13"/>
  <c r="O129" i="13"/>
  <c r="Q129" i="13"/>
  <c r="Q109" i="13" s="1"/>
  <c r="V129" i="13"/>
  <c r="G131" i="13"/>
  <c r="I131" i="13"/>
  <c r="K131" i="13"/>
  <c r="M131" i="13"/>
  <c r="O131" i="13"/>
  <c r="Q131" i="13"/>
  <c r="V131" i="13"/>
  <c r="G137" i="13"/>
  <c r="M137" i="13" s="1"/>
  <c r="I137" i="13"/>
  <c r="K137" i="13"/>
  <c r="O137" i="13"/>
  <c r="Q137" i="13"/>
  <c r="V137" i="13"/>
  <c r="G142" i="13"/>
  <c r="M142" i="13" s="1"/>
  <c r="I142" i="13"/>
  <c r="K142" i="13"/>
  <c r="O142" i="13"/>
  <c r="Q142" i="13"/>
  <c r="V142" i="13"/>
  <c r="G144" i="13"/>
  <c r="M144" i="13" s="1"/>
  <c r="I144" i="13"/>
  <c r="K144" i="13"/>
  <c r="O144" i="13"/>
  <c r="Q144" i="13"/>
  <c r="V144" i="13"/>
  <c r="G146" i="13"/>
  <c r="M146" i="13" s="1"/>
  <c r="I146" i="13"/>
  <c r="K146" i="13"/>
  <c r="O146" i="13"/>
  <c r="Q146" i="13"/>
  <c r="V146" i="13"/>
  <c r="G149" i="13"/>
  <c r="I149" i="13"/>
  <c r="K149" i="13"/>
  <c r="M149" i="13"/>
  <c r="O149" i="13"/>
  <c r="Q149" i="13"/>
  <c r="V149" i="13"/>
  <c r="G153" i="13"/>
  <c r="M153" i="13" s="1"/>
  <c r="I153" i="13"/>
  <c r="K153" i="13"/>
  <c r="O153" i="13"/>
  <c r="Q153" i="13"/>
  <c r="V153" i="13"/>
  <c r="G155" i="13"/>
  <c r="I155" i="13"/>
  <c r="K155" i="13"/>
  <c r="M155" i="13"/>
  <c r="O155" i="13"/>
  <c r="Q155" i="13"/>
  <c r="V155" i="13"/>
  <c r="G159" i="13"/>
  <c r="G158" i="13" s="1"/>
  <c r="I159" i="13"/>
  <c r="K159" i="13"/>
  <c r="K158" i="13" s="1"/>
  <c r="O159" i="13"/>
  <c r="Q159" i="13"/>
  <c r="Q158" i="13" s="1"/>
  <c r="V159" i="13"/>
  <c r="G164" i="13"/>
  <c r="M164" i="13" s="1"/>
  <c r="I164" i="13"/>
  <c r="I158" i="13" s="1"/>
  <c r="K164" i="13"/>
  <c r="O164" i="13"/>
  <c r="Q164" i="13"/>
  <c r="V164" i="13"/>
  <c r="G174" i="13"/>
  <c r="I174" i="13"/>
  <c r="K174" i="13"/>
  <c r="M174" i="13"/>
  <c r="O174" i="13"/>
  <c r="Q174" i="13"/>
  <c r="V174" i="13"/>
  <c r="G179" i="13"/>
  <c r="M179" i="13" s="1"/>
  <c r="I179" i="13"/>
  <c r="K179" i="13"/>
  <c r="O179" i="13"/>
  <c r="Q179" i="13"/>
  <c r="V179" i="13"/>
  <c r="G184" i="13"/>
  <c r="I184" i="13"/>
  <c r="K184" i="13"/>
  <c r="M184" i="13"/>
  <c r="O184" i="13"/>
  <c r="Q184" i="13"/>
  <c r="V184" i="13"/>
  <c r="G185" i="13"/>
  <c r="M185" i="13" s="1"/>
  <c r="I185" i="13"/>
  <c r="K185" i="13"/>
  <c r="O185" i="13"/>
  <c r="O158" i="13" s="1"/>
  <c r="Q185" i="13"/>
  <c r="V185" i="13"/>
  <c r="G199" i="13"/>
  <c r="I199" i="13"/>
  <c r="K199" i="13"/>
  <c r="M199" i="13"/>
  <c r="O199" i="13"/>
  <c r="Q199" i="13"/>
  <c r="V199" i="13"/>
  <c r="G202" i="13"/>
  <c r="M202" i="13" s="1"/>
  <c r="I202" i="13"/>
  <c r="K202" i="13"/>
  <c r="O202" i="13"/>
  <c r="Q202" i="13"/>
  <c r="V202" i="13"/>
  <c r="V158" i="13" s="1"/>
  <c r="G207" i="13"/>
  <c r="M207" i="13" s="1"/>
  <c r="I207" i="13"/>
  <c r="K207" i="13"/>
  <c r="O207" i="13"/>
  <c r="Q207" i="13"/>
  <c r="V207" i="13"/>
  <c r="G211" i="13"/>
  <c r="G212" i="13"/>
  <c r="I212" i="13"/>
  <c r="I211" i="13" s="1"/>
  <c r="K212" i="13"/>
  <c r="K211" i="13" s="1"/>
  <c r="M212" i="13"/>
  <c r="O212" i="13"/>
  <c r="O211" i="13" s="1"/>
  <c r="Q212" i="13"/>
  <c r="V212" i="13"/>
  <c r="G217" i="13"/>
  <c r="M217" i="13" s="1"/>
  <c r="I217" i="13"/>
  <c r="K217" i="13"/>
  <c r="O217" i="13"/>
  <c r="Q217" i="13"/>
  <c r="Q211" i="13" s="1"/>
  <c r="V217" i="13"/>
  <c r="G222" i="13"/>
  <c r="I222" i="13"/>
  <c r="K222" i="13"/>
  <c r="M222" i="13"/>
  <c r="O222" i="13"/>
  <c r="Q222" i="13"/>
  <c r="V222" i="13"/>
  <c r="G227" i="13"/>
  <c r="M227" i="13" s="1"/>
  <c r="I227" i="13"/>
  <c r="K227" i="13"/>
  <c r="O227" i="13"/>
  <c r="Q227" i="13"/>
  <c r="V227" i="13"/>
  <c r="G229" i="13"/>
  <c r="I229" i="13"/>
  <c r="K229" i="13"/>
  <c r="M229" i="13"/>
  <c r="O229" i="13"/>
  <c r="Q229" i="13"/>
  <c r="V229" i="13"/>
  <c r="G232" i="13"/>
  <c r="M232" i="13" s="1"/>
  <c r="I232" i="13"/>
  <c r="K232" i="13"/>
  <c r="O232" i="13"/>
  <c r="Q232" i="13"/>
  <c r="V232" i="13"/>
  <c r="V211" i="13" s="1"/>
  <c r="G235" i="13"/>
  <c r="M235" i="13" s="1"/>
  <c r="I235" i="13"/>
  <c r="K235" i="13"/>
  <c r="O235" i="13"/>
  <c r="Q235" i="13"/>
  <c r="V235" i="13"/>
  <c r="G238" i="13"/>
  <c r="M238" i="13" s="1"/>
  <c r="I238" i="13"/>
  <c r="K238" i="13"/>
  <c r="O238" i="13"/>
  <c r="Q238" i="13"/>
  <c r="V238" i="13"/>
  <c r="G240" i="13"/>
  <c r="I240" i="13"/>
  <c r="K240" i="13"/>
  <c r="M240" i="13"/>
  <c r="O240" i="13"/>
  <c r="Q240" i="13"/>
  <c r="V240" i="13"/>
  <c r="G242" i="13"/>
  <c r="M242" i="13" s="1"/>
  <c r="I242" i="13"/>
  <c r="K242" i="13"/>
  <c r="O242" i="13"/>
  <c r="Q242" i="13"/>
  <c r="V242" i="13"/>
  <c r="G244" i="13"/>
  <c r="I244" i="13"/>
  <c r="K244" i="13"/>
  <c r="M244" i="13"/>
  <c r="O244" i="13"/>
  <c r="Q244" i="13"/>
  <c r="V244" i="13"/>
  <c r="G246" i="13"/>
  <c r="M246" i="13" s="1"/>
  <c r="I246" i="13"/>
  <c r="K246" i="13"/>
  <c r="O246" i="13"/>
  <c r="Q246" i="13"/>
  <c r="V246" i="13"/>
  <c r="G249" i="13"/>
  <c r="I249" i="13"/>
  <c r="K249" i="13"/>
  <c r="M249" i="13"/>
  <c r="O249" i="13"/>
  <c r="Q249" i="13"/>
  <c r="V249" i="13"/>
  <c r="G252" i="13"/>
  <c r="M252" i="13" s="1"/>
  <c r="I252" i="13"/>
  <c r="K252" i="13"/>
  <c r="O252" i="13"/>
  <c r="Q252" i="13"/>
  <c r="V252" i="13"/>
  <c r="G255" i="13"/>
  <c r="M255" i="13" s="1"/>
  <c r="I255" i="13"/>
  <c r="K255" i="13"/>
  <c r="O255" i="13"/>
  <c r="Q255" i="13"/>
  <c r="V255" i="13"/>
  <c r="G258" i="13"/>
  <c r="M258" i="13" s="1"/>
  <c r="I258" i="13"/>
  <c r="K258" i="13"/>
  <c r="O258" i="13"/>
  <c r="Q258" i="13"/>
  <c r="V258" i="13"/>
  <c r="G261" i="13"/>
  <c r="I261" i="13"/>
  <c r="K261" i="13"/>
  <c r="M261" i="13"/>
  <c r="O261" i="13"/>
  <c r="Q261" i="13"/>
  <c r="V261" i="13"/>
  <c r="G263" i="13"/>
  <c r="M263" i="13" s="1"/>
  <c r="I263" i="13"/>
  <c r="K263" i="13"/>
  <c r="O263" i="13"/>
  <c r="Q263" i="13"/>
  <c r="V263" i="13"/>
  <c r="G265" i="13"/>
  <c r="I265" i="13"/>
  <c r="K265" i="13"/>
  <c r="M265" i="13"/>
  <c r="O265" i="13"/>
  <c r="Q265" i="13"/>
  <c r="V265" i="13"/>
  <c r="G267" i="13"/>
  <c r="M267" i="13" s="1"/>
  <c r="I267" i="13"/>
  <c r="K267" i="13"/>
  <c r="O267" i="13"/>
  <c r="Q267" i="13"/>
  <c r="V267" i="13"/>
  <c r="G269" i="13"/>
  <c r="I269" i="13"/>
  <c r="K269" i="13"/>
  <c r="M269" i="13"/>
  <c r="O269" i="13"/>
  <c r="Q269" i="13"/>
  <c r="V269" i="13"/>
  <c r="O272" i="13"/>
  <c r="V272" i="13"/>
  <c r="G273" i="13"/>
  <c r="G272" i="13" s="1"/>
  <c r="I273" i="13"/>
  <c r="K273" i="13"/>
  <c r="K272" i="13" s="1"/>
  <c r="O273" i="13"/>
  <c r="Q273" i="13"/>
  <c r="Q272" i="13" s="1"/>
  <c r="V273" i="13"/>
  <c r="G276" i="13"/>
  <c r="M276" i="13" s="1"/>
  <c r="I276" i="13"/>
  <c r="I272" i="13" s="1"/>
  <c r="K276" i="13"/>
  <c r="O276" i="13"/>
  <c r="Q276" i="13"/>
  <c r="V276" i="13"/>
  <c r="G278" i="13"/>
  <c r="I278" i="13"/>
  <c r="K278" i="13"/>
  <c r="M278" i="13"/>
  <c r="O278" i="13"/>
  <c r="Q278" i="13"/>
  <c r="V278" i="13"/>
  <c r="G280" i="13"/>
  <c r="M280" i="13" s="1"/>
  <c r="I280" i="13"/>
  <c r="K280" i="13"/>
  <c r="O280" i="13"/>
  <c r="Q280" i="13"/>
  <c r="V280" i="13"/>
  <c r="G283" i="13"/>
  <c r="M283" i="13" s="1"/>
  <c r="I283" i="13"/>
  <c r="K283" i="13"/>
  <c r="K282" i="13" s="1"/>
  <c r="O283" i="13"/>
  <c r="O282" i="13" s="1"/>
  <c r="Q283" i="13"/>
  <c r="Q282" i="13" s="1"/>
  <c r="V283" i="13"/>
  <c r="G286" i="13"/>
  <c r="G282" i="13" s="1"/>
  <c r="I286" i="13"/>
  <c r="K286" i="13"/>
  <c r="M286" i="13"/>
  <c r="O286" i="13"/>
  <c r="Q286" i="13"/>
  <c r="V286" i="13"/>
  <c r="V282" i="13" s="1"/>
  <c r="G289" i="13"/>
  <c r="I289" i="13"/>
  <c r="K289" i="13"/>
  <c r="M289" i="13"/>
  <c r="O289" i="13"/>
  <c r="Q289" i="13"/>
  <c r="V289" i="13"/>
  <c r="G291" i="13"/>
  <c r="M291" i="13" s="1"/>
  <c r="I291" i="13"/>
  <c r="K291" i="13"/>
  <c r="O291" i="13"/>
  <c r="Q291" i="13"/>
  <c r="V291" i="13"/>
  <c r="G293" i="13"/>
  <c r="M293" i="13" s="1"/>
  <c r="I293" i="13"/>
  <c r="K293" i="13"/>
  <c r="O293" i="13"/>
  <c r="Q293" i="13"/>
  <c r="V293" i="13"/>
  <c r="G296" i="13"/>
  <c r="I296" i="13"/>
  <c r="I282" i="13" s="1"/>
  <c r="K296" i="13"/>
  <c r="M296" i="13"/>
  <c r="O296" i="13"/>
  <c r="Q296" i="13"/>
  <c r="V296" i="13"/>
  <c r="G302" i="13"/>
  <c r="M302" i="13" s="1"/>
  <c r="I302" i="13"/>
  <c r="K302" i="13"/>
  <c r="O302" i="13"/>
  <c r="Q302" i="13"/>
  <c r="V302" i="13"/>
  <c r="G305" i="13"/>
  <c r="I305" i="13"/>
  <c r="K305" i="13"/>
  <c r="M305" i="13"/>
  <c r="O305" i="13"/>
  <c r="Q305" i="13"/>
  <c r="V305" i="13"/>
  <c r="G307" i="13"/>
  <c r="M307" i="13" s="1"/>
  <c r="I307" i="13"/>
  <c r="K307" i="13"/>
  <c r="O307" i="13"/>
  <c r="Q307" i="13"/>
  <c r="V307" i="13"/>
  <c r="G310" i="13"/>
  <c r="I310" i="13"/>
  <c r="K310" i="13"/>
  <c r="M310" i="13"/>
  <c r="O310" i="13"/>
  <c r="Q310" i="13"/>
  <c r="V310" i="13"/>
  <c r="G312" i="13"/>
  <c r="I312" i="13"/>
  <c r="K312" i="13"/>
  <c r="M312" i="13"/>
  <c r="O312" i="13"/>
  <c r="Q312" i="13"/>
  <c r="V312" i="13"/>
  <c r="G315" i="13"/>
  <c r="G314" i="13" s="1"/>
  <c r="I315" i="13"/>
  <c r="I314" i="13" s="1"/>
  <c r="K315" i="13"/>
  <c r="O315" i="13"/>
  <c r="Q315" i="13"/>
  <c r="V315" i="13"/>
  <c r="V314" i="13" s="1"/>
  <c r="G318" i="13"/>
  <c r="I318" i="13"/>
  <c r="K318" i="13"/>
  <c r="K314" i="13" s="1"/>
  <c r="M318" i="13"/>
  <c r="O318" i="13"/>
  <c r="O314" i="13" s="1"/>
  <c r="Q318" i="13"/>
  <c r="V318" i="13"/>
  <c r="G322" i="13"/>
  <c r="M322" i="13" s="1"/>
  <c r="I322" i="13"/>
  <c r="K322" i="13"/>
  <c r="O322" i="13"/>
  <c r="Q322" i="13"/>
  <c r="V322" i="13"/>
  <c r="G324" i="13"/>
  <c r="I324" i="13"/>
  <c r="K324" i="13"/>
  <c r="M324" i="13"/>
  <c r="O324" i="13"/>
  <c r="Q324" i="13"/>
  <c r="V324" i="13"/>
  <c r="G325" i="13"/>
  <c r="M325" i="13" s="1"/>
  <c r="I325" i="13"/>
  <c r="K325" i="13"/>
  <c r="O325" i="13"/>
  <c r="Q325" i="13"/>
  <c r="Q314" i="13" s="1"/>
  <c r="V325" i="13"/>
  <c r="G327" i="13"/>
  <c r="I327" i="13"/>
  <c r="K327" i="13"/>
  <c r="M327" i="13"/>
  <c r="O327" i="13"/>
  <c r="Q327" i="13"/>
  <c r="V327" i="13"/>
  <c r="G329" i="13"/>
  <c r="I329" i="13"/>
  <c r="K329" i="13"/>
  <c r="M329" i="13"/>
  <c r="O329" i="13"/>
  <c r="Q329" i="13"/>
  <c r="V329" i="13"/>
  <c r="G332" i="13"/>
  <c r="M332" i="13" s="1"/>
  <c r="I332" i="13"/>
  <c r="K332" i="13"/>
  <c r="O332" i="13"/>
  <c r="Q332" i="13"/>
  <c r="V332" i="13"/>
  <c r="G333" i="13"/>
  <c r="M333" i="13" s="1"/>
  <c r="I333" i="13"/>
  <c r="K333" i="13"/>
  <c r="O333" i="13"/>
  <c r="Q333" i="13"/>
  <c r="V333" i="13"/>
  <c r="G334" i="13"/>
  <c r="I334" i="13"/>
  <c r="K334" i="13"/>
  <c r="M334" i="13"/>
  <c r="O334" i="13"/>
  <c r="Q334" i="13"/>
  <c r="V334" i="13"/>
  <c r="G336" i="13"/>
  <c r="I336" i="13"/>
  <c r="K336" i="13"/>
  <c r="M336" i="13"/>
  <c r="O336" i="13"/>
  <c r="Q336" i="13"/>
  <c r="V336" i="13"/>
  <c r="G337" i="13"/>
  <c r="I337" i="13"/>
  <c r="K337" i="13"/>
  <c r="M337" i="13"/>
  <c r="O337" i="13"/>
  <c r="Q337" i="13"/>
  <c r="V337" i="13"/>
  <c r="G338" i="13"/>
  <c r="M338" i="13" s="1"/>
  <c r="I338" i="13"/>
  <c r="K338" i="13"/>
  <c r="O338" i="13"/>
  <c r="Q338" i="13"/>
  <c r="V338" i="13"/>
  <c r="G339" i="13"/>
  <c r="I339" i="13"/>
  <c r="K339" i="13"/>
  <c r="M339" i="13"/>
  <c r="O339" i="13"/>
  <c r="Q339" i="13"/>
  <c r="V339" i="13"/>
  <c r="G342" i="13"/>
  <c r="I342" i="13"/>
  <c r="K342" i="13"/>
  <c r="M342" i="13"/>
  <c r="O342" i="13"/>
  <c r="Q342" i="13"/>
  <c r="V342" i="13"/>
  <c r="G344" i="13"/>
  <c r="M344" i="13" s="1"/>
  <c r="I344" i="13"/>
  <c r="K344" i="13"/>
  <c r="O344" i="13"/>
  <c r="Q344" i="13"/>
  <c r="V344" i="13"/>
  <c r="G346" i="13"/>
  <c r="G347" i="13"/>
  <c r="I347" i="13"/>
  <c r="I346" i="13" s="1"/>
  <c r="K347" i="13"/>
  <c r="K346" i="13" s="1"/>
  <c r="M347" i="13"/>
  <c r="O347" i="13"/>
  <c r="O346" i="13" s="1"/>
  <c r="Q347" i="13"/>
  <c r="V347" i="13"/>
  <c r="G350" i="13"/>
  <c r="I350" i="13"/>
  <c r="K350" i="13"/>
  <c r="M350" i="13"/>
  <c r="O350" i="13"/>
  <c r="Q350" i="13"/>
  <c r="Q346" i="13" s="1"/>
  <c r="V350" i="13"/>
  <c r="G357" i="13"/>
  <c r="I357" i="13"/>
  <c r="K357" i="13"/>
  <c r="M357" i="13"/>
  <c r="O357" i="13"/>
  <c r="Q357" i="13"/>
  <c r="V357" i="13"/>
  <c r="G364" i="13"/>
  <c r="M364" i="13" s="1"/>
  <c r="I364" i="13"/>
  <c r="K364" i="13"/>
  <c r="O364" i="13"/>
  <c r="Q364" i="13"/>
  <c r="V364" i="13"/>
  <c r="G371" i="13"/>
  <c r="I371" i="13"/>
  <c r="K371" i="13"/>
  <c r="M371" i="13"/>
  <c r="O371" i="13"/>
  <c r="Q371" i="13"/>
  <c r="V371" i="13"/>
  <c r="V346" i="13" s="1"/>
  <c r="G377" i="13"/>
  <c r="I377" i="13"/>
  <c r="K377" i="13"/>
  <c r="M377" i="13"/>
  <c r="O377" i="13"/>
  <c r="Q377" i="13"/>
  <c r="V377" i="13"/>
  <c r="G379" i="13"/>
  <c r="M379" i="13" s="1"/>
  <c r="I379" i="13"/>
  <c r="K379" i="13"/>
  <c r="O379" i="13"/>
  <c r="Q379" i="13"/>
  <c r="V379" i="13"/>
  <c r="G381" i="13"/>
  <c r="M381" i="13" s="1"/>
  <c r="I381" i="13"/>
  <c r="K381" i="13"/>
  <c r="O381" i="13"/>
  <c r="Q381" i="13"/>
  <c r="V381" i="13"/>
  <c r="G384" i="13"/>
  <c r="I384" i="13"/>
  <c r="K384" i="13"/>
  <c r="M384" i="13"/>
  <c r="O384" i="13"/>
  <c r="Q384" i="13"/>
  <c r="V384" i="13"/>
  <c r="G386" i="13"/>
  <c r="K386" i="13"/>
  <c r="Q386" i="13"/>
  <c r="G387" i="13"/>
  <c r="I387" i="13"/>
  <c r="I386" i="13" s="1"/>
  <c r="K387" i="13"/>
  <c r="M387" i="13"/>
  <c r="M386" i="13" s="1"/>
  <c r="O387" i="13"/>
  <c r="O386" i="13" s="1"/>
  <c r="Q387" i="13"/>
  <c r="V387" i="13"/>
  <c r="V386" i="13" s="1"/>
  <c r="K390" i="13"/>
  <c r="O390" i="13"/>
  <c r="G391" i="13"/>
  <c r="G390" i="13" s="1"/>
  <c r="I391" i="13"/>
  <c r="K391" i="13"/>
  <c r="M391" i="13"/>
  <c r="M390" i="13" s="1"/>
  <c r="O391" i="13"/>
  <c r="Q391" i="13"/>
  <c r="Q390" i="13" s="1"/>
  <c r="V391" i="13"/>
  <c r="V390" i="13" s="1"/>
  <c r="G395" i="13"/>
  <c r="I395" i="13"/>
  <c r="I390" i="13" s="1"/>
  <c r="K395" i="13"/>
  <c r="M395" i="13"/>
  <c r="O395" i="13"/>
  <c r="Q395" i="13"/>
  <c r="V395" i="13"/>
  <c r="G397" i="13"/>
  <c r="M397" i="13" s="1"/>
  <c r="I397" i="13"/>
  <c r="K397" i="13"/>
  <c r="O397" i="13"/>
  <c r="Q397" i="13"/>
  <c r="V397" i="13"/>
  <c r="G398" i="13"/>
  <c r="M398" i="13" s="1"/>
  <c r="I398" i="13"/>
  <c r="K398" i="13"/>
  <c r="O398" i="13"/>
  <c r="Q398" i="13"/>
  <c r="V398" i="13"/>
  <c r="I400" i="13"/>
  <c r="O400" i="13"/>
  <c r="V400" i="13"/>
  <c r="G401" i="13"/>
  <c r="G400" i="13" s="1"/>
  <c r="I401" i="13"/>
  <c r="K401" i="13"/>
  <c r="K400" i="13" s="1"/>
  <c r="M401" i="13"/>
  <c r="M400" i="13" s="1"/>
  <c r="O401" i="13"/>
  <c r="Q401" i="13"/>
  <c r="Q400" i="13" s="1"/>
  <c r="V401" i="13"/>
  <c r="G402" i="13"/>
  <c r="I402" i="13"/>
  <c r="V402" i="13"/>
  <c r="G403" i="13"/>
  <c r="M403" i="13" s="1"/>
  <c r="M402" i="13" s="1"/>
  <c r="I403" i="13"/>
  <c r="K403" i="13"/>
  <c r="K402" i="13" s="1"/>
  <c r="O403" i="13"/>
  <c r="O402" i="13" s="1"/>
  <c r="Q403" i="13"/>
  <c r="Q402" i="13" s="1"/>
  <c r="V403" i="13"/>
  <c r="G405" i="13"/>
  <c r="K405" i="13"/>
  <c r="M405" i="13"/>
  <c r="Q405" i="13"/>
  <c r="G406" i="13"/>
  <c r="I406" i="13"/>
  <c r="I405" i="13" s="1"/>
  <c r="K406" i="13"/>
  <c r="M406" i="13"/>
  <c r="O406" i="13"/>
  <c r="O405" i="13" s="1"/>
  <c r="Q406" i="13"/>
  <c r="V406" i="13"/>
  <c r="V405" i="13" s="1"/>
  <c r="G408" i="13"/>
  <c r="G407" i="13" s="1"/>
  <c r="I408" i="13"/>
  <c r="I407" i="13" s="1"/>
  <c r="K408" i="13"/>
  <c r="O408" i="13"/>
  <c r="Q408" i="13"/>
  <c r="V408" i="13"/>
  <c r="V407" i="13" s="1"/>
  <c r="G412" i="13"/>
  <c r="I412" i="13"/>
  <c r="K412" i="13"/>
  <c r="K407" i="13" s="1"/>
  <c r="M412" i="13"/>
  <c r="O412" i="13"/>
  <c r="O407" i="13" s="1"/>
  <c r="Q412" i="13"/>
  <c r="V412" i="13"/>
  <c r="G416" i="13"/>
  <c r="I416" i="13"/>
  <c r="K416" i="13"/>
  <c r="M416" i="13"/>
  <c r="O416" i="13"/>
  <c r="Q416" i="13"/>
  <c r="V416" i="13"/>
  <c r="G418" i="13"/>
  <c r="I418" i="13"/>
  <c r="K418" i="13"/>
  <c r="M418" i="13"/>
  <c r="O418" i="13"/>
  <c r="Q418" i="13"/>
  <c r="V418" i="13"/>
  <c r="G420" i="13"/>
  <c r="M420" i="13" s="1"/>
  <c r="I420" i="13"/>
  <c r="K420" i="13"/>
  <c r="O420" i="13"/>
  <c r="Q420" i="13"/>
  <c r="Q407" i="13" s="1"/>
  <c r="V420" i="13"/>
  <c r="G422" i="13"/>
  <c r="I422" i="13"/>
  <c r="K422" i="13"/>
  <c r="M422" i="13"/>
  <c r="O422" i="13"/>
  <c r="Q422" i="13"/>
  <c r="V422" i="13"/>
  <c r="G425" i="13"/>
  <c r="I425" i="13"/>
  <c r="K425" i="13"/>
  <c r="M425" i="13"/>
  <c r="O425" i="13"/>
  <c r="Q425" i="13"/>
  <c r="V425" i="13"/>
  <c r="G429" i="13"/>
  <c r="M429" i="13" s="1"/>
  <c r="I429" i="13"/>
  <c r="K429" i="13"/>
  <c r="O429" i="13"/>
  <c r="Q429" i="13"/>
  <c r="V429" i="13"/>
  <c r="G434" i="13"/>
  <c r="M434" i="13" s="1"/>
  <c r="I434" i="13"/>
  <c r="K434" i="13"/>
  <c r="O434" i="13"/>
  <c r="Q434" i="13"/>
  <c r="V434" i="13"/>
  <c r="G445" i="13"/>
  <c r="I445" i="13"/>
  <c r="K445" i="13"/>
  <c r="M445" i="13"/>
  <c r="O445" i="13"/>
  <c r="Q445" i="13"/>
  <c r="V445" i="13"/>
  <c r="G456" i="13"/>
  <c r="I456" i="13"/>
  <c r="K456" i="13"/>
  <c r="M456" i="13"/>
  <c r="O456" i="13"/>
  <c r="Q456" i="13"/>
  <c r="V456" i="13"/>
  <c r="G458" i="13"/>
  <c r="M458" i="13" s="1"/>
  <c r="M457" i="13" s="1"/>
  <c r="I458" i="13"/>
  <c r="K458" i="13"/>
  <c r="K457" i="13" s="1"/>
  <c r="O458" i="13"/>
  <c r="O457" i="13" s="1"/>
  <c r="Q458" i="13"/>
  <c r="Q457" i="13" s="1"/>
  <c r="V458" i="13"/>
  <c r="G461" i="13"/>
  <c r="G457" i="13" s="1"/>
  <c r="I461" i="13"/>
  <c r="K461" i="13"/>
  <c r="M461" i="13"/>
  <c r="O461" i="13"/>
  <c r="Q461" i="13"/>
  <c r="V461" i="13"/>
  <c r="V457" i="13" s="1"/>
  <c r="G465" i="13"/>
  <c r="I465" i="13"/>
  <c r="K465" i="13"/>
  <c r="M465" i="13"/>
  <c r="O465" i="13"/>
  <c r="Q465" i="13"/>
  <c r="V465" i="13"/>
  <c r="G468" i="13"/>
  <c r="M468" i="13" s="1"/>
  <c r="I468" i="13"/>
  <c r="K468" i="13"/>
  <c r="O468" i="13"/>
  <c r="Q468" i="13"/>
  <c r="V468" i="13"/>
  <c r="G472" i="13"/>
  <c r="M472" i="13" s="1"/>
  <c r="I472" i="13"/>
  <c r="I457" i="13" s="1"/>
  <c r="K472" i="13"/>
  <c r="O472" i="13"/>
  <c r="Q472" i="13"/>
  <c r="V472" i="13"/>
  <c r="G473" i="13"/>
  <c r="I473" i="13"/>
  <c r="K473" i="13"/>
  <c r="M473" i="13"/>
  <c r="O473" i="13"/>
  <c r="Q473" i="13"/>
  <c r="V473" i="13"/>
  <c r="G474" i="13"/>
  <c r="I474" i="13"/>
  <c r="K474" i="13"/>
  <c r="M474" i="13"/>
  <c r="O474" i="13"/>
  <c r="Q474" i="13"/>
  <c r="V474" i="13"/>
  <c r="G477" i="13"/>
  <c r="I477" i="13"/>
  <c r="K477" i="13"/>
  <c r="M477" i="13"/>
  <c r="O477" i="13"/>
  <c r="Q477" i="13"/>
  <c r="V477" i="13"/>
  <c r="G481" i="13"/>
  <c r="M481" i="13" s="1"/>
  <c r="I481" i="13"/>
  <c r="K481" i="13"/>
  <c r="O481" i="13"/>
  <c r="Q481" i="13"/>
  <c r="V481" i="13"/>
  <c r="G482" i="13"/>
  <c r="I482" i="13"/>
  <c r="K482" i="13"/>
  <c r="M482" i="13"/>
  <c r="O482" i="13"/>
  <c r="Q482" i="13"/>
  <c r="V482" i="13"/>
  <c r="G483" i="13"/>
  <c r="I483" i="13"/>
  <c r="K483" i="13"/>
  <c r="M483" i="13"/>
  <c r="O483" i="13"/>
  <c r="Q483" i="13"/>
  <c r="V483" i="13"/>
  <c r="G485" i="13"/>
  <c r="M485" i="13" s="1"/>
  <c r="I485" i="13"/>
  <c r="K485" i="13"/>
  <c r="O485" i="13"/>
  <c r="Q485" i="13"/>
  <c r="V485" i="13"/>
  <c r="G487" i="13"/>
  <c r="M487" i="13" s="1"/>
  <c r="I487" i="13"/>
  <c r="K487" i="13"/>
  <c r="O487" i="13"/>
  <c r="Q487" i="13"/>
  <c r="V487" i="13"/>
  <c r="G489" i="13"/>
  <c r="G488" i="13" s="1"/>
  <c r="I489" i="13"/>
  <c r="K489" i="13"/>
  <c r="K488" i="13" s="1"/>
  <c r="M489" i="13"/>
  <c r="O489" i="13"/>
  <c r="Q489" i="13"/>
  <c r="Q488" i="13" s="1"/>
  <c r="V489" i="13"/>
  <c r="G493" i="13"/>
  <c r="I493" i="13"/>
  <c r="K493" i="13"/>
  <c r="M493" i="13"/>
  <c r="O493" i="13"/>
  <c r="O488" i="13" s="1"/>
  <c r="Q493" i="13"/>
  <c r="V493" i="13"/>
  <c r="V488" i="13" s="1"/>
  <c r="G498" i="13"/>
  <c r="M498" i="13" s="1"/>
  <c r="I498" i="13"/>
  <c r="K498" i="13"/>
  <c r="O498" i="13"/>
  <c r="Q498" i="13"/>
  <c r="V498" i="13"/>
  <c r="G501" i="13"/>
  <c r="I501" i="13"/>
  <c r="K501" i="13"/>
  <c r="M501" i="13"/>
  <c r="O501" i="13"/>
  <c r="Q501" i="13"/>
  <c r="V501" i="13"/>
  <c r="G505" i="13"/>
  <c r="I505" i="13"/>
  <c r="K505" i="13"/>
  <c r="M505" i="13"/>
  <c r="O505" i="13"/>
  <c r="Q505" i="13"/>
  <c r="V505" i="13"/>
  <c r="G512" i="13"/>
  <c r="M512" i="13" s="1"/>
  <c r="I512" i="13"/>
  <c r="K512" i="13"/>
  <c r="O512" i="13"/>
  <c r="Q512" i="13"/>
  <c r="V512" i="13"/>
  <c r="G515" i="13"/>
  <c r="M515" i="13" s="1"/>
  <c r="I515" i="13"/>
  <c r="K515" i="13"/>
  <c r="O515" i="13"/>
  <c r="Q515" i="13"/>
  <c r="V515" i="13"/>
  <c r="G517" i="13"/>
  <c r="I517" i="13"/>
  <c r="I488" i="13" s="1"/>
  <c r="K517" i="13"/>
  <c r="M517" i="13"/>
  <c r="O517" i="13"/>
  <c r="Q517" i="13"/>
  <c r="V517" i="13"/>
  <c r="G520" i="13"/>
  <c r="I520" i="13"/>
  <c r="K520" i="13"/>
  <c r="M520" i="13"/>
  <c r="O520" i="13"/>
  <c r="Q520" i="13"/>
  <c r="V520" i="13"/>
  <c r="G523" i="13"/>
  <c r="I523" i="13"/>
  <c r="K523" i="13"/>
  <c r="M523" i="13"/>
  <c r="O523" i="13"/>
  <c r="Q523" i="13"/>
  <c r="V523" i="13"/>
  <c r="G526" i="13"/>
  <c r="M526" i="13" s="1"/>
  <c r="I526" i="13"/>
  <c r="K526" i="13"/>
  <c r="O526" i="13"/>
  <c r="Q526" i="13"/>
  <c r="V526" i="13"/>
  <c r="G530" i="13"/>
  <c r="I530" i="13"/>
  <c r="K530" i="13"/>
  <c r="M530" i="13"/>
  <c r="O530" i="13"/>
  <c r="Q530" i="13"/>
  <c r="V530" i="13"/>
  <c r="G533" i="13"/>
  <c r="I533" i="13"/>
  <c r="K533" i="13"/>
  <c r="M533" i="13"/>
  <c r="O533" i="13"/>
  <c r="Q533" i="13"/>
  <c r="V533" i="13"/>
  <c r="G536" i="13"/>
  <c r="M536" i="13" s="1"/>
  <c r="I536" i="13"/>
  <c r="K536" i="13"/>
  <c r="O536" i="13"/>
  <c r="Q536" i="13"/>
  <c r="V536" i="13"/>
  <c r="G539" i="13"/>
  <c r="M539" i="13" s="1"/>
  <c r="I539" i="13"/>
  <c r="K539" i="13"/>
  <c r="O539" i="13"/>
  <c r="Q539" i="13"/>
  <c r="V539" i="13"/>
  <c r="G542" i="13"/>
  <c r="I542" i="13"/>
  <c r="K542" i="13"/>
  <c r="M542" i="13"/>
  <c r="O542" i="13"/>
  <c r="Q542" i="13"/>
  <c r="V542" i="13"/>
  <c r="G548" i="13"/>
  <c r="I548" i="13"/>
  <c r="K548" i="13"/>
  <c r="M548" i="13"/>
  <c r="O548" i="13"/>
  <c r="Q548" i="13"/>
  <c r="V548" i="13"/>
  <c r="G555" i="13"/>
  <c r="I555" i="13"/>
  <c r="K555" i="13"/>
  <c r="M555" i="13"/>
  <c r="O555" i="13"/>
  <c r="Q555" i="13"/>
  <c r="V555" i="13"/>
  <c r="G558" i="13"/>
  <c r="M558" i="13" s="1"/>
  <c r="I558" i="13"/>
  <c r="K558" i="13"/>
  <c r="O558" i="13"/>
  <c r="Q558" i="13"/>
  <c r="V558" i="13"/>
  <c r="Q559" i="13"/>
  <c r="G560" i="13"/>
  <c r="I560" i="13"/>
  <c r="I559" i="13" s="1"/>
  <c r="K560" i="13"/>
  <c r="M560" i="13"/>
  <c r="O560" i="13"/>
  <c r="O559" i="13" s="1"/>
  <c r="Q560" i="13"/>
  <c r="V560" i="13"/>
  <c r="V559" i="13" s="1"/>
  <c r="G562" i="13"/>
  <c r="G559" i="13" s="1"/>
  <c r="I562" i="13"/>
  <c r="K562" i="13"/>
  <c r="K559" i="13" s="1"/>
  <c r="O562" i="13"/>
  <c r="Q562" i="13"/>
  <c r="V562" i="13"/>
  <c r="G564" i="13"/>
  <c r="M564" i="13" s="1"/>
  <c r="I564" i="13"/>
  <c r="K564" i="13"/>
  <c r="O564" i="13"/>
  <c r="Q564" i="13"/>
  <c r="V564" i="13"/>
  <c r="G566" i="13"/>
  <c r="I566" i="13"/>
  <c r="K566" i="13"/>
  <c r="M566" i="13"/>
  <c r="O566" i="13"/>
  <c r="Q566" i="13"/>
  <c r="V566" i="13"/>
  <c r="G568" i="13"/>
  <c r="I568" i="13"/>
  <c r="I567" i="13" s="1"/>
  <c r="K568" i="13"/>
  <c r="M568" i="13"/>
  <c r="O568" i="13"/>
  <c r="O567" i="13" s="1"/>
  <c r="Q568" i="13"/>
  <c r="V568" i="13"/>
  <c r="V567" i="13" s="1"/>
  <c r="G571" i="13"/>
  <c r="M571" i="13" s="1"/>
  <c r="I571" i="13"/>
  <c r="K571" i="13"/>
  <c r="O571" i="13"/>
  <c r="Q571" i="13"/>
  <c r="Q567" i="13" s="1"/>
  <c r="V571" i="13"/>
  <c r="G574" i="13"/>
  <c r="I574" i="13"/>
  <c r="K574" i="13"/>
  <c r="M574" i="13"/>
  <c r="O574" i="13"/>
  <c r="Q574" i="13"/>
  <c r="V574" i="13"/>
  <c r="G575" i="13"/>
  <c r="I575" i="13"/>
  <c r="K575" i="13"/>
  <c r="M575" i="13"/>
  <c r="O575" i="13"/>
  <c r="Q575" i="13"/>
  <c r="V575" i="13"/>
  <c r="G578" i="13"/>
  <c r="M578" i="13" s="1"/>
  <c r="I578" i="13"/>
  <c r="K578" i="13"/>
  <c r="O578" i="13"/>
  <c r="Q578" i="13"/>
  <c r="V578" i="13"/>
  <c r="G585" i="13"/>
  <c r="M585" i="13" s="1"/>
  <c r="I585" i="13"/>
  <c r="K585" i="13"/>
  <c r="O585" i="13"/>
  <c r="Q585" i="13"/>
  <c r="V585" i="13"/>
  <c r="G588" i="13"/>
  <c r="I588" i="13"/>
  <c r="K588" i="13"/>
  <c r="M588" i="13"/>
  <c r="O588" i="13"/>
  <c r="Q588" i="13"/>
  <c r="V588" i="13"/>
  <c r="G591" i="13"/>
  <c r="I591" i="13"/>
  <c r="K591" i="13"/>
  <c r="K567" i="13" s="1"/>
  <c r="M591" i="13"/>
  <c r="O591" i="13"/>
  <c r="Q591" i="13"/>
  <c r="V591" i="13"/>
  <c r="G593" i="13"/>
  <c r="M593" i="13" s="1"/>
  <c r="I593" i="13"/>
  <c r="K593" i="13"/>
  <c r="K592" i="13" s="1"/>
  <c r="O593" i="13"/>
  <c r="O592" i="13" s="1"/>
  <c r="Q593" i="13"/>
  <c r="Q592" i="13" s="1"/>
  <c r="V593" i="13"/>
  <c r="G594" i="13"/>
  <c r="G592" i="13" s="1"/>
  <c r="I594" i="13"/>
  <c r="K594" i="13"/>
  <c r="M594" i="13"/>
  <c r="O594" i="13"/>
  <c r="Q594" i="13"/>
  <c r="V594" i="13"/>
  <c r="V592" i="13" s="1"/>
  <c r="G597" i="13"/>
  <c r="I597" i="13"/>
  <c r="K597" i="13"/>
  <c r="M597" i="13"/>
  <c r="O597" i="13"/>
  <c r="Q597" i="13"/>
  <c r="V597" i="13"/>
  <c r="G601" i="13"/>
  <c r="M601" i="13" s="1"/>
  <c r="I601" i="13"/>
  <c r="K601" i="13"/>
  <c r="O601" i="13"/>
  <c r="Q601" i="13"/>
  <c r="V601" i="13"/>
  <c r="G608" i="13"/>
  <c r="M608" i="13" s="1"/>
  <c r="I608" i="13"/>
  <c r="I592" i="13" s="1"/>
  <c r="K608" i="13"/>
  <c r="O608" i="13"/>
  <c r="Q608" i="13"/>
  <c r="V608" i="13"/>
  <c r="G610" i="13"/>
  <c r="I610" i="13"/>
  <c r="K610" i="13"/>
  <c r="M610" i="13"/>
  <c r="O610" i="13"/>
  <c r="Q610" i="13"/>
  <c r="V610" i="13"/>
  <c r="G612" i="13"/>
  <c r="I612" i="13"/>
  <c r="K612" i="13"/>
  <c r="M612" i="13"/>
  <c r="O612" i="13"/>
  <c r="Q612" i="13"/>
  <c r="V612" i="13"/>
  <c r="G617" i="13"/>
  <c r="I617" i="13"/>
  <c r="K617" i="13"/>
  <c r="M617" i="13"/>
  <c r="O617" i="13"/>
  <c r="Q617" i="13"/>
  <c r="V617" i="13"/>
  <c r="G625" i="13"/>
  <c r="M625" i="13" s="1"/>
  <c r="I625" i="13"/>
  <c r="K625" i="13"/>
  <c r="O625" i="13"/>
  <c r="Q625" i="13"/>
  <c r="V625" i="13"/>
  <c r="G629" i="13"/>
  <c r="I629" i="13"/>
  <c r="K629" i="13"/>
  <c r="M629" i="13"/>
  <c r="O629" i="13"/>
  <c r="Q629" i="13"/>
  <c r="V629" i="13"/>
  <c r="G630" i="13"/>
  <c r="I630" i="13"/>
  <c r="K630" i="13"/>
  <c r="M630" i="13"/>
  <c r="O630" i="13"/>
  <c r="Q630" i="13"/>
  <c r="V630" i="13"/>
  <c r="G635" i="13"/>
  <c r="M635" i="13" s="1"/>
  <c r="I635" i="13"/>
  <c r="K635" i="13"/>
  <c r="O635" i="13"/>
  <c r="Q635" i="13"/>
  <c r="V635" i="13"/>
  <c r="G636" i="13"/>
  <c r="I636" i="13"/>
  <c r="G637" i="13"/>
  <c r="I637" i="13"/>
  <c r="K637" i="13"/>
  <c r="K636" i="13" s="1"/>
  <c r="M637" i="13"/>
  <c r="O637" i="13"/>
  <c r="O636" i="13" s="1"/>
  <c r="Q637" i="13"/>
  <c r="V637" i="13"/>
  <c r="G639" i="13"/>
  <c r="I639" i="13"/>
  <c r="K639" i="13"/>
  <c r="M639" i="13"/>
  <c r="O639" i="13"/>
  <c r="Q639" i="13"/>
  <c r="Q636" i="13" s="1"/>
  <c r="V639" i="13"/>
  <c r="G641" i="13"/>
  <c r="I641" i="13"/>
  <c r="K641" i="13"/>
  <c r="M641" i="13"/>
  <c r="O641" i="13"/>
  <c r="Q641" i="13"/>
  <c r="V641" i="13"/>
  <c r="G643" i="13"/>
  <c r="M643" i="13" s="1"/>
  <c r="I643" i="13"/>
  <c r="K643" i="13"/>
  <c r="O643" i="13"/>
  <c r="Q643" i="13"/>
  <c r="V643" i="13"/>
  <c r="G644" i="13"/>
  <c r="I644" i="13"/>
  <c r="K644" i="13"/>
  <c r="M644" i="13"/>
  <c r="O644" i="13"/>
  <c r="Q644" i="13"/>
  <c r="V644" i="13"/>
  <c r="V636" i="13" s="1"/>
  <c r="G646" i="13"/>
  <c r="I646" i="13"/>
  <c r="K646" i="13"/>
  <c r="M646" i="13"/>
  <c r="O646" i="13"/>
  <c r="Q646" i="13"/>
  <c r="V646" i="13"/>
  <c r="G647" i="13"/>
  <c r="G648" i="13"/>
  <c r="M648" i="13" s="1"/>
  <c r="I648" i="13"/>
  <c r="I647" i="13" s="1"/>
  <c r="K648" i="13"/>
  <c r="O648" i="13"/>
  <c r="Q648" i="13"/>
  <c r="V648" i="13"/>
  <c r="V647" i="13" s="1"/>
  <c r="G654" i="13"/>
  <c r="I654" i="13"/>
  <c r="K654" i="13"/>
  <c r="K647" i="13" s="1"/>
  <c r="M654" i="13"/>
  <c r="O654" i="13"/>
  <c r="O647" i="13" s="1"/>
  <c r="Q654" i="13"/>
  <c r="V654" i="13"/>
  <c r="G660" i="13"/>
  <c r="I660" i="13"/>
  <c r="K660" i="13"/>
  <c r="M660" i="13"/>
  <c r="O660" i="13"/>
  <c r="Q660" i="13"/>
  <c r="V660" i="13"/>
  <c r="G666" i="13"/>
  <c r="I666" i="13"/>
  <c r="K666" i="13"/>
  <c r="M666" i="13"/>
  <c r="O666" i="13"/>
  <c r="Q666" i="13"/>
  <c r="V666" i="13"/>
  <c r="G669" i="13"/>
  <c r="M669" i="13" s="1"/>
  <c r="I669" i="13"/>
  <c r="K669" i="13"/>
  <c r="O669" i="13"/>
  <c r="Q669" i="13"/>
  <c r="Q647" i="13" s="1"/>
  <c r="V669" i="13"/>
  <c r="G671" i="13"/>
  <c r="I671" i="13"/>
  <c r="K671" i="13"/>
  <c r="M671" i="13"/>
  <c r="O671" i="13"/>
  <c r="Q671" i="13"/>
  <c r="V671" i="13"/>
  <c r="G679" i="13"/>
  <c r="I679" i="13"/>
  <c r="K679" i="13"/>
  <c r="M679" i="13"/>
  <c r="O679" i="13"/>
  <c r="Q679" i="13"/>
  <c r="V679" i="13"/>
  <c r="G681" i="13"/>
  <c r="M681" i="13" s="1"/>
  <c r="I681" i="13"/>
  <c r="K681" i="13"/>
  <c r="O681" i="13"/>
  <c r="Q681" i="13"/>
  <c r="V681" i="13"/>
  <c r="G682" i="13"/>
  <c r="I682" i="13"/>
  <c r="G683" i="13"/>
  <c r="I683" i="13"/>
  <c r="K683" i="13"/>
  <c r="K682" i="13" s="1"/>
  <c r="M683" i="13"/>
  <c r="O683" i="13"/>
  <c r="O682" i="13" s="1"/>
  <c r="Q683" i="13"/>
  <c r="V683" i="13"/>
  <c r="G695" i="13"/>
  <c r="I695" i="13"/>
  <c r="K695" i="13"/>
  <c r="M695" i="13"/>
  <c r="O695" i="13"/>
  <c r="Q695" i="13"/>
  <c r="Q682" i="13" s="1"/>
  <c r="V695" i="13"/>
  <c r="G707" i="13"/>
  <c r="I707" i="13"/>
  <c r="K707" i="13"/>
  <c r="M707" i="13"/>
  <c r="O707" i="13"/>
  <c r="Q707" i="13"/>
  <c r="V707" i="13"/>
  <c r="G719" i="13"/>
  <c r="M719" i="13" s="1"/>
  <c r="I719" i="13"/>
  <c r="K719" i="13"/>
  <c r="O719" i="13"/>
  <c r="Q719" i="13"/>
  <c r="V719" i="13"/>
  <c r="G721" i="13"/>
  <c r="I721" i="13"/>
  <c r="K721" i="13"/>
  <c r="M721" i="13"/>
  <c r="O721" i="13"/>
  <c r="Q721" i="13"/>
  <c r="V721" i="13"/>
  <c r="V682" i="13" s="1"/>
  <c r="O722" i="13"/>
  <c r="V722" i="13"/>
  <c r="G723" i="13"/>
  <c r="G722" i="13" s="1"/>
  <c r="I723" i="13"/>
  <c r="K723" i="13"/>
  <c r="K722" i="13" s="1"/>
  <c r="O723" i="13"/>
  <c r="Q723" i="13"/>
  <c r="Q722" i="13" s="1"/>
  <c r="V723" i="13"/>
  <c r="G727" i="13"/>
  <c r="M727" i="13" s="1"/>
  <c r="I727" i="13"/>
  <c r="I722" i="13" s="1"/>
  <c r="K727" i="13"/>
  <c r="O727" i="13"/>
  <c r="Q727" i="13"/>
  <c r="V727" i="13"/>
  <c r="G730" i="13"/>
  <c r="I730" i="13"/>
  <c r="K730" i="13"/>
  <c r="M730" i="13"/>
  <c r="O730" i="13"/>
  <c r="Q730" i="13"/>
  <c r="V730" i="13"/>
  <c r="K733" i="13"/>
  <c r="G734" i="13"/>
  <c r="I734" i="13"/>
  <c r="I733" i="13" s="1"/>
  <c r="K734" i="13"/>
  <c r="M734" i="13"/>
  <c r="O734" i="13"/>
  <c r="O733" i="13" s="1"/>
  <c r="Q734" i="13"/>
  <c r="V734" i="13"/>
  <c r="V733" i="13" s="1"/>
  <c r="G735" i="13"/>
  <c r="M735" i="13" s="1"/>
  <c r="I735" i="13"/>
  <c r="K735" i="13"/>
  <c r="O735" i="13"/>
  <c r="Q735" i="13"/>
  <c r="Q733" i="13" s="1"/>
  <c r="V735" i="13"/>
  <c r="G736" i="13"/>
  <c r="I736" i="13"/>
  <c r="K736" i="13"/>
  <c r="M736" i="13"/>
  <c r="O736" i="13"/>
  <c r="Q736" i="13"/>
  <c r="V736" i="13"/>
  <c r="G737" i="13"/>
  <c r="I737" i="13"/>
  <c r="K737" i="13"/>
  <c r="M737" i="13"/>
  <c r="O737" i="13"/>
  <c r="Q737" i="13"/>
  <c r="V737" i="13"/>
  <c r="G738" i="13"/>
  <c r="M738" i="13" s="1"/>
  <c r="I738" i="13"/>
  <c r="K738" i="13"/>
  <c r="O738" i="13"/>
  <c r="Q738" i="13"/>
  <c r="V738" i="13"/>
  <c r="G739" i="13"/>
  <c r="M739" i="13" s="1"/>
  <c r="I739" i="13"/>
  <c r="K739" i="13"/>
  <c r="O739" i="13"/>
  <c r="Q739" i="13"/>
  <c r="V739" i="13"/>
  <c r="I740" i="13"/>
  <c r="K740" i="13"/>
  <c r="O740" i="13"/>
  <c r="V740" i="13"/>
  <c r="G741" i="13"/>
  <c r="G740" i="13" s="1"/>
  <c r="I741" i="13"/>
  <c r="K741" i="13"/>
  <c r="M741" i="13"/>
  <c r="M740" i="13" s="1"/>
  <c r="O741" i="13"/>
  <c r="Q741" i="13"/>
  <c r="Q740" i="13" s="1"/>
  <c r="V741" i="13"/>
  <c r="G743" i="13"/>
  <c r="M743" i="13" s="1"/>
  <c r="I743" i="13"/>
  <c r="K743" i="13"/>
  <c r="K742" i="13" s="1"/>
  <c r="O743" i="13"/>
  <c r="Q743" i="13"/>
  <c r="Q742" i="13" s="1"/>
  <c r="V743" i="13"/>
  <c r="G744" i="13"/>
  <c r="G742" i="13" s="1"/>
  <c r="I744" i="13"/>
  <c r="K744" i="13"/>
  <c r="M744" i="13"/>
  <c r="O744" i="13"/>
  <c r="Q744" i="13"/>
  <c r="V744" i="13"/>
  <c r="V742" i="13" s="1"/>
  <c r="G745" i="13"/>
  <c r="I745" i="13"/>
  <c r="K745" i="13"/>
  <c r="M745" i="13"/>
  <c r="O745" i="13"/>
  <c r="Q745" i="13"/>
  <c r="V745" i="13"/>
  <c r="G746" i="13"/>
  <c r="M746" i="13" s="1"/>
  <c r="I746" i="13"/>
  <c r="K746" i="13"/>
  <c r="O746" i="13"/>
  <c r="Q746" i="13"/>
  <c r="V746" i="13"/>
  <c r="G747" i="13"/>
  <c r="M747" i="13" s="1"/>
  <c r="I747" i="13"/>
  <c r="I742" i="13" s="1"/>
  <c r="K747" i="13"/>
  <c r="O747" i="13"/>
  <c r="Q747" i="13"/>
  <c r="V747" i="13"/>
  <c r="G748" i="13"/>
  <c r="I748" i="13"/>
  <c r="K748" i="13"/>
  <c r="M748" i="13"/>
  <c r="O748" i="13"/>
  <c r="Q748" i="13"/>
  <c r="V748" i="13"/>
  <c r="G749" i="13"/>
  <c r="I749" i="13"/>
  <c r="K749" i="13"/>
  <c r="M749" i="13"/>
  <c r="O749" i="13"/>
  <c r="Q749" i="13"/>
  <c r="V749" i="13"/>
  <c r="G750" i="13"/>
  <c r="I750" i="13"/>
  <c r="K750" i="13"/>
  <c r="M750" i="13"/>
  <c r="O750" i="13"/>
  <c r="O742" i="13" s="1"/>
  <c r="Q750" i="13"/>
  <c r="V750" i="13"/>
  <c r="G751" i="13"/>
  <c r="M751" i="13" s="1"/>
  <c r="I751" i="13"/>
  <c r="K751" i="13"/>
  <c r="O751" i="13"/>
  <c r="Q751" i="13"/>
  <c r="V751" i="13"/>
  <c r="Q752" i="13"/>
  <c r="V752" i="13"/>
  <c r="G753" i="13"/>
  <c r="I753" i="13"/>
  <c r="I752" i="13" s="1"/>
  <c r="K753" i="13"/>
  <c r="M753" i="13"/>
  <c r="O753" i="13"/>
  <c r="O752" i="13" s="1"/>
  <c r="Q753" i="13"/>
  <c r="V753" i="13"/>
  <c r="G754" i="13"/>
  <c r="G752" i="13" s="1"/>
  <c r="I754" i="13"/>
  <c r="K754" i="13"/>
  <c r="K752" i="13" s="1"/>
  <c r="O754" i="13"/>
  <c r="Q754" i="13"/>
  <c r="V754" i="13"/>
  <c r="G755" i="13"/>
  <c r="M755" i="13" s="1"/>
  <c r="I755" i="13"/>
  <c r="K755" i="13"/>
  <c r="O755" i="13"/>
  <c r="Q755" i="13"/>
  <c r="V755" i="13"/>
  <c r="AE757" i="13"/>
  <c r="AF757" i="13"/>
  <c r="G115" i="12"/>
  <c r="K8" i="12"/>
  <c r="G9" i="12"/>
  <c r="G8" i="12" s="1"/>
  <c r="I9" i="12"/>
  <c r="I8" i="12" s="1"/>
  <c r="K9" i="12"/>
  <c r="O9" i="12"/>
  <c r="O8" i="12" s="1"/>
  <c r="Q9" i="12"/>
  <c r="Q8" i="12" s="1"/>
  <c r="V9" i="12"/>
  <c r="V8" i="12" s="1"/>
  <c r="G12" i="12"/>
  <c r="I12" i="12"/>
  <c r="K12" i="12"/>
  <c r="K11" i="12" s="1"/>
  <c r="M12" i="12"/>
  <c r="O12" i="12"/>
  <c r="Q12" i="12"/>
  <c r="Q11" i="12" s="1"/>
  <c r="V12" i="12"/>
  <c r="G25" i="12"/>
  <c r="I25" i="12"/>
  <c r="K25" i="12"/>
  <c r="M25" i="12"/>
  <c r="O25" i="12"/>
  <c r="O11" i="12" s="1"/>
  <c r="Q25" i="12"/>
  <c r="V25" i="12"/>
  <c r="V11" i="12" s="1"/>
  <c r="G28" i="12"/>
  <c r="I28" i="12"/>
  <c r="K28" i="12"/>
  <c r="M28" i="12"/>
  <c r="O28" i="12"/>
  <c r="Q28" i="12"/>
  <c r="V28" i="12"/>
  <c r="G32" i="12"/>
  <c r="M32" i="12" s="1"/>
  <c r="I32" i="12"/>
  <c r="K32" i="12"/>
  <c r="O32" i="12"/>
  <c r="Q32" i="12"/>
  <c r="V32" i="12"/>
  <c r="G34" i="12"/>
  <c r="I34" i="12"/>
  <c r="K34" i="12"/>
  <c r="M34" i="12"/>
  <c r="O34" i="12"/>
  <c r="Q34" i="12"/>
  <c r="V34" i="12"/>
  <c r="G36" i="12"/>
  <c r="M36" i="12" s="1"/>
  <c r="I36" i="12"/>
  <c r="K36" i="12"/>
  <c r="O36" i="12"/>
  <c r="Q36" i="12"/>
  <c r="V36" i="12"/>
  <c r="G38" i="12"/>
  <c r="M38" i="12" s="1"/>
  <c r="I38" i="12"/>
  <c r="K38" i="12"/>
  <c r="O38" i="12"/>
  <c r="Q38" i="12"/>
  <c r="V38" i="12"/>
  <c r="G40" i="12"/>
  <c r="M40" i="12" s="1"/>
  <c r="I40" i="12"/>
  <c r="I11" i="12" s="1"/>
  <c r="K40" i="12"/>
  <c r="O40" i="12"/>
  <c r="Q40" i="12"/>
  <c r="V40" i="12"/>
  <c r="G42" i="12"/>
  <c r="I42" i="12"/>
  <c r="K42" i="12"/>
  <c r="M42" i="12"/>
  <c r="O42" i="12"/>
  <c r="Q42" i="12"/>
  <c r="V42" i="12"/>
  <c r="G44" i="12"/>
  <c r="I44" i="12"/>
  <c r="K44" i="12"/>
  <c r="M44" i="12"/>
  <c r="O44" i="12"/>
  <c r="Q44" i="12"/>
  <c r="V44" i="12"/>
  <c r="G46" i="12"/>
  <c r="I46" i="12"/>
  <c r="K46" i="12"/>
  <c r="M46" i="12"/>
  <c r="O46" i="12"/>
  <c r="Q46" i="12"/>
  <c r="V46" i="12"/>
  <c r="G48" i="12"/>
  <c r="M48" i="12" s="1"/>
  <c r="I48" i="12"/>
  <c r="K48" i="12"/>
  <c r="O48" i="12"/>
  <c r="Q48" i="12"/>
  <c r="V48" i="12"/>
  <c r="G50" i="12"/>
  <c r="I50" i="12"/>
  <c r="K50" i="12"/>
  <c r="M50" i="12"/>
  <c r="O50" i="12"/>
  <c r="Q50" i="12"/>
  <c r="V50" i="12"/>
  <c r="G55" i="12"/>
  <c r="M55" i="12" s="1"/>
  <c r="I55" i="12"/>
  <c r="K55" i="12"/>
  <c r="O55" i="12"/>
  <c r="Q55" i="12"/>
  <c r="V55" i="12"/>
  <c r="G57" i="12"/>
  <c r="M57" i="12" s="1"/>
  <c r="I57" i="12"/>
  <c r="K57" i="12"/>
  <c r="O57" i="12"/>
  <c r="Q57" i="12"/>
  <c r="V57" i="12"/>
  <c r="G59" i="12"/>
  <c r="M59" i="12" s="1"/>
  <c r="I59" i="12"/>
  <c r="K59" i="12"/>
  <c r="O59" i="12"/>
  <c r="Q59" i="12"/>
  <c r="V59" i="12"/>
  <c r="G62" i="12"/>
  <c r="I62" i="12"/>
  <c r="K62" i="12"/>
  <c r="M62" i="12"/>
  <c r="O62" i="12"/>
  <c r="Q62" i="12"/>
  <c r="V62" i="12"/>
  <c r="G65" i="12"/>
  <c r="I65" i="12"/>
  <c r="K65" i="12"/>
  <c r="M65" i="12"/>
  <c r="O65" i="12"/>
  <c r="Q65" i="12"/>
  <c r="V65" i="12"/>
  <c r="G67" i="12"/>
  <c r="I67" i="12"/>
  <c r="K67" i="12"/>
  <c r="M67" i="12"/>
  <c r="O67" i="12"/>
  <c r="Q67" i="12"/>
  <c r="V67" i="12"/>
  <c r="G71" i="12"/>
  <c r="M71" i="12" s="1"/>
  <c r="I71" i="12"/>
  <c r="K71" i="12"/>
  <c r="O71" i="12"/>
  <c r="Q71" i="12"/>
  <c r="V71" i="12"/>
  <c r="I75" i="12"/>
  <c r="Q75" i="12"/>
  <c r="V75" i="12"/>
  <c r="G76" i="12"/>
  <c r="G75" i="12" s="1"/>
  <c r="I76" i="12"/>
  <c r="K76" i="12"/>
  <c r="K75" i="12" s="1"/>
  <c r="O76" i="12"/>
  <c r="O75" i="12" s="1"/>
  <c r="Q76" i="12"/>
  <c r="V76" i="12"/>
  <c r="G80" i="12"/>
  <c r="Q80" i="12"/>
  <c r="G81" i="12"/>
  <c r="M81" i="12" s="1"/>
  <c r="M80" i="12" s="1"/>
  <c r="I81" i="12"/>
  <c r="I80" i="12" s="1"/>
  <c r="K81" i="12"/>
  <c r="K80" i="12" s="1"/>
  <c r="O81" i="12"/>
  <c r="O80" i="12" s="1"/>
  <c r="Q81" i="12"/>
  <c r="V81" i="12"/>
  <c r="V80" i="12" s="1"/>
  <c r="G83" i="12"/>
  <c r="I83" i="12"/>
  <c r="K83" i="12"/>
  <c r="Q83" i="12"/>
  <c r="G84" i="12"/>
  <c r="I84" i="12"/>
  <c r="K84" i="12"/>
  <c r="M84" i="12"/>
  <c r="M83" i="12" s="1"/>
  <c r="O84" i="12"/>
  <c r="O83" i="12" s="1"/>
  <c r="Q84" i="12"/>
  <c r="V84" i="12"/>
  <c r="V83" i="12" s="1"/>
  <c r="K86" i="12"/>
  <c r="O86" i="12"/>
  <c r="G87" i="12"/>
  <c r="G86" i="12" s="1"/>
  <c r="I87" i="12"/>
  <c r="I86" i="12" s="1"/>
  <c r="K87" i="12"/>
  <c r="O87" i="12"/>
  <c r="Q87" i="12"/>
  <c r="Q86" i="12" s="1"/>
  <c r="V87" i="12"/>
  <c r="V86" i="12" s="1"/>
  <c r="I89" i="12"/>
  <c r="O89" i="12"/>
  <c r="Q89" i="12"/>
  <c r="V89" i="12"/>
  <c r="G90" i="12"/>
  <c r="G89" i="12" s="1"/>
  <c r="I90" i="12"/>
  <c r="K90" i="12"/>
  <c r="K89" i="12" s="1"/>
  <c r="O90" i="12"/>
  <c r="Q90" i="12"/>
  <c r="V90" i="12"/>
  <c r="G92" i="12"/>
  <c r="V92" i="12"/>
  <c r="G93" i="12"/>
  <c r="M93" i="12" s="1"/>
  <c r="M92" i="12" s="1"/>
  <c r="I93" i="12"/>
  <c r="I92" i="12" s="1"/>
  <c r="K93" i="12"/>
  <c r="K92" i="12" s="1"/>
  <c r="O93" i="12"/>
  <c r="O92" i="12" s="1"/>
  <c r="Q93" i="12"/>
  <c r="Q92" i="12" s="1"/>
  <c r="V93" i="12"/>
  <c r="G95" i="12"/>
  <c r="I95" i="12"/>
  <c r="K95" i="12"/>
  <c r="M95" i="12"/>
  <c r="O95" i="12"/>
  <c r="Q95" i="12"/>
  <c r="V95" i="12"/>
  <c r="I97" i="12"/>
  <c r="K97" i="12"/>
  <c r="V97" i="12"/>
  <c r="G98" i="12"/>
  <c r="I98" i="12"/>
  <c r="K98" i="12"/>
  <c r="M98" i="12"/>
  <c r="O98" i="12"/>
  <c r="O97" i="12" s="1"/>
  <c r="Q98" i="12"/>
  <c r="Q97" i="12" s="1"/>
  <c r="V98" i="12"/>
  <c r="G101" i="12"/>
  <c r="G97" i="12" s="1"/>
  <c r="I101" i="12"/>
  <c r="K101" i="12"/>
  <c r="O101" i="12"/>
  <c r="Q101" i="12"/>
  <c r="V101" i="12"/>
  <c r="G104" i="12"/>
  <c r="M104" i="12" s="1"/>
  <c r="I104" i="12"/>
  <c r="K104" i="12"/>
  <c r="K103" i="12" s="1"/>
  <c r="O104" i="12"/>
  <c r="Q104" i="12"/>
  <c r="V104" i="12"/>
  <c r="G105" i="12"/>
  <c r="G103" i="12" s="1"/>
  <c r="I105" i="12"/>
  <c r="K105" i="12"/>
  <c r="O105" i="12"/>
  <c r="Q105" i="12"/>
  <c r="V105" i="12"/>
  <c r="G106" i="12"/>
  <c r="M106" i="12" s="1"/>
  <c r="I106" i="12"/>
  <c r="I103" i="12" s="1"/>
  <c r="K106" i="12"/>
  <c r="O106" i="12"/>
  <c r="O103" i="12" s="1"/>
  <c r="Q106" i="12"/>
  <c r="V106" i="12"/>
  <c r="G108" i="12"/>
  <c r="I108" i="12"/>
  <c r="K108" i="12"/>
  <c r="M108" i="12"/>
  <c r="O108" i="12"/>
  <c r="Q108" i="12"/>
  <c r="Q103" i="12" s="1"/>
  <c r="V108" i="12"/>
  <c r="G109" i="12"/>
  <c r="I109" i="12"/>
  <c r="K109" i="12"/>
  <c r="M109" i="12"/>
  <c r="O109" i="12"/>
  <c r="Q109" i="12"/>
  <c r="V109" i="12"/>
  <c r="G111" i="12"/>
  <c r="I111" i="12"/>
  <c r="K111" i="12"/>
  <c r="M111" i="12"/>
  <c r="O111" i="12"/>
  <c r="Q111" i="12"/>
  <c r="V111" i="12"/>
  <c r="G112" i="12"/>
  <c r="M112" i="12" s="1"/>
  <c r="I112" i="12"/>
  <c r="K112" i="12"/>
  <c r="O112" i="12"/>
  <c r="Q112" i="12"/>
  <c r="V112" i="12"/>
  <c r="G113" i="12"/>
  <c r="M113" i="12" s="1"/>
  <c r="I113" i="12"/>
  <c r="K113" i="12"/>
  <c r="O113" i="12"/>
  <c r="Q113" i="12"/>
  <c r="V113" i="12"/>
  <c r="V103" i="12" s="1"/>
  <c r="AE115" i="12"/>
  <c r="I20" i="1"/>
  <c r="I19" i="1"/>
  <c r="I18" i="1"/>
  <c r="I17" i="1"/>
  <c r="I16" i="1"/>
  <c r="I118" i="1"/>
  <c r="J117" i="1" s="1"/>
  <c r="F52" i="1"/>
  <c r="G52" i="1"/>
  <c r="G25" i="1" s="1"/>
  <c r="A25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I52" i="1" s="1"/>
  <c r="J28" i="1"/>
  <c r="J26" i="1"/>
  <c r="G38" i="1"/>
  <c r="F38" i="1"/>
  <c r="J23" i="1"/>
  <c r="J24" i="1"/>
  <c r="J25" i="1"/>
  <c r="J27" i="1"/>
  <c r="E24" i="1"/>
  <c r="E26" i="1"/>
  <c r="J78" i="1" l="1"/>
  <c r="J87" i="1"/>
  <c r="J92" i="1"/>
  <c r="J75" i="1"/>
  <c r="J98" i="1"/>
  <c r="J114" i="1"/>
  <c r="J85" i="1"/>
  <c r="J99" i="1"/>
  <c r="J81" i="1"/>
  <c r="J77" i="1"/>
  <c r="J86" i="1"/>
  <c r="J91" i="1"/>
  <c r="J100" i="1"/>
  <c r="J110" i="1"/>
  <c r="J74" i="1"/>
  <c r="J83" i="1"/>
  <c r="J107" i="1"/>
  <c r="J79" i="1"/>
  <c r="J103" i="1"/>
  <c r="J94" i="1"/>
  <c r="J108" i="1"/>
  <c r="J76" i="1"/>
  <c r="J90" i="1"/>
  <c r="J104" i="1"/>
  <c r="J95" i="1"/>
  <c r="J115" i="1"/>
  <c r="J72" i="1"/>
  <c r="J73" i="1"/>
  <c r="J82" i="1"/>
  <c r="J96" i="1"/>
  <c r="J106" i="1"/>
  <c r="J80" i="1"/>
  <c r="J84" i="1"/>
  <c r="J88" i="1"/>
  <c r="J102" i="1"/>
  <c r="J111" i="1"/>
  <c r="J116" i="1"/>
  <c r="J112" i="1"/>
  <c r="G26" i="1"/>
  <c r="A26" i="1"/>
  <c r="G28" i="1"/>
  <c r="G23" i="1"/>
  <c r="M38" i="20"/>
  <c r="M26" i="20"/>
  <c r="M57" i="20"/>
  <c r="M8" i="20"/>
  <c r="AF67" i="20"/>
  <c r="M24" i="20"/>
  <c r="M23" i="20" s="1"/>
  <c r="M39" i="19"/>
  <c r="M43" i="19"/>
  <c r="G39" i="19"/>
  <c r="G43" i="19"/>
  <c r="M38" i="19"/>
  <c r="M37" i="19" s="1"/>
  <c r="M9" i="19"/>
  <c r="M8" i="19" s="1"/>
  <c r="AF53" i="19"/>
  <c r="M60" i="18"/>
  <c r="G67" i="18"/>
  <c r="G29" i="18"/>
  <c r="G60" i="18"/>
  <c r="M56" i="18"/>
  <c r="M47" i="18" s="1"/>
  <c r="M39" i="18"/>
  <c r="M33" i="18" s="1"/>
  <c r="M25" i="18"/>
  <c r="M8" i="18" s="1"/>
  <c r="G73" i="17"/>
  <c r="AF84" i="17"/>
  <c r="M15" i="17"/>
  <c r="M12" i="17" s="1"/>
  <c r="M11" i="17"/>
  <c r="M8" i="17" s="1"/>
  <c r="M92" i="16"/>
  <c r="M64" i="16"/>
  <c r="M42" i="16"/>
  <c r="M8" i="16"/>
  <c r="AF145" i="16"/>
  <c r="M138" i="16"/>
  <c r="M137" i="16" s="1"/>
  <c r="M90" i="16"/>
  <c r="M89" i="16" s="1"/>
  <c r="G64" i="16"/>
  <c r="G42" i="16"/>
  <c r="M132" i="16"/>
  <c r="M130" i="16" s="1"/>
  <c r="M30" i="16"/>
  <c r="M28" i="16" s="1"/>
  <c r="M14" i="16"/>
  <c r="M13" i="16" s="1"/>
  <c r="M78" i="16"/>
  <c r="M77" i="16" s="1"/>
  <c r="G92" i="16"/>
  <c r="M123" i="15"/>
  <c r="M8" i="15"/>
  <c r="M219" i="15"/>
  <c r="M39" i="15"/>
  <c r="G39" i="15"/>
  <c r="M223" i="15"/>
  <c r="M222" i="15" s="1"/>
  <c r="M71" i="15"/>
  <c r="M70" i="15" s="1"/>
  <c r="G123" i="15"/>
  <c r="AF232" i="15"/>
  <c r="M172" i="15"/>
  <c r="M171" i="15" s="1"/>
  <c r="M73" i="15"/>
  <c r="M72" i="15" s="1"/>
  <c r="M35" i="15"/>
  <c r="M34" i="15" s="1"/>
  <c r="M8" i="14"/>
  <c r="M23" i="14"/>
  <c r="M42" i="14"/>
  <c r="M41" i="14" s="1"/>
  <c r="AF52" i="14"/>
  <c r="M44" i="14"/>
  <c r="M43" i="14" s="1"/>
  <c r="M742" i="13"/>
  <c r="M682" i="13"/>
  <c r="M282" i="13"/>
  <c r="M636" i="13"/>
  <c r="M733" i="13"/>
  <c r="M647" i="13"/>
  <c r="M592" i="13"/>
  <c r="M211" i="13"/>
  <c r="M567" i="13"/>
  <c r="M346" i="13"/>
  <c r="M488" i="13"/>
  <c r="G64" i="13"/>
  <c r="G567" i="13"/>
  <c r="G733" i="13"/>
  <c r="M754" i="13"/>
  <c r="M752" i="13" s="1"/>
  <c r="M723" i="13"/>
  <c r="M722" i="13" s="1"/>
  <c r="M562" i="13"/>
  <c r="M559" i="13" s="1"/>
  <c r="M273" i="13"/>
  <c r="M272" i="13" s="1"/>
  <c r="M159" i="13"/>
  <c r="M158" i="13" s="1"/>
  <c r="M408" i="13"/>
  <c r="M407" i="13" s="1"/>
  <c r="M315" i="13"/>
  <c r="M314" i="13" s="1"/>
  <c r="M110" i="13"/>
  <c r="M109" i="13" s="1"/>
  <c r="M9" i="13"/>
  <c r="M8" i="13" s="1"/>
  <c r="M11" i="12"/>
  <c r="G11" i="12"/>
  <c r="M101" i="12"/>
  <c r="M97" i="12" s="1"/>
  <c r="M87" i="12"/>
  <c r="M86" i="12" s="1"/>
  <c r="M90" i="12"/>
  <c r="M89" i="12" s="1"/>
  <c r="M76" i="12"/>
  <c r="M75" i="12" s="1"/>
  <c r="M105" i="12"/>
  <c r="M103" i="12" s="1"/>
  <c r="M9" i="12"/>
  <c r="M8" i="12" s="1"/>
  <c r="AF115" i="12"/>
  <c r="I21" i="1"/>
  <c r="J89" i="1"/>
  <c r="J93" i="1"/>
  <c r="J97" i="1"/>
  <c r="J101" i="1"/>
  <c r="J105" i="1"/>
  <c r="J109" i="1"/>
  <c r="J113" i="1"/>
  <c r="J50" i="1"/>
  <c r="J42" i="1"/>
  <c r="J48" i="1"/>
  <c r="J47" i="1"/>
  <c r="J39" i="1"/>
  <c r="J52" i="1" s="1"/>
  <c r="J46" i="1"/>
  <c r="J44" i="1"/>
  <c r="J51" i="1"/>
  <c r="J43" i="1"/>
  <c r="J45" i="1"/>
  <c r="J49" i="1"/>
  <c r="J41" i="1"/>
  <c r="J40" i="1"/>
  <c r="H52" i="1"/>
  <c r="J118" i="1" l="1"/>
  <c r="A23" i="1"/>
  <c r="A24" i="1" l="1"/>
  <c r="G24" i="1"/>
  <c r="A27" i="1" s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Čížek</author>
  </authors>
  <commentList>
    <comment ref="S6" authorId="0" shapeId="0" xr:uid="{F9E76A55-29D1-436E-8A32-15E1D37D2D3C}">
      <text>
        <r>
          <rPr>
            <sz val="11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45AD3D9-FF50-4D90-B403-411440C39A38}">
      <text>
        <r>
          <rPr>
            <sz val="11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Čížek</author>
  </authors>
  <commentList>
    <comment ref="S6" authorId="0" shapeId="0" xr:uid="{A14BB111-D5F7-4858-BDEF-F99873474D62}">
      <text>
        <r>
          <rPr>
            <sz val="11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F021AB9-84CB-40F9-845D-1177AB371DBD}">
      <text>
        <r>
          <rPr>
            <sz val="11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Čížek</author>
  </authors>
  <commentList>
    <comment ref="S6" authorId="0" shapeId="0" xr:uid="{F2022CDE-09F4-470E-B26C-A1AA444F7A5F}">
      <text>
        <r>
          <rPr>
            <sz val="11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0EB4948-A793-4951-AF47-88BD673A0EB2}">
      <text>
        <r>
          <rPr>
            <sz val="11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Čížek</author>
  </authors>
  <commentList>
    <comment ref="S6" authorId="0" shapeId="0" xr:uid="{6939D879-8066-445C-9704-BED17E4EDD9A}">
      <text>
        <r>
          <rPr>
            <sz val="11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B060C3B-9EF2-45F1-AC9B-9C2D74537C52}">
      <text>
        <r>
          <rPr>
            <sz val="11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Čížek</author>
  </authors>
  <commentList>
    <comment ref="S6" authorId="0" shapeId="0" xr:uid="{E8A8747A-2523-4FBE-A1CF-B12368BB3723}">
      <text>
        <r>
          <rPr>
            <sz val="11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225C035-A7B7-48F3-92CF-7D858DB67A79}">
      <text>
        <r>
          <rPr>
            <sz val="11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Čížek</author>
  </authors>
  <commentList>
    <comment ref="S6" authorId="0" shapeId="0" xr:uid="{DC399C62-5C23-477A-8247-C7DAF46FC0CB}">
      <text>
        <r>
          <rPr>
            <sz val="11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1EA1154-4298-4FD6-9CEC-D08649A89A72}">
      <text>
        <r>
          <rPr>
            <sz val="11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Čížek</author>
  </authors>
  <commentList>
    <comment ref="S6" authorId="0" shapeId="0" xr:uid="{A3B052CA-3E06-405E-BA65-24C086900312}">
      <text>
        <r>
          <rPr>
            <sz val="11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EE67A6A-3763-451B-A008-7F3F1503AF48}">
      <text>
        <r>
          <rPr>
            <sz val="11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Čížek</author>
  </authors>
  <commentList>
    <comment ref="S6" authorId="0" shapeId="0" xr:uid="{C561E0A4-6B2E-4878-B9E2-91602BF34B12}">
      <text>
        <r>
          <rPr>
            <sz val="11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9B4E612-05AA-41A0-ACBC-E689321AF6C8}">
      <text>
        <r>
          <rPr>
            <sz val="11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Čížek</author>
  </authors>
  <commentList>
    <comment ref="S6" authorId="0" shapeId="0" xr:uid="{F5F8ADE3-A1E8-496B-BA43-3FF07BA65E4D}">
      <text>
        <r>
          <rPr>
            <sz val="11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DDA3E4E-9741-4C8F-9ECF-3878470D095B}">
      <text>
        <r>
          <rPr>
            <sz val="11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Čížek</author>
  </authors>
  <commentList>
    <comment ref="S6" authorId="0" shapeId="0" xr:uid="{03B30C56-44A3-4837-8DA4-83E2173177D0}">
      <text>
        <r>
          <rPr>
            <sz val="11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DFBBF3A-24F7-482F-9A3E-C4047E156939}">
      <text>
        <r>
          <rPr>
            <sz val="11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<sst xmlns="http://schemas.openxmlformats.org/spreadsheetml/2006/main" count="7857" uniqueCount="1827">
  <si>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</si>
  <si>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</si>
  <si>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</si>
  <si>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</si>
  <si>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</si>
  <si>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</si>
  <si>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</si>
  <si>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</si>
  <si>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</si>
  <si>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</si>
  <si>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</si>
  <si>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</si>
  <si>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</si>
  <si>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</si>
  <si>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</si>
  <si>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</si>
  <si>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</si>
  <si>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</si>
  <si>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</si>
  <si>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</si>
  <si>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</si>
  <si>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</si>
  <si>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</si>
  <si>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</si>
  <si>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</si>
  <si>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</si>
  <si>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</si>
  <si>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</si>
  <si>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</si>
  <si>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</si>
  <si>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</si>
  <si>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</si>
  <si>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</si>
  <si>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</si>
  <si>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</si>
  <si>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</si>
  <si>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</si>
  <si>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</si>
  <si>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</si>
  <si>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</si>
  <si>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</si>
  <si>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</si>
  <si>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</si>
  <si>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2024038</t>
  </si>
  <si>
    <t>Zázemí pro fotbalový klub Přímětice</t>
  </si>
  <si>
    <t>Stavba</t>
  </si>
  <si>
    <t>01</t>
  </si>
  <si>
    <t>Stavební část</t>
  </si>
  <si>
    <t>Bourací práce</t>
  </si>
  <si>
    <t>02</t>
  </si>
  <si>
    <t>Nové konstrukce</t>
  </si>
  <si>
    <t>03</t>
  </si>
  <si>
    <t>Venkovní úpravy</t>
  </si>
  <si>
    <t>TZB</t>
  </si>
  <si>
    <t>D.1.4.1 ZTI</t>
  </si>
  <si>
    <t>D.1.4.2 UT</t>
  </si>
  <si>
    <t>D.1.4.3 VZT</t>
  </si>
  <si>
    <t>04</t>
  </si>
  <si>
    <t>D.1.4.4 VP</t>
  </si>
  <si>
    <t>05</t>
  </si>
  <si>
    <t>D.1.4.5 KP</t>
  </si>
  <si>
    <t>06</t>
  </si>
  <si>
    <t>D.1.4.6 PLN</t>
  </si>
  <si>
    <t>07</t>
  </si>
  <si>
    <t>D.1.4.7 Elektroinstalace</t>
  </si>
  <si>
    <t>Celkem za stavbu</t>
  </si>
  <si>
    <t>CZK</t>
  </si>
  <si>
    <t>#POPS</t>
  </si>
  <si>
    <t>Popis stavby: 2024038 - Zázemí pro fotbalový klub Přímětice</t>
  </si>
  <si>
    <t>#POPO</t>
  </si>
  <si>
    <t>Popis objektu: 01 - Stavební část</t>
  </si>
  <si>
    <t>#POPR</t>
  </si>
  <si>
    <t>Popis rozpočtu: 01 - Bourací práce</t>
  </si>
  <si>
    <t>Popis rozpočtu: 02 - Nové konstrukce</t>
  </si>
  <si>
    <t>Popis rozpočtu: 03 - Venkovní úpravy</t>
  </si>
  <si>
    <t>Popis objektu: 02 - TZB</t>
  </si>
  <si>
    <t>Popis rozpočtu: 01 - D.1.4.1 ZTI</t>
  </si>
  <si>
    <t>Popis rozpočtu: 02 - D.1.4.2 UT</t>
  </si>
  <si>
    <t>Popis rozpočtu: 03 - D.1.4.3 VZT</t>
  </si>
  <si>
    <t>Popis rozpočtu: 04 - D.1.4.4 VP</t>
  </si>
  <si>
    <t>Popis rozpočtu: 05 - D.1.4.5 KP</t>
  </si>
  <si>
    <t>Popis rozpočtu: 06 - D.1.4.6 PLN</t>
  </si>
  <si>
    <t>Popis rozpočtu: 07 - D.1.4.7 Elektroinstalace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</si>
  <si>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</si>
  <si>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</si>
  <si>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</si>
  <si>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</si>
  <si>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</si>
  <si>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</si>
  <si>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</si>
  <si>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</si>
  <si>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342</t>
  </si>
  <si>
    <t>Stěny a příčky montované lehké</t>
  </si>
  <si>
    <t>4</t>
  </si>
  <si>
    <t>Vodorovné konstrukce</t>
  </si>
  <si>
    <t>416</t>
  </si>
  <si>
    <t>Podhledy a mezistropy montované lehké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</si>
  <si>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</si>
  <si>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</si>
  <si>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</si>
  <si>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</si>
  <si>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</si>
  <si>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</si>
  <si>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</si>
  <si>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</si>
  <si>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</t>
  </si>
  <si>
    <t>Trubní vedení</t>
  </si>
  <si>
    <t>90</t>
  </si>
  <si>
    <t>Systémové skladby</t>
  </si>
  <si>
    <t>91</t>
  </si>
  <si>
    <t>Doplňující práce na komunikaci</t>
  </si>
  <si>
    <t>93</t>
  </si>
  <si>
    <t>Dokončovací práce inženýrských staveb</t>
  </si>
  <si>
    <t>94</t>
  </si>
  <si>
    <t>Lešení a stavební výtahy</t>
  </si>
  <si>
    <t>95</t>
  </si>
  <si>
    <t>Dokončovací konstrukce na pozemních stavbách</t>
  </si>
  <si>
    <t>954</t>
  </si>
  <si>
    <t>Opláštění konstrukcí sádrokartonovými deskami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</si>
  <si>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</si>
  <si>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</si>
  <si>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</si>
  <si>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</si>
  <si>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</si>
  <si>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</si>
  <si>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</si>
  <si>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Povlakové krytiny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</si>
  <si>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</si>
  <si>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</si>
  <si>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</si>
  <si>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</si>
  <si>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</si>
  <si>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</si>
  <si>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</si>
  <si>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Vnitřní plynovod</t>
  </si>
  <si>
    <t>725</t>
  </si>
  <si>
    <t>Zařizovací předměty</t>
  </si>
  <si>
    <t>728</t>
  </si>
  <si>
    <t>Vzduchotechnika</t>
  </si>
  <si>
    <t>731</t>
  </si>
  <si>
    <t>Kotelny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</si>
  <si>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</si>
  <si>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</si>
  <si>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</si>
  <si>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</si>
  <si>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</si>
  <si>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</si>
  <si>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</si>
  <si>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</si>
  <si>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736</t>
  </si>
  <si>
    <t>Podlahové vytápění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</si>
  <si>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</si>
  <si>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</si>
  <si>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</si>
  <si>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</si>
  <si>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</si>
  <si>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</si>
  <si>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</si>
  <si>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</si>
  <si>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</si>
  <si>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</si>
  <si>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</si>
  <si>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</si>
  <si>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</si>
  <si>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</si>
  <si>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</si>
  <si>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</si>
  <si>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799</t>
  </si>
  <si>
    <t>Ostatní</t>
  </si>
  <si>
    <t>M21</t>
  </si>
  <si>
    <t>Elektroinstalace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</si>
  <si>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</si>
  <si>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</si>
  <si>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</si>
  <si>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</si>
  <si>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</si>
  <si>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</si>
  <si>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</si>
  <si>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</si>
  <si>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</si>
  <si>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</si>
  <si>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</si>
  <si>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</si>
  <si>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</si>
  <si>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</si>
  <si>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</si>
  <si>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</si>
  <si>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</si>
  <si>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</si>
  <si>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</si>
  <si>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</si>
  <si>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</si>
  <si>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</si>
  <si>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</si>
  <si>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</si>
  <si>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</si>
  <si>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</si>
  <si>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</si>
  <si>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</si>
  <si>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</si>
  <si>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</si>
  <si>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</si>
  <si>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</si>
  <si>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</si>
  <si>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423321113R00</t>
  </si>
  <si>
    <t>Zabetonování dutin a otvorů jednotlivě do 0,1 m3</t>
  </si>
  <si>
    <t>m3</t>
  </si>
  <si>
    <t>RTS 25/ I</t>
  </si>
  <si>
    <t>RTS 24/ I</t>
  </si>
  <si>
    <t>Práce</t>
  </si>
  <si>
    <t>Běžná</t>
  </si>
  <si>
    <t>POL1_</t>
  </si>
  <si>
    <t>1NP zaslepení vpustí : 3*0,1</t>
  </si>
  <si>
    <t>VV</t>
  </si>
  <si>
    <t>962032231R00</t>
  </si>
  <si>
    <t>Bourání zdiva z cihel pálených na MVC</t>
  </si>
  <si>
    <t xml:space="preserve">1NP : </t>
  </si>
  <si>
    <t>bourání otvoru pro nové okno+ překlad : 0,3*1,2*1,5*4+0,3*1,6*0,25*4</t>
  </si>
  <si>
    <t>bourání otvoru pro nové dveře+překlad : 1*2,02*0,3+1,5*0,3*0,25</t>
  </si>
  <si>
    <t>bourání otvoru pro nové dveře+překlad : 2*2,05*0,3+2,5*0,3*0,25</t>
  </si>
  <si>
    <t>vybourání vnitřního zdiva tl.200mm : (4,5*(8,1+8,1+1,6)-(1,4*1,92+2,24*2,35+0,95*2))*0,2</t>
  </si>
  <si>
    <t>vybourání vyzdívek mezi sloupy : (0,25*4,5*18)*0,1</t>
  </si>
  <si>
    <t>vybourání vyzdívky mezi sloupy : 4,4*0,65*4,5</t>
  </si>
  <si>
    <t>HUP : (1+0,8)*2*1,5*0,1</t>
  </si>
  <si>
    <t>vybourání (zvětšení otvoru u vrat) : 0,8*2,38*0,3</t>
  </si>
  <si>
    <t>vybourání otvoru pro vstupní dveře : 2*2,05*0,3</t>
  </si>
  <si>
    <t xml:space="preserve">2NP : </t>
  </si>
  <si>
    <t>odbourání zdiva výšky 2,74m (vč. atiky) : (8,1+8,1+22+22)*2,74*0,3-(1*1*0,3+2,4*2,4*0,3)</t>
  </si>
  <si>
    <t>968083004R00</t>
  </si>
  <si>
    <t>Vybourání oken nad 4 m2</t>
  </si>
  <si>
    <t>m2</t>
  </si>
  <si>
    <t>JZ stěna : 2,4*2,35</t>
  </si>
  <si>
    <t>968072455R00</t>
  </si>
  <si>
    <t>Vybourání kovových dveřních zárubní pl. do 2 m2</t>
  </si>
  <si>
    <t>1NP : 0,9*1,92</t>
  </si>
  <si>
    <t>0,9*2</t>
  </si>
  <si>
    <t>0,95*2</t>
  </si>
  <si>
    <t>978059631R00</t>
  </si>
  <si>
    <t>Odsekání vnějších obkladů stěn nad 2 m2</t>
  </si>
  <si>
    <t>sokl kolem budovy : 0,275*(22+22+8,7+8,7-0,9-0,9-2,3)</t>
  </si>
  <si>
    <t>965081813RT2</t>
  </si>
  <si>
    <t>Bourání dlažeb terac.,čedič. tl.do 30 mm, nad 1 m2 sbíječkou, dlaždice teracové</t>
  </si>
  <si>
    <t>PDL 1 bourání podlah. souvrství : 7*8,1+12,4*8,1+1,6*7,9-0,4*0,4*10-1,2*1,6*3-1*1-0,8*1*2</t>
  </si>
  <si>
    <t>965042141RT3</t>
  </si>
  <si>
    <t>Bourání mazanin betonových tl. 10 cm, nad 4 m2 pneumat. kladivo, tl. mazaniny 5 - 8 cm</t>
  </si>
  <si>
    <t>PDL 1 bourání podlah. souvrství : (7*8,1+12,4*8,1+1,6*7,9-0,4*0,4*10-1-0,8*1*2)*0,07</t>
  </si>
  <si>
    <t>978013191R00</t>
  </si>
  <si>
    <t>Otlučení omítek vnitřních stěn v rozsahu do 100 %</t>
  </si>
  <si>
    <t>1NP otlučení omítek stávajícího zdiva : 2,7*(21,4+21,4+8,1+8,1)-(1*1,97+1,2*1,5*4+2,3*2,38+0,8*2,38+2*2,05+1*2,05+1*2,02+0,7*0,7*2+2*2)</t>
  </si>
  <si>
    <t>978015291R00</t>
  </si>
  <si>
    <t>Otlučení omítek vnějších MVC v složit.1-4 do 100 %</t>
  </si>
  <si>
    <t>1NP otlučení omítek stávajícího zdiva : 3*(22+22+8,7+8,7)-(1*1,97+1,2*1,5*4+2,3*2,38+0,8*2,38+2*2,05+1*2,05+1*2,02+0,7*0,7*2+2*2)</t>
  </si>
  <si>
    <t>968072559R00</t>
  </si>
  <si>
    <t>Vybourání kovových vrat plochy nad 5 m2</t>
  </si>
  <si>
    <t>1NP : 2,24*2,35*2</t>
  </si>
  <si>
    <t>968072558R00</t>
  </si>
  <si>
    <t>Vybourání kovových vrat plochy do 5 m2</t>
  </si>
  <si>
    <t>1NP : 1,4*1,92</t>
  </si>
  <si>
    <t>968071125R00</t>
  </si>
  <si>
    <t>Vyvěšení, zavěšení kovových křídel dveří pl. 2 m2</t>
  </si>
  <si>
    <t>kus</t>
  </si>
  <si>
    <t>1NP : 3</t>
  </si>
  <si>
    <t>968071136R00</t>
  </si>
  <si>
    <t>Vyvěšení, zavěšení kovových křídel vrat do 4 m2</t>
  </si>
  <si>
    <t>1NP : 6</t>
  </si>
  <si>
    <t>961044111R00</t>
  </si>
  <si>
    <t>Bourání základů z betonu prostého</t>
  </si>
  <si>
    <t>Vybourání podstavců : 1,1*1,7*0,05+1*1*0,2</t>
  </si>
  <si>
    <t>bourání betonové zídky : 1,6*22,5*0,3</t>
  </si>
  <si>
    <t>V případě potřeby odbourání základu komínu pod výšku základové desky nové konstrukce (odhad) : 3,5*2,5*0,5</t>
  </si>
  <si>
    <t>962032631R00</t>
  </si>
  <si>
    <t>Bourání zdiva komínového z cihel na MVC</t>
  </si>
  <si>
    <t>Bourání komínu 13,5m výšky : 13,5*3,15*1,2</t>
  </si>
  <si>
    <t>180456171100R</t>
  </si>
  <si>
    <t>Montážní plošina na autopod. 16 m   MP-16</t>
  </si>
  <si>
    <t>Sh</t>
  </si>
  <si>
    <t>STROJ</t>
  </si>
  <si>
    <t>Stroj</t>
  </si>
  <si>
    <t>POL6_</t>
  </si>
  <si>
    <t>normohodiny dle položky bourání kom. zdiva : 123,49</t>
  </si>
  <si>
    <t>963090322R00</t>
  </si>
  <si>
    <t>Demontáž strop. panelů</t>
  </si>
  <si>
    <t>2NP demontáž stropních panelů (počet dle řezu B-B) : 36</t>
  </si>
  <si>
    <t>2NP demontáž střešních panelů (počet dle řezu B-B) : 36</t>
  </si>
  <si>
    <t>963093312R00</t>
  </si>
  <si>
    <t>Demontáž ocelových nosníků střech H budovy do 24 m</t>
  </si>
  <si>
    <t>2NP demontáž stropních ocelových nosníků (odhad) : 13</t>
  </si>
  <si>
    <t>2NP demontáž střešních ocelových nosníků (odhad) : 13</t>
  </si>
  <si>
    <t>962052314R00</t>
  </si>
  <si>
    <t>Bourání pilířů železobetonových</t>
  </si>
  <si>
    <t>2NP ubourání pilířů z ŽB : 10*0,4*0,4*1,7</t>
  </si>
  <si>
    <t>970251200R00</t>
  </si>
  <si>
    <t>Řezání železobetonu hl. řezu 200 mm</t>
  </si>
  <si>
    <t>m</t>
  </si>
  <si>
    <t>bourání podlahy ve stávajícím objektu pro vedení nové splaškové kanalizace : 64,35*2</t>
  </si>
  <si>
    <t>bourání podlahy ve stávajícím objektu pro vedení nové dešťové kanalizace a drenáže : 19,8*2</t>
  </si>
  <si>
    <t>bourání podlahy pro novou patku : 1*4</t>
  </si>
  <si>
    <t>961055111R00</t>
  </si>
  <si>
    <t>Bourání základů železobetonových</t>
  </si>
  <si>
    <t>bourání podlahy ve stávajícím objektu pro vedení nové splaškové kanalizace : 64,35*0,6*0,2</t>
  </si>
  <si>
    <t>bourání podlahy ve stávajícím objektu pro vedení nové dešťové kanalizace a drenáže : 19,8*0,6*0,2</t>
  </si>
  <si>
    <t>bourání podlahy pro novou patku : 1*1*0,2</t>
  </si>
  <si>
    <t>711140101R00</t>
  </si>
  <si>
    <t>Odstranění izolace proti vlhkosti na ploše vodorovné, asfaltové pásy přitavením, 1 vrstva</t>
  </si>
  <si>
    <t>bourání podlahy ve stávajícím objektu pro vedení nové splaškové kanalizace : 64,35*0,6</t>
  </si>
  <si>
    <t>bourání podlahy ve stávajícím objektu pro vedení nové dešťové kanalizace a drenáže : 19,8*0,6</t>
  </si>
  <si>
    <t>bourání podlahy pro novou patku : 1*1</t>
  </si>
  <si>
    <t>712300832RT3</t>
  </si>
  <si>
    <t>Odstranění povlakové krytiny střech do 10° , 2 vrstvy z ploch jednotlivě nad 20 m2</t>
  </si>
  <si>
    <t>odstranění souvrství střechy : 21,4*8,1</t>
  </si>
  <si>
    <t>713104313R00</t>
  </si>
  <si>
    <t>Odstranění tepelné izolace střech plochých, lepené, z desek EPS, tl. nad 200 mm</t>
  </si>
  <si>
    <t>721210831R00</t>
  </si>
  <si>
    <t>Demontáž vpusti s obetonávkou</t>
  </si>
  <si>
    <t>728415815R00</t>
  </si>
  <si>
    <t>Demontáž mřížky větrací nebo ventilační nad 0,20 m2</t>
  </si>
  <si>
    <t>viz pohledy : 25</t>
  </si>
  <si>
    <t>764430850R00</t>
  </si>
  <si>
    <t>Demontáž oplechování zdí,rš 600 mm</t>
  </si>
  <si>
    <t>demontáž oplechování atiky : 22+22+8,7+8,7</t>
  </si>
  <si>
    <t>764410850R00</t>
  </si>
  <si>
    <t>Demontáž oplechování parapetů,rš od 100 do 330 mm</t>
  </si>
  <si>
    <t>1NP : 2,4</t>
  </si>
  <si>
    <t>767999803R00</t>
  </si>
  <si>
    <t>Demontáž doplňků staveb o hmotnosti do 250 kg</t>
  </si>
  <si>
    <t>kg</t>
  </si>
  <si>
    <t>demontáž žebříku na budově : 100</t>
  </si>
  <si>
    <t>demontáž žebříku s ochraným košem na komínu : 250*2</t>
  </si>
  <si>
    <t>767914830R00</t>
  </si>
  <si>
    <t>Demontáž oplocení</t>
  </si>
  <si>
    <t>1NP : 1,2+2,6+22,5</t>
  </si>
  <si>
    <t>979097012R00</t>
  </si>
  <si>
    <t>Pronájem kontejneru 7 t</t>
  </si>
  <si>
    <t xml:space="preserve">den   </t>
  </si>
  <si>
    <t>RTS 24/ II</t>
  </si>
  <si>
    <t>979082111R00</t>
  </si>
  <si>
    <t>Vnitrostaveništní doprava suti do 10 m</t>
  </si>
  <si>
    <t>t</t>
  </si>
  <si>
    <t>Přesun suti</t>
  </si>
  <si>
    <t>POL8_</t>
  </si>
  <si>
    <t>979082121R00</t>
  </si>
  <si>
    <t>Příplatek k vnitrost. dopravě suti za dalších 5 m</t>
  </si>
  <si>
    <t>767,9*2</t>
  </si>
  <si>
    <t>979081111R00</t>
  </si>
  <si>
    <t>Odvoz suti a vybour. hmot na skládku do 1 km</t>
  </si>
  <si>
    <t>979081121R00</t>
  </si>
  <si>
    <t>Příplatek k odvozu za každý další 1 km</t>
  </si>
  <si>
    <t>767,9*20</t>
  </si>
  <si>
    <t>979999987R00</t>
  </si>
  <si>
    <t>Poplatek za uložení stavební suti na skládce</t>
  </si>
  <si>
    <t>979990121R00</t>
  </si>
  <si>
    <t>Poplatek za uložení suti - asfaltové pásy</t>
  </si>
  <si>
    <t>979990146R00</t>
  </si>
  <si>
    <t>Poplatek za uložení lehkých izolačních materiálů - čistý polystyren</t>
  </si>
  <si>
    <t>SUM</t>
  </si>
  <si>
    <t>Poznámky uchazeče k zadání</t>
  </si>
  <si>
    <t>POPUZIV</t>
  </si>
  <si>
    <t>END</t>
  </si>
  <si>
    <t>121101101R00</t>
  </si>
  <si>
    <t>Sejmutí ornice s přemístěním do 50 m</t>
  </si>
  <si>
    <t>(22,225+1+1)*(4,175+0,6+1)*0,2</t>
  </si>
  <si>
    <t>122201101R00</t>
  </si>
  <si>
    <t>Odkopávky nezapažené v hor. 3 do 100 m3</t>
  </si>
  <si>
    <t>odkopávka na úroveň zemní pláně Z-0,500 : (22,25+0,5+0,5)*(4,175+0,6+0,5)*0,4</t>
  </si>
  <si>
    <t>122201109R00</t>
  </si>
  <si>
    <t>Příplatek za lepivost - odkopávky v hor. 3</t>
  </si>
  <si>
    <t>49,06*0,2</t>
  </si>
  <si>
    <t>132201210R00</t>
  </si>
  <si>
    <t>Hloubení rýh š.do 200 cm hor.3 do 50 m3,STROJNĚ</t>
  </si>
  <si>
    <t xml:space="preserve">Základové pasy : </t>
  </si>
  <si>
    <t>u stávající stavby : (22,25+0,5+0,5)*(1,35*0,65+1,1*0,55)</t>
  </si>
  <si>
    <t>naproti : (22,25+1,575+1,575)*(1,05*0,5)</t>
  </si>
  <si>
    <t>132201219R00</t>
  </si>
  <si>
    <t>Přípl.za lepivost,hloubení rýh 200cm,hor.3,STROJNĚ</t>
  </si>
  <si>
    <t>47,8*0,2</t>
  </si>
  <si>
    <t>139601102R00</t>
  </si>
  <si>
    <t>Ruční výkop jam, rýh a šachet v hornině tř. 3</t>
  </si>
  <si>
    <t>obkopávka stávajícího objektu pro vložení izolace (skladba SO03) : (22+8,7+8,7+0,5)*0,3*0,5</t>
  </si>
  <si>
    <t>základ pro schod : 0,5*1,5*0,9</t>
  </si>
  <si>
    <t>základová patka uvnitř stávajícího objektu : 1*1*1,7</t>
  </si>
  <si>
    <t>181101102R00</t>
  </si>
  <si>
    <t>Úprava pláně v zářezech v hor. 1-4, se zhutněním</t>
  </si>
  <si>
    <t>22,25*(4,175+0,6)</t>
  </si>
  <si>
    <t>0,5*1,5</t>
  </si>
  <si>
    <t>1*1</t>
  </si>
  <si>
    <t>162201102R00</t>
  </si>
  <si>
    <t>Vodorovné přemístění výkopku z hor.1-4 do 50 m</t>
  </si>
  <si>
    <t xml:space="preserve">vytěžená zemina vhodná pro zpětné použití - cesta na meziskládku a zpět : </t>
  </si>
  <si>
    <t>obsyp stávajícího objektu po vložení izolace (skladba SO03) : (22+8,7+8,7+0,5)*0,3*0,36</t>
  </si>
  <si>
    <t>obsyp nové přístavby : 2,8*22,25</t>
  </si>
  <si>
    <t>Koeficient : 1</t>
  </si>
  <si>
    <t>167101101R00</t>
  </si>
  <si>
    <t>Nakládání výkopku z hor. 1 ÷ 4 v množství do 100 m3</t>
  </si>
  <si>
    <t xml:space="preserve">vytěžená zemina vhodná pro zpětné použití : </t>
  </si>
  <si>
    <t>171201201R00</t>
  </si>
  <si>
    <t>Uložení sypaniny na dočasnou skládku</t>
  </si>
  <si>
    <t>162701105R00</t>
  </si>
  <si>
    <t>Vodorovné přemístění výkopku z hor.1-4 do 10000 m</t>
  </si>
  <si>
    <t>Přebytek vytěžené ornice : 27,98</t>
  </si>
  <si>
    <t>Přebytek vytěžené zeminy : 49,06+47,8+8,36-66,6</t>
  </si>
  <si>
    <t>162701109R00</t>
  </si>
  <si>
    <t>Příplatek k vod. přemístění hor.1-4 za další 1 km</t>
  </si>
  <si>
    <t>66,6*10</t>
  </si>
  <si>
    <t>199000001R00</t>
  </si>
  <si>
    <t>Poplatek za skládku - ornice</t>
  </si>
  <si>
    <t>199000002R00</t>
  </si>
  <si>
    <t>Poplatek za skládku horniny 1- 4, č. dle katal. odpadů 17 05 04</t>
  </si>
  <si>
    <t>174101101R00</t>
  </si>
  <si>
    <t>Zásyp jam, rýh, šachet se zhutněním</t>
  </si>
  <si>
    <t xml:space="preserve">zásyp základů ze ztrac. bednění z ŠD : </t>
  </si>
  <si>
    <t>u stávající stavby : (22,25+0,5+0,5)*(0,625*0,65+0,375*0,65)</t>
  </si>
  <si>
    <t>naproti : (22,25+1,575+1,575)*(0,375*0,15)</t>
  </si>
  <si>
    <t>základová patka uvnitř stávajícího objektu : 1*1*1,7-1*1*0,5-0,5*0,5*1</t>
  </si>
  <si>
    <t>583423202R</t>
  </si>
  <si>
    <t>Kamenivo drcené 0/32</t>
  </si>
  <si>
    <t>SPCM</t>
  </si>
  <si>
    <t>Specifikace</t>
  </si>
  <si>
    <t>POL3_</t>
  </si>
  <si>
    <t>274321321R00</t>
  </si>
  <si>
    <t xml:space="preserve">Železobeton základových pasů C 20/25 </t>
  </si>
  <si>
    <t>u stávající stavby : (22,25+0,5+0,5+0,5+0,5)*(1,05*0,55)</t>
  </si>
  <si>
    <t>základ pro schodiště : 0,5*1,5*0,9</t>
  </si>
  <si>
    <t>Koeficient : 0,1</t>
  </si>
  <si>
    <t>274361821R00</t>
  </si>
  <si>
    <t>Výztuž základových pasů z betonářské oceli  B500B (10 505)</t>
  </si>
  <si>
    <t>viz výkres výztuží základy : 0,84425+0,962</t>
  </si>
  <si>
    <t>274272140RT4</t>
  </si>
  <si>
    <t>Zdivo základové z bednicích tvárnic, tl. 300 mm výplň tvárnic betonem C 20/25</t>
  </si>
  <si>
    <t>u stávající stavby : 23,25*0,75</t>
  </si>
  <si>
    <t>naproti : 25,4*0,25</t>
  </si>
  <si>
    <t>275321321R00</t>
  </si>
  <si>
    <t>Železobeton základových patek C 20/25</t>
  </si>
  <si>
    <t>základová patka uvnitř stávajícího objektu : 1*1*0,5</t>
  </si>
  <si>
    <t>0,5*0,5*1</t>
  </si>
  <si>
    <t>275351215R00</t>
  </si>
  <si>
    <t>Bednění stěn základových patek - zřízení</t>
  </si>
  <si>
    <t>základová patka uvnitř stávajícího objektu : 0,5*4*1*1,2</t>
  </si>
  <si>
    <t>275351216R00</t>
  </si>
  <si>
    <t>Bednění stěn základových patek - odstranění</t>
  </si>
  <si>
    <t>271313511R00</t>
  </si>
  <si>
    <t xml:space="preserve">Beton podkladní pod základové konstrukce, prostý </t>
  </si>
  <si>
    <t>PDL3 : (59,04+12,36)*0,1</t>
  </si>
  <si>
    <t>273321321R00</t>
  </si>
  <si>
    <t>Železobeton základových desek C 20/25</t>
  </si>
  <si>
    <t xml:space="preserve">PDL1+PDL2 : </t>
  </si>
  <si>
    <t>doplnění podlahy ve stávajícím objektu po vedení nové splaškové kanalizace : 64,35*0,6*0,2</t>
  </si>
  <si>
    <t>doplnění podlahy ve stávajícím objektu po vedení nové dešťové kanalizace a drenáže : 19,8*0,6*0,2</t>
  </si>
  <si>
    <t>doplnění podlahy pro novou patku : 1*1*0,2</t>
  </si>
  <si>
    <t>PDL3 : 86*0,2</t>
  </si>
  <si>
    <t>273361821R00</t>
  </si>
  <si>
    <t>Výztuž základových desek z betonářské oceli B500B (10 505)</t>
  </si>
  <si>
    <t>doplnění podlahy ve stávajícím objektu po vedení nové splaškové kanalizace : 64,35*0,6*0,0089</t>
  </si>
  <si>
    <t>doplnění podlahy ve stávajícím objektu po vedení nové dešťové kanalizace a drenáže : 19,8*0,6*0,0089</t>
  </si>
  <si>
    <t>doplnění podlahy pro novou patku : 1*1*0,0089</t>
  </si>
  <si>
    <t>Koeficient : 0,15</t>
  </si>
  <si>
    <t>viz výkres výztuží základová deska : 0,80872+1,01080</t>
  </si>
  <si>
    <t>273351215R00</t>
  </si>
  <si>
    <t>Bednění stěn základových desek - zřízení</t>
  </si>
  <si>
    <t>PDL3 : 29,5*0,4</t>
  </si>
  <si>
    <t>273351216R00</t>
  </si>
  <si>
    <t>Bednění stěn základových desek - odstranění</t>
  </si>
  <si>
    <t>274354022R00</t>
  </si>
  <si>
    <t>Bednění prostupu základem</t>
  </si>
  <si>
    <t>212850001RAA</t>
  </si>
  <si>
    <t>Drenáž podél základu objektu z dren. trub d 100 mm bet.lože, obsyp kamenivo, geotextilie,reviz.šachty</t>
  </si>
  <si>
    <t>Agregovaná položka</t>
  </si>
  <si>
    <t>POL2_</t>
  </si>
  <si>
    <t>22,25+0,3+0,3</t>
  </si>
  <si>
    <t>289970111R00</t>
  </si>
  <si>
    <t>Vrstva geotextilie 300g/m2</t>
  </si>
  <si>
    <t>SO06 a SO07 : 21,5*2,5</t>
  </si>
  <si>
    <t>310239211R00</t>
  </si>
  <si>
    <t>Zazdívka otvorů plochy do 4 m2 cihlami na MVC</t>
  </si>
  <si>
    <t>1NP : 1*2,05*0,3</t>
  </si>
  <si>
    <t>1*1,97*0,3</t>
  </si>
  <si>
    <t>přizdívka okna : 0,15*2,35*0,3</t>
  </si>
  <si>
    <t>zazdění průduchů : 0,7*0,7*0,3*2</t>
  </si>
  <si>
    <t>zazdění vrat pro 2 dveře : 1,2*2,38*0,3</t>
  </si>
  <si>
    <t>311112125RT3</t>
  </si>
  <si>
    <t>Stěna z tvárnic ztraceného bednění, tl. 250 mm zalití tvárnic betonem C 20/25</t>
  </si>
  <si>
    <t>SO05 : 3,5*2,9-0,9*1,97+1,95*2,9-1,6*1,97+1,55*1,5+6,5*1,2</t>
  </si>
  <si>
    <t>SO06 : (0,25+5,2+0,1)*2,9+(0,25+6,8+0,1)*1,5</t>
  </si>
  <si>
    <t>SO07 : (0,1+8,6+0,1)*2,9</t>
  </si>
  <si>
    <t>SO08 : 21,5*2,75-0,9*1,97</t>
  </si>
  <si>
    <t>311361821R00</t>
  </si>
  <si>
    <t>Výztuž nadzákladových zdí z betonářské oceli</t>
  </si>
  <si>
    <t>viz výkres výztuží stěny 1NP : 1,84066</t>
  </si>
  <si>
    <t>317351107R00</t>
  </si>
  <si>
    <t>Bednění překladů - zřízení</t>
  </si>
  <si>
    <t>Překlady v rámci ŽB stěn : (1,5*0,25*2+1*0,25)*2+2,1*0,25*2+1,7*0,25</t>
  </si>
  <si>
    <t>317351108R00</t>
  </si>
  <si>
    <t>Bednění překladů - odstranění</t>
  </si>
  <si>
    <t>317121101RT2</t>
  </si>
  <si>
    <t>Osazení překladu světlost otvoru do 105 cm včetně dodávky RZP 119x14</t>
  </si>
  <si>
    <t>P3 : 2</t>
  </si>
  <si>
    <t>317121102RT2</t>
  </si>
  <si>
    <t>Osazení překladu světlost otvoru do 180 cm včetně dodávky RZP 149x14</t>
  </si>
  <si>
    <t>P1 : 4*2</t>
  </si>
  <si>
    <t>P4 : 2*2</t>
  </si>
  <si>
    <t>317121103RT3</t>
  </si>
  <si>
    <t>Osazení překladu světlost otvoru do 375 cm včetně dodávky RZP 254x14</t>
  </si>
  <si>
    <t>P2 : 2*2</t>
  </si>
  <si>
    <t>P2 : 3*2</t>
  </si>
  <si>
    <t>342255024R00</t>
  </si>
  <si>
    <t>Příčky z desek pórobetonových tl. 100 mm</t>
  </si>
  <si>
    <t>SO09 : 2,85*(3,5+3,5)</t>
  </si>
  <si>
    <t>342941115R00</t>
  </si>
  <si>
    <t>Připojení příček kotvou vloženou při zdění</t>
  </si>
  <si>
    <t>SO09 : 2,85*2</t>
  </si>
  <si>
    <t>311921113R001</t>
  </si>
  <si>
    <t>Osazení podkladních prvků</t>
  </si>
  <si>
    <t>Vlastní</t>
  </si>
  <si>
    <t>Indiv</t>
  </si>
  <si>
    <t>1NP : (2+2+1,7+0,9+0,9+0,8)/1,2</t>
  </si>
  <si>
    <t>2NP : (0,9*2)/1,2</t>
  </si>
  <si>
    <t>283769934R</t>
  </si>
  <si>
    <t>Profil podkladní izol. l= 1200 mm s vloženou PIR vložkou</t>
  </si>
  <si>
    <t>Koeficient : 0,05</t>
  </si>
  <si>
    <t>311271186R00</t>
  </si>
  <si>
    <t>Zdivo z tvárnic pórobetonových pero - drážka tl. 250 mm</t>
  </si>
  <si>
    <t>SO02(04) od nadpraží 2NP po atiku : 0,5*(8,1+8,1+22+22)</t>
  </si>
  <si>
    <t>311271187R00</t>
  </si>
  <si>
    <t>Zdivo z tvárnic pórobetonových pero - drážka tl. 300 mm</t>
  </si>
  <si>
    <t>SO02 : (8,1+8,1+22+22)*2,5</t>
  </si>
  <si>
    <t>SO02 odečet otvorů : -(1,2*1,5*4+2*1,5+2*1,5+2,2*1,5+1*2,35+0,6*0,75+4,25*0,75+0,6*0,75+3,1*0,75+1*2,35+0,6*0,75+3,1*0,75+2*1,5)</t>
  </si>
  <si>
    <t>342012321R00</t>
  </si>
  <si>
    <t>Příčka SDK tl. 125mm,ocel.kce,1x oplášť.,RB 12,5mm</t>
  </si>
  <si>
    <t>SO10 : 2,85*4,15</t>
  </si>
  <si>
    <t>SO10 : 2,7*(4,95+2,65+0,6+2,65+3,05)-1,8</t>
  </si>
  <si>
    <t>342013221R00</t>
  </si>
  <si>
    <t>Příčka SDK tl.125 mm,ocel.kce,2x oplášť.,RB 12,5mm</t>
  </si>
  <si>
    <t>SO11 (+přípl. za RBI) : 2,85*(4,95+2,925+4,95+4,95+4,95)-3*1,6-1,8</t>
  </si>
  <si>
    <t>SO13 : 2,85*(3,625+3,06+0,125+3,06+2,75)-4*1,6</t>
  </si>
  <si>
    <t>SO14 (+ přípl. za RBI jednostraně) : 2,85*(1,95+0,125+3,1+0,125+3,1*0,125)-2*1,6</t>
  </si>
  <si>
    <t>SO14 (+ přípl. za RBI oboustraně) 110/111 : 2,85*1,95</t>
  </si>
  <si>
    <t>SO11 (+přípl. za RBI) : 2,7*(4,95+2,925+1,6+2,2)-2*1,6-1,4</t>
  </si>
  <si>
    <t>SO13 : 2,7*(3,625+4,65+0,125+2,175+0,125+2,375)-4*1,6</t>
  </si>
  <si>
    <t>SO14 (+ přípl. za RBI jednostraně) : 2,7*(0,125+1,5+1,525+0,2+1,2+0,1+0,6+1,075)</t>
  </si>
  <si>
    <t>342013223R00</t>
  </si>
  <si>
    <t>Příčka SDK tl.125mm,ocel.kce,2x oplášť.,RBI 12,5mm</t>
  </si>
  <si>
    <t>SO12 : 2,85*(3,1+3,1)</t>
  </si>
  <si>
    <t>SO12 : 2,7*3,1</t>
  </si>
  <si>
    <t>342016221R00</t>
  </si>
  <si>
    <t>Příčka SDK tl.205mm,2x ocel.kce,2x oplášť.,RB 12,5</t>
  </si>
  <si>
    <t>SO15 (+ přípl. za RBI) : 2,85*1,9</t>
  </si>
  <si>
    <t>SO15 (+ přípl. za RBI) : 2,7*1,9</t>
  </si>
  <si>
    <t>342090132R00</t>
  </si>
  <si>
    <t>Úprava SDK příčky pro zřízení dveří 1křídlových</t>
  </si>
  <si>
    <t>342263990RV1</t>
  </si>
  <si>
    <t>Příplatek k příčce sádrokart. za desku tl. 12,5 mm impreg.(RBI) na jedné straně příčky</t>
  </si>
  <si>
    <t>SO14 (+ přípl. za RBI oboustraně) 110/111 : 2,85*1,95*2</t>
  </si>
  <si>
    <t>342263990RD1</t>
  </si>
  <si>
    <t>Příplatek k příčce sádrokart. za desku tl. 12,5 mm vysokopevnostní na jedné straně příčky</t>
  </si>
  <si>
    <t>stěny šaten 1NP : 2,85*(3,625+4,95+3,06+3,065+4,7*4+4,925*2+2,75)-8*1,6</t>
  </si>
  <si>
    <t>stěny šaten 2NP : 2,85*(3,625+4,95+4,95*4+4,65+2,175)-6*1,6</t>
  </si>
  <si>
    <t>347013111RZ1</t>
  </si>
  <si>
    <t>Předstěna SDK,tl.55mm,1xoc.kce CD,1xRB 12,5mm,izol bez dodávky izolace</t>
  </si>
  <si>
    <t>Zapravení kolem sloupů 1NP : 2,85*19*0,25+2,85*(0,65+0,225)</t>
  </si>
  <si>
    <t>předstěna pro umyvadlo 1NP : 2,85*1,35*4</t>
  </si>
  <si>
    <t>předstěna pro umyvadlo 2NP : 0,9*1,35*2</t>
  </si>
  <si>
    <t>Kastík pro kanalizační potrubí 1NP : 2,85*0,3*2</t>
  </si>
  <si>
    <t>347016233R00</t>
  </si>
  <si>
    <t>Předstěna SDK, tl. 125 mm, ocel. kce CW, 2x RBI 12,5 mm, bez izolace</t>
  </si>
  <si>
    <t>předstěna pro geberit 1NP : 1,2*(0,9+1,9+0,9+0,9)</t>
  </si>
  <si>
    <t>předstěna pro geberit 2NP : 1,2*0,9</t>
  </si>
  <si>
    <t>předstěna 208 : 2,85*(0,65+1,325)</t>
  </si>
  <si>
    <t>417321414R00</t>
  </si>
  <si>
    <t>Ztužující pásy a věnce z betonu železového C 25/30</t>
  </si>
  <si>
    <t>Věnec nad 1NP : (22+22+8,1+8,1)*0,3*0,25</t>
  </si>
  <si>
    <t>Věnec nad 2NP : (22+22+8,1+8,1)*0,25*0,3</t>
  </si>
  <si>
    <t>Věnec/překlad nad prosvětlovacím otvorem 2NP (navýšení věnce) : 14,85*0,25*0,25</t>
  </si>
  <si>
    <t>Věnec atiky : (22+22+8,1+8,1)*0,25*0,18</t>
  </si>
  <si>
    <t>417351115R00</t>
  </si>
  <si>
    <t>Bednění ztužujících pásů a věnců - zřízení</t>
  </si>
  <si>
    <t>Věnec nad 1NP : (22+22+8,1+8,1)*2*0,4</t>
  </si>
  <si>
    <t>Věnec nad 2NP : (22+22+8,1+8,1)*2*0,45</t>
  </si>
  <si>
    <t>Věnec/překlad nad prosvětlovacím otvorem 2NP (navýšení věnce) : 14,85*2*0,25+14,35*0,25</t>
  </si>
  <si>
    <t>Věnec atiky : (22+22+8,1+8,1)*2*0,3</t>
  </si>
  <si>
    <t>417351116R00</t>
  </si>
  <si>
    <t>Bednění ztužujících pásů a věnců - odstranění</t>
  </si>
  <si>
    <t>417361821R00</t>
  </si>
  <si>
    <t>Výztuž ztužujících pásů a věnců z oceli B500B (10 505)</t>
  </si>
  <si>
    <t>viz výkres výztuží věnec 2NP : 1,16407</t>
  </si>
  <si>
    <t>416021121R00</t>
  </si>
  <si>
    <t>Podhledy SDK, kovová.kce CD. 1x deska RB 12,5 mm</t>
  </si>
  <si>
    <t>1NP (PDL4 a PDL5) : 58,3+13,61+14,31+14,29+17,49</t>
  </si>
  <si>
    <t>2NP (STR1) : 40,91+17,49+22,76+10,77+6,99+38,38</t>
  </si>
  <si>
    <t>416021123R00</t>
  </si>
  <si>
    <t>Podhledy SDK, kovová.kce CD. 1x deska RBI 12,5 mm</t>
  </si>
  <si>
    <t>1NP (PDL4 a PDL5) : 8,54+5,6+8,54+5,75+3,18+5,69</t>
  </si>
  <si>
    <t>2NP (STR1) : 8,54+5,61+4,19</t>
  </si>
  <si>
    <t>416093121R00</t>
  </si>
  <si>
    <t>Čelo podhledu SDK, v.do 500 mm, 1xCD, 1xRB 12,5 mm</t>
  </si>
  <si>
    <t>1NP čela kastlíků : 0,4*(4,275+4,925+4,675*2+4,925)</t>
  </si>
  <si>
    <t>2NP čela kastlíků : 0,4*(4,275+4,925+4,925*2)+4,85*0,1</t>
  </si>
  <si>
    <t>416091082R00</t>
  </si>
  <si>
    <t>Příplatek k podhledu sádrokart. za plochu do 5 m2</t>
  </si>
  <si>
    <t>3,18+4,19</t>
  </si>
  <si>
    <t>416091083R00</t>
  </si>
  <si>
    <t>Příplatek k podhledu sádrokart. za plochu do 10 m2</t>
  </si>
  <si>
    <t>8,54+5,6+8,54+5,75+5,69+8,54+5,61+6,99</t>
  </si>
  <si>
    <t>413941123R001</t>
  </si>
  <si>
    <t>Osazení válcovaných nosníků</t>
  </si>
  <si>
    <t>viz. výkaz materiálu statika : 11,61804</t>
  </si>
  <si>
    <t>13486315R1</t>
  </si>
  <si>
    <t>Válcované profily a plechy dle výpisu prvků, S235</t>
  </si>
  <si>
    <t>411354173R00</t>
  </si>
  <si>
    <t>Podpěrná konstrukce bednění stropů výšky do 4 m, zatížení do 12 kPa - zřízení</t>
  </si>
  <si>
    <t>1NP (PDL4 a PDL5) : 21,4*8,1-6,1*1,28</t>
  </si>
  <si>
    <t>2NP (STR1) : 21,4*8,1</t>
  </si>
  <si>
    <t>411354174R00</t>
  </si>
  <si>
    <t>Podpěrná konstrukce bednění stropů výšky do 4 m, zatížení do 12 kPa - odstranění</t>
  </si>
  <si>
    <t>411354256R001</t>
  </si>
  <si>
    <t>Bednění stropů zabudované z ocelových trapézových plechů pozinkovaných TR160/250-1,5mm</t>
  </si>
  <si>
    <t>viz. výkaz materiálu statika : 150,74</t>
  </si>
  <si>
    <t>411354256R002</t>
  </si>
  <si>
    <t>Bednění stropů zabudované z ocelových trapézových plechů pozinkovaných TR135/310-1,5mm</t>
  </si>
  <si>
    <t>viz. výkaz materiálu statika : 172,5</t>
  </si>
  <si>
    <t>411321414R00</t>
  </si>
  <si>
    <t>Stropy deskové ze železobetonu C 25/30</t>
  </si>
  <si>
    <t>1NP (PDL4 a PDL5) : (21,4*8,1-6,1*1,28)*0,154</t>
  </si>
  <si>
    <t>Strop přístavby (STR2 a STR3) : (21,5*4+7,7*0,3)*0,2+21,5*0,25*0,15</t>
  </si>
  <si>
    <t>411361821R00</t>
  </si>
  <si>
    <t>Výztuž stropů z betonářské oceli B500B (10 505)</t>
  </si>
  <si>
    <t>viz výkres výztuží deska nad 1NP : 3,37460+2,13895</t>
  </si>
  <si>
    <t>411351901R00</t>
  </si>
  <si>
    <t>Bednění prostupů ve stropních deskách plochy do 0,06 m2</t>
  </si>
  <si>
    <t>bude upřesněno dle prostupů ZTI (odhad) : 10</t>
  </si>
  <si>
    <t>411351801R00</t>
  </si>
  <si>
    <t>Bednění čel stropních desek, zřízení</t>
  </si>
  <si>
    <t>1NP (PDL4 a PDL5) kolem schodiště : (6,1+1,28)*2</t>
  </si>
  <si>
    <t>411351802R00</t>
  </si>
  <si>
    <t>Bednění čel stropních desek, odstranění</t>
  </si>
  <si>
    <t>434200001RA0</t>
  </si>
  <si>
    <t>Schodiště z oceli včetně zábradlí a nátěrů</t>
  </si>
  <si>
    <t>m DVČ</t>
  </si>
  <si>
    <t>schodiště z 1NP do 2NP vnitřní : 6,9</t>
  </si>
  <si>
    <t>schodiště venkovní : 3,3</t>
  </si>
  <si>
    <t>342264101R00</t>
  </si>
  <si>
    <t>Osazení reviz. dvířek do SDK podhledu, do 0,25 m2</t>
  </si>
  <si>
    <t>O7 : 7</t>
  </si>
  <si>
    <t>O8 : 4+3</t>
  </si>
  <si>
    <t>553476591R</t>
  </si>
  <si>
    <t>Dvířka revizní do SDK 200 x 300 mm, tl. 12,5 mm, suché prostředí</t>
  </si>
  <si>
    <t>553476592R</t>
  </si>
  <si>
    <t>Dvířka revizní do SDK 300 x 300 mm, tl. 12,5 mm, suché prostředí</t>
  </si>
  <si>
    <t>O8 : 4</t>
  </si>
  <si>
    <t>553476621R1</t>
  </si>
  <si>
    <t>Dvířka revizní do SDK 300 x 300 mm, tl. 12,5 mm, vlhké prostředí</t>
  </si>
  <si>
    <t>O8 : 3</t>
  </si>
  <si>
    <t>610991111R00</t>
  </si>
  <si>
    <t>Zakrývání výplní vnitřních otvorů</t>
  </si>
  <si>
    <t>1NP : 0,9*1,97+1,9*2+1,2*1,5*4+0,8*1,97+0,9*1,97+1,9*2+1,6*1,97</t>
  </si>
  <si>
    <t>2NP : 2*1,5+1,2*1,5*4+2,1*1,5+2*1,5+2,2*1,5+1*2,35+0,6*0,75+4,25*0,75+0,6*0,75+3,15*0,75+1*2,35+0,6*0,75+3,15*0,75</t>
  </si>
  <si>
    <t>612421615R00</t>
  </si>
  <si>
    <t>Omítka vnitřní zdiva, MVC, hrubá zatřená</t>
  </si>
  <si>
    <t>1NP : 321,904</t>
  </si>
  <si>
    <t>2NP : 91,935</t>
  </si>
  <si>
    <t>612481211RT2</t>
  </si>
  <si>
    <t>Montáž výztužné sítě(perlinky)do stěrky-vnit.stěny včetně výztužné sítě a stěrkového tmelu</t>
  </si>
  <si>
    <t>1NP : 168,394</t>
  </si>
  <si>
    <t>611481211RT8</t>
  </si>
  <si>
    <t>Montáž výztužné sítě (perlinky) do stěrky-stropy včetně výztužné sítě a stěrkového tmelu</t>
  </si>
  <si>
    <t>STR2 a STR3 : 29,24+23,8+18,2</t>
  </si>
  <si>
    <t>610991002R00</t>
  </si>
  <si>
    <t>Začišťovací okenní lišta pro vnitř.omítku</t>
  </si>
  <si>
    <t>1NP : 0,9+2*1,97+1,9+2*2+(1,2+2*1,5)*4+0,8+2*1,97+0,9+2*1,97+1,9+2*2+1,6+2*1,97</t>
  </si>
  <si>
    <t>2NP : 2+2*1,5+(1,2+2*1,5)*4+2,1+2*1,5+2+2*1,5+2,2+2*1,5+1+2,35+0,6+4,25+0,6+3,15+1+0,6+3,15+0,75</t>
  </si>
  <si>
    <t>612473186R00</t>
  </si>
  <si>
    <t>Příplatek za zabudované rohovníky, stěny a okna</t>
  </si>
  <si>
    <t xml:space="preserve">okna a dveře : </t>
  </si>
  <si>
    <t xml:space="preserve">sloupy : </t>
  </si>
  <si>
    <t>1NP : 2,8*16</t>
  </si>
  <si>
    <t>602011141RT3</t>
  </si>
  <si>
    <t>Štuk na stěnách vnitřní, ručně tloušťka vrstvy 4 mm</t>
  </si>
  <si>
    <t>1NP : 228,967</t>
  </si>
  <si>
    <t>2NP : 61,652</t>
  </si>
  <si>
    <t>601011141RT3</t>
  </si>
  <si>
    <t>Omítka na stropech/podhledech štuková, vnitřní, ručně tloušťka vrstvy 4 mm</t>
  </si>
  <si>
    <t>622319943RV11</t>
  </si>
  <si>
    <t>Zateplovací systém z minerálních nevláknitých desek tl. 100 mm zakončený stěrkou s výztužnou tkaninou</t>
  </si>
  <si>
    <t>SO09 : 3,4*2*2,7</t>
  </si>
  <si>
    <t>SO07 : 8,8*2,7</t>
  </si>
  <si>
    <t>622319935RV11</t>
  </si>
  <si>
    <t>Zateplovací systém z minerálních nevláknitých desek tl. 140 mm zakončený stěrkou s výztužnou tkaninou</t>
  </si>
  <si>
    <t>STR3 : 29,24</t>
  </si>
  <si>
    <t>622391002R00</t>
  </si>
  <si>
    <t>Příplatek-montáž KZS podhledu,izolant,stěrka+výzt.tk.</t>
  </si>
  <si>
    <t>620991121R00</t>
  </si>
  <si>
    <t>Zakrývání výplní vnějších otvorů z lešení</t>
  </si>
  <si>
    <t>622323041R00</t>
  </si>
  <si>
    <t>Penetrace podkladu</t>
  </si>
  <si>
    <t>POL1_1</t>
  </si>
  <si>
    <t>SO01+SO02 : 222,73</t>
  </si>
  <si>
    <t>SO03 : 17,03</t>
  </si>
  <si>
    <t>SO05 : 86,19</t>
  </si>
  <si>
    <t>622319015R00</t>
  </si>
  <si>
    <t>Soklová lišta hliník KZS tl. 160 mm</t>
  </si>
  <si>
    <t>0,5+8,7-2+22,32+8,7-0,9-1-2</t>
  </si>
  <si>
    <t>622319021R00</t>
  </si>
  <si>
    <t>Zakládací sada ETICS,zaklád+okap.profil PVC</t>
  </si>
  <si>
    <t>622319135RT3</t>
  </si>
  <si>
    <t>Zatepl. fasáda EPS F 160 mm, s omítkou silikát, zrno 2 mm</t>
  </si>
  <si>
    <t>622319524RU1</t>
  </si>
  <si>
    <t>Zateplovací systém sokl XPS tl. 140 mm, omítka mozaiková marmolit 6 kg/m2</t>
  </si>
  <si>
    <t>622391121R00</t>
  </si>
  <si>
    <t>Příplatek za zapuštěné hmoždinky (STR) 6 ks/m2 + víčka</t>
  </si>
  <si>
    <t>622319163R00</t>
  </si>
  <si>
    <t>Zateplovací systém parapet, EPS P tl. 30 mm</t>
  </si>
  <si>
    <t>622319152RT3</t>
  </si>
  <si>
    <t>Zatepl.sys. ostění EPS F 20 mm, s omítkou silikon, zrno 2 mm</t>
  </si>
  <si>
    <t>622481211RT2</t>
  </si>
  <si>
    <t>Montáž výztužné sítě(perlinky)do stěrky-vněj.stěny včetně výztužné sítě a stěrkového tmelu</t>
  </si>
  <si>
    <t>622421491R00</t>
  </si>
  <si>
    <t>Doplňky zatepl. systémů, rohová lišta s okapničkou</t>
  </si>
  <si>
    <t>622421494R00</t>
  </si>
  <si>
    <t>Doplňky zatepl. systémů, podparapetní lišta s tkan</t>
  </si>
  <si>
    <t>622473187RT2</t>
  </si>
  <si>
    <t>Příplatek za okenní lištu (APU) - montáž včetně dodávky lišty</t>
  </si>
  <si>
    <t>622481291R00</t>
  </si>
  <si>
    <t>Montáž výztužné lišty rohové</t>
  </si>
  <si>
    <t>okna a dveře : 68,26</t>
  </si>
  <si>
    <t>stěny : 26,1</t>
  </si>
  <si>
    <t>283502511R</t>
  </si>
  <si>
    <t>Profil rohový ETICS PVC se síťovinou, l = 2500 mm</t>
  </si>
  <si>
    <t>94,36/2,5*1,05</t>
  </si>
  <si>
    <t>622621131R001</t>
  </si>
  <si>
    <t>Vnější omítka stěn cementová hladká, sl. 2</t>
  </si>
  <si>
    <t>631591115R00</t>
  </si>
  <si>
    <t>Násyp pod podlahy z keramzitu</t>
  </si>
  <si>
    <t>PDL4 : (40,91+17,49+22,76+5,61+10,77+6,99+38,38)*0,04</t>
  </si>
  <si>
    <t>PDL5 : (8,54+4,19)*0,04</t>
  </si>
  <si>
    <t>632443111R00</t>
  </si>
  <si>
    <t>Potěr cementový, tl. 50 mm</t>
  </si>
  <si>
    <t>PDL1 : 65,41+13,61+14,31+5,6+14,29+17,49+5,75</t>
  </si>
  <si>
    <t>PDL2 : 8,54+8,54+3,18+5,69</t>
  </si>
  <si>
    <t>PDL3 : 29,24+23,8+18,2</t>
  </si>
  <si>
    <t>PDL4 : 40,91+17,49+22,76+5,61+10,77+6,99+38,38</t>
  </si>
  <si>
    <t>PDL5 : 8,54+4,19</t>
  </si>
  <si>
    <t>STR2+STR3 : 21,45*3,94-2,1*1,5</t>
  </si>
  <si>
    <t>632443112R00</t>
  </si>
  <si>
    <t>Potěr cementový, přípl. zkd 5 mm</t>
  </si>
  <si>
    <t>PDL1 : (65,41+13,61+14,31+5,6+14,29+17,49+5,75)*2</t>
  </si>
  <si>
    <t>PDL2 : (8,54+8,54+3,18+5,69)*2</t>
  </si>
  <si>
    <t>PDL3 : (29,24+23,8+18,2)*2</t>
  </si>
  <si>
    <t>PDL4 : (40,91+17,49+22,76+5,61+10,77+6,99+38,38)*2</t>
  </si>
  <si>
    <t>PDL5 : (8,54+4,19)*2</t>
  </si>
  <si>
    <t>STR2+STR3 : (21,45*3,94-2,1*1,5)*4</t>
  </si>
  <si>
    <t>632419102R00</t>
  </si>
  <si>
    <t>Samonivelační stěrka, ruční zpracování tl. 2 mm</t>
  </si>
  <si>
    <t xml:space="preserve">pouze dle potřeby : </t>
  </si>
  <si>
    <t>632441491R00</t>
  </si>
  <si>
    <t>Broušení potěrů - odstranění šlemu</t>
  </si>
  <si>
    <t>631319181R00</t>
  </si>
  <si>
    <t>Příplatek za sklon mazaniny</t>
  </si>
  <si>
    <t>STR2+STR3 : (21,45*3,94-2,1*1,5)*0,07</t>
  </si>
  <si>
    <t>632922953RT3</t>
  </si>
  <si>
    <t>Kladení dlaždic 50x50 cm na stavitel. terče plast. výškově stavitelné podstavce 70-110 mm</t>
  </si>
  <si>
    <t>59761030R</t>
  </si>
  <si>
    <t>Dlaždice keramická, tl. 20 mm, dle výběru investora</t>
  </si>
  <si>
    <t>632922991R00</t>
  </si>
  <si>
    <t>Kladení dlaždic na terče, čelní - zádržná lišta</t>
  </si>
  <si>
    <t>STR2+STR3 : 21,45+3,94+1,5+1,5+2,44+6,5</t>
  </si>
  <si>
    <t>931971122R00</t>
  </si>
  <si>
    <t>Separace stropu od zdiva asfaltovým pásem, šířky do 500 mm</t>
  </si>
  <si>
    <t>dilatace zdiva 2NP : 22+22+8,1+8,1</t>
  </si>
  <si>
    <t>dilatace zdiva nad 2NP (atiky) : 22+22+8,1+8,1</t>
  </si>
  <si>
    <t>941941031R00</t>
  </si>
  <si>
    <t>Montáž lešení leh.řad.s podlahami,š.do 1 m, H 10 m</t>
  </si>
  <si>
    <t>(9,02+9,02+22,32+22,32)*7</t>
  </si>
  <si>
    <t>4,1*3*2</t>
  </si>
  <si>
    <t>21,5*3,6</t>
  </si>
  <si>
    <t>941941191R00</t>
  </si>
  <si>
    <t>Příplatek za každý měsíc použití lešení k pol.1031</t>
  </si>
  <si>
    <t>540,76*2</t>
  </si>
  <si>
    <t>941941831R00</t>
  </si>
  <si>
    <t>Demontáž lešení leh.řad.s podlahami,š.1 m, H 10 m</t>
  </si>
  <si>
    <t>941955002R00</t>
  </si>
  <si>
    <t>Lešení lehké pomocné, výška podlahy do 1,9 m</t>
  </si>
  <si>
    <t>233,38+155,64</t>
  </si>
  <si>
    <t>952901111R00</t>
  </si>
  <si>
    <t>Vyčištění budov o výšce podlaží do 4 m</t>
  </si>
  <si>
    <t>954112204R00</t>
  </si>
  <si>
    <t>SDK obklad ocel.sloupů 2-3str., 2x RFI tl.12,5 mm</t>
  </si>
  <si>
    <t>2NP : 2,7*10</t>
  </si>
  <si>
    <t>999281108R00</t>
  </si>
  <si>
    <t>Přesun hmot pro opravy a údržbu do výšky 12 m</t>
  </si>
  <si>
    <t>Přesun hmot</t>
  </si>
  <si>
    <t>POL7_</t>
  </si>
  <si>
    <t>711111001RZ1</t>
  </si>
  <si>
    <t xml:space="preserve">Provedení izolace proti vlhkosti na ploše vodorovné, 1x asfaltovým penetračním nátěrem včetně dodávky asfaltového penetračního laku </t>
  </si>
  <si>
    <t>doplnění podlahy ve stávajícím objektu po vedení nové splaškové kanalizace : 64,35*0,6*1,2</t>
  </si>
  <si>
    <t>doplnění podlahy ve stávajícím objektu po vedení nové dešťové kanalizace a drenáže : 19,8*0,6*1,2</t>
  </si>
  <si>
    <t>doplnění podlahy pro novou patku : 1*1</t>
  </si>
  <si>
    <t>711141559RY2</t>
  </si>
  <si>
    <t>Provedení izolace proti vlhkosti na ploše vodorovné, asfaltovými pásy přitavením 1 vrstva - včetně dod. pásu</t>
  </si>
  <si>
    <t>doplnění podlahy pro novou patku : 1,2*1,2</t>
  </si>
  <si>
    <t>711823121RT6</t>
  </si>
  <si>
    <t>Montáž nopové fólie svisle včetně dodávky fólie</t>
  </si>
  <si>
    <t>711823129RT5</t>
  </si>
  <si>
    <t>Montáž ukončovací lišty k nopové fólii včetně dodávky lišty</t>
  </si>
  <si>
    <t>SO06 a SO07 : 21,5</t>
  </si>
  <si>
    <t>PDL3 : 21,5*4</t>
  </si>
  <si>
    <t>711112001RZ1</t>
  </si>
  <si>
    <t>Provedení izolace proti vlhkosti na ploše svislé, 1x asfaltovým penetračním nátěr včetně dodávky asfaltového laku</t>
  </si>
  <si>
    <t>SO06 a SO07 : 21,5*2,2</t>
  </si>
  <si>
    <t>SO08 (vytažení HI na stávající stěnu) : 21,5*0,5</t>
  </si>
  <si>
    <t>SO03 : (0,5+8,7+22+8,7)*0,6</t>
  </si>
  <si>
    <t>711142559RY2</t>
  </si>
  <si>
    <t>Provedení izolace proti vlhkosti na ploše svislé, asfaltovými pásy přitavením 1 vrstva - včetně dod. pásu</t>
  </si>
  <si>
    <t>711212000RU1</t>
  </si>
  <si>
    <t>Izolace proti vodě a vlhkosti, penetrace podkladu pod hydroizolační nátěr, včetně dodávky  materiálu</t>
  </si>
  <si>
    <t xml:space="preserve">místnosti s vlhkým provozem : </t>
  </si>
  <si>
    <t>103 : 5,748+0,3*12,95+(1+3,1+1)*1,7</t>
  </si>
  <si>
    <t>105 : 5,6+0,3*9,7</t>
  </si>
  <si>
    <t>107 : 8,54+0,3*12,95+(1+3,1+1)*1,7</t>
  </si>
  <si>
    <t>109 : 5,75+0,3*9,85</t>
  </si>
  <si>
    <t>110 : 3,18+0,3*7,3</t>
  </si>
  <si>
    <t>111 : 5,69+10,2*0,3</t>
  </si>
  <si>
    <t>203 : 8,54+0,3*12,95+(1+3,1+1)*1,7</t>
  </si>
  <si>
    <t>205 : 5,61+0,3*9,85</t>
  </si>
  <si>
    <t>208 : 4,19+0,3*10,45+2*1,7</t>
  </si>
  <si>
    <t>711212002RT1</t>
  </si>
  <si>
    <t>Stěrka hydroizolační, vč. dodávky HI hmoty tl. 2 mm</t>
  </si>
  <si>
    <t>998711102R00</t>
  </si>
  <si>
    <t>Přesun hmot pro izolace proti vodě, výšky do 12 m</t>
  </si>
  <si>
    <t>712391171R00</t>
  </si>
  <si>
    <t>Provedení povlakové krytiny střech do 10°, podkladní textilií</t>
  </si>
  <si>
    <t>STR1 : 206,05+58,2*0,2</t>
  </si>
  <si>
    <t>STR2 a STR3 : 81,68</t>
  </si>
  <si>
    <t>69366198R</t>
  </si>
  <si>
    <t>Geotextilie 300 g/m2 š. 200cm 100% PP</t>
  </si>
  <si>
    <t>712311101RZ1</t>
  </si>
  <si>
    <t>Provedení povlakové krytiny střech do 10°, asfaltovým penetračním nátěrem 1x nátěr - včetně dodávky asfaltového penetračního nátěru</t>
  </si>
  <si>
    <t>STR1 : 188,34+59*0,55</t>
  </si>
  <si>
    <t>712351111RT2</t>
  </si>
  <si>
    <t>Provedení povlakové krytiny střech do 10°, samolepicími asfaltovými pásy včetně dodávky asfaltového pásu</t>
  </si>
  <si>
    <t>712348101RT4</t>
  </si>
  <si>
    <t>Povlaková krytina střech do 10°, komínek odvětrání kanalizace s manžetou z asfaltového pásu napojení trubky DN 125 mm</t>
  </si>
  <si>
    <t>712348103RT4</t>
  </si>
  <si>
    <t>Povlaková krytina střech do 10°, atiková propust s mřížkou a manžetou z asfaltového pásu DN 125 mm</t>
  </si>
  <si>
    <t>712372121RW31</t>
  </si>
  <si>
    <t>Provedení povlakové krytiny střech do 10°, fólií kotvenou do profil. plechu nebo bednění, 4 kotvy/m2 pro tloušťku tepelné izolace do 400 mm, včetně dodávky fólie tl. 1,8 mm</t>
  </si>
  <si>
    <t>712372111RS31</t>
  </si>
  <si>
    <t>Provedení povlakové krytiny střech do 10°, fólií kotvenou do betonového podkladu, 4 kotvy/m2 včetně dodávky fólie tl. 1,8 mm</t>
  </si>
  <si>
    <t>STR2 a STR3 - přířezy pod terče : 81,68*0,15</t>
  </si>
  <si>
    <t>712378103RT4</t>
  </si>
  <si>
    <t>Povlaková krytina střech do 10°, fólie, atiková propust s mřížkou a manžetou z PVC DN 125 mm</t>
  </si>
  <si>
    <t>712378101RT4</t>
  </si>
  <si>
    <t>Povlaková krytina střech do 10°, fólie, komínek odvětrání kanalizace s manžetou z PVC pro DN 125 mm</t>
  </si>
  <si>
    <t>712378007R00</t>
  </si>
  <si>
    <t>Povlaková krytina střech do 10°, fólie, rohová lišta vnitřní rš 100 mm</t>
  </si>
  <si>
    <t>K8 : 58,2</t>
  </si>
  <si>
    <t>712378006R00</t>
  </si>
  <si>
    <t>Povlaková krytina střech do 10°, fólie, rohová lišta vnější rš 100 mm</t>
  </si>
  <si>
    <t>K9 : 58,2</t>
  </si>
  <si>
    <t>998712102R00</t>
  </si>
  <si>
    <t>Přesun hmot pro povlakové krytiny, výšky do 12 m</t>
  </si>
  <si>
    <t>713121121R00</t>
  </si>
  <si>
    <t>Montáž tepelné izolace podlah na sucho, dvouvrstvá</t>
  </si>
  <si>
    <t>28375704R</t>
  </si>
  <si>
    <t>Deska izolační stabilizov. EPS 100  1000 x 500 mm</t>
  </si>
  <si>
    <t>PDL1 : (65,41+13,61+14,31+5,6+14,29+17,49+5,75)*0,12</t>
  </si>
  <si>
    <t>PDL2 : (8,54+8,54+3,18+5,69)*0,12</t>
  </si>
  <si>
    <t>PDL3 : (29,24+23,8+18,2)*0,12</t>
  </si>
  <si>
    <t>713121111R00</t>
  </si>
  <si>
    <t>Montáž tepelné izolace podlah na sucho, jednovrstvá</t>
  </si>
  <si>
    <t>63166813R</t>
  </si>
  <si>
    <t>Deska podlahová MV tl. 30 mm</t>
  </si>
  <si>
    <t>713191100RT9</t>
  </si>
  <si>
    <t>Položení separační fólie včetně dodávky PE fólie</t>
  </si>
  <si>
    <t>713121118RU1</t>
  </si>
  <si>
    <t>Montáž dilatačního pásku podél stěn včetně dodávky pásku</t>
  </si>
  <si>
    <t>1NP : 56,36+17,15+12,95+20,5+9,85+14,25+11,25+10,45+29,5</t>
  </si>
  <si>
    <t>2NP : 53,3+15,4+12,95+15,35+9,7+15,52+12,95+17,15+9,85+7,3+10,2+24+20,6+17,4</t>
  </si>
  <si>
    <t>713131130R00</t>
  </si>
  <si>
    <t>Montáž tepelné izolace stěn vložením do nosné rámové konstrukce</t>
  </si>
  <si>
    <t>SO04 : 1,2*(22,32+22,32+9,02+9,02)</t>
  </si>
  <si>
    <t>63151412R</t>
  </si>
  <si>
    <t>Deska z minerální plsti tl. 160 mm</t>
  </si>
  <si>
    <t>713135112RS2</t>
  </si>
  <si>
    <t>Montáž difúzní fólie na stěny, s přelepením spojů včetně dodávky fólie pro provětr. fasády</t>
  </si>
  <si>
    <t>713111221RK4</t>
  </si>
  <si>
    <t>Montáž parozábrany, zavěšeného podhledu s přelepením spojů vč. dodávky materiálu</t>
  </si>
  <si>
    <t>SDK podhledy : 255,3+55,64</t>
  </si>
  <si>
    <t>713134211RK5</t>
  </si>
  <si>
    <t>Montáž parozábrany na stěny s přelepením spojů vč. dodávky materiálu</t>
  </si>
  <si>
    <t>SDK příčky : 94,11+47,56+85,09+26,04+10,55</t>
  </si>
  <si>
    <t>SDK předstěny : 25,03+6,6</t>
  </si>
  <si>
    <t>713141123R00</t>
  </si>
  <si>
    <t>Montáž tepelné izolace střech, bodově lepená tmelem , 1 vrstva</t>
  </si>
  <si>
    <t>STR1 2xEPS : 167,48*2</t>
  </si>
  <si>
    <t>STR1 2xMV : 167,48*2</t>
  </si>
  <si>
    <t>28375705R</t>
  </si>
  <si>
    <t>Deska izolační stabilizov. EPS 150  1000 x 500 mm</t>
  </si>
  <si>
    <t>STR1 : 167,48*0,2</t>
  </si>
  <si>
    <t>28375972R</t>
  </si>
  <si>
    <t>Deska spádová EPS 150</t>
  </si>
  <si>
    <t>STR1 : 167,48*0,093</t>
  </si>
  <si>
    <t>631514801R</t>
  </si>
  <si>
    <t>Deska z minerální plsti střešní podkladní, tl. 40 mm</t>
  </si>
  <si>
    <t>713131131R00</t>
  </si>
  <si>
    <t>Montáž tepelné izolace stěn lepením</t>
  </si>
  <si>
    <t>dilatace základových pasů : 22,25*0,55</t>
  </si>
  <si>
    <t>SO08 : 3,3*21,5-0,9*2</t>
  </si>
  <si>
    <t>SO03 pod UT : 0,3*(0,5+8,7+22+8,7)</t>
  </si>
  <si>
    <t>SO06 a SO07 pod UT : 2,15*21,5</t>
  </si>
  <si>
    <t>SO04 Atika EPS70F + horní plocha atiky : 0,58*59+0,25*61</t>
  </si>
  <si>
    <t>283754601R</t>
  </si>
  <si>
    <t>Polystyren extrudovaný XPS 600 x 1250 mm</t>
  </si>
  <si>
    <t>dilatace základových pasů : 22,25*0,55*0,05</t>
  </si>
  <si>
    <t>SO08 : (3,3*21,5-0,9*2)*0,1</t>
  </si>
  <si>
    <t>SO03 pod UT : 0,3*(0,5+8,7+22+8,7)*0,14</t>
  </si>
  <si>
    <t>SO06 a SO07 pod UT : 2,15*21,5*0,05</t>
  </si>
  <si>
    <t>Horní plocha atiky : 0,25*61*0,03</t>
  </si>
  <si>
    <t>28375707R</t>
  </si>
  <si>
    <t>Deska izolační EPS 70F, fasádní</t>
  </si>
  <si>
    <t>SO04 Atika EPS70F : 0,58*59*0,1</t>
  </si>
  <si>
    <t>998713102R00</t>
  </si>
  <si>
    <t>Přesun hmot pro izolace tepelné, výšky do 12 m</t>
  </si>
  <si>
    <t>762131124RT3</t>
  </si>
  <si>
    <t>Montáž bednění stěn, prkna hrubá do 32 mm, na sraz včetně dodávky řeziva, prkna tl. 24 mm</t>
  </si>
  <si>
    <t>762342203RT41</t>
  </si>
  <si>
    <t>Montáž laťování stěn včetně dodávky řeziva, latě 4/6 cm</t>
  </si>
  <si>
    <t>762441112RT4</t>
  </si>
  <si>
    <t>Montáž obložení atiky,OSB desky,1vrst.,šroubováním včetně dodávky desky OSB 3 N tl. 22 mm</t>
  </si>
  <si>
    <t>záklop atiky : 61*0,68*1,05</t>
  </si>
  <si>
    <t>998762102R00</t>
  </si>
  <si>
    <t>Přesun hmot pro tesařské konstrukce, výšky do 12 m</t>
  </si>
  <si>
    <t>764311323RT11</t>
  </si>
  <si>
    <t>Oplechování stěn z Al, svitky š. 670 mm plocha nad 25 m2</t>
  </si>
  <si>
    <t>Koeficient : 0,07</t>
  </si>
  <si>
    <t>764421340R00</t>
  </si>
  <si>
    <t>Oplechování říms z Al plechu, rš 250 mm</t>
  </si>
  <si>
    <t>Oplechování římsy mezi atikou a SO04 : 63,28</t>
  </si>
  <si>
    <t>Oplechování spodního zakončení SO04 : 63,28</t>
  </si>
  <si>
    <t>764441391R001</t>
  </si>
  <si>
    <t>Oplechování atikového chrliče Al</t>
  </si>
  <si>
    <t>764430360RT2</t>
  </si>
  <si>
    <t>Oplechování atiky z Al rš 750 mm, nalepením</t>
  </si>
  <si>
    <t>K10 : 63,3</t>
  </si>
  <si>
    <t>764412350R00</t>
  </si>
  <si>
    <t>Oplechování parapetů včetně rohů Al, rš 270 mm</t>
  </si>
  <si>
    <t>K1 : 1,148*8</t>
  </si>
  <si>
    <t>K2 : 1,948*3</t>
  </si>
  <si>
    <t>K3 : 2,148</t>
  </si>
  <si>
    <t>K4 : 8,57</t>
  </si>
  <si>
    <t>K5 : 3,713</t>
  </si>
  <si>
    <t>764816420R00</t>
  </si>
  <si>
    <t>Okapnice z lakovaného Pz plechu, rš 200 mm</t>
  </si>
  <si>
    <t>K6 : 28</t>
  </si>
  <si>
    <t>764814525R00</t>
  </si>
  <si>
    <t>Závětrná lišta z lakovaného Pz plechu, rš 250 mm</t>
  </si>
  <si>
    <t>K7 : 9,3</t>
  </si>
  <si>
    <t>998764102R00</t>
  </si>
  <si>
    <t>Přesun hmot pro klempířské konstr., výšky do 12 m</t>
  </si>
  <si>
    <t>765322715.RT8</t>
  </si>
  <si>
    <t>Výlez na střechu</t>
  </si>
  <si>
    <t>642940014.RAB</t>
  </si>
  <si>
    <t>Dveře jednokřídlové 80/197 obložka/zárubeň, FAB, klika, D+M</t>
  </si>
  <si>
    <t>D07a : 14</t>
  </si>
  <si>
    <t>D07b : 2</t>
  </si>
  <si>
    <t>642940016.RAB</t>
  </si>
  <si>
    <t>Dveře jednokřídlové 90/197 obložka/zárubeň, FAB, klika, D+M</t>
  </si>
  <si>
    <t>D08a : 2</t>
  </si>
  <si>
    <t>D08b : 1</t>
  </si>
  <si>
    <t>D08c : 1</t>
  </si>
  <si>
    <t>766629304R001</t>
  </si>
  <si>
    <t>Montáž dveří hlavních a vedlejších</t>
  </si>
  <si>
    <t>D01a+b : 2</t>
  </si>
  <si>
    <t>D02 : 1</t>
  </si>
  <si>
    <t>D03 : 1</t>
  </si>
  <si>
    <t>D04 : 1</t>
  </si>
  <si>
    <t>D05 : 1</t>
  </si>
  <si>
    <t>D06 : 2</t>
  </si>
  <si>
    <t>611653539.R</t>
  </si>
  <si>
    <t>Dveře vchodové dvoukřídlové, AL</t>
  </si>
  <si>
    <t>611653539.R1</t>
  </si>
  <si>
    <t>Vrata vchodová dvoukřídlová, AL</t>
  </si>
  <si>
    <t>611653534.R</t>
  </si>
  <si>
    <t>Dveře vchodové jednokřídlové AL</t>
  </si>
  <si>
    <t>61194017.R</t>
  </si>
  <si>
    <t>Okna plastová, D+M</t>
  </si>
  <si>
    <t>O01 : 1,2*1,5*4</t>
  </si>
  <si>
    <t>O02 : 1,2*1,5*4</t>
  </si>
  <si>
    <t>O03 : 2*1,5*3</t>
  </si>
  <si>
    <t>O04 : 2,2*1,5*1</t>
  </si>
  <si>
    <t>O05 : 3,1*0,75*2</t>
  </si>
  <si>
    <t>O06 : 4,25*0,75*1</t>
  </si>
  <si>
    <t>O07 : 0,6*0,75*3</t>
  </si>
  <si>
    <t>766690010RAB</t>
  </si>
  <si>
    <t>Desky parapetní dodávka a montáž šířka do 30 cm</t>
  </si>
  <si>
    <t>1NP : 1,2*4</t>
  </si>
  <si>
    <t>2NP : 2+1,2*4+2,1+2+2,2+0,6+4,25+0,6+3,15+0,6+3,15</t>
  </si>
  <si>
    <t>766003.R</t>
  </si>
  <si>
    <t>Vyplnění mezer pěnou - D+M</t>
  </si>
  <si>
    <t>soubor</t>
  </si>
  <si>
    <t>766004.R</t>
  </si>
  <si>
    <t>Montovaná příčka v soc. zázemí vč. dveří, D+M</t>
  </si>
  <si>
    <t>105 : 2*(1,9+1,35)</t>
  </si>
  <si>
    <t>109 : 2*(0,9+1,45)</t>
  </si>
  <si>
    <t>111 : 2*1,95</t>
  </si>
  <si>
    <t>205 : 2*(0,9+1,5)</t>
  </si>
  <si>
    <t>998766102R00</t>
  </si>
  <si>
    <t>Přesun hmot pro truhlářské konstr., výšky do 12 m</t>
  </si>
  <si>
    <t>899103111RT2</t>
  </si>
  <si>
    <t>Osazení poklopu s rámem do 150 kg včetně dodávky poklopu</t>
  </si>
  <si>
    <t>poklopy šachet v 1NP : 2</t>
  </si>
  <si>
    <t>767200002RA0</t>
  </si>
  <si>
    <t>Zábradlí balkonové vč. madla, nátěry</t>
  </si>
  <si>
    <t>Zábradlí kolem STR2 (vč. zábradlí schodiště) : 3,94+21,45+6,5+2,44</t>
  </si>
  <si>
    <t>767200001.RA0</t>
  </si>
  <si>
    <t>Zábradlí vnitřní, madlo, nátěry</t>
  </si>
  <si>
    <t>2NP kolem schodiště : 6,1+6,1+1,1</t>
  </si>
  <si>
    <t>767001.R</t>
  </si>
  <si>
    <t>Záchytný  systém pro plochou střechu, D+M</t>
  </si>
  <si>
    <t>767427231.R00</t>
  </si>
  <si>
    <t>Rošt provětr.fasády,Al, pro tl. izolace 200-240mm</t>
  </si>
  <si>
    <t>998767102R00</t>
  </si>
  <si>
    <t>Přesun hmot pro zámečnické konstr., výšky do 12 m</t>
  </si>
  <si>
    <t>771101101R00</t>
  </si>
  <si>
    <t>Vysávání podlah prům.vysavačem pro pokládku dlažby</t>
  </si>
  <si>
    <t>771101210RT1</t>
  </si>
  <si>
    <t>Penetrace podkladu pod dlažby penetrační nátěr</t>
  </si>
  <si>
    <t>771575113RU2</t>
  </si>
  <si>
    <t>Montáž podlah keram.,hladké tmel, vel. do 30x60 cm, vč. lepidla a spár. hmoty</t>
  </si>
  <si>
    <t>771475014RV6</t>
  </si>
  <si>
    <t>Obklad soklíků keram.rovných, tmel,výška 10 cm vč. lepidla a spárovací hmoty</t>
  </si>
  <si>
    <t>1NP : 53,3+15,35+15,48+15,47+17,1+24+20,6+17,4</t>
  </si>
  <si>
    <t>2NP : 56,36+17,1+20,45+14,2+11,2+25,9</t>
  </si>
  <si>
    <t>771479001R00</t>
  </si>
  <si>
    <t>Řezání dlaždic keramických pro soklíky</t>
  </si>
  <si>
    <t>323,91</t>
  </si>
  <si>
    <t>597642068R</t>
  </si>
  <si>
    <t>Dlažba vel. do 300x600 mm dle výběru investora</t>
  </si>
  <si>
    <t>323,91*0,06</t>
  </si>
  <si>
    <t>771577133RS7</t>
  </si>
  <si>
    <t>Lišta nerezová přechodová, stejná výška dlaždic</t>
  </si>
  <si>
    <t>16*0,8+4*0,9</t>
  </si>
  <si>
    <t>998771102R00</t>
  </si>
  <si>
    <t>Přesun hmot pro podlahy z dlaždic, výšky do 12 m</t>
  </si>
  <si>
    <t>781101210RT1</t>
  </si>
  <si>
    <t>Penetrace podkladu pod obklady penetrační nátěr</t>
  </si>
  <si>
    <t>103 : 2,3*(3,1+3,1+2,925+2,925+0,65+0,65)-1,6</t>
  </si>
  <si>
    <t>105 : 2,3*(1,9+1,9+3,1+3,1)-1,6</t>
  </si>
  <si>
    <t>107 : 2,3*(3,1+3,1+2,925+2,925+0,65+0,65)-1,6*2</t>
  </si>
  <si>
    <t>109 : 2,3*(1,9+1,9+3,1+3,1)-1,6</t>
  </si>
  <si>
    <t>110 : 2,3*(1,95+1,95+1,7+1,7)-1,8+5*0,2</t>
  </si>
  <si>
    <t>111 : 2,3*(1,95+1,95+3,15+3,15)-1,8+4,9*0,2</t>
  </si>
  <si>
    <t>112 : 1,2*1,5</t>
  </si>
  <si>
    <t>203 : 2,5*(3,1+3,1+2,925+2,925+0,65+0,65)-1,6*2</t>
  </si>
  <si>
    <t>205 : 2,5*(3,1+3,1+1,9+1,9)-1,6</t>
  </si>
  <si>
    <t>208 : 2,5*(2,375+2,375+0,6+0,65+0,65+1,6+0,6+0,65+0,95)-1,4</t>
  </si>
  <si>
    <t>209 : 0,6*3</t>
  </si>
  <si>
    <t>781475120RU3</t>
  </si>
  <si>
    <t>Obklad vnitřní stěn keramický do tmele,  vel. do 30x60 cm, vč. lepidla a spár. hmoty</t>
  </si>
  <si>
    <t>597813749R</t>
  </si>
  <si>
    <t>Obkládačka 30x60 dle výběru investora</t>
  </si>
  <si>
    <t>781497111R00</t>
  </si>
  <si>
    <t xml:space="preserve">Lišta hliníková rohová/ukončovacích k obkladům </t>
  </si>
  <si>
    <t>dle požadavku investora (rozsah bude upřesněn); odhad : 70</t>
  </si>
  <si>
    <t>998781102R00</t>
  </si>
  <si>
    <t>Přesun hmot pro obklady keramické, výšky do 12 m</t>
  </si>
  <si>
    <t>783122110.R00</t>
  </si>
  <si>
    <t>Nástřik ocelových konstrukcí protipožární R15 DP1</t>
  </si>
  <si>
    <t>bližší specifikace dle PBŘ : 1</t>
  </si>
  <si>
    <t xml:space="preserve">Nosné ocelové sloupy : </t>
  </si>
  <si>
    <t xml:space="preserve">Nosné prvky střešní konstrukce : </t>
  </si>
  <si>
    <t>783122111.R00</t>
  </si>
  <si>
    <t>Nástřik ocelových konstrukcí protipožární R30 DP1</t>
  </si>
  <si>
    <t xml:space="preserve">Nosné prvky stropní konstrukce nad 1.NP : </t>
  </si>
  <si>
    <t>783122112.R00</t>
  </si>
  <si>
    <t>Nátěr ocelových konstrukcí protipožární R30 DP1</t>
  </si>
  <si>
    <t xml:space="preserve">Trubkový sloup 1.NP : </t>
  </si>
  <si>
    <t>784011211RT2</t>
  </si>
  <si>
    <t>Olepování vnitřních ploch včetně maskovací pásky šířky 30 mm</t>
  </si>
  <si>
    <t>784011221RT2</t>
  </si>
  <si>
    <t>Zakrytí předmětů, včetně odstranění včetně dodávky fólie tl. 0,04 mm</t>
  </si>
  <si>
    <t>784011222RT2</t>
  </si>
  <si>
    <t>Zakrytí podlah, včetně odstranění včetně papírové lepenky</t>
  </si>
  <si>
    <t>784011111R00</t>
  </si>
  <si>
    <t>Oprášení/ometení podkladu</t>
  </si>
  <si>
    <t>784191101R00</t>
  </si>
  <si>
    <t>Penetrace podkladu univerzální 1x</t>
  </si>
  <si>
    <t>784195422R00</t>
  </si>
  <si>
    <t>Malba, barva, bez penetrace, 2 x</t>
  </si>
  <si>
    <t>799001.R</t>
  </si>
  <si>
    <t>Dokončení detailů kolem dlažeb a obkladů silikonem D+M</t>
  </si>
  <si>
    <t>00511 R</t>
  </si>
  <si>
    <t xml:space="preserve">Geodetické práce </t>
  </si>
  <si>
    <t>Soubor</t>
  </si>
  <si>
    <t>VRN</t>
  </si>
  <si>
    <t>POL99_8</t>
  </si>
  <si>
    <t>005111020R</t>
  </si>
  <si>
    <t>Vytyčení stavby</t>
  </si>
  <si>
    <t>005121010R</t>
  </si>
  <si>
    <t>Vybudování zařízení staveniště</t>
  </si>
  <si>
    <t>005121020R</t>
  </si>
  <si>
    <t xml:space="preserve">Provoz zařízení staveniště </t>
  </si>
  <si>
    <t>005121030R</t>
  </si>
  <si>
    <t>Odstranění zařízení staveniště</t>
  </si>
  <si>
    <t>005122 R</t>
  </si>
  <si>
    <t>Provozní vlivy</t>
  </si>
  <si>
    <t>005122010R</t>
  </si>
  <si>
    <t xml:space="preserve">Provoz objednatele </t>
  </si>
  <si>
    <t>005241010R</t>
  </si>
  <si>
    <t xml:space="preserve">Dokumentace skutečného provedení </t>
  </si>
  <si>
    <t>005124010R</t>
  </si>
  <si>
    <t>Koordinační činnost</t>
  </si>
  <si>
    <t>005241020R</t>
  </si>
  <si>
    <t xml:space="preserve">Geodetické zaměření skutečného provedení  </t>
  </si>
  <si>
    <t>005211010R</t>
  </si>
  <si>
    <t>Předání a převzetí staveniště</t>
  </si>
  <si>
    <t>005211080R</t>
  </si>
  <si>
    <t xml:space="preserve">Bezpečnostní a hygienická opatření na staveništi </t>
  </si>
  <si>
    <t>113109315R00</t>
  </si>
  <si>
    <t>Odstranění krytu pl. do 50 m2, bet.prostý tl.15 cm</t>
  </si>
  <si>
    <t>odbourání stávající betonové plochy : 20</t>
  </si>
  <si>
    <t>113107620R00</t>
  </si>
  <si>
    <t>Odstranění podkladu nad 50 m2,kam.drcené tl.20 cm</t>
  </si>
  <si>
    <t>odbourání stávající betonové plochy - odstranění podkladu : 20</t>
  </si>
  <si>
    <t>122201102R00</t>
  </si>
  <si>
    <t>Odkopávky nezapažené v hor. 3 do 1000 m3</t>
  </si>
  <si>
    <t>odkopávka pro skladbu nových zpevněných ploch (odhad) 45cm : (26,5+45,5+50,5+13,6)*0,45</t>
  </si>
  <si>
    <t>odkopávka pro skladbu nových zpevněných ploch (odhad) 45cm : (26,5+45,5+50,5+13,6)*0,45*0,2</t>
  </si>
  <si>
    <t>pro skladbu nových zpevněných ploch : 26,5+45,5+50,5+13,6+20</t>
  </si>
  <si>
    <t>20*0,2</t>
  </si>
  <si>
    <t>61,245</t>
  </si>
  <si>
    <t>199000003R00</t>
  </si>
  <si>
    <t>Poplatek za skládku horniny</t>
  </si>
  <si>
    <t>564861111RT4</t>
  </si>
  <si>
    <t>Podklad ze štěrkodrti po zhutnění tloušťky 20 cm štěrkodrť frakce 0-63 mm</t>
  </si>
  <si>
    <t>nové zpevněné plochy : 26,5+45,5+50,5+13,6+20</t>
  </si>
  <si>
    <t>564851111RT2</t>
  </si>
  <si>
    <t>Podklad ze štěrkodrti po zhutnění tloušťky 15 cm štěrkodrť frakce 0-32 mm</t>
  </si>
  <si>
    <t>596215021R00</t>
  </si>
  <si>
    <t>Kladení zámkové dlažby tl. 6 cm do drtě tl. 4 cm</t>
  </si>
  <si>
    <t>59245110R</t>
  </si>
  <si>
    <t>Dlažba betonová 6 cm dle výběru investora</t>
  </si>
  <si>
    <t>Koeficient : 0,02</t>
  </si>
  <si>
    <t>596291111R00</t>
  </si>
  <si>
    <t>Řezání zámkové dlažby tl. 60 mm</t>
  </si>
  <si>
    <t>917862111R00</t>
  </si>
  <si>
    <t>Osazení stojat. obrub.bet. s opěrou,lože z betonu</t>
  </si>
  <si>
    <t>59217490R</t>
  </si>
  <si>
    <t>Obrubník silniční nájezdový 15/15/100</t>
  </si>
  <si>
    <t>338920011R00</t>
  </si>
  <si>
    <t>Osazení betonové palisády, š. do 11 cm</t>
  </si>
  <si>
    <t>59228408R</t>
  </si>
  <si>
    <t>Palisáda přírodní 110 x 110mm</t>
  </si>
  <si>
    <t>938909311R00</t>
  </si>
  <si>
    <t>Čištění vozovek metením z povrchu živičného, dlážděného nebo beton.</t>
  </si>
  <si>
    <t>998223011R00</t>
  </si>
  <si>
    <t>Přesun hmot, pozemní komunikace, kryt dlážděný</t>
  </si>
  <si>
    <t>979084213R00</t>
  </si>
  <si>
    <t>Vodorovná doprava vybour. hmot po suchu do 1 km</t>
  </si>
  <si>
    <t>979084219R00</t>
  </si>
  <si>
    <t>Příplatek k dopravě vybour.hmot za dalších 5 km</t>
  </si>
  <si>
    <t>7,2*4</t>
  </si>
  <si>
    <t>979990103R00</t>
  </si>
  <si>
    <t>Poplatek za skládku suti - beton do 30x30 cm</t>
  </si>
  <si>
    <t>RTS 23/ II</t>
  </si>
  <si>
    <t>900100002RA0</t>
  </si>
  <si>
    <t>Oplocení z poplastovaného pletiva, ocelové sloupky vč. brány a branky</t>
  </si>
  <si>
    <t>100 m</t>
  </si>
  <si>
    <t>(10,7+2,5+1,2+0,5)/100</t>
  </si>
  <si>
    <t>132201111R00</t>
  </si>
  <si>
    <t>Hloubení rýh š.do 60 cm v hor.3 do 100 m3, STROJNĚ</t>
  </si>
  <si>
    <t>dešťová kanalizace : (11+12)*0,6*1</t>
  </si>
  <si>
    <t>splašková kanalizace : (59+10+10+5)*0,6*1,5</t>
  </si>
  <si>
    <t>vnitřní vodovod po VŠ : 10*0,6*1</t>
  </si>
  <si>
    <t>132201119R00</t>
  </si>
  <si>
    <t>Přípl.za lepivost,hloubení rýh 60 cm,hor.3,STROJNĚ</t>
  </si>
  <si>
    <t>95,4*0,2</t>
  </si>
  <si>
    <t xml:space="preserve">odvoz přebytku vytěžené zeminy na skládku : </t>
  </si>
  <si>
    <t>dešťová kanalizace : (11+12)*0,6*(1-0,5)</t>
  </si>
  <si>
    <t>splašková kanalizace : (59+10+10+5)*0,6*(1,5-1)</t>
  </si>
  <si>
    <t>vnitřní vodovod po VŠ : 10*0,6*(1-0,6)</t>
  </si>
  <si>
    <t>175101101RT2</t>
  </si>
  <si>
    <t>Obsyp potrubí a objektů bez prohození sypaniny s dodáním štěrkopísku frakce 0 - 22 mm</t>
  </si>
  <si>
    <t>dešťová kanalizace : (11+12)*0,6*0,4</t>
  </si>
  <si>
    <t>splašková kanalizace : (59+10+10+5)*0,6*1,1</t>
  </si>
  <si>
    <t>vnitřní vodovod po VŠ : 10*0,6*0,3</t>
  </si>
  <si>
    <t xml:space="preserve">zpětný zásyp vytěženou vhodnou zeminou : </t>
  </si>
  <si>
    <t>dešťová kanalizace : (11+12)*0,6*0,5</t>
  </si>
  <si>
    <t>splašková kanalizace : (59+10+10+5)*0,6*1</t>
  </si>
  <si>
    <t>vnitřní vodovod po VŠ : 10*0,6*0,6</t>
  </si>
  <si>
    <t>451572111R00</t>
  </si>
  <si>
    <t>Lože pod potrubí z kameniva těženého 0 - 4 mm</t>
  </si>
  <si>
    <t>dešťová kanalizace : (11+12)*0,6*0,1</t>
  </si>
  <si>
    <t>splašková kanalizace : (59+10+10+5)*0,6*0,1</t>
  </si>
  <si>
    <t>vnitřní vodovod po VŠ : 10*0,6*0,1</t>
  </si>
  <si>
    <t>871313121RU1</t>
  </si>
  <si>
    <t>Montáž trub kanaliz. z plastu hrdlových, DN do 150, včetně dodávky trub KG 110</t>
  </si>
  <si>
    <t>dešťová kanalizace : 11</t>
  </si>
  <si>
    <t>splašková kanalizace : 59</t>
  </si>
  <si>
    <t>871313121RU2</t>
  </si>
  <si>
    <t>Montáž trub kanaliz. z plastu, hrdlových, DN do 150 včetně dodávky trub KG 125</t>
  </si>
  <si>
    <t>dešťová kanalizace : 12</t>
  </si>
  <si>
    <t>splašková kanalizace : 10</t>
  </si>
  <si>
    <t>871313121RU3</t>
  </si>
  <si>
    <t>Montáž trub kanaliz. z plastu hrdlových, DN do 150, včetně dodávky trub KG 150</t>
  </si>
  <si>
    <t>871353121R00</t>
  </si>
  <si>
    <t>Montáž trub kanaliz. z plastu, hrdlových, DN 200</t>
  </si>
  <si>
    <t>splašková kanalizace : 5</t>
  </si>
  <si>
    <t>286111125R</t>
  </si>
  <si>
    <t>Trubka kanalizační KG PVC DN200</t>
  </si>
  <si>
    <t>894431421RBA</t>
  </si>
  <si>
    <t>Šachta D 600 mm dl.šach.roury 2,21 m, dno KG D 200 mm, poklop litina</t>
  </si>
  <si>
    <t>Splašková kanalizace : 1</t>
  </si>
  <si>
    <t>894431411RBA</t>
  </si>
  <si>
    <t>Šachta D 600 mm dl.šach.roury 1,70 m, dno KG D 200 mm, poklop litina</t>
  </si>
  <si>
    <t>871171121R00</t>
  </si>
  <si>
    <t>Montáž trubek polyetylenových ve výkopu d 40 mm</t>
  </si>
  <si>
    <t>Vodovod : 10</t>
  </si>
  <si>
    <t>286134602R</t>
  </si>
  <si>
    <t>Trubka vodovodní RC PE 100 RC, rozměr 40 x 3,7 mm, SDR 11</t>
  </si>
  <si>
    <t>871161121R00</t>
  </si>
  <si>
    <t>Montáž trubek polyetylenových ve výkopu d 32 mm</t>
  </si>
  <si>
    <t>286134601R</t>
  </si>
  <si>
    <t>Trubka vodovodní PE 32x2,9 mm modrá</t>
  </si>
  <si>
    <t>998276101R00</t>
  </si>
  <si>
    <t>Přesun hmot, trubní vedení plastová, otevř. výkop</t>
  </si>
  <si>
    <t>721178116R00</t>
  </si>
  <si>
    <t>Potrubí PE odpadní - svislé, D 110 x 3,6 mm odhlučněné</t>
  </si>
  <si>
    <t>dešťová kanalizace : 17</t>
  </si>
  <si>
    <t>721177703R00</t>
  </si>
  <si>
    <t>Potrubí odhlučněné připojovací, D 50 x 2,1 mm</t>
  </si>
  <si>
    <t>splašková kanalizace : 54</t>
  </si>
  <si>
    <t>721177704R00</t>
  </si>
  <si>
    <t>Potrubí odhlučněné připojovací a svislé, D 75 x 2,6 mm</t>
  </si>
  <si>
    <t>splašková kanalizace : 24</t>
  </si>
  <si>
    <t>721177705R00</t>
  </si>
  <si>
    <t>Potrubí odhlučněné připojovací a svislé, D 110 x 3,6 mm</t>
  </si>
  <si>
    <t>splašková kanalizace : 22</t>
  </si>
  <si>
    <t>721177724R00</t>
  </si>
  <si>
    <t>Čisticí kus, odpadní svislé, D 75 mm</t>
  </si>
  <si>
    <t>721177725R00</t>
  </si>
  <si>
    <t>Čisticí kus, odpadní svislé, D 110 mm</t>
  </si>
  <si>
    <t>721273150RT1</t>
  </si>
  <si>
    <t>Hlavice ventilační přivětrávací přivzdušňovací ventil, D 75mm</t>
  </si>
  <si>
    <t>splašková kanalizace : 1</t>
  </si>
  <si>
    <t>721273180R00</t>
  </si>
  <si>
    <t>Ventil přivzdušňovací HL905 D 50-110mm</t>
  </si>
  <si>
    <t xml:space="preserve">splašková kanalizace : </t>
  </si>
  <si>
    <t>D50 : 1</t>
  </si>
  <si>
    <t>D75 : 1</t>
  </si>
  <si>
    <t>D110 : 2</t>
  </si>
  <si>
    <t>721194103RM1</t>
  </si>
  <si>
    <t>Vyvedení odpadních výpustek D 32 x 1,8 - kondenzát a pojistné ventily</t>
  </si>
  <si>
    <t>VZT : 2</t>
  </si>
  <si>
    <t>PK : 1</t>
  </si>
  <si>
    <t>721290111R00</t>
  </si>
  <si>
    <t>Zkouška těsnosti kanalizace vodou</t>
  </si>
  <si>
    <t>77</t>
  </si>
  <si>
    <t>24,2</t>
  </si>
  <si>
    <t>11</t>
  </si>
  <si>
    <t>18,7</t>
  </si>
  <si>
    <t>26,4</t>
  </si>
  <si>
    <t>892855115R00</t>
  </si>
  <si>
    <t>Kontrola kanalizace TV kamerou</t>
  </si>
  <si>
    <t>721194105R00</t>
  </si>
  <si>
    <t>Vyvedení odpadních výpustek D do 50</t>
  </si>
  <si>
    <t>PIS : 6</t>
  </si>
  <si>
    <t>S (žlab) : 7</t>
  </si>
  <si>
    <t>U : 13</t>
  </si>
  <si>
    <t>D : 2</t>
  </si>
  <si>
    <t>721194107R00</t>
  </si>
  <si>
    <t>Vyvedení odpadních výpustek, D 75 x 1,9 mm</t>
  </si>
  <si>
    <t>Výlevka : 1</t>
  </si>
  <si>
    <t>721194109R00</t>
  </si>
  <si>
    <t>Vyvedení odpadních výpustek D 110 x 2,3</t>
  </si>
  <si>
    <t>WC : 6</t>
  </si>
  <si>
    <t>721001.R</t>
  </si>
  <si>
    <t>Zednické přípomoce - prostupy a drážky</t>
  </si>
  <si>
    <t>721002.R</t>
  </si>
  <si>
    <t>Tvarovky potrubí jinde neuvedené</t>
  </si>
  <si>
    <t>Kalkul</t>
  </si>
  <si>
    <t>721003.R</t>
  </si>
  <si>
    <t>Protipožární ucpávky, dle PBŘ</t>
  </si>
  <si>
    <t>721223423RT2</t>
  </si>
  <si>
    <t>Vpusť podlahová se zápachovou uzávěrkou mřížka nerez D 50/75/110 mm</t>
  </si>
  <si>
    <t>721231114RT4</t>
  </si>
  <si>
    <t>Vtok střešní v povlakové krytině, zateplená střecha, výška izolace 300 mm průměr 75 - 125 mm</t>
  </si>
  <si>
    <t>dešťová kanalizace : 2</t>
  </si>
  <si>
    <t>998721102R00</t>
  </si>
  <si>
    <t>Přesun hmot pro vnitřní kanalizaci, výšky do 12 m</t>
  </si>
  <si>
    <t>722172731R00</t>
  </si>
  <si>
    <t>Potrubí plastové, bez zednických výpomocí, D 20 x 3,4 mm, PN 20</t>
  </si>
  <si>
    <t>141</t>
  </si>
  <si>
    <t>722172732R00</t>
  </si>
  <si>
    <t>Potrubí plastové, bez zednických výpomocí, D 25 x 4,2 mm, PN 20</t>
  </si>
  <si>
    <t>98</t>
  </si>
  <si>
    <t>722172733R00</t>
  </si>
  <si>
    <t>Potrubí plastové, bez zednických výpomocí, D 32 x 5,4 mm, PN 20</t>
  </si>
  <si>
    <t>57</t>
  </si>
  <si>
    <t>722172734R00</t>
  </si>
  <si>
    <t>Potrubí plastové, bez zednických výpomocí, D 40 x 6,7 mm, PN 20</t>
  </si>
  <si>
    <t>23</t>
  </si>
  <si>
    <t>722132214R00</t>
  </si>
  <si>
    <t>Potrubí ocelové DN 25 mm</t>
  </si>
  <si>
    <t>Vodovod : 13</t>
  </si>
  <si>
    <t>722181213RT7</t>
  </si>
  <si>
    <t>Izolace návleková tl. stěny 13 mm vnitřní průměr 20 mm</t>
  </si>
  <si>
    <t>722181214RT8</t>
  </si>
  <si>
    <t>Izolace návleková tl. stěny 20 mm vnitřní průměr 25 mm</t>
  </si>
  <si>
    <t>722181214RU1</t>
  </si>
  <si>
    <t>Izolace návleková tl. stěny 20 mm vnitřní průměr 32 mm</t>
  </si>
  <si>
    <t>722181214RV9</t>
  </si>
  <si>
    <t>Izolace návleková tl. stěny 20 mm vnitřní průměr 40 mm</t>
  </si>
  <si>
    <t>722190401R00</t>
  </si>
  <si>
    <t>Vyvedení a upevnění výpustek DN 15</t>
  </si>
  <si>
    <t>S (žlab) : 10*2</t>
  </si>
  <si>
    <t>U : 13*2</t>
  </si>
  <si>
    <t>D : 2*2</t>
  </si>
  <si>
    <t>722290226R00</t>
  </si>
  <si>
    <t>Zkouška tlaku potrubí</t>
  </si>
  <si>
    <t>155,1</t>
  </si>
  <si>
    <t>107,8</t>
  </si>
  <si>
    <t>62,7</t>
  </si>
  <si>
    <t>25,3</t>
  </si>
  <si>
    <t>14,3</t>
  </si>
  <si>
    <t>722290234R00</t>
  </si>
  <si>
    <t>Proplach a dezinfekce vodovod.potrubí DN do 80</t>
  </si>
  <si>
    <t>722235524R00</t>
  </si>
  <si>
    <t>Filtr vnitřní-vnitřní závit, DN 32 mm</t>
  </si>
  <si>
    <t>722237121R00</t>
  </si>
  <si>
    <t>Kohout vodovodní, kulový, 2x vnitřní závit, DN 15 mm</t>
  </si>
  <si>
    <t>722237124R00</t>
  </si>
  <si>
    <t>Kohout vodovodní, kulový, 2x vnitřní závit, DN 32 mm</t>
  </si>
  <si>
    <t>722235644R00</t>
  </si>
  <si>
    <t>Klapka vodovodní, zpětná, vodorovná, DN 32 mm</t>
  </si>
  <si>
    <t>722235641R00</t>
  </si>
  <si>
    <t>Klapka vodovodní, zpětná, vodorovná, DN 15 mm</t>
  </si>
  <si>
    <t>722223131R00</t>
  </si>
  <si>
    <t>Kohout vodovodní, kulový, vypouštěcí, komplet, DN 15 mm</t>
  </si>
  <si>
    <t>734255115R00</t>
  </si>
  <si>
    <t>Ventil pojistný, DN 15 x 6,0 bar</t>
  </si>
  <si>
    <t>722001.R1</t>
  </si>
  <si>
    <t>MTCV DN 20</t>
  </si>
  <si>
    <t>722001.R</t>
  </si>
  <si>
    <t>Stavební přípomoce - drážky, prostupy D+M</t>
  </si>
  <si>
    <t>722002.R</t>
  </si>
  <si>
    <t>Tvarovky potrubí a armatury jinde neuvedené</t>
  </si>
  <si>
    <t>722229102R00</t>
  </si>
  <si>
    <t>Montáž vodovodních armatur,1závit, G 3/4"</t>
  </si>
  <si>
    <t>5511001801R</t>
  </si>
  <si>
    <t>Uzávěr kulový nezámrzný zahradní - 3/4" M, 22 mm, páčka</t>
  </si>
  <si>
    <t>722254201RT4</t>
  </si>
  <si>
    <t>Hydrantový systém, box s plnými dveřmi průměr 19/30 mm, stálotvará hadice</t>
  </si>
  <si>
    <t>998722101R00</t>
  </si>
  <si>
    <t>Přesun hmot pro vnitřní vodovod, výšky do 6 m</t>
  </si>
  <si>
    <t>725860109R00</t>
  </si>
  <si>
    <t>Uzávěrka zápachová umyvadlová</t>
  </si>
  <si>
    <t>splašková kanalizace : 13</t>
  </si>
  <si>
    <t>725869204R00</t>
  </si>
  <si>
    <t>Montáž uzávěrek zápachových jednoduchých</t>
  </si>
  <si>
    <t>kondenzát VZT : 2</t>
  </si>
  <si>
    <t>dřez : 2</t>
  </si>
  <si>
    <t>sprch. žlab : 6</t>
  </si>
  <si>
    <t>55162325R</t>
  </si>
  <si>
    <t>Uzávěrka zápachová</t>
  </si>
  <si>
    <t>725119401R00</t>
  </si>
  <si>
    <t>Montáž předstěnových systémů pro zazdění</t>
  </si>
  <si>
    <t>28696750R</t>
  </si>
  <si>
    <t>Modul-WC vč. tlačítka</t>
  </si>
  <si>
    <t>725200010RA0</t>
  </si>
  <si>
    <t>Montáž zařizovacích předmětů - klozet</t>
  </si>
  <si>
    <t>642388201R</t>
  </si>
  <si>
    <t>Mísa klozetová závěsná bílá</t>
  </si>
  <si>
    <t>551673931R</t>
  </si>
  <si>
    <t>Sedátko klozetové</t>
  </si>
  <si>
    <t>725319101R00</t>
  </si>
  <si>
    <t>Montáž dřezů jednoduchých vč. baterie a odpadu</t>
  </si>
  <si>
    <t>55231086R</t>
  </si>
  <si>
    <t>Dřez nerez vč. odpadu</t>
  </si>
  <si>
    <t>RTS 23/ I</t>
  </si>
  <si>
    <t>55145016R</t>
  </si>
  <si>
    <t>Baterie dřezová dle výběru investora</t>
  </si>
  <si>
    <t>725200030RA0</t>
  </si>
  <si>
    <t>Montáž zařizovacích předmětů - umyvadlo vč. bat. a přísluš.</t>
  </si>
  <si>
    <t>64213620R</t>
  </si>
  <si>
    <t>Umyvadlo vč. sifonu</t>
  </si>
  <si>
    <t>55144235R</t>
  </si>
  <si>
    <t>Baterie umyvadlová vč. dopojení</t>
  </si>
  <si>
    <t>721213041RT3</t>
  </si>
  <si>
    <t>Montáž sprchového odtokového žlabu, s betonáží s dodávkou betonové směsi, standardní výška odtoku</t>
  </si>
  <si>
    <t>28698325R</t>
  </si>
  <si>
    <t>Žlab sprchový se sifonem a nerezovým roštěm, 1m délky</t>
  </si>
  <si>
    <t>725849200R00</t>
  </si>
  <si>
    <t>Montáž baterií sprchových, nastavitelná výška</t>
  </si>
  <si>
    <t>725139101R00</t>
  </si>
  <si>
    <t>Montáž pisoárových stání ostatních</t>
  </si>
  <si>
    <t>64251328R</t>
  </si>
  <si>
    <t>Pisoár keramický s radarovým splachovačem, 24 V DC</t>
  </si>
  <si>
    <t>725121611R00</t>
  </si>
  <si>
    <t>Splachovač pisoárů</t>
  </si>
  <si>
    <t>551620255.R</t>
  </si>
  <si>
    <t>Pisoárová zástěna, D+M</t>
  </si>
  <si>
    <t>725019103R00</t>
  </si>
  <si>
    <t>Výlevka závěsná s plastovou mřížkou</t>
  </si>
  <si>
    <t>725845111.R</t>
  </si>
  <si>
    <t>Baterie k výlevce, D+M</t>
  </si>
  <si>
    <t>551450092R</t>
  </si>
  <si>
    <t>Baterie sprchová - sada vč. tyče a sprch. hadice a hlavice</t>
  </si>
  <si>
    <t>725814106R00</t>
  </si>
  <si>
    <t>Ventil rohový s filtrem DN 15 x DN 15</t>
  </si>
  <si>
    <t>998725101R00</t>
  </si>
  <si>
    <t>Přesun hmot pro zařizovací předměty, výšky do 6 m</t>
  </si>
  <si>
    <t>732429111R00</t>
  </si>
  <si>
    <t>Montáž čerpadel oběhových</t>
  </si>
  <si>
    <t>42610990.AR</t>
  </si>
  <si>
    <t>Čerpadlo Wilo TOP-Z 30/10, 230 V</t>
  </si>
  <si>
    <t>00523  R</t>
  </si>
  <si>
    <t>Zkoušky a revize</t>
  </si>
  <si>
    <t>722181214RT7</t>
  </si>
  <si>
    <t>Izolace návleková tl. stěny 20 mm vnitřní průměr 22 mm</t>
  </si>
  <si>
    <t>722181214RT9</t>
  </si>
  <si>
    <t>Izolace návleková tl. stěny 20 mm vnitřní průměr 28 mm</t>
  </si>
  <si>
    <t>722181215RU2</t>
  </si>
  <si>
    <t>Izolace návleková tl. stěny 25 mm vnitřní průměr 35 mm</t>
  </si>
  <si>
    <t>722237125R00</t>
  </si>
  <si>
    <t>Kohout vod.kul.,2xvnitř.záv. DN 40</t>
  </si>
  <si>
    <t>Kohout vod.kul.,2xvnitř.záv. DN 32</t>
  </si>
  <si>
    <t>722237123R00</t>
  </si>
  <si>
    <t>Kohout vod.kul.,2xvnitř.záv. DN 25</t>
  </si>
  <si>
    <t>722237122R00</t>
  </si>
  <si>
    <t>Kohout vod.kul.,2xvnitř.záv. DN 20</t>
  </si>
  <si>
    <t>722237664R00</t>
  </si>
  <si>
    <t>Klapka zpětná,2xvnitř.závit DN 32</t>
  </si>
  <si>
    <t>722237663R00</t>
  </si>
  <si>
    <t>Klapka zpětná,2xvnitř.závit DN 25</t>
  </si>
  <si>
    <t>722235525R00</t>
  </si>
  <si>
    <t>Filtr vnitřní-vnitřní závit, DN 40 mm</t>
  </si>
  <si>
    <t>722235523R00</t>
  </si>
  <si>
    <t>Filtr vnitřní-vnitřní závit, DN 25 mm</t>
  </si>
  <si>
    <t>722224111R00</t>
  </si>
  <si>
    <t>Kohouty plnicí a vypouštěcí DN 15</t>
  </si>
  <si>
    <t>5512001875R</t>
  </si>
  <si>
    <t>Filtr magnetický 40</t>
  </si>
  <si>
    <t>722234233R00</t>
  </si>
  <si>
    <t>Úpravna vody</t>
  </si>
  <si>
    <t>484882011.R</t>
  </si>
  <si>
    <t>Trojcestný směšovací ventil + pohon DN 25</t>
  </si>
  <si>
    <t>998722102R00</t>
  </si>
  <si>
    <t>Přesun hmot pro vnitřní vodovod, výšky do 12 m</t>
  </si>
  <si>
    <t>7310002.R</t>
  </si>
  <si>
    <t>Obslužná jednotka - prostorový termostat</t>
  </si>
  <si>
    <t>7310003.R</t>
  </si>
  <si>
    <t>Venkovní čidlo</t>
  </si>
  <si>
    <t>7310004.R</t>
  </si>
  <si>
    <t>Dodávka a montáž elektroinstalace, montáž měření  regulace</t>
  </si>
  <si>
    <t>731249125R00</t>
  </si>
  <si>
    <t>Montáž kotle ocel.teplov.,kapalina/plyn</t>
  </si>
  <si>
    <t>7310001.R</t>
  </si>
  <si>
    <t>Kotel plynový kondenzační 25kW, závěsný</t>
  </si>
  <si>
    <t>731003.R</t>
  </si>
  <si>
    <t>Montážní sada ke kotlům, D+M</t>
  </si>
  <si>
    <t>731004.R</t>
  </si>
  <si>
    <t>Spuštění kotlů a nastavení systému</t>
  </si>
  <si>
    <t>731412211R00</t>
  </si>
  <si>
    <t>Odkouř. koax.svislé 80/125 PP dl.1,5m vč.stř.nást.</t>
  </si>
  <si>
    <t>sada</t>
  </si>
  <si>
    <t>731412252R00</t>
  </si>
  <si>
    <t>Kus prodlužovací odkouření 80/125 mm PP dl. 1,0 m</t>
  </si>
  <si>
    <t>731412263R00</t>
  </si>
  <si>
    <t>Koleno 87° 80/125 mm PP</t>
  </si>
  <si>
    <t>731412269R00</t>
  </si>
  <si>
    <t>Otvor revizní 80/125 mm PP</t>
  </si>
  <si>
    <t>731412273R00</t>
  </si>
  <si>
    <t>Průchodka střeš.pro vodorovnou střechu, kond.kotle</t>
  </si>
  <si>
    <t>998731102R00</t>
  </si>
  <si>
    <t>Přesun hmot pro kotelny, výšky do 12 m</t>
  </si>
  <si>
    <t>732111135R00</t>
  </si>
  <si>
    <t>Tělesa rozdělovačů a sběračů  DN 65, 2 vývody</t>
  </si>
  <si>
    <t>732349101R00</t>
  </si>
  <si>
    <t>Montáž anuloidu - průtok 4,5 m3/hod</t>
  </si>
  <si>
    <t>4848165101R</t>
  </si>
  <si>
    <t>Anuloid 4,5m3/h</t>
  </si>
  <si>
    <t>732219304R00</t>
  </si>
  <si>
    <t>Montáž ohříváků vody do 500 l</t>
  </si>
  <si>
    <t>TUV : 1</t>
  </si>
  <si>
    <t>4843470224R</t>
  </si>
  <si>
    <t>Ohřívač zásobníkový 500 l</t>
  </si>
  <si>
    <t>732291915R00</t>
  </si>
  <si>
    <t>Napuštění výměníků a ohříváků vodou do 1000 l</t>
  </si>
  <si>
    <t>732339102R00</t>
  </si>
  <si>
    <t>Montáž nádoby expanzní tlakové 25 l.</t>
  </si>
  <si>
    <t>484673308R</t>
  </si>
  <si>
    <t>Nádoba expanzní 25</t>
  </si>
  <si>
    <t>732339103R00</t>
  </si>
  <si>
    <t>Montáž nádoby expanzní tlakové 35 l</t>
  </si>
  <si>
    <t>UT : 1</t>
  </si>
  <si>
    <t>484673309R</t>
  </si>
  <si>
    <t>Nádoba expanzní 35</t>
  </si>
  <si>
    <t>R-položka</t>
  </si>
  <si>
    <t>POL12_1</t>
  </si>
  <si>
    <t>42640094R</t>
  </si>
  <si>
    <t>Čerpadlo oběhové 0,7m3/h</t>
  </si>
  <si>
    <t>42640096R</t>
  </si>
  <si>
    <t>Čerpadlo oběhové 1,5m3/h</t>
  </si>
  <si>
    <t>998732102R00</t>
  </si>
  <si>
    <t>Přesun hmot pro strojovny, výšky do 12 m</t>
  </si>
  <si>
    <t>733163104R00</t>
  </si>
  <si>
    <t>Potrubí z měděných trubek vytápění D 22 x 1,0 mm</t>
  </si>
  <si>
    <t>45</t>
  </si>
  <si>
    <t>733163105R00</t>
  </si>
  <si>
    <t>Potrubí z měděných trubek vytápění D 28 x 1,5 mm</t>
  </si>
  <si>
    <t>58</t>
  </si>
  <si>
    <t>733163106R00</t>
  </si>
  <si>
    <t>Potrubí z měděných trubek vytápění D 35 x 1,5 mm</t>
  </si>
  <si>
    <t>29</t>
  </si>
  <si>
    <t>733190306R00</t>
  </si>
  <si>
    <t>Tlaková zkouška Cu potrubí do D 35</t>
  </si>
  <si>
    <t>49,5+63,8+31,9</t>
  </si>
  <si>
    <t>998733103R00</t>
  </si>
  <si>
    <t>Přesun hmot pro rozvody potrubí, výšky do 24 m</t>
  </si>
  <si>
    <t>734215133R00</t>
  </si>
  <si>
    <t>Ventil odvzdušňovací automat. DN 15</t>
  </si>
  <si>
    <t>734224811R00</t>
  </si>
  <si>
    <t>STAD 15</t>
  </si>
  <si>
    <t>734224812R00</t>
  </si>
  <si>
    <t>STAD 20</t>
  </si>
  <si>
    <t>734209103R00</t>
  </si>
  <si>
    <t>Montáž armatur závitových,s 1závitem, G 1/2</t>
  </si>
  <si>
    <t>54152721R</t>
  </si>
  <si>
    <t>Tyč topná s regulátorem 300W</t>
  </si>
  <si>
    <t>734419133R00</t>
  </si>
  <si>
    <t>Montáž kompaktního měřiče tepla závitového</t>
  </si>
  <si>
    <t>388220722R</t>
  </si>
  <si>
    <t>Měřič tepla 1,5m3/h</t>
  </si>
  <si>
    <t>388220723R</t>
  </si>
  <si>
    <t>Měřič tepla 2,5m3/h</t>
  </si>
  <si>
    <t>734266442R00</t>
  </si>
  <si>
    <t>Šroubení dvoutr. s termostatickou hlavicí k trub.tělesům DN15</t>
  </si>
  <si>
    <t>734010</t>
  </si>
  <si>
    <t>Tvarovky armatur a potrubí jinde neuvedené</t>
  </si>
  <si>
    <t>998734103R00</t>
  </si>
  <si>
    <t>Přesun hmot pro armatury, výšky do 24 m</t>
  </si>
  <si>
    <t>735171130R00</t>
  </si>
  <si>
    <t>Těleso trubkové 1500x450</t>
  </si>
  <si>
    <t>998735102R00</t>
  </si>
  <si>
    <t>Přesun hmot pro otopná tělesa, výšky do 12 m</t>
  </si>
  <si>
    <t>28600457R</t>
  </si>
  <si>
    <t>Plastifikátor 10 kg</t>
  </si>
  <si>
    <t>736323912R00</t>
  </si>
  <si>
    <t>Ochranná trubka PE pro trubku 17 x 2,0 mm</t>
  </si>
  <si>
    <t>736326913R00</t>
  </si>
  <si>
    <t>Šroubení svěrné pro PE-Xa 17x2,0 mm</t>
  </si>
  <si>
    <t>24*2</t>
  </si>
  <si>
    <t>736323115RT1</t>
  </si>
  <si>
    <t>Potrubí PE-Xa 17x2 mm, do desky rozteč 50 mm</t>
  </si>
  <si>
    <t>5,4</t>
  </si>
  <si>
    <t>2,8</t>
  </si>
  <si>
    <t>736323113RT7</t>
  </si>
  <si>
    <t>Potrubí PE-Xa 17x2 mm, do desky rozteč 200 mm</t>
  </si>
  <si>
    <t>3,2</t>
  </si>
  <si>
    <t>5,6</t>
  </si>
  <si>
    <t>736323115RT9</t>
  </si>
  <si>
    <t>Potrubí PE-Xa 17x2 mm, do desky rozteč 250 mm</t>
  </si>
  <si>
    <t>15,5</t>
  </si>
  <si>
    <t>9,7</t>
  </si>
  <si>
    <t>13,6</t>
  </si>
  <si>
    <t>22,8</t>
  </si>
  <si>
    <t>15,7</t>
  </si>
  <si>
    <t>8,6</t>
  </si>
  <si>
    <t>17,4</t>
  </si>
  <si>
    <t>17,9</t>
  </si>
  <si>
    <t>736323115RU2</t>
  </si>
  <si>
    <t>Potrubí PE-Xa 17x2 mm, do desky rozteč 300 mm</t>
  </si>
  <si>
    <t>14,6</t>
  </si>
  <si>
    <t>13,1</t>
  </si>
  <si>
    <t>8,1</t>
  </si>
  <si>
    <t>14</t>
  </si>
  <si>
    <t>13,9</t>
  </si>
  <si>
    <t>13</t>
  </si>
  <si>
    <t>736326305R00</t>
  </si>
  <si>
    <t>Sestava rozdělovač/sběrač, šesticestný, bez skříně</t>
  </si>
  <si>
    <t>736326307R00</t>
  </si>
  <si>
    <t>Sestava rozdělovač/sběrač, osmicestný, bez skříně</t>
  </si>
  <si>
    <t>734221672.RT3</t>
  </si>
  <si>
    <t>Servopohon pro ovládání jednotlivých okruhů rozdělovače D+M</t>
  </si>
  <si>
    <t>736326824R00</t>
  </si>
  <si>
    <t>Skříň rozdělovače pod omítku</t>
  </si>
  <si>
    <t>736001.R</t>
  </si>
  <si>
    <t>Rozvaděč pro regulaci 24 V hybrid = bus+bezdrátový vč. transformátoru 24V</t>
  </si>
  <si>
    <t>998736101R00</t>
  </si>
  <si>
    <t>Přesun hmot pro podlahové vytápění, výšky do 6 m</t>
  </si>
  <si>
    <t>Zkoušky a revize - komín, kotel</t>
  </si>
  <si>
    <t>904</t>
  </si>
  <si>
    <t>Hzs-zkousky v ramci montaz.praci Topná zkouška a napuštění</t>
  </si>
  <si>
    <t>h</t>
  </si>
  <si>
    <t>HZS</t>
  </si>
  <si>
    <t>POL10_</t>
  </si>
  <si>
    <t>ON001.R</t>
  </si>
  <si>
    <t>Stavení přípomoce - prostupy, opravy, zapravení</t>
  </si>
  <si>
    <t>ON002.R</t>
  </si>
  <si>
    <t>Odvod kondenzátu, přepadu pojistných ventilů</t>
  </si>
  <si>
    <t>713411111R00</t>
  </si>
  <si>
    <t>Montáž tepelné izolace potrubí, 1 vrstvá</t>
  </si>
  <si>
    <t>63153830R</t>
  </si>
  <si>
    <t>Deska z minerální vlny s hliníkovou fólií tl. 40 mm</t>
  </si>
  <si>
    <t>728001.R</t>
  </si>
  <si>
    <t>Vzduchotechnická jednotka ve vnitřním provedení, D+M</t>
  </si>
  <si>
    <t>728312125R00</t>
  </si>
  <si>
    <t>Montáž tlumiče kruhového do d 500 mm</t>
  </si>
  <si>
    <t>728312125R00.M</t>
  </si>
  <si>
    <t>Tlumič hluku s 50 mm izolací z minerální vlny potažená sklolaminátovou tkaninou. Skříň z pozinkovaného ocelového plechu. DN450, Délka 1500</t>
  </si>
  <si>
    <t>728312162R00</t>
  </si>
  <si>
    <t>Montáž tlumiče telefonního kruhového do d 200 mm</t>
  </si>
  <si>
    <t>728312162R00.M</t>
  </si>
  <si>
    <t>Kruhový tlumič hluku s 50 mm izolací z minerální vlny potažená sklolaminátovou tkaninou. Skříň z pozinkovaného ocelového plechu. DN450, Délka 1500</t>
  </si>
  <si>
    <t>728415521R00</t>
  </si>
  <si>
    <t>Montáž regulační klapky do d 100 mm</t>
  </si>
  <si>
    <t>42971070R</t>
  </si>
  <si>
    <t>Klapka regulační kruhová těsná d 80 mm</t>
  </si>
  <si>
    <t>42971072R</t>
  </si>
  <si>
    <t>Klapka regulační kruhová těsná d 100 mm</t>
  </si>
  <si>
    <t>728415522R00</t>
  </si>
  <si>
    <t>Montáž regulační klapky do d 200 mm</t>
  </si>
  <si>
    <t>42971074R</t>
  </si>
  <si>
    <t>Klapka regulační kruhová těsná d 125 mm</t>
  </si>
  <si>
    <t>42971075R</t>
  </si>
  <si>
    <t>Klapka regulační kruhová těsná d 140 mm</t>
  </si>
  <si>
    <t>42971076R</t>
  </si>
  <si>
    <t>Klapka regulační kruhová těsná d 160 mm</t>
  </si>
  <si>
    <t>42971077R</t>
  </si>
  <si>
    <t>Klapka regulační kruhová těsná d 180 mm</t>
  </si>
  <si>
    <t>728415523R00</t>
  </si>
  <si>
    <t>Montáž regulační klapky</t>
  </si>
  <si>
    <t>728415523.R00</t>
  </si>
  <si>
    <t>Klapka regulační 315x160</t>
  </si>
  <si>
    <t>728413521R00</t>
  </si>
  <si>
    <t>Montáž talířového ventilu kruhového do d 100 mm</t>
  </si>
  <si>
    <t>4297266013R</t>
  </si>
  <si>
    <t>Ventil talířový 080</t>
  </si>
  <si>
    <t>4297266014R</t>
  </si>
  <si>
    <t>Ventil talířový 100</t>
  </si>
  <si>
    <t>728413522R00</t>
  </si>
  <si>
    <t>Montáž talířového ventilu kruhového do d 200 mm</t>
  </si>
  <si>
    <t>4297266015R</t>
  </si>
  <si>
    <t>Ventil talířový 125</t>
  </si>
  <si>
    <t>4297266017R</t>
  </si>
  <si>
    <t>Ventil talířový 160</t>
  </si>
  <si>
    <t>4297266018R</t>
  </si>
  <si>
    <t>Ventil talířový 200</t>
  </si>
  <si>
    <t>728412211R00</t>
  </si>
  <si>
    <t>Montáž anemostatu čtyřhranného vířivého do 0,1 m2</t>
  </si>
  <si>
    <t>4297268052R</t>
  </si>
  <si>
    <t>Anemostat vířivý 300 x 8</t>
  </si>
  <si>
    <t>728412212R00</t>
  </si>
  <si>
    <t>Montáž anemostatu čtyřhranného vířivého do 0,2 m2</t>
  </si>
  <si>
    <t>4297268054R</t>
  </si>
  <si>
    <t>Anemostat vířivý 400 x 16</t>
  </si>
  <si>
    <t>728002.R</t>
  </si>
  <si>
    <t>Průchozí stěnový ventil kruhový o 160 včetně perforovaného stěnového prvku, D+M</t>
  </si>
  <si>
    <t>728411311R00</t>
  </si>
  <si>
    <t>Montáž vyústě čtyřhranné do 0,04 m2</t>
  </si>
  <si>
    <t>42972670150R</t>
  </si>
  <si>
    <t>Vyústka rozměr 225 x 75 mm</t>
  </si>
  <si>
    <t>42972670151R</t>
  </si>
  <si>
    <t>Vyústka rozměr 325 x 125 mm</t>
  </si>
  <si>
    <t>728314114R00</t>
  </si>
  <si>
    <t>Montáž protidešťové žaluzie čtyřhranné do 0,6 m2</t>
  </si>
  <si>
    <t>4295330134R</t>
  </si>
  <si>
    <t>Žaluzie protidešťová 560 x 1000 mm</t>
  </si>
  <si>
    <t>728003.R</t>
  </si>
  <si>
    <t>Šikmý výfukový kus 500x630 šikmý výfukový kus opatřen pletivem, D+M</t>
  </si>
  <si>
    <t>728003.R1</t>
  </si>
  <si>
    <t>Šikmý výfukový kus pr.200 šikmý výfukový kus opatřen pletivem, D+M</t>
  </si>
  <si>
    <t>728115111R00</t>
  </si>
  <si>
    <t>Montáž potrubí ohebného do d 100 mm</t>
  </si>
  <si>
    <t>728004.R</t>
  </si>
  <si>
    <t>Ohebná hadice, o 82 ohebná hadice s akusticky tlumícím účinkem</t>
  </si>
  <si>
    <t>728115112R00</t>
  </si>
  <si>
    <t>Montáž potrubí ohebného do d 200 mm</t>
  </si>
  <si>
    <t>728005.R</t>
  </si>
  <si>
    <t>Ohebná hadice, o 102 ohebná hadice s akusticky tlumícím účinkem</t>
  </si>
  <si>
    <t>728006.R</t>
  </si>
  <si>
    <t>Ohebná hadice, o 127 ohebná hadice s akusticky tlumícím účinkem</t>
  </si>
  <si>
    <t>728007.R</t>
  </si>
  <si>
    <t>Ohebná hadice, o 160 ohebná hadice s akusticky tlumícím účinkem</t>
  </si>
  <si>
    <t>728111114R00</t>
  </si>
  <si>
    <t>Montáž potrubí plechového čtyřhranného</t>
  </si>
  <si>
    <t>4298201011R</t>
  </si>
  <si>
    <t>Trouba rovná 4hranná</t>
  </si>
  <si>
    <t>728112111R00</t>
  </si>
  <si>
    <t>Montáž potrubí plechového kruhového do d 100 mm</t>
  </si>
  <si>
    <t>42981270R</t>
  </si>
  <si>
    <t>Potrubí Spiro pozink, d 100 mm vč. tvarovek</t>
  </si>
  <si>
    <t>728112112R00</t>
  </si>
  <si>
    <t>Montáž potrubí plechového kruhového do d 200 mm</t>
  </si>
  <si>
    <t>42981292R</t>
  </si>
  <si>
    <t>Potrubí Spiro pozink, d 140 mm vč. tvarovek</t>
  </si>
  <si>
    <t>42981303R</t>
  </si>
  <si>
    <t>Potrubí Spiro pozink, d 200 mm vč. tvarovek</t>
  </si>
  <si>
    <t>728112116R00</t>
  </si>
  <si>
    <t>Montáž potrubí plechového kruhového do d 600 mm</t>
  </si>
  <si>
    <t>42981380R</t>
  </si>
  <si>
    <t>Potrubí Spiro pozink, d 560 mm vč. tvarovek</t>
  </si>
  <si>
    <t>728611113R00</t>
  </si>
  <si>
    <t>Montáž ventilátoru radiálního D 125</t>
  </si>
  <si>
    <t>728611113R00.M</t>
  </si>
  <si>
    <t>Ventilátor radiální D 125</t>
  </si>
  <si>
    <t>728312122R00</t>
  </si>
  <si>
    <t>Montáž tlumiče kruhového do d 200 mm</t>
  </si>
  <si>
    <t>728312122R00.M1</t>
  </si>
  <si>
    <t>Tlumič kruhový 125x600</t>
  </si>
  <si>
    <t>728312162R00.M1</t>
  </si>
  <si>
    <t>Tlumič telefonní kruhový 160x500</t>
  </si>
  <si>
    <t>728212412R00</t>
  </si>
  <si>
    <t>Montáž klapky plechové kruhové do d 200 mm</t>
  </si>
  <si>
    <t>429853251R</t>
  </si>
  <si>
    <t>Klapka zpětná do potrubí průměr 125 mm motýlková</t>
  </si>
  <si>
    <t>728008.R</t>
  </si>
  <si>
    <t>Tvarovky a elementy potrubí jinde neuvedené</t>
  </si>
  <si>
    <t>728009.R</t>
  </si>
  <si>
    <t>Stavební přípomoce</t>
  </si>
  <si>
    <t>998728102R00</t>
  </si>
  <si>
    <t>Přesun hmot pro vzduchotechniku, výšky do 12 m</t>
  </si>
  <si>
    <t>VP : 0,8*2,5*1,7</t>
  </si>
  <si>
    <t>3,4*0,2</t>
  </si>
  <si>
    <t>133201101R00</t>
  </si>
  <si>
    <t>Hloubení šachet v hor.3 do 100 m3</t>
  </si>
  <si>
    <t>VŠ : 2*2*1,8</t>
  </si>
  <si>
    <t>133201109R00</t>
  </si>
  <si>
    <t>Příplatek za lepivost - hloubení šachet v hor.3</t>
  </si>
  <si>
    <t>7,2*0,2</t>
  </si>
  <si>
    <t>VP : 0,8*2,5*0,3</t>
  </si>
  <si>
    <t>VŠ : 3,14*1,2*1,8*0,2+3,14*0,6*0,6*1,9</t>
  </si>
  <si>
    <t>VP : 0,8*2,5*0,2</t>
  </si>
  <si>
    <t>VŠ : 3,14*1,2*1,8*0,2</t>
  </si>
  <si>
    <t>VP : 0,8*2,5*1,4</t>
  </si>
  <si>
    <t>VŠ : 7,2-(3,14*1,2*1,8*0,2)-3,14*0,6*0,6*1,8</t>
  </si>
  <si>
    <t>VP : 0,8*2,5*0,1</t>
  </si>
  <si>
    <t>VŠ : 3,14*0,6*0,6*0,1</t>
  </si>
  <si>
    <t>VP : 3</t>
  </si>
  <si>
    <t>899721111R00</t>
  </si>
  <si>
    <t>Fólie výstražná z PVC bílá, šířka 22 cm</t>
  </si>
  <si>
    <t>857701105RT1</t>
  </si>
  <si>
    <t>Montáž tvarovek odbočných, tvárná litina DN 200</t>
  </si>
  <si>
    <t>42273535R</t>
  </si>
  <si>
    <t>Pas navrtávací na lit. potrubí 200 mm</t>
  </si>
  <si>
    <t>893153122RT2</t>
  </si>
  <si>
    <t>Osazení šachty vodoměrné plastové samonosné kruhové vnějšího průměru přes 1,0 m do 1,5 m s dodávkou šachty D 1200 x 1500 mm z polypropylenu</t>
  </si>
  <si>
    <t>Osazení poklopu s rámem do 150 kg včetně dodávky poklopu kruhového D 600</t>
  </si>
  <si>
    <t>722212111R00</t>
  </si>
  <si>
    <t>Šoupátka PN 10, se zemní soupravou a poklopem, DN 40 mm</t>
  </si>
  <si>
    <t>Kohout vodovodní, kulový, 2x vnitřní závit, DN 25 mm</t>
  </si>
  <si>
    <t>722237134R00</t>
  </si>
  <si>
    <t>Kohout vodovodní, kulový s vypouštěním, DN 32 mm</t>
  </si>
  <si>
    <t>722236414R00</t>
  </si>
  <si>
    <t>Ventil regulační, přímý, s měřicím ventilem</t>
  </si>
  <si>
    <t>4848160302.R</t>
  </si>
  <si>
    <t>Oddělovač toku DN 25 mm</t>
  </si>
  <si>
    <t>splašková+dešťová kanalizace : 9*1*2,5</t>
  </si>
  <si>
    <t>22,5*0,2</t>
  </si>
  <si>
    <t>151101102R00</t>
  </si>
  <si>
    <t>Pažení a rozepření stěn rýh - příložné - hl.do 4 m</t>
  </si>
  <si>
    <t>9*2,4*2</t>
  </si>
  <si>
    <t>151101112R00</t>
  </si>
  <si>
    <t>Odstranění pažení stěn rýh - příložné - hl. do 4 m</t>
  </si>
  <si>
    <t>splašková+dešťová kanalizace : 9*1*0,4</t>
  </si>
  <si>
    <t>splašková+dešťová kanalizace : 9*1*0,3</t>
  </si>
  <si>
    <t>splašková+dešťová kanalizace : 9*1*2</t>
  </si>
  <si>
    <t>splašková+dešťová kanalizace : 9*1*0,15</t>
  </si>
  <si>
    <t>splašková+dešťová kanalizace : 9</t>
  </si>
  <si>
    <t>8001.R</t>
  </si>
  <si>
    <t>Napojení na stávající kanalizaci vč. dodávky materiálu</t>
  </si>
  <si>
    <t>132201110R00</t>
  </si>
  <si>
    <t>Hloubení rýh š.do 60 cm v hor.3 do 50 m3, STROJNĚ</t>
  </si>
  <si>
    <t>plynovod : 3*0,8*1,1</t>
  </si>
  <si>
    <t>2,64*0,2</t>
  </si>
  <si>
    <t>plynovod : 3*0,8*(1,1-0,8)</t>
  </si>
  <si>
    <t>plynovod : 3*0,8*0,2</t>
  </si>
  <si>
    <t>plynovod : 3*0,8*0,8</t>
  </si>
  <si>
    <t>plynovod : 3*0,8*0,1</t>
  </si>
  <si>
    <t>Plynovod : 4</t>
  </si>
  <si>
    <t>286136312R</t>
  </si>
  <si>
    <t>Trubka plynová RC PE 100, rozměr 32 x 3,0 mm, SDR 11</t>
  </si>
  <si>
    <t>891249111R00</t>
  </si>
  <si>
    <t>Montáž navrtávacích armatur</t>
  </si>
  <si>
    <t>28613062.MR</t>
  </si>
  <si>
    <t>T-kus odbočkový navrtávací 63 - 32 mm PE 100 plyn</t>
  </si>
  <si>
    <t>286136315R</t>
  </si>
  <si>
    <t>Trubka plynová RC1 PE 100, rozměr 63 x 5,8 mm, SDR 11 - chránička</t>
  </si>
  <si>
    <t>899304OA0</t>
  </si>
  <si>
    <t>DOPLŇKY NA PLYN POTRUBÍ - PILÍŘ HUP</t>
  </si>
  <si>
    <t>KUS</t>
  </si>
  <si>
    <t>EXP 23</t>
  </si>
  <si>
    <t>723120204R00</t>
  </si>
  <si>
    <t>Potrubí ocelové závitové svařované DN 25 mm</t>
  </si>
  <si>
    <t>723237215R00</t>
  </si>
  <si>
    <t>Kohout kulový, DN 25 mm</t>
  </si>
  <si>
    <t>722171214.R</t>
  </si>
  <si>
    <t>Ochranný profil pro potrubí DN do 25 vedené stěnou D+M</t>
  </si>
  <si>
    <t>7230001.R</t>
  </si>
  <si>
    <t>Tvarovky jinde neuvedené, přechody, šroubení D+M</t>
  </si>
  <si>
    <t>7230003.R</t>
  </si>
  <si>
    <t>Označení potrubí D+M</t>
  </si>
  <si>
    <t>723190907R00</t>
  </si>
  <si>
    <t>Odvzdušnění a napuštění plynového potrubí</t>
  </si>
  <si>
    <t>723190909R00</t>
  </si>
  <si>
    <t>Zkouška tlaková  plynového potrubí</t>
  </si>
  <si>
    <t>7230002.R</t>
  </si>
  <si>
    <t>Dopojení plynových kotlů</t>
  </si>
  <si>
    <t>723239201R00</t>
  </si>
  <si>
    <t>Montáž regulátoru do DN 40</t>
  </si>
  <si>
    <t>40562327R</t>
  </si>
  <si>
    <t>Regulátor tlaku plynu EKB 10</t>
  </si>
  <si>
    <t>723160334R00</t>
  </si>
  <si>
    <t>Rozpěrka přípojky plynoměru</t>
  </si>
  <si>
    <t>723261912R00</t>
  </si>
  <si>
    <t>Montáž plynoměrů G4</t>
  </si>
  <si>
    <t>38822269R</t>
  </si>
  <si>
    <t>Plynoměr membránový BK G 4 se šroubením</t>
  </si>
  <si>
    <t>734421160R00</t>
  </si>
  <si>
    <t>Tlakoměr 0-160 kPa</t>
  </si>
  <si>
    <t>766697111R00</t>
  </si>
  <si>
    <t>Montáž dvířek plynoměru 1křídl.kompl,do 90x120 cm</t>
  </si>
  <si>
    <t>553476520R</t>
  </si>
  <si>
    <t>Dvířka revizní pro plynoměry 600 x 800 mm, pozink</t>
  </si>
  <si>
    <t>7230004.R</t>
  </si>
  <si>
    <t>998723101R00</t>
  </si>
  <si>
    <t>Přesun hmot pro vnitřní plynovod, výšky do 6 m</t>
  </si>
  <si>
    <t>M210001.R</t>
  </si>
  <si>
    <t>Elektroinstalace viz. samostatný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</si>
</sst>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11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4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4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0" fontId="3" fillId="3" borderId="36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164" fontId="3" fillId="0" borderId="35" xfId="0" applyNumberFormat="1" applyFont="1" applyBorder="1" applyAlignment="1">
      <alignment vertical="center"/>
    </xf>
    <xf numFmtId="164" fontId="3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3" borderId="39" xfId="0" applyNumberFormat="1" applyFont="1" applyFill="1" applyBorder="1" applyAlignment="1">
      <alignment horizontal="center" vertical="center"/>
    </xf>
    <xf numFmtId="4" fontId="3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5" fillId="3" borderId="0" xfId="0" applyNumberFormat="1" applyFont="1" applyFill="1" applyBorder="1" applyAlignment="1">
      <alignment vertical="top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9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40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6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19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sheetProtection algorithmName="SHA-512" hashValue="VxIc5RUKF7tBLC3un7bPrJMKfmhOZHCi/cXPSlvlGlw7RNS9VoSVco4IlsQqZwP2OEXmHvhBOxVWbwNAo1Vc2A==" saltValue="I5+FUD7gF9YYidc2tgCSM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5AAC-3711-45AD-BE86-B611CDBDC8E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176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177</v>
      </c>
    </row>
    <row r="3" spans="1:60" ht="24.95" customHeight="1" x14ac:dyDescent="0.2">
      <c r="A3" s="196" t="s">
        <v>9</v>
      </c>
      <c r="B3" s="49" t="s">
        <v>49</v>
      </c>
      <c r="C3" s="199" t="s">
        <v>53</v>
      </c>
      <c r="D3" s="197"/>
      <c r="E3" s="197"/>
      <c r="F3" s="197"/>
      <c r="G3" s="198"/>
      <c r="AC3" s="174" t="s">
        <v>177</v>
      </c>
      <c r="AG3" t="s">
        <v>178</v>
      </c>
    </row>
    <row r="4" spans="1:60" ht="24.95" customHeight="1" x14ac:dyDescent="0.2">
      <c r="A4" s="200" t="s">
        <v>10</v>
      </c>
      <c r="B4" s="201" t="s">
        <v>57</v>
      </c>
      <c r="C4" s="202" t="s">
        <v>58</v>
      </c>
      <c r="D4" s="203"/>
      <c r="E4" s="203"/>
      <c r="F4" s="203"/>
      <c r="G4" s="204"/>
      <c r="AG4" t="s">
        <v>179</v>
      </c>
    </row>
    <row r="5" spans="1:60" x14ac:dyDescent="0.2">
      <c r="D5" s="10"/>
    </row>
    <row r="6" spans="1:60" ht="38.25" x14ac:dyDescent="0.2">
      <c r="A6" s="206" t="s">
        <v>180</v>
      </c>
      <c r="B6" s="208" t="s">
        <v>181</v>
      </c>
      <c r="C6" s="208" t="s">
        <v>182</v>
      </c>
      <c r="D6" s="207" t="s">
        <v>183</v>
      </c>
      <c r="E6" s="206" t="s">
        <v>184</v>
      </c>
      <c r="F6" s="205" t="s">
        <v>185</v>
      </c>
      <c r="G6" s="206" t="s">
        <v>31</v>
      </c>
      <c r="H6" s="209" t="s">
        <v>32</v>
      </c>
      <c r="I6" s="209" t="s">
        <v>186</v>
      </c>
      <c r="J6" s="209" t="s">
        <v>33</v>
      </c>
      <c r="K6" s="209" t="s">
        <v>187</v>
      </c>
      <c r="L6" s="209" t="s">
        <v>188</v>
      </c>
      <c r="M6" s="209" t="s">
        <v>189</v>
      </c>
      <c r="N6" s="209" t="s">
        <v>190</v>
      </c>
      <c r="O6" s="209" t="s">
        <v>191</v>
      </c>
      <c r="P6" s="209" t="s">
        <v>192</v>
      </c>
      <c r="Q6" s="209" t="s">
        <v>193</v>
      </c>
      <c r="R6" s="209" t="s">
        <v>194</v>
      </c>
      <c r="S6" s="209" t="s">
        <v>195</v>
      </c>
      <c r="T6" s="209" t="s">
        <v>196</v>
      </c>
      <c r="U6" s="209" t="s">
        <v>197</v>
      </c>
      <c r="V6" s="209" t="s">
        <v>198</v>
      </c>
      <c r="W6" s="209" t="s">
        <v>199</v>
      </c>
      <c r="X6" s="209" t="s">
        <v>200</v>
      </c>
      <c r="Y6" s="209" t="s">
        <v>201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202</v>
      </c>
      <c r="B8" s="237" t="s">
        <v>85</v>
      </c>
      <c r="C8" s="255" t="s">
        <v>86</v>
      </c>
      <c r="D8" s="238"/>
      <c r="E8" s="239"/>
      <c r="F8" s="240"/>
      <c r="G8" s="241">
        <f>SUMIF(AG9:AG28,"&lt;&gt;NOR",G9:G28)</f>
        <v>0</v>
      </c>
      <c r="H8" s="235"/>
      <c r="I8" s="235">
        <f>SUM(I9:I28)</f>
        <v>0</v>
      </c>
      <c r="J8" s="235"/>
      <c r="K8" s="235">
        <f>SUM(K9:K28)</f>
        <v>0</v>
      </c>
      <c r="L8" s="235"/>
      <c r="M8" s="235">
        <f>SUM(M9:M28)</f>
        <v>0</v>
      </c>
      <c r="N8" s="234"/>
      <c r="O8" s="234">
        <f>SUM(O9:O28)</f>
        <v>2.99</v>
      </c>
      <c r="P8" s="234"/>
      <c r="Q8" s="234">
        <f>SUM(Q9:Q28)</f>
        <v>0</v>
      </c>
      <c r="R8" s="235"/>
      <c r="S8" s="235"/>
      <c r="T8" s="235"/>
      <c r="U8" s="235"/>
      <c r="V8" s="235">
        <f>SUM(V9:V28)</f>
        <v>28.689999999999998</v>
      </c>
      <c r="W8" s="235"/>
      <c r="X8" s="235"/>
      <c r="Y8" s="235"/>
      <c r="AG8" t="s">
        <v>203</v>
      </c>
    </row>
    <row r="9" spans="1:60" outlineLevel="1" x14ac:dyDescent="0.2">
      <c r="A9" s="243">
        <v>1</v>
      </c>
      <c r="B9" s="244" t="s">
        <v>367</v>
      </c>
      <c r="C9" s="256" t="s">
        <v>368</v>
      </c>
      <c r="D9" s="245" t="s">
        <v>206</v>
      </c>
      <c r="E9" s="246">
        <v>3.4</v>
      </c>
      <c r="F9" s="247"/>
      <c r="G9" s="248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</v>
      </c>
      <c r="Q9" s="229">
        <f>ROUND(E9*P9,2)</f>
        <v>0</v>
      </c>
      <c r="R9" s="230"/>
      <c r="S9" s="230" t="s">
        <v>207</v>
      </c>
      <c r="T9" s="230" t="s">
        <v>208</v>
      </c>
      <c r="U9" s="230">
        <v>0.36499999999999999</v>
      </c>
      <c r="V9" s="230">
        <f>ROUND(E9*U9,2)</f>
        <v>1.24</v>
      </c>
      <c r="W9" s="230"/>
      <c r="X9" s="230" t="s">
        <v>209</v>
      </c>
      <c r="Y9" s="230" t="s">
        <v>210</v>
      </c>
      <c r="Z9" s="210"/>
      <c r="AA9" s="210"/>
      <c r="AB9" s="210"/>
      <c r="AC9" s="210"/>
      <c r="AD9" s="210"/>
      <c r="AE9" s="210"/>
      <c r="AF9" s="210"/>
      <c r="AG9" s="210" t="s">
        <v>211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57" t="s">
        <v>1720</v>
      </c>
      <c r="D10" s="232"/>
      <c r="E10" s="233">
        <v>3.4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213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3">
        <v>2</v>
      </c>
      <c r="B11" s="244" t="s">
        <v>372</v>
      </c>
      <c r="C11" s="256" t="s">
        <v>373</v>
      </c>
      <c r="D11" s="245" t="s">
        <v>206</v>
      </c>
      <c r="E11" s="246">
        <v>0.68</v>
      </c>
      <c r="F11" s="247"/>
      <c r="G11" s="248">
        <f>ROUND(E11*F11,2)</f>
        <v>0</v>
      </c>
      <c r="H11" s="231"/>
      <c r="I11" s="230">
        <f>ROUND(E11*H11,2)</f>
        <v>0</v>
      </c>
      <c r="J11" s="231"/>
      <c r="K11" s="230">
        <f>ROUND(E11*J11,2)</f>
        <v>0</v>
      </c>
      <c r="L11" s="230">
        <v>21</v>
      </c>
      <c r="M11" s="230">
        <f>G11*(1+L11/100)</f>
        <v>0</v>
      </c>
      <c r="N11" s="229">
        <v>0</v>
      </c>
      <c r="O11" s="229">
        <f>ROUND(E11*N11,2)</f>
        <v>0</v>
      </c>
      <c r="P11" s="229">
        <v>0</v>
      </c>
      <c r="Q11" s="229">
        <f>ROUND(E11*P11,2)</f>
        <v>0</v>
      </c>
      <c r="R11" s="230"/>
      <c r="S11" s="230" t="s">
        <v>207</v>
      </c>
      <c r="T11" s="230" t="s">
        <v>208</v>
      </c>
      <c r="U11" s="230">
        <v>8.4000000000000005E-2</v>
      </c>
      <c r="V11" s="230">
        <f>ROUND(E11*U11,2)</f>
        <v>0.06</v>
      </c>
      <c r="W11" s="230"/>
      <c r="X11" s="230" t="s">
        <v>209</v>
      </c>
      <c r="Y11" s="230" t="s">
        <v>210</v>
      </c>
      <c r="Z11" s="210"/>
      <c r="AA11" s="210"/>
      <c r="AB11" s="210"/>
      <c r="AC11" s="210"/>
      <c r="AD11" s="210"/>
      <c r="AE11" s="210"/>
      <c r="AF11" s="210"/>
      <c r="AG11" s="210" t="s">
        <v>211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2" x14ac:dyDescent="0.2">
      <c r="A12" s="227"/>
      <c r="B12" s="228"/>
      <c r="C12" s="257" t="s">
        <v>1721</v>
      </c>
      <c r="D12" s="232"/>
      <c r="E12" s="233">
        <v>0.68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213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3">
        <v>3</v>
      </c>
      <c r="B13" s="244" t="s">
        <v>1722</v>
      </c>
      <c r="C13" s="256" t="s">
        <v>1723</v>
      </c>
      <c r="D13" s="245" t="s">
        <v>206</v>
      </c>
      <c r="E13" s="246">
        <v>7.2</v>
      </c>
      <c r="F13" s="247"/>
      <c r="G13" s="248">
        <f>ROUND(E13*F13,2)</f>
        <v>0</v>
      </c>
      <c r="H13" s="231"/>
      <c r="I13" s="230">
        <f>ROUND(E13*H13,2)</f>
        <v>0</v>
      </c>
      <c r="J13" s="231"/>
      <c r="K13" s="230">
        <f>ROUND(E13*J13,2)</f>
        <v>0</v>
      </c>
      <c r="L13" s="230">
        <v>21</v>
      </c>
      <c r="M13" s="230">
        <f>G13*(1+L13/100)</f>
        <v>0</v>
      </c>
      <c r="N13" s="229">
        <v>0</v>
      </c>
      <c r="O13" s="229">
        <f>ROUND(E13*N13,2)</f>
        <v>0</v>
      </c>
      <c r="P13" s="229">
        <v>0</v>
      </c>
      <c r="Q13" s="229">
        <f>ROUND(E13*P13,2)</f>
        <v>0</v>
      </c>
      <c r="R13" s="230"/>
      <c r="S13" s="230" t="s">
        <v>207</v>
      </c>
      <c r="T13" s="230" t="s">
        <v>208</v>
      </c>
      <c r="U13" s="230">
        <v>3.1309999999999998</v>
      </c>
      <c r="V13" s="230">
        <f>ROUND(E13*U13,2)</f>
        <v>22.54</v>
      </c>
      <c r="W13" s="230"/>
      <c r="X13" s="230" t="s">
        <v>209</v>
      </c>
      <c r="Y13" s="230" t="s">
        <v>210</v>
      </c>
      <c r="Z13" s="210"/>
      <c r="AA13" s="210"/>
      <c r="AB13" s="210"/>
      <c r="AC13" s="210"/>
      <c r="AD13" s="210"/>
      <c r="AE13" s="210"/>
      <c r="AF13" s="210"/>
      <c r="AG13" s="210" t="s">
        <v>211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57" t="s">
        <v>1724</v>
      </c>
      <c r="D14" s="232"/>
      <c r="E14" s="233">
        <v>7.2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213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3">
        <v>4</v>
      </c>
      <c r="B15" s="244" t="s">
        <v>1725</v>
      </c>
      <c r="C15" s="256" t="s">
        <v>1726</v>
      </c>
      <c r="D15" s="245" t="s">
        <v>206</v>
      </c>
      <c r="E15" s="246">
        <v>1.44</v>
      </c>
      <c r="F15" s="247"/>
      <c r="G15" s="248">
        <f>ROUND(E15*F15,2)</f>
        <v>0</v>
      </c>
      <c r="H15" s="231"/>
      <c r="I15" s="230">
        <f>ROUND(E15*H15,2)</f>
        <v>0</v>
      </c>
      <c r="J15" s="231"/>
      <c r="K15" s="230">
        <f>ROUND(E15*J15,2)</f>
        <v>0</v>
      </c>
      <c r="L15" s="230">
        <v>21</v>
      </c>
      <c r="M15" s="230">
        <f>G15*(1+L15/100)</f>
        <v>0</v>
      </c>
      <c r="N15" s="229">
        <v>0</v>
      </c>
      <c r="O15" s="229">
        <f>ROUND(E15*N15,2)</f>
        <v>0</v>
      </c>
      <c r="P15" s="229">
        <v>0</v>
      </c>
      <c r="Q15" s="229">
        <f>ROUND(E15*P15,2)</f>
        <v>0</v>
      </c>
      <c r="R15" s="230"/>
      <c r="S15" s="230" t="s">
        <v>207</v>
      </c>
      <c r="T15" s="230" t="s">
        <v>208</v>
      </c>
      <c r="U15" s="230">
        <v>0.47399999999999998</v>
      </c>
      <c r="V15" s="230">
        <f>ROUND(E15*U15,2)</f>
        <v>0.68</v>
      </c>
      <c r="W15" s="230"/>
      <c r="X15" s="230" t="s">
        <v>209</v>
      </c>
      <c r="Y15" s="230" t="s">
        <v>210</v>
      </c>
      <c r="Z15" s="210"/>
      <c r="AA15" s="210"/>
      <c r="AB15" s="210"/>
      <c r="AC15" s="210"/>
      <c r="AD15" s="210"/>
      <c r="AE15" s="210"/>
      <c r="AF15" s="210"/>
      <c r="AG15" s="210" t="s">
        <v>211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27"/>
      <c r="B16" s="228"/>
      <c r="C16" s="257" t="s">
        <v>1727</v>
      </c>
      <c r="D16" s="232"/>
      <c r="E16" s="233">
        <v>1.44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213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43">
        <v>5</v>
      </c>
      <c r="B17" s="244" t="s">
        <v>396</v>
      </c>
      <c r="C17" s="256" t="s">
        <v>397</v>
      </c>
      <c r="D17" s="245" t="s">
        <v>206</v>
      </c>
      <c r="E17" s="246">
        <v>4.1042399999999999</v>
      </c>
      <c r="F17" s="247"/>
      <c r="G17" s="248">
        <f>ROUND(E17*F17,2)</f>
        <v>0</v>
      </c>
      <c r="H17" s="231"/>
      <c r="I17" s="230">
        <f>ROUND(E17*H17,2)</f>
        <v>0</v>
      </c>
      <c r="J17" s="231"/>
      <c r="K17" s="230">
        <f>ROUND(E17*J17,2)</f>
        <v>0</v>
      </c>
      <c r="L17" s="230">
        <v>21</v>
      </c>
      <c r="M17" s="230">
        <f>G17*(1+L17/100)</f>
        <v>0</v>
      </c>
      <c r="N17" s="229">
        <v>0</v>
      </c>
      <c r="O17" s="229">
        <f>ROUND(E17*N17,2)</f>
        <v>0</v>
      </c>
      <c r="P17" s="229">
        <v>0</v>
      </c>
      <c r="Q17" s="229">
        <f>ROUND(E17*P17,2)</f>
        <v>0</v>
      </c>
      <c r="R17" s="230"/>
      <c r="S17" s="230" t="s">
        <v>207</v>
      </c>
      <c r="T17" s="230" t="s">
        <v>208</v>
      </c>
      <c r="U17" s="230">
        <v>1.0999999999999999E-2</v>
      </c>
      <c r="V17" s="230">
        <f>ROUND(E17*U17,2)</f>
        <v>0.05</v>
      </c>
      <c r="W17" s="230"/>
      <c r="X17" s="230" t="s">
        <v>209</v>
      </c>
      <c r="Y17" s="230" t="s">
        <v>210</v>
      </c>
      <c r="Z17" s="210"/>
      <c r="AA17" s="210"/>
      <c r="AB17" s="210"/>
      <c r="AC17" s="210"/>
      <c r="AD17" s="210"/>
      <c r="AE17" s="210"/>
      <c r="AF17" s="210"/>
      <c r="AG17" s="210" t="s">
        <v>211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27"/>
      <c r="B18" s="228"/>
      <c r="C18" s="257" t="s">
        <v>1174</v>
      </c>
      <c r="D18" s="232"/>
      <c r="E18" s="233"/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213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3" x14ac:dyDescent="0.2">
      <c r="A19" s="227"/>
      <c r="B19" s="228"/>
      <c r="C19" s="257" t="s">
        <v>1728</v>
      </c>
      <c r="D19" s="232"/>
      <c r="E19" s="233">
        <v>0.6</v>
      </c>
      <c r="F19" s="230"/>
      <c r="G19" s="230"/>
      <c r="H19" s="230"/>
      <c r="I19" s="230"/>
      <c r="J19" s="230"/>
      <c r="K19" s="230"/>
      <c r="L19" s="230"/>
      <c r="M19" s="230"/>
      <c r="N19" s="229"/>
      <c r="O19" s="229"/>
      <c r="P19" s="229"/>
      <c r="Q19" s="229"/>
      <c r="R19" s="230"/>
      <c r="S19" s="230"/>
      <c r="T19" s="230"/>
      <c r="U19" s="230"/>
      <c r="V19" s="230"/>
      <c r="W19" s="230"/>
      <c r="X19" s="230"/>
      <c r="Y19" s="230"/>
      <c r="Z19" s="210"/>
      <c r="AA19" s="210"/>
      <c r="AB19" s="210"/>
      <c r="AC19" s="210"/>
      <c r="AD19" s="210"/>
      <c r="AE19" s="210"/>
      <c r="AF19" s="210"/>
      <c r="AG19" s="210" t="s">
        <v>213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3" x14ac:dyDescent="0.2">
      <c r="A20" s="227"/>
      <c r="B20" s="228"/>
      <c r="C20" s="257" t="s">
        <v>1729</v>
      </c>
      <c r="D20" s="232"/>
      <c r="E20" s="233">
        <v>3.5042399999999998</v>
      </c>
      <c r="F20" s="230"/>
      <c r="G20" s="230"/>
      <c r="H20" s="230"/>
      <c r="I20" s="230"/>
      <c r="J20" s="230"/>
      <c r="K20" s="230"/>
      <c r="L20" s="230"/>
      <c r="M20" s="230"/>
      <c r="N20" s="229"/>
      <c r="O20" s="229"/>
      <c r="P20" s="229"/>
      <c r="Q20" s="229"/>
      <c r="R20" s="230"/>
      <c r="S20" s="230"/>
      <c r="T20" s="230"/>
      <c r="U20" s="230"/>
      <c r="V20" s="230"/>
      <c r="W20" s="230"/>
      <c r="X20" s="230"/>
      <c r="Y20" s="230"/>
      <c r="Z20" s="210"/>
      <c r="AA20" s="210"/>
      <c r="AB20" s="210"/>
      <c r="AC20" s="210"/>
      <c r="AD20" s="210"/>
      <c r="AE20" s="210"/>
      <c r="AF20" s="210"/>
      <c r="AG20" s="210" t="s">
        <v>213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ht="22.5" outlineLevel="1" x14ac:dyDescent="0.2">
      <c r="A21" s="249">
        <v>6</v>
      </c>
      <c r="B21" s="250" t="s">
        <v>405</v>
      </c>
      <c r="C21" s="258" t="s">
        <v>406</v>
      </c>
      <c r="D21" s="251" t="s">
        <v>206</v>
      </c>
      <c r="E21" s="252">
        <v>4.1042399999999999</v>
      </c>
      <c r="F21" s="253"/>
      <c r="G21" s="254">
        <f>ROUND(E21*F21,2)</f>
        <v>0</v>
      </c>
      <c r="H21" s="231"/>
      <c r="I21" s="230">
        <f>ROUND(E21*H21,2)</f>
        <v>0</v>
      </c>
      <c r="J21" s="231"/>
      <c r="K21" s="230">
        <f>ROUND(E21*J21,2)</f>
        <v>0</v>
      </c>
      <c r="L21" s="230">
        <v>21</v>
      </c>
      <c r="M21" s="230">
        <f>G21*(1+L21/100)</f>
        <v>0</v>
      </c>
      <c r="N21" s="229">
        <v>0</v>
      </c>
      <c r="O21" s="229">
        <f>ROUND(E21*N21,2)</f>
        <v>0</v>
      </c>
      <c r="P21" s="229">
        <v>0</v>
      </c>
      <c r="Q21" s="229">
        <f>ROUND(E21*P21,2)</f>
        <v>0</v>
      </c>
      <c r="R21" s="230"/>
      <c r="S21" s="230" t="s">
        <v>207</v>
      </c>
      <c r="T21" s="230" t="s">
        <v>208</v>
      </c>
      <c r="U21" s="230">
        <v>0</v>
      </c>
      <c r="V21" s="230">
        <f>ROUND(E21*U21,2)</f>
        <v>0</v>
      </c>
      <c r="W21" s="230"/>
      <c r="X21" s="230" t="s">
        <v>209</v>
      </c>
      <c r="Y21" s="230" t="s">
        <v>210</v>
      </c>
      <c r="Z21" s="210"/>
      <c r="AA21" s="210"/>
      <c r="AB21" s="210"/>
      <c r="AC21" s="210"/>
      <c r="AD21" s="210"/>
      <c r="AE21" s="210"/>
      <c r="AF21" s="210"/>
      <c r="AG21" s="210" t="s">
        <v>211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ht="22.5" outlineLevel="1" x14ac:dyDescent="0.2">
      <c r="A22" s="243">
        <v>7</v>
      </c>
      <c r="B22" s="244" t="s">
        <v>1178</v>
      </c>
      <c r="C22" s="256" t="s">
        <v>1179</v>
      </c>
      <c r="D22" s="245" t="s">
        <v>206</v>
      </c>
      <c r="E22" s="246">
        <v>1.75648</v>
      </c>
      <c r="F22" s="247"/>
      <c r="G22" s="248">
        <f>ROUND(E22*F22,2)</f>
        <v>0</v>
      </c>
      <c r="H22" s="231"/>
      <c r="I22" s="230">
        <f>ROUND(E22*H22,2)</f>
        <v>0</v>
      </c>
      <c r="J22" s="231"/>
      <c r="K22" s="230">
        <f>ROUND(E22*J22,2)</f>
        <v>0</v>
      </c>
      <c r="L22" s="230">
        <v>21</v>
      </c>
      <c r="M22" s="230">
        <f>G22*(1+L22/100)</f>
        <v>0</v>
      </c>
      <c r="N22" s="229">
        <v>1.7</v>
      </c>
      <c r="O22" s="229">
        <f>ROUND(E22*N22,2)</f>
        <v>2.99</v>
      </c>
      <c r="P22" s="229">
        <v>0</v>
      </c>
      <c r="Q22" s="229">
        <f>ROUND(E22*P22,2)</f>
        <v>0</v>
      </c>
      <c r="R22" s="230"/>
      <c r="S22" s="230" t="s">
        <v>207</v>
      </c>
      <c r="T22" s="230" t="s">
        <v>208</v>
      </c>
      <c r="U22" s="230">
        <v>1.587</v>
      </c>
      <c r="V22" s="230">
        <f>ROUND(E22*U22,2)</f>
        <v>2.79</v>
      </c>
      <c r="W22" s="230"/>
      <c r="X22" s="230" t="s">
        <v>209</v>
      </c>
      <c r="Y22" s="230" t="s">
        <v>210</v>
      </c>
      <c r="Z22" s="210"/>
      <c r="AA22" s="210"/>
      <c r="AB22" s="210"/>
      <c r="AC22" s="210"/>
      <c r="AD22" s="210"/>
      <c r="AE22" s="210"/>
      <c r="AF22" s="210"/>
      <c r="AG22" s="210" t="s">
        <v>211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2" x14ac:dyDescent="0.2">
      <c r="A23" s="227"/>
      <c r="B23" s="228"/>
      <c r="C23" s="257" t="s">
        <v>1730</v>
      </c>
      <c r="D23" s="232"/>
      <c r="E23" s="233">
        <v>0.4</v>
      </c>
      <c r="F23" s="230"/>
      <c r="G23" s="230"/>
      <c r="H23" s="230"/>
      <c r="I23" s="230"/>
      <c r="J23" s="230"/>
      <c r="K23" s="230"/>
      <c r="L23" s="230"/>
      <c r="M23" s="230"/>
      <c r="N23" s="229"/>
      <c r="O23" s="229"/>
      <c r="P23" s="229"/>
      <c r="Q23" s="229"/>
      <c r="R23" s="230"/>
      <c r="S23" s="230"/>
      <c r="T23" s="230"/>
      <c r="U23" s="230"/>
      <c r="V23" s="230"/>
      <c r="W23" s="230"/>
      <c r="X23" s="230"/>
      <c r="Y23" s="230"/>
      <c r="Z23" s="210"/>
      <c r="AA23" s="210"/>
      <c r="AB23" s="210"/>
      <c r="AC23" s="210"/>
      <c r="AD23" s="210"/>
      <c r="AE23" s="210"/>
      <c r="AF23" s="210"/>
      <c r="AG23" s="210" t="s">
        <v>213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3" x14ac:dyDescent="0.2">
      <c r="A24" s="227"/>
      <c r="B24" s="228"/>
      <c r="C24" s="257" t="s">
        <v>1731</v>
      </c>
      <c r="D24" s="232"/>
      <c r="E24" s="233">
        <v>1.3564799999999999</v>
      </c>
      <c r="F24" s="230"/>
      <c r="G24" s="230"/>
      <c r="H24" s="230"/>
      <c r="I24" s="230"/>
      <c r="J24" s="230"/>
      <c r="K24" s="230"/>
      <c r="L24" s="230"/>
      <c r="M24" s="230"/>
      <c r="N24" s="229"/>
      <c r="O24" s="229"/>
      <c r="P24" s="229"/>
      <c r="Q24" s="229"/>
      <c r="R24" s="230"/>
      <c r="S24" s="230"/>
      <c r="T24" s="230"/>
      <c r="U24" s="230"/>
      <c r="V24" s="230"/>
      <c r="W24" s="230"/>
      <c r="X24" s="230"/>
      <c r="Y24" s="230"/>
      <c r="Z24" s="210"/>
      <c r="AA24" s="210"/>
      <c r="AB24" s="210"/>
      <c r="AC24" s="210"/>
      <c r="AD24" s="210"/>
      <c r="AE24" s="210"/>
      <c r="AF24" s="210"/>
      <c r="AG24" s="210" t="s">
        <v>213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43">
        <v>8</v>
      </c>
      <c r="B25" s="244" t="s">
        <v>407</v>
      </c>
      <c r="C25" s="256" t="s">
        <v>408</v>
      </c>
      <c r="D25" s="245" t="s">
        <v>206</v>
      </c>
      <c r="E25" s="246">
        <v>6.6087999999999996</v>
      </c>
      <c r="F25" s="247"/>
      <c r="G25" s="248">
        <f>ROUND(E25*F25,2)</f>
        <v>0</v>
      </c>
      <c r="H25" s="231"/>
      <c r="I25" s="230">
        <f>ROUND(E25*H25,2)</f>
        <v>0</v>
      </c>
      <c r="J25" s="231"/>
      <c r="K25" s="230">
        <f>ROUND(E25*J25,2)</f>
        <v>0</v>
      </c>
      <c r="L25" s="230">
        <v>21</v>
      </c>
      <c r="M25" s="230">
        <f>G25*(1+L25/100)</f>
        <v>0</v>
      </c>
      <c r="N25" s="229">
        <v>0</v>
      </c>
      <c r="O25" s="229">
        <f>ROUND(E25*N25,2)</f>
        <v>0</v>
      </c>
      <c r="P25" s="229">
        <v>0</v>
      </c>
      <c r="Q25" s="229">
        <f>ROUND(E25*P25,2)</f>
        <v>0</v>
      </c>
      <c r="R25" s="230"/>
      <c r="S25" s="230" t="s">
        <v>207</v>
      </c>
      <c r="T25" s="230" t="s">
        <v>208</v>
      </c>
      <c r="U25" s="230">
        <v>0.20200000000000001</v>
      </c>
      <c r="V25" s="230">
        <f>ROUND(E25*U25,2)</f>
        <v>1.33</v>
      </c>
      <c r="W25" s="230"/>
      <c r="X25" s="230" t="s">
        <v>209</v>
      </c>
      <c r="Y25" s="230" t="s">
        <v>210</v>
      </c>
      <c r="Z25" s="210"/>
      <c r="AA25" s="210"/>
      <c r="AB25" s="210"/>
      <c r="AC25" s="210"/>
      <c r="AD25" s="210"/>
      <c r="AE25" s="210"/>
      <c r="AF25" s="210"/>
      <c r="AG25" s="210" t="s">
        <v>211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27"/>
      <c r="B26" s="228"/>
      <c r="C26" s="257" t="s">
        <v>1183</v>
      </c>
      <c r="D26" s="232"/>
      <c r="E26" s="233"/>
      <c r="F26" s="230"/>
      <c r="G26" s="230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30"/>
      <c r="Z26" s="210"/>
      <c r="AA26" s="210"/>
      <c r="AB26" s="210"/>
      <c r="AC26" s="210"/>
      <c r="AD26" s="210"/>
      <c r="AE26" s="210"/>
      <c r="AF26" s="210"/>
      <c r="AG26" s="210" t="s">
        <v>213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3" x14ac:dyDescent="0.2">
      <c r="A27" s="227"/>
      <c r="B27" s="228"/>
      <c r="C27" s="257" t="s">
        <v>1732</v>
      </c>
      <c r="D27" s="232"/>
      <c r="E27" s="233">
        <v>2.8</v>
      </c>
      <c r="F27" s="230"/>
      <c r="G27" s="230"/>
      <c r="H27" s="230"/>
      <c r="I27" s="230"/>
      <c r="J27" s="230"/>
      <c r="K27" s="230"/>
      <c r="L27" s="230"/>
      <c r="M27" s="230"/>
      <c r="N27" s="229"/>
      <c r="O27" s="229"/>
      <c r="P27" s="229"/>
      <c r="Q27" s="229"/>
      <c r="R27" s="230"/>
      <c r="S27" s="230"/>
      <c r="T27" s="230"/>
      <c r="U27" s="230"/>
      <c r="V27" s="230"/>
      <c r="W27" s="230"/>
      <c r="X27" s="230"/>
      <c r="Y27" s="230"/>
      <c r="Z27" s="210"/>
      <c r="AA27" s="210"/>
      <c r="AB27" s="210"/>
      <c r="AC27" s="210"/>
      <c r="AD27" s="210"/>
      <c r="AE27" s="210"/>
      <c r="AF27" s="210"/>
      <c r="AG27" s="210" t="s">
        <v>213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3" x14ac:dyDescent="0.2">
      <c r="A28" s="227"/>
      <c r="B28" s="228"/>
      <c r="C28" s="257" t="s">
        <v>1733</v>
      </c>
      <c r="D28" s="232"/>
      <c r="E28" s="233">
        <v>3.8088000000000002</v>
      </c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213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x14ac:dyDescent="0.2">
      <c r="A29" s="236" t="s">
        <v>202</v>
      </c>
      <c r="B29" s="237" t="s">
        <v>93</v>
      </c>
      <c r="C29" s="255" t="s">
        <v>94</v>
      </c>
      <c r="D29" s="238"/>
      <c r="E29" s="239"/>
      <c r="F29" s="240"/>
      <c r="G29" s="241">
        <f>SUMIF(AG30:AG32,"&lt;&gt;NOR",G30:G32)</f>
        <v>0</v>
      </c>
      <c r="H29" s="235"/>
      <c r="I29" s="235">
        <f>SUM(I30:I32)</f>
        <v>0</v>
      </c>
      <c r="J29" s="235"/>
      <c r="K29" s="235">
        <f>SUM(K30:K32)</f>
        <v>0</v>
      </c>
      <c r="L29" s="235"/>
      <c r="M29" s="235">
        <f>SUM(M30:M32)</f>
        <v>0</v>
      </c>
      <c r="N29" s="234"/>
      <c r="O29" s="234">
        <f>SUM(O30:O32)</f>
        <v>0.59</v>
      </c>
      <c r="P29" s="234"/>
      <c r="Q29" s="234">
        <f>SUM(Q30:Q32)</f>
        <v>0</v>
      </c>
      <c r="R29" s="235"/>
      <c r="S29" s="235"/>
      <c r="T29" s="235"/>
      <c r="U29" s="235"/>
      <c r="V29" s="235">
        <f>SUM(V30:V32)</f>
        <v>0.53</v>
      </c>
      <c r="W29" s="235"/>
      <c r="X29" s="235"/>
      <c r="Y29" s="235"/>
      <c r="AG29" t="s">
        <v>203</v>
      </c>
    </row>
    <row r="30" spans="1:60" outlineLevel="1" x14ac:dyDescent="0.2">
      <c r="A30" s="243">
        <v>9</v>
      </c>
      <c r="B30" s="244" t="s">
        <v>1187</v>
      </c>
      <c r="C30" s="256" t="s">
        <v>1188</v>
      </c>
      <c r="D30" s="245" t="s">
        <v>206</v>
      </c>
      <c r="E30" s="246">
        <v>0.31303999999999998</v>
      </c>
      <c r="F30" s="247"/>
      <c r="G30" s="248">
        <f>ROUND(E30*F30,2)</f>
        <v>0</v>
      </c>
      <c r="H30" s="231"/>
      <c r="I30" s="230">
        <f>ROUND(E30*H30,2)</f>
        <v>0</v>
      </c>
      <c r="J30" s="231"/>
      <c r="K30" s="230">
        <f>ROUND(E30*J30,2)</f>
        <v>0</v>
      </c>
      <c r="L30" s="230">
        <v>21</v>
      </c>
      <c r="M30" s="230">
        <f>G30*(1+L30/100)</f>
        <v>0</v>
      </c>
      <c r="N30" s="229">
        <v>1.8907700000000001</v>
      </c>
      <c r="O30" s="229">
        <f>ROUND(E30*N30,2)</f>
        <v>0.59</v>
      </c>
      <c r="P30" s="229">
        <v>0</v>
      </c>
      <c r="Q30" s="229">
        <f>ROUND(E30*P30,2)</f>
        <v>0</v>
      </c>
      <c r="R30" s="230"/>
      <c r="S30" s="230" t="s">
        <v>207</v>
      </c>
      <c r="T30" s="230" t="s">
        <v>208</v>
      </c>
      <c r="U30" s="230">
        <v>1.6950000000000001</v>
      </c>
      <c r="V30" s="230">
        <f>ROUND(E30*U30,2)</f>
        <v>0.53</v>
      </c>
      <c r="W30" s="230"/>
      <c r="X30" s="230" t="s">
        <v>209</v>
      </c>
      <c r="Y30" s="230" t="s">
        <v>210</v>
      </c>
      <c r="Z30" s="210"/>
      <c r="AA30" s="210"/>
      <c r="AB30" s="210"/>
      <c r="AC30" s="210"/>
      <c r="AD30" s="210"/>
      <c r="AE30" s="210"/>
      <c r="AF30" s="210"/>
      <c r="AG30" s="210" t="s">
        <v>211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27"/>
      <c r="B31" s="228"/>
      <c r="C31" s="257" t="s">
        <v>1734</v>
      </c>
      <c r="D31" s="232"/>
      <c r="E31" s="233">
        <v>0.2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213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27"/>
      <c r="B32" s="228"/>
      <c r="C32" s="257" t="s">
        <v>1735</v>
      </c>
      <c r="D32" s="232"/>
      <c r="E32" s="233">
        <v>0.11304</v>
      </c>
      <c r="F32" s="230"/>
      <c r="G32" s="230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213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x14ac:dyDescent="0.2">
      <c r="A33" s="236" t="s">
        <v>202</v>
      </c>
      <c r="B33" s="237" t="s">
        <v>105</v>
      </c>
      <c r="C33" s="255" t="s">
        <v>106</v>
      </c>
      <c r="D33" s="238"/>
      <c r="E33" s="239"/>
      <c r="F33" s="240"/>
      <c r="G33" s="241">
        <f>SUMIF(AG34:AG44,"&lt;&gt;NOR",G34:G44)</f>
        <v>0</v>
      </c>
      <c r="H33" s="235"/>
      <c r="I33" s="235">
        <f>SUM(I34:I44)</f>
        <v>0</v>
      </c>
      <c r="J33" s="235"/>
      <c r="K33" s="235">
        <f>SUM(K34:K44)</f>
        <v>0</v>
      </c>
      <c r="L33" s="235"/>
      <c r="M33" s="235">
        <f>SUM(M34:M44)</f>
        <v>0</v>
      </c>
      <c r="N33" s="234"/>
      <c r="O33" s="234">
        <f>SUM(O34:O44)</f>
        <v>0.66</v>
      </c>
      <c r="P33" s="234"/>
      <c r="Q33" s="234">
        <f>SUM(Q34:Q44)</f>
        <v>0</v>
      </c>
      <c r="R33" s="235"/>
      <c r="S33" s="235"/>
      <c r="T33" s="235"/>
      <c r="U33" s="235"/>
      <c r="V33" s="235">
        <f>SUM(V34:V44)</f>
        <v>9.77</v>
      </c>
      <c r="W33" s="235"/>
      <c r="X33" s="235"/>
      <c r="Y33" s="235"/>
      <c r="AG33" t="s">
        <v>203</v>
      </c>
    </row>
    <row r="34" spans="1:60" outlineLevel="1" x14ac:dyDescent="0.2">
      <c r="A34" s="243">
        <v>10</v>
      </c>
      <c r="B34" s="244" t="s">
        <v>1212</v>
      </c>
      <c r="C34" s="256" t="s">
        <v>1213</v>
      </c>
      <c r="D34" s="245" t="s">
        <v>293</v>
      </c>
      <c r="E34" s="246">
        <v>3</v>
      </c>
      <c r="F34" s="247"/>
      <c r="G34" s="248">
        <f>ROUND(E34*F34,2)</f>
        <v>0</v>
      </c>
      <c r="H34" s="231"/>
      <c r="I34" s="230">
        <f>ROUND(E34*H34,2)</f>
        <v>0</v>
      </c>
      <c r="J34" s="231"/>
      <c r="K34" s="230">
        <f>ROUND(E34*J34,2)</f>
        <v>0</v>
      </c>
      <c r="L34" s="230">
        <v>21</v>
      </c>
      <c r="M34" s="230">
        <f>G34*(1+L34/100)</f>
        <v>0</v>
      </c>
      <c r="N34" s="229">
        <v>0</v>
      </c>
      <c r="O34" s="229">
        <f>ROUND(E34*N34,2)</f>
        <v>0</v>
      </c>
      <c r="P34" s="229">
        <v>0</v>
      </c>
      <c r="Q34" s="229">
        <f>ROUND(E34*P34,2)</f>
        <v>0</v>
      </c>
      <c r="R34" s="230"/>
      <c r="S34" s="230" t="s">
        <v>207</v>
      </c>
      <c r="T34" s="230" t="s">
        <v>208</v>
      </c>
      <c r="U34" s="230">
        <v>3.5999999999999997E-2</v>
      </c>
      <c r="V34" s="230">
        <f>ROUND(E34*U34,2)</f>
        <v>0.11</v>
      </c>
      <c r="W34" s="230"/>
      <c r="X34" s="230" t="s">
        <v>209</v>
      </c>
      <c r="Y34" s="230" t="s">
        <v>210</v>
      </c>
      <c r="Z34" s="210"/>
      <c r="AA34" s="210"/>
      <c r="AB34" s="210"/>
      <c r="AC34" s="210"/>
      <c r="AD34" s="210"/>
      <c r="AE34" s="210"/>
      <c r="AF34" s="210"/>
      <c r="AG34" s="210" t="s">
        <v>211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2" x14ac:dyDescent="0.2">
      <c r="A35" s="227"/>
      <c r="B35" s="228"/>
      <c r="C35" s="257" t="s">
        <v>1736</v>
      </c>
      <c r="D35" s="232"/>
      <c r="E35" s="233">
        <v>3</v>
      </c>
      <c r="F35" s="230"/>
      <c r="G35" s="230"/>
      <c r="H35" s="230"/>
      <c r="I35" s="230"/>
      <c r="J35" s="230"/>
      <c r="K35" s="230"/>
      <c r="L35" s="230"/>
      <c r="M35" s="230"/>
      <c r="N35" s="229"/>
      <c r="O35" s="229"/>
      <c r="P35" s="229"/>
      <c r="Q35" s="229"/>
      <c r="R35" s="230"/>
      <c r="S35" s="230"/>
      <c r="T35" s="230"/>
      <c r="U35" s="230"/>
      <c r="V35" s="230"/>
      <c r="W35" s="230"/>
      <c r="X35" s="230"/>
      <c r="Y35" s="230"/>
      <c r="Z35" s="210"/>
      <c r="AA35" s="210"/>
      <c r="AB35" s="210"/>
      <c r="AC35" s="210"/>
      <c r="AD35" s="210"/>
      <c r="AE35" s="210"/>
      <c r="AF35" s="210"/>
      <c r="AG35" s="210" t="s">
        <v>213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22.5" outlineLevel="1" x14ac:dyDescent="0.2">
      <c r="A36" s="243">
        <v>11</v>
      </c>
      <c r="B36" s="244" t="s">
        <v>1215</v>
      </c>
      <c r="C36" s="256" t="s">
        <v>1216</v>
      </c>
      <c r="D36" s="245" t="s">
        <v>293</v>
      </c>
      <c r="E36" s="246">
        <v>3.3</v>
      </c>
      <c r="F36" s="247"/>
      <c r="G36" s="248">
        <f>ROUND(E36*F36,2)</f>
        <v>0</v>
      </c>
      <c r="H36" s="231"/>
      <c r="I36" s="230">
        <f>ROUND(E36*H36,2)</f>
        <v>0</v>
      </c>
      <c r="J36" s="231"/>
      <c r="K36" s="230">
        <f>ROUND(E36*J36,2)</f>
        <v>0</v>
      </c>
      <c r="L36" s="230">
        <v>21</v>
      </c>
      <c r="M36" s="230">
        <f>G36*(1+L36/100)</f>
        <v>0</v>
      </c>
      <c r="N36" s="229">
        <v>4.2999999999999999E-4</v>
      </c>
      <c r="O36" s="229">
        <f>ROUND(E36*N36,2)</f>
        <v>0</v>
      </c>
      <c r="P36" s="229">
        <v>0</v>
      </c>
      <c r="Q36" s="229">
        <f>ROUND(E36*P36,2)</f>
        <v>0</v>
      </c>
      <c r="R36" s="230" t="s">
        <v>415</v>
      </c>
      <c r="S36" s="230" t="s">
        <v>207</v>
      </c>
      <c r="T36" s="230" t="s">
        <v>208</v>
      </c>
      <c r="U36" s="230">
        <v>0</v>
      </c>
      <c r="V36" s="230">
        <f>ROUND(E36*U36,2)</f>
        <v>0</v>
      </c>
      <c r="W36" s="230"/>
      <c r="X36" s="230" t="s">
        <v>416</v>
      </c>
      <c r="Y36" s="230" t="s">
        <v>210</v>
      </c>
      <c r="Z36" s="210"/>
      <c r="AA36" s="210"/>
      <c r="AB36" s="210"/>
      <c r="AC36" s="210"/>
      <c r="AD36" s="210"/>
      <c r="AE36" s="210"/>
      <c r="AF36" s="210"/>
      <c r="AG36" s="210" t="s">
        <v>417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2" x14ac:dyDescent="0.2">
      <c r="A37" s="227"/>
      <c r="B37" s="228"/>
      <c r="C37" s="257" t="s">
        <v>1736</v>
      </c>
      <c r="D37" s="232"/>
      <c r="E37" s="233">
        <v>3</v>
      </c>
      <c r="F37" s="230"/>
      <c r="G37" s="230"/>
      <c r="H37" s="230"/>
      <c r="I37" s="230"/>
      <c r="J37" s="230"/>
      <c r="K37" s="230"/>
      <c r="L37" s="230"/>
      <c r="M37" s="230"/>
      <c r="N37" s="229"/>
      <c r="O37" s="229"/>
      <c r="P37" s="229"/>
      <c r="Q37" s="229"/>
      <c r="R37" s="230"/>
      <c r="S37" s="230"/>
      <c r="T37" s="230"/>
      <c r="U37" s="230"/>
      <c r="V37" s="230"/>
      <c r="W37" s="230"/>
      <c r="X37" s="230"/>
      <c r="Y37" s="230"/>
      <c r="Z37" s="210"/>
      <c r="AA37" s="210"/>
      <c r="AB37" s="210"/>
      <c r="AC37" s="210"/>
      <c r="AD37" s="210"/>
      <c r="AE37" s="210"/>
      <c r="AF37" s="210"/>
      <c r="AG37" s="210" t="s">
        <v>213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3" x14ac:dyDescent="0.2">
      <c r="A38" s="227"/>
      <c r="B38" s="228"/>
      <c r="C38" s="268" t="s">
        <v>422</v>
      </c>
      <c r="D38" s="266"/>
      <c r="E38" s="267">
        <v>0.3</v>
      </c>
      <c r="F38" s="230"/>
      <c r="G38" s="230"/>
      <c r="H38" s="230"/>
      <c r="I38" s="230"/>
      <c r="J38" s="230"/>
      <c r="K38" s="230"/>
      <c r="L38" s="230"/>
      <c r="M38" s="230"/>
      <c r="N38" s="229"/>
      <c r="O38" s="229"/>
      <c r="P38" s="229"/>
      <c r="Q38" s="229"/>
      <c r="R38" s="230"/>
      <c r="S38" s="230"/>
      <c r="T38" s="230"/>
      <c r="U38" s="230"/>
      <c r="V38" s="230"/>
      <c r="W38" s="230"/>
      <c r="X38" s="230"/>
      <c r="Y38" s="230"/>
      <c r="Z38" s="210"/>
      <c r="AA38" s="210"/>
      <c r="AB38" s="210"/>
      <c r="AC38" s="210"/>
      <c r="AD38" s="210"/>
      <c r="AE38" s="210"/>
      <c r="AF38" s="210"/>
      <c r="AG38" s="210" t="s">
        <v>213</v>
      </c>
      <c r="AH38" s="210">
        <v>4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49">
        <v>12</v>
      </c>
      <c r="B39" s="250" t="s">
        <v>1737</v>
      </c>
      <c r="C39" s="258" t="s">
        <v>1738</v>
      </c>
      <c r="D39" s="251" t="s">
        <v>293</v>
      </c>
      <c r="E39" s="252">
        <v>3</v>
      </c>
      <c r="F39" s="253"/>
      <c r="G39" s="254">
        <f>ROUND(E39*F39,2)</f>
        <v>0</v>
      </c>
      <c r="H39" s="231"/>
      <c r="I39" s="230">
        <f>ROUND(E39*H39,2)</f>
        <v>0</v>
      </c>
      <c r="J39" s="231"/>
      <c r="K39" s="230">
        <f>ROUND(E39*J39,2)</f>
        <v>0</v>
      </c>
      <c r="L39" s="230">
        <v>21</v>
      </c>
      <c r="M39" s="230">
        <f>G39*(1+L39/100)</f>
        <v>0</v>
      </c>
      <c r="N39" s="229">
        <v>0</v>
      </c>
      <c r="O39" s="229">
        <f>ROUND(E39*N39,2)</f>
        <v>0</v>
      </c>
      <c r="P39" s="229">
        <v>0</v>
      </c>
      <c r="Q39" s="229">
        <f>ROUND(E39*P39,2)</f>
        <v>0</v>
      </c>
      <c r="R39" s="230"/>
      <c r="S39" s="230" t="s">
        <v>207</v>
      </c>
      <c r="T39" s="230" t="s">
        <v>208</v>
      </c>
      <c r="U39" s="230">
        <v>2.5999999999999999E-2</v>
      </c>
      <c r="V39" s="230">
        <f>ROUND(E39*U39,2)</f>
        <v>0.08</v>
      </c>
      <c r="W39" s="230"/>
      <c r="X39" s="230" t="s">
        <v>209</v>
      </c>
      <c r="Y39" s="230" t="s">
        <v>210</v>
      </c>
      <c r="Z39" s="210"/>
      <c r="AA39" s="210"/>
      <c r="AB39" s="210"/>
      <c r="AC39" s="210"/>
      <c r="AD39" s="210"/>
      <c r="AE39" s="210"/>
      <c r="AF39" s="210"/>
      <c r="AG39" s="210" t="s">
        <v>211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9">
        <v>13</v>
      </c>
      <c r="B40" s="250" t="s">
        <v>1739</v>
      </c>
      <c r="C40" s="258" t="s">
        <v>1740</v>
      </c>
      <c r="D40" s="251" t="s">
        <v>260</v>
      </c>
      <c r="E40" s="252">
        <v>1</v>
      </c>
      <c r="F40" s="253"/>
      <c r="G40" s="254">
        <f>ROUND(E40*F40,2)</f>
        <v>0</v>
      </c>
      <c r="H40" s="231"/>
      <c r="I40" s="230">
        <f>ROUND(E40*H40,2)</f>
        <v>0</v>
      </c>
      <c r="J40" s="231"/>
      <c r="K40" s="230">
        <f>ROUND(E40*J40,2)</f>
        <v>0</v>
      </c>
      <c r="L40" s="230">
        <v>21</v>
      </c>
      <c r="M40" s="230">
        <f>G40*(1+L40/100)</f>
        <v>0</v>
      </c>
      <c r="N40" s="229">
        <v>1.41E-3</v>
      </c>
      <c r="O40" s="229">
        <f>ROUND(E40*N40,2)</f>
        <v>0</v>
      </c>
      <c r="P40" s="229">
        <v>0</v>
      </c>
      <c r="Q40" s="229">
        <f>ROUND(E40*P40,2)</f>
        <v>0</v>
      </c>
      <c r="R40" s="230"/>
      <c r="S40" s="230" t="s">
        <v>207</v>
      </c>
      <c r="T40" s="230" t="s">
        <v>208</v>
      </c>
      <c r="U40" s="230">
        <v>2.3732000000000002</v>
      </c>
      <c r="V40" s="230">
        <f>ROUND(E40*U40,2)</f>
        <v>2.37</v>
      </c>
      <c r="W40" s="230"/>
      <c r="X40" s="230" t="s">
        <v>209</v>
      </c>
      <c r="Y40" s="230" t="s">
        <v>210</v>
      </c>
      <c r="Z40" s="210"/>
      <c r="AA40" s="210"/>
      <c r="AB40" s="210"/>
      <c r="AC40" s="210"/>
      <c r="AD40" s="210"/>
      <c r="AE40" s="210"/>
      <c r="AF40" s="210"/>
      <c r="AG40" s="210" t="s">
        <v>211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49">
        <v>14</v>
      </c>
      <c r="B41" s="250" t="s">
        <v>1741</v>
      </c>
      <c r="C41" s="258" t="s">
        <v>1742</v>
      </c>
      <c r="D41" s="251" t="s">
        <v>260</v>
      </c>
      <c r="E41" s="252">
        <v>1</v>
      </c>
      <c r="F41" s="253"/>
      <c r="G41" s="254">
        <f>ROUND(E41*F41,2)</f>
        <v>0</v>
      </c>
      <c r="H41" s="231"/>
      <c r="I41" s="230">
        <f>ROUND(E41*H41,2)</f>
        <v>0</v>
      </c>
      <c r="J41" s="231"/>
      <c r="K41" s="230">
        <f>ROUND(E41*J41,2)</f>
        <v>0</v>
      </c>
      <c r="L41" s="230">
        <v>21</v>
      </c>
      <c r="M41" s="230">
        <f>G41*(1+L41/100)</f>
        <v>0</v>
      </c>
      <c r="N41" s="229">
        <v>9.9000000000000008E-3</v>
      </c>
      <c r="O41" s="229">
        <f>ROUND(E41*N41,2)</f>
        <v>0.01</v>
      </c>
      <c r="P41" s="229">
        <v>0</v>
      </c>
      <c r="Q41" s="229">
        <f>ROUND(E41*P41,2)</f>
        <v>0</v>
      </c>
      <c r="R41" s="230" t="s">
        <v>415</v>
      </c>
      <c r="S41" s="230" t="s">
        <v>207</v>
      </c>
      <c r="T41" s="230" t="s">
        <v>208</v>
      </c>
      <c r="U41" s="230">
        <v>0</v>
      </c>
      <c r="V41" s="230">
        <f>ROUND(E41*U41,2)</f>
        <v>0</v>
      </c>
      <c r="W41" s="230"/>
      <c r="X41" s="230" t="s">
        <v>416</v>
      </c>
      <c r="Y41" s="230" t="s">
        <v>210</v>
      </c>
      <c r="Z41" s="210"/>
      <c r="AA41" s="210"/>
      <c r="AB41" s="210"/>
      <c r="AC41" s="210"/>
      <c r="AD41" s="210"/>
      <c r="AE41" s="210"/>
      <c r="AF41" s="210"/>
      <c r="AG41" s="210" t="s">
        <v>417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ht="45" outlineLevel="1" x14ac:dyDescent="0.2">
      <c r="A42" s="249">
        <v>15</v>
      </c>
      <c r="B42" s="250" t="s">
        <v>1743</v>
      </c>
      <c r="C42" s="258" t="s">
        <v>1744</v>
      </c>
      <c r="D42" s="251" t="s">
        <v>260</v>
      </c>
      <c r="E42" s="252">
        <v>1</v>
      </c>
      <c r="F42" s="253"/>
      <c r="G42" s="254">
        <f>ROUND(E42*F42,2)</f>
        <v>0</v>
      </c>
      <c r="H42" s="231"/>
      <c r="I42" s="230">
        <f>ROUND(E42*H42,2)</f>
        <v>0</v>
      </c>
      <c r="J42" s="231"/>
      <c r="K42" s="230">
        <f>ROUND(E42*J42,2)</f>
        <v>0</v>
      </c>
      <c r="L42" s="230">
        <v>21</v>
      </c>
      <c r="M42" s="230">
        <f>G42*(1+L42/100)</f>
        <v>0</v>
      </c>
      <c r="N42" s="229">
        <v>0.45084999999999997</v>
      </c>
      <c r="O42" s="229">
        <f>ROUND(E42*N42,2)</f>
        <v>0.45</v>
      </c>
      <c r="P42" s="229">
        <v>0</v>
      </c>
      <c r="Q42" s="229">
        <f>ROUND(E42*P42,2)</f>
        <v>0</v>
      </c>
      <c r="R42" s="230"/>
      <c r="S42" s="230" t="s">
        <v>207</v>
      </c>
      <c r="T42" s="230" t="s">
        <v>208</v>
      </c>
      <c r="U42" s="230">
        <v>3.8</v>
      </c>
      <c r="V42" s="230">
        <f>ROUND(E42*U42,2)</f>
        <v>3.8</v>
      </c>
      <c r="W42" s="230"/>
      <c r="X42" s="230" t="s">
        <v>209</v>
      </c>
      <c r="Y42" s="230" t="s">
        <v>210</v>
      </c>
      <c r="Z42" s="210"/>
      <c r="AA42" s="210"/>
      <c r="AB42" s="210"/>
      <c r="AC42" s="210"/>
      <c r="AD42" s="210"/>
      <c r="AE42" s="210"/>
      <c r="AF42" s="210"/>
      <c r="AG42" s="210" t="s">
        <v>211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ht="22.5" outlineLevel="1" x14ac:dyDescent="0.2">
      <c r="A43" s="249">
        <v>16</v>
      </c>
      <c r="B43" s="250" t="s">
        <v>1005</v>
      </c>
      <c r="C43" s="258" t="s">
        <v>1745</v>
      </c>
      <c r="D43" s="251" t="s">
        <v>260</v>
      </c>
      <c r="E43" s="252">
        <v>1</v>
      </c>
      <c r="F43" s="253"/>
      <c r="G43" s="254">
        <f>ROUND(E43*F43,2)</f>
        <v>0</v>
      </c>
      <c r="H43" s="231"/>
      <c r="I43" s="230">
        <f>ROUND(E43*H43,2)</f>
        <v>0</v>
      </c>
      <c r="J43" s="231"/>
      <c r="K43" s="230">
        <f>ROUND(E43*J43,2)</f>
        <v>0</v>
      </c>
      <c r="L43" s="230">
        <v>21</v>
      </c>
      <c r="M43" s="230">
        <f>G43*(1+L43/100)</f>
        <v>0</v>
      </c>
      <c r="N43" s="229">
        <v>0.16502</v>
      </c>
      <c r="O43" s="229">
        <f>ROUND(E43*N43,2)</f>
        <v>0.17</v>
      </c>
      <c r="P43" s="229">
        <v>0</v>
      </c>
      <c r="Q43" s="229">
        <f>ROUND(E43*P43,2)</f>
        <v>0</v>
      </c>
      <c r="R43" s="230"/>
      <c r="S43" s="230" t="s">
        <v>207</v>
      </c>
      <c r="T43" s="230" t="s">
        <v>208</v>
      </c>
      <c r="U43" s="230">
        <v>1.3140000000000001</v>
      </c>
      <c r="V43" s="230">
        <f>ROUND(E43*U43,2)</f>
        <v>1.31</v>
      </c>
      <c r="W43" s="230"/>
      <c r="X43" s="230" t="s">
        <v>209</v>
      </c>
      <c r="Y43" s="230" t="s">
        <v>210</v>
      </c>
      <c r="Z43" s="210"/>
      <c r="AA43" s="210"/>
      <c r="AB43" s="210"/>
      <c r="AC43" s="210"/>
      <c r="AD43" s="210"/>
      <c r="AE43" s="210"/>
      <c r="AF43" s="210"/>
      <c r="AG43" s="210" t="s">
        <v>211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ht="22.5" outlineLevel="1" x14ac:dyDescent="0.2">
      <c r="A44" s="249">
        <v>17</v>
      </c>
      <c r="B44" s="250" t="s">
        <v>1746</v>
      </c>
      <c r="C44" s="258" t="s">
        <v>1747</v>
      </c>
      <c r="D44" s="251" t="s">
        <v>996</v>
      </c>
      <c r="E44" s="252">
        <v>1</v>
      </c>
      <c r="F44" s="253"/>
      <c r="G44" s="254">
        <f>ROUND(E44*F44,2)</f>
        <v>0</v>
      </c>
      <c r="H44" s="231"/>
      <c r="I44" s="230">
        <f>ROUND(E44*H44,2)</f>
        <v>0</v>
      </c>
      <c r="J44" s="231"/>
      <c r="K44" s="230">
        <f>ROUND(E44*J44,2)</f>
        <v>0</v>
      </c>
      <c r="L44" s="230">
        <v>21</v>
      </c>
      <c r="M44" s="230">
        <f>G44*(1+L44/100)</f>
        <v>0</v>
      </c>
      <c r="N44" s="229">
        <v>3.3000000000000002E-2</v>
      </c>
      <c r="O44" s="229">
        <f>ROUND(E44*N44,2)</f>
        <v>0.03</v>
      </c>
      <c r="P44" s="229">
        <v>0</v>
      </c>
      <c r="Q44" s="229">
        <f>ROUND(E44*P44,2)</f>
        <v>0</v>
      </c>
      <c r="R44" s="230"/>
      <c r="S44" s="230" t="s">
        <v>207</v>
      </c>
      <c r="T44" s="230" t="s">
        <v>208</v>
      </c>
      <c r="U44" s="230">
        <v>2.1</v>
      </c>
      <c r="V44" s="230">
        <f>ROUND(E44*U44,2)</f>
        <v>2.1</v>
      </c>
      <c r="W44" s="230"/>
      <c r="X44" s="230" t="s">
        <v>209</v>
      </c>
      <c r="Y44" s="230" t="s">
        <v>210</v>
      </c>
      <c r="Z44" s="210"/>
      <c r="AA44" s="210"/>
      <c r="AB44" s="210"/>
      <c r="AC44" s="210"/>
      <c r="AD44" s="210"/>
      <c r="AE44" s="210"/>
      <c r="AF44" s="210"/>
      <c r="AG44" s="210" t="s">
        <v>211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x14ac:dyDescent="0.2">
      <c r="A45" s="236" t="s">
        <v>202</v>
      </c>
      <c r="B45" s="237" t="s">
        <v>121</v>
      </c>
      <c r="C45" s="255" t="s">
        <v>122</v>
      </c>
      <c r="D45" s="238"/>
      <c r="E45" s="239"/>
      <c r="F45" s="240"/>
      <c r="G45" s="241">
        <f>SUMIF(AG46:AG46,"&lt;&gt;NOR",G46:G46)</f>
        <v>0</v>
      </c>
      <c r="H45" s="235"/>
      <c r="I45" s="235">
        <f>SUM(I46:I46)</f>
        <v>0</v>
      </c>
      <c r="J45" s="235"/>
      <c r="K45" s="235">
        <f>SUM(K46:K46)</f>
        <v>0</v>
      </c>
      <c r="L45" s="235"/>
      <c r="M45" s="235">
        <f>SUM(M46:M46)</f>
        <v>0</v>
      </c>
      <c r="N45" s="234"/>
      <c r="O45" s="234">
        <f>SUM(O46:O46)</f>
        <v>0</v>
      </c>
      <c r="P45" s="234"/>
      <c r="Q45" s="234">
        <f>SUM(Q46:Q46)</f>
        <v>0</v>
      </c>
      <c r="R45" s="235"/>
      <c r="S45" s="235"/>
      <c r="T45" s="235"/>
      <c r="U45" s="235"/>
      <c r="V45" s="235">
        <f>SUM(V46:V46)</f>
        <v>0.9</v>
      </c>
      <c r="W45" s="235"/>
      <c r="X45" s="235"/>
      <c r="Y45" s="235"/>
      <c r="AG45" t="s">
        <v>203</v>
      </c>
    </row>
    <row r="46" spans="1:60" outlineLevel="1" x14ac:dyDescent="0.2">
      <c r="A46" s="249">
        <v>18</v>
      </c>
      <c r="B46" s="250" t="s">
        <v>1221</v>
      </c>
      <c r="C46" s="258" t="s">
        <v>1222</v>
      </c>
      <c r="D46" s="251" t="s">
        <v>337</v>
      </c>
      <c r="E46" s="252">
        <v>4.2394999999999996</v>
      </c>
      <c r="F46" s="253"/>
      <c r="G46" s="254">
        <f>ROUND(E46*F46,2)</f>
        <v>0</v>
      </c>
      <c r="H46" s="231"/>
      <c r="I46" s="230">
        <f>ROUND(E46*H46,2)</f>
        <v>0</v>
      </c>
      <c r="J46" s="231"/>
      <c r="K46" s="230">
        <f>ROUND(E46*J46,2)</f>
        <v>0</v>
      </c>
      <c r="L46" s="230">
        <v>21</v>
      </c>
      <c r="M46" s="230">
        <f>G46*(1+L46/100)</f>
        <v>0</v>
      </c>
      <c r="N46" s="229">
        <v>0</v>
      </c>
      <c r="O46" s="229">
        <f>ROUND(E46*N46,2)</f>
        <v>0</v>
      </c>
      <c r="P46" s="229">
        <v>0</v>
      </c>
      <c r="Q46" s="229">
        <f>ROUND(E46*P46,2)</f>
        <v>0</v>
      </c>
      <c r="R46" s="230"/>
      <c r="S46" s="230" t="s">
        <v>207</v>
      </c>
      <c r="T46" s="230" t="s">
        <v>208</v>
      </c>
      <c r="U46" s="230">
        <v>0.21149999999999999</v>
      </c>
      <c r="V46" s="230">
        <f>ROUND(E46*U46,2)</f>
        <v>0.9</v>
      </c>
      <c r="W46" s="230"/>
      <c r="X46" s="230" t="s">
        <v>787</v>
      </c>
      <c r="Y46" s="230" t="s">
        <v>210</v>
      </c>
      <c r="Z46" s="210"/>
      <c r="AA46" s="210"/>
      <c r="AB46" s="210"/>
      <c r="AC46" s="210"/>
      <c r="AD46" s="210"/>
      <c r="AE46" s="210"/>
      <c r="AF46" s="210"/>
      <c r="AG46" s="210" t="s">
        <v>788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x14ac:dyDescent="0.2">
      <c r="A47" s="236" t="s">
        <v>202</v>
      </c>
      <c r="B47" s="237" t="s">
        <v>131</v>
      </c>
      <c r="C47" s="255" t="s">
        <v>132</v>
      </c>
      <c r="D47" s="238"/>
      <c r="E47" s="239"/>
      <c r="F47" s="240"/>
      <c r="G47" s="241">
        <f>SUMIF(AG48:AG59,"&lt;&gt;NOR",G48:G59)</f>
        <v>0</v>
      </c>
      <c r="H47" s="235"/>
      <c r="I47" s="235">
        <f>SUM(I48:I59)</f>
        <v>0</v>
      </c>
      <c r="J47" s="235"/>
      <c r="K47" s="235">
        <f>SUM(K48:K59)</f>
        <v>0</v>
      </c>
      <c r="L47" s="235"/>
      <c r="M47" s="235">
        <f>SUM(M48:M59)</f>
        <v>0</v>
      </c>
      <c r="N47" s="234"/>
      <c r="O47" s="234">
        <f>SUM(O48:O59)</f>
        <v>0</v>
      </c>
      <c r="P47" s="234"/>
      <c r="Q47" s="234">
        <f>SUM(Q48:Q59)</f>
        <v>0</v>
      </c>
      <c r="R47" s="235"/>
      <c r="S47" s="235"/>
      <c r="T47" s="235"/>
      <c r="U47" s="235"/>
      <c r="V47" s="235">
        <f>SUM(V48:V59)</f>
        <v>2.8400000000000003</v>
      </c>
      <c r="W47" s="235"/>
      <c r="X47" s="235"/>
      <c r="Y47" s="235"/>
      <c r="AG47" t="s">
        <v>203</v>
      </c>
    </row>
    <row r="48" spans="1:60" outlineLevel="1" x14ac:dyDescent="0.2">
      <c r="A48" s="243">
        <v>19</v>
      </c>
      <c r="B48" s="244" t="s">
        <v>1315</v>
      </c>
      <c r="C48" s="256" t="s">
        <v>1316</v>
      </c>
      <c r="D48" s="245" t="s">
        <v>293</v>
      </c>
      <c r="E48" s="246">
        <v>3</v>
      </c>
      <c r="F48" s="247"/>
      <c r="G48" s="248">
        <f>ROUND(E48*F48,2)</f>
        <v>0</v>
      </c>
      <c r="H48" s="231"/>
      <c r="I48" s="230">
        <f>ROUND(E48*H48,2)</f>
        <v>0</v>
      </c>
      <c r="J48" s="231"/>
      <c r="K48" s="230">
        <f>ROUND(E48*J48,2)</f>
        <v>0</v>
      </c>
      <c r="L48" s="230">
        <v>21</v>
      </c>
      <c r="M48" s="230">
        <f>G48*(1+L48/100)</f>
        <v>0</v>
      </c>
      <c r="N48" s="229">
        <v>1.8000000000000001E-4</v>
      </c>
      <c r="O48" s="229">
        <f>ROUND(E48*N48,2)</f>
        <v>0</v>
      </c>
      <c r="P48" s="229">
        <v>0</v>
      </c>
      <c r="Q48" s="229">
        <f>ROUND(E48*P48,2)</f>
        <v>0</v>
      </c>
      <c r="R48" s="230"/>
      <c r="S48" s="230" t="s">
        <v>207</v>
      </c>
      <c r="T48" s="230" t="s">
        <v>208</v>
      </c>
      <c r="U48" s="230">
        <v>6.7000000000000004E-2</v>
      </c>
      <c r="V48" s="230">
        <f>ROUND(E48*U48,2)</f>
        <v>0.2</v>
      </c>
      <c r="W48" s="230"/>
      <c r="X48" s="230" t="s">
        <v>209</v>
      </c>
      <c r="Y48" s="230" t="s">
        <v>210</v>
      </c>
      <c r="Z48" s="210"/>
      <c r="AA48" s="210"/>
      <c r="AB48" s="210"/>
      <c r="AC48" s="210"/>
      <c r="AD48" s="210"/>
      <c r="AE48" s="210"/>
      <c r="AF48" s="210"/>
      <c r="AG48" s="210" t="s">
        <v>211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2" x14ac:dyDescent="0.2">
      <c r="A49" s="227"/>
      <c r="B49" s="228"/>
      <c r="C49" s="257" t="s">
        <v>89</v>
      </c>
      <c r="D49" s="232"/>
      <c r="E49" s="233">
        <v>3</v>
      </c>
      <c r="F49" s="230"/>
      <c r="G49" s="230"/>
      <c r="H49" s="230"/>
      <c r="I49" s="230"/>
      <c r="J49" s="230"/>
      <c r="K49" s="230"/>
      <c r="L49" s="230"/>
      <c r="M49" s="230"/>
      <c r="N49" s="229"/>
      <c r="O49" s="229"/>
      <c r="P49" s="229"/>
      <c r="Q49" s="229"/>
      <c r="R49" s="230"/>
      <c r="S49" s="230"/>
      <c r="T49" s="230"/>
      <c r="U49" s="230"/>
      <c r="V49" s="230"/>
      <c r="W49" s="230"/>
      <c r="X49" s="230"/>
      <c r="Y49" s="230"/>
      <c r="Z49" s="210"/>
      <c r="AA49" s="210"/>
      <c r="AB49" s="210"/>
      <c r="AC49" s="210"/>
      <c r="AD49" s="210"/>
      <c r="AE49" s="210"/>
      <c r="AF49" s="210"/>
      <c r="AG49" s="210" t="s">
        <v>213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49">
        <v>20</v>
      </c>
      <c r="B50" s="250" t="s">
        <v>1322</v>
      </c>
      <c r="C50" s="258" t="s">
        <v>1323</v>
      </c>
      <c r="D50" s="251" t="s">
        <v>293</v>
      </c>
      <c r="E50" s="252">
        <v>3</v>
      </c>
      <c r="F50" s="253"/>
      <c r="G50" s="254">
        <f>ROUND(E50*F50,2)</f>
        <v>0</v>
      </c>
      <c r="H50" s="231"/>
      <c r="I50" s="230">
        <f>ROUND(E50*H50,2)</f>
        <v>0</v>
      </c>
      <c r="J50" s="231"/>
      <c r="K50" s="230">
        <f>ROUND(E50*J50,2)</f>
        <v>0</v>
      </c>
      <c r="L50" s="230">
        <v>21</v>
      </c>
      <c r="M50" s="230">
        <f>G50*(1+L50/100)</f>
        <v>0</v>
      </c>
      <c r="N50" s="229">
        <v>1.0000000000000001E-5</v>
      </c>
      <c r="O50" s="229">
        <f>ROUND(E50*N50,2)</f>
        <v>0</v>
      </c>
      <c r="P50" s="229">
        <v>0</v>
      </c>
      <c r="Q50" s="229">
        <f>ROUND(E50*P50,2)</f>
        <v>0</v>
      </c>
      <c r="R50" s="230"/>
      <c r="S50" s="230" t="s">
        <v>207</v>
      </c>
      <c r="T50" s="230" t="s">
        <v>208</v>
      </c>
      <c r="U50" s="230">
        <v>6.2E-2</v>
      </c>
      <c r="V50" s="230">
        <f>ROUND(E50*U50,2)</f>
        <v>0.19</v>
      </c>
      <c r="W50" s="230"/>
      <c r="X50" s="230" t="s">
        <v>209</v>
      </c>
      <c r="Y50" s="230" t="s">
        <v>210</v>
      </c>
      <c r="Z50" s="210"/>
      <c r="AA50" s="210"/>
      <c r="AB50" s="210"/>
      <c r="AC50" s="210"/>
      <c r="AD50" s="210"/>
      <c r="AE50" s="210"/>
      <c r="AF50" s="210"/>
      <c r="AG50" s="210" t="s">
        <v>211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9">
        <v>21</v>
      </c>
      <c r="B51" s="250" t="s">
        <v>1324</v>
      </c>
      <c r="C51" s="258" t="s">
        <v>1325</v>
      </c>
      <c r="D51" s="251" t="s">
        <v>260</v>
      </c>
      <c r="E51" s="252">
        <v>1</v>
      </c>
      <c r="F51" s="253"/>
      <c r="G51" s="254">
        <f>ROUND(E51*F51,2)</f>
        <v>0</v>
      </c>
      <c r="H51" s="231"/>
      <c r="I51" s="230">
        <f>ROUND(E51*H51,2)</f>
        <v>0</v>
      </c>
      <c r="J51" s="231"/>
      <c r="K51" s="230">
        <f>ROUND(E51*J51,2)</f>
        <v>0</v>
      </c>
      <c r="L51" s="230">
        <v>21</v>
      </c>
      <c r="M51" s="230">
        <f>G51*(1+L51/100)</f>
        <v>0</v>
      </c>
      <c r="N51" s="229">
        <v>5.9999999999999995E-4</v>
      </c>
      <c r="O51" s="229">
        <f>ROUND(E51*N51,2)</f>
        <v>0</v>
      </c>
      <c r="P51" s="229">
        <v>0</v>
      </c>
      <c r="Q51" s="229">
        <f>ROUND(E51*P51,2)</f>
        <v>0</v>
      </c>
      <c r="R51" s="230"/>
      <c r="S51" s="230" t="s">
        <v>207</v>
      </c>
      <c r="T51" s="230" t="s">
        <v>208</v>
      </c>
      <c r="U51" s="230">
        <v>0.26900000000000002</v>
      </c>
      <c r="V51" s="230">
        <f>ROUND(E51*U51,2)</f>
        <v>0.27</v>
      </c>
      <c r="W51" s="230"/>
      <c r="X51" s="230" t="s">
        <v>209</v>
      </c>
      <c r="Y51" s="230" t="s">
        <v>210</v>
      </c>
      <c r="Z51" s="210"/>
      <c r="AA51" s="210"/>
      <c r="AB51" s="210"/>
      <c r="AC51" s="210"/>
      <c r="AD51" s="210"/>
      <c r="AE51" s="210"/>
      <c r="AF51" s="210"/>
      <c r="AG51" s="210" t="s">
        <v>211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49">
        <v>22</v>
      </c>
      <c r="B52" s="250" t="s">
        <v>1328</v>
      </c>
      <c r="C52" s="258" t="s">
        <v>1329</v>
      </c>
      <c r="D52" s="251" t="s">
        <v>260</v>
      </c>
      <c r="E52" s="252">
        <v>1</v>
      </c>
      <c r="F52" s="253"/>
      <c r="G52" s="254">
        <f>ROUND(E52*F52,2)</f>
        <v>0</v>
      </c>
      <c r="H52" s="231"/>
      <c r="I52" s="230">
        <f>ROUND(E52*H52,2)</f>
        <v>0</v>
      </c>
      <c r="J52" s="231"/>
      <c r="K52" s="230">
        <f>ROUND(E52*J52,2)</f>
        <v>0</v>
      </c>
      <c r="L52" s="230">
        <v>21</v>
      </c>
      <c r="M52" s="230">
        <f>G52*(1+L52/100)</f>
        <v>0</v>
      </c>
      <c r="N52" s="229">
        <v>6.8000000000000005E-4</v>
      </c>
      <c r="O52" s="229">
        <f>ROUND(E52*N52,2)</f>
        <v>0</v>
      </c>
      <c r="P52" s="229">
        <v>0</v>
      </c>
      <c r="Q52" s="229">
        <f>ROUND(E52*P52,2)</f>
        <v>0</v>
      </c>
      <c r="R52" s="230"/>
      <c r="S52" s="230" t="s">
        <v>207</v>
      </c>
      <c r="T52" s="230" t="s">
        <v>208</v>
      </c>
      <c r="U52" s="230">
        <v>0.26900000000000002</v>
      </c>
      <c r="V52" s="230">
        <f>ROUND(E52*U52,2)</f>
        <v>0.27</v>
      </c>
      <c r="W52" s="230"/>
      <c r="X52" s="230" t="s">
        <v>209</v>
      </c>
      <c r="Y52" s="230" t="s">
        <v>210</v>
      </c>
      <c r="Z52" s="210"/>
      <c r="AA52" s="210"/>
      <c r="AB52" s="210"/>
      <c r="AC52" s="210"/>
      <c r="AD52" s="210"/>
      <c r="AE52" s="210"/>
      <c r="AF52" s="210"/>
      <c r="AG52" s="210" t="s">
        <v>211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9">
        <v>23</v>
      </c>
      <c r="B53" s="250" t="s">
        <v>1424</v>
      </c>
      <c r="C53" s="258" t="s">
        <v>1748</v>
      </c>
      <c r="D53" s="251" t="s">
        <v>260</v>
      </c>
      <c r="E53" s="252">
        <v>2</v>
      </c>
      <c r="F53" s="253"/>
      <c r="G53" s="254">
        <f>ROUND(E53*F53,2)</f>
        <v>0</v>
      </c>
      <c r="H53" s="231"/>
      <c r="I53" s="230">
        <f>ROUND(E53*H53,2)</f>
        <v>0</v>
      </c>
      <c r="J53" s="231"/>
      <c r="K53" s="230">
        <f>ROUND(E53*J53,2)</f>
        <v>0</v>
      </c>
      <c r="L53" s="230">
        <v>21</v>
      </c>
      <c r="M53" s="230">
        <f>G53*(1+L53/100)</f>
        <v>0</v>
      </c>
      <c r="N53" s="229">
        <v>4.8000000000000001E-4</v>
      </c>
      <c r="O53" s="229">
        <f>ROUND(E53*N53,2)</f>
        <v>0</v>
      </c>
      <c r="P53" s="229">
        <v>0</v>
      </c>
      <c r="Q53" s="229">
        <f>ROUND(E53*P53,2)</f>
        <v>0</v>
      </c>
      <c r="R53" s="230"/>
      <c r="S53" s="230" t="s">
        <v>207</v>
      </c>
      <c r="T53" s="230" t="s">
        <v>208</v>
      </c>
      <c r="U53" s="230">
        <v>0.22700000000000001</v>
      </c>
      <c r="V53" s="230">
        <f>ROUND(E53*U53,2)</f>
        <v>0.45</v>
      </c>
      <c r="W53" s="230"/>
      <c r="X53" s="230" t="s">
        <v>209</v>
      </c>
      <c r="Y53" s="230" t="s">
        <v>210</v>
      </c>
      <c r="Z53" s="210"/>
      <c r="AA53" s="210"/>
      <c r="AB53" s="210"/>
      <c r="AC53" s="210"/>
      <c r="AD53" s="210"/>
      <c r="AE53" s="210"/>
      <c r="AF53" s="210"/>
      <c r="AG53" s="210" t="s">
        <v>211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9">
        <v>24</v>
      </c>
      <c r="B54" s="250" t="s">
        <v>1749</v>
      </c>
      <c r="C54" s="258" t="s">
        <v>1750</v>
      </c>
      <c r="D54" s="251" t="s">
        <v>260</v>
      </c>
      <c r="E54" s="252">
        <v>2</v>
      </c>
      <c r="F54" s="253"/>
      <c r="G54" s="254">
        <f>ROUND(E54*F54,2)</f>
        <v>0</v>
      </c>
      <c r="H54" s="231"/>
      <c r="I54" s="230">
        <f>ROUND(E54*H54,2)</f>
        <v>0</v>
      </c>
      <c r="J54" s="231"/>
      <c r="K54" s="230">
        <f>ROUND(E54*J54,2)</f>
        <v>0</v>
      </c>
      <c r="L54" s="230">
        <v>21</v>
      </c>
      <c r="M54" s="230">
        <f>G54*(1+L54/100)</f>
        <v>0</v>
      </c>
      <c r="N54" s="229">
        <v>8.0000000000000004E-4</v>
      </c>
      <c r="O54" s="229">
        <f>ROUND(E54*N54,2)</f>
        <v>0</v>
      </c>
      <c r="P54" s="229">
        <v>0</v>
      </c>
      <c r="Q54" s="229">
        <f>ROUND(E54*P54,2)</f>
        <v>0</v>
      </c>
      <c r="R54" s="230"/>
      <c r="S54" s="230" t="s">
        <v>207</v>
      </c>
      <c r="T54" s="230" t="s">
        <v>208</v>
      </c>
      <c r="U54" s="230">
        <v>0.26900000000000002</v>
      </c>
      <c r="V54" s="230">
        <f>ROUND(E54*U54,2)</f>
        <v>0.54</v>
      </c>
      <c r="W54" s="230"/>
      <c r="X54" s="230" t="s">
        <v>209</v>
      </c>
      <c r="Y54" s="230" t="s">
        <v>210</v>
      </c>
      <c r="Z54" s="210"/>
      <c r="AA54" s="210"/>
      <c r="AB54" s="210"/>
      <c r="AC54" s="210"/>
      <c r="AD54" s="210"/>
      <c r="AE54" s="210"/>
      <c r="AF54" s="210"/>
      <c r="AG54" s="210" t="s">
        <v>211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49">
        <v>25</v>
      </c>
      <c r="B55" s="250" t="s">
        <v>1330</v>
      </c>
      <c r="C55" s="258" t="s">
        <v>1331</v>
      </c>
      <c r="D55" s="251" t="s">
        <v>260</v>
      </c>
      <c r="E55" s="252">
        <v>1</v>
      </c>
      <c r="F55" s="253"/>
      <c r="G55" s="254">
        <f>ROUND(E55*F55,2)</f>
        <v>0</v>
      </c>
      <c r="H55" s="231"/>
      <c r="I55" s="230">
        <f>ROUND(E55*H55,2)</f>
        <v>0</v>
      </c>
      <c r="J55" s="231"/>
      <c r="K55" s="230">
        <f>ROUND(E55*J55,2)</f>
        <v>0</v>
      </c>
      <c r="L55" s="230">
        <v>21</v>
      </c>
      <c r="M55" s="230">
        <f>G55*(1+L55/100)</f>
        <v>0</v>
      </c>
      <c r="N55" s="229">
        <v>6.9999999999999999E-4</v>
      </c>
      <c r="O55" s="229">
        <f>ROUND(E55*N55,2)</f>
        <v>0</v>
      </c>
      <c r="P55" s="229">
        <v>0</v>
      </c>
      <c r="Q55" s="229">
        <f>ROUND(E55*P55,2)</f>
        <v>0</v>
      </c>
      <c r="R55" s="230"/>
      <c r="S55" s="230" t="s">
        <v>207</v>
      </c>
      <c r="T55" s="230" t="s">
        <v>208</v>
      </c>
      <c r="U55" s="230">
        <v>0.26900000000000002</v>
      </c>
      <c r="V55" s="230">
        <f>ROUND(E55*U55,2)</f>
        <v>0.27</v>
      </c>
      <c r="W55" s="230"/>
      <c r="X55" s="230" t="s">
        <v>209</v>
      </c>
      <c r="Y55" s="230" t="s">
        <v>210</v>
      </c>
      <c r="Z55" s="210"/>
      <c r="AA55" s="210"/>
      <c r="AB55" s="210"/>
      <c r="AC55" s="210"/>
      <c r="AD55" s="210"/>
      <c r="AE55" s="210"/>
      <c r="AF55" s="210"/>
      <c r="AG55" s="210" t="s">
        <v>211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49">
        <v>26</v>
      </c>
      <c r="B56" s="250" t="s">
        <v>1751</v>
      </c>
      <c r="C56" s="258" t="s">
        <v>1752</v>
      </c>
      <c r="D56" s="251" t="s">
        <v>260</v>
      </c>
      <c r="E56" s="252">
        <v>1</v>
      </c>
      <c r="F56" s="253"/>
      <c r="G56" s="254">
        <f>ROUND(E56*F56,2)</f>
        <v>0</v>
      </c>
      <c r="H56" s="231"/>
      <c r="I56" s="230">
        <f>ROUND(E56*H56,2)</f>
        <v>0</v>
      </c>
      <c r="J56" s="231"/>
      <c r="K56" s="230">
        <f>ROUND(E56*J56,2)</f>
        <v>0</v>
      </c>
      <c r="L56" s="230">
        <v>21</v>
      </c>
      <c r="M56" s="230">
        <f>G56*(1+L56/100)</f>
        <v>0</v>
      </c>
      <c r="N56" s="229">
        <v>1.9599999999999999E-3</v>
      </c>
      <c r="O56" s="229">
        <f>ROUND(E56*N56,2)</f>
        <v>0</v>
      </c>
      <c r="P56" s="229">
        <v>0</v>
      </c>
      <c r="Q56" s="229">
        <f>ROUND(E56*P56,2)</f>
        <v>0</v>
      </c>
      <c r="R56" s="230"/>
      <c r="S56" s="230" t="s">
        <v>207</v>
      </c>
      <c r="T56" s="230" t="s">
        <v>208</v>
      </c>
      <c r="U56" s="230">
        <v>0.22700000000000001</v>
      </c>
      <c r="V56" s="230">
        <f>ROUND(E56*U56,2)</f>
        <v>0.23</v>
      </c>
      <c r="W56" s="230"/>
      <c r="X56" s="230" t="s">
        <v>209</v>
      </c>
      <c r="Y56" s="230" t="s">
        <v>210</v>
      </c>
      <c r="Z56" s="210"/>
      <c r="AA56" s="210"/>
      <c r="AB56" s="210"/>
      <c r="AC56" s="210"/>
      <c r="AD56" s="210"/>
      <c r="AE56" s="210"/>
      <c r="AF56" s="210"/>
      <c r="AG56" s="210" t="s">
        <v>211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49">
        <v>27</v>
      </c>
      <c r="B57" s="250" t="s">
        <v>1753</v>
      </c>
      <c r="C57" s="258" t="s">
        <v>1754</v>
      </c>
      <c r="D57" s="251" t="s">
        <v>260</v>
      </c>
      <c r="E57" s="252">
        <v>1</v>
      </c>
      <c r="F57" s="253"/>
      <c r="G57" s="254">
        <f>ROUND(E57*F57,2)</f>
        <v>0</v>
      </c>
      <c r="H57" s="231"/>
      <c r="I57" s="230">
        <f>ROUND(E57*H57,2)</f>
        <v>0</v>
      </c>
      <c r="J57" s="231"/>
      <c r="K57" s="230">
        <f>ROUND(E57*J57,2)</f>
        <v>0</v>
      </c>
      <c r="L57" s="230">
        <v>21</v>
      </c>
      <c r="M57" s="230">
        <f>G57*(1+L57/100)</f>
        <v>0</v>
      </c>
      <c r="N57" s="229">
        <v>2E-3</v>
      </c>
      <c r="O57" s="229">
        <f>ROUND(E57*N57,2)</f>
        <v>0</v>
      </c>
      <c r="P57" s="229">
        <v>0</v>
      </c>
      <c r="Q57" s="229">
        <f>ROUND(E57*P57,2)</f>
        <v>0</v>
      </c>
      <c r="R57" s="230"/>
      <c r="S57" s="230" t="s">
        <v>511</v>
      </c>
      <c r="T57" s="230" t="s">
        <v>512</v>
      </c>
      <c r="U57" s="230">
        <v>0</v>
      </c>
      <c r="V57" s="230">
        <f>ROUND(E57*U57,2)</f>
        <v>0</v>
      </c>
      <c r="W57" s="230"/>
      <c r="X57" s="230" t="s">
        <v>416</v>
      </c>
      <c r="Y57" s="230" t="s">
        <v>210</v>
      </c>
      <c r="Z57" s="210"/>
      <c r="AA57" s="210"/>
      <c r="AB57" s="210"/>
      <c r="AC57" s="210"/>
      <c r="AD57" s="210"/>
      <c r="AE57" s="210"/>
      <c r="AF57" s="210"/>
      <c r="AG57" s="210" t="s">
        <v>417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49">
        <v>28</v>
      </c>
      <c r="B58" s="250" t="s">
        <v>1342</v>
      </c>
      <c r="C58" s="258" t="s">
        <v>1343</v>
      </c>
      <c r="D58" s="251" t="s">
        <v>996</v>
      </c>
      <c r="E58" s="252">
        <v>1</v>
      </c>
      <c r="F58" s="253"/>
      <c r="G58" s="254">
        <f>ROUND(E58*F58,2)</f>
        <v>0</v>
      </c>
      <c r="H58" s="231"/>
      <c r="I58" s="230">
        <f>ROUND(E58*H58,2)</f>
        <v>0</v>
      </c>
      <c r="J58" s="231"/>
      <c r="K58" s="230">
        <f>ROUND(E58*J58,2)</f>
        <v>0</v>
      </c>
      <c r="L58" s="230">
        <v>21</v>
      </c>
      <c r="M58" s="230">
        <f>G58*(1+L58/100)</f>
        <v>0</v>
      </c>
      <c r="N58" s="229">
        <v>0</v>
      </c>
      <c r="O58" s="229">
        <f>ROUND(E58*N58,2)</f>
        <v>0</v>
      </c>
      <c r="P58" s="229">
        <v>0</v>
      </c>
      <c r="Q58" s="229">
        <f>ROUND(E58*P58,2)</f>
        <v>0</v>
      </c>
      <c r="R58" s="230"/>
      <c r="S58" s="230" t="s">
        <v>511</v>
      </c>
      <c r="T58" s="230" t="s">
        <v>512</v>
      </c>
      <c r="U58" s="230">
        <v>0.41</v>
      </c>
      <c r="V58" s="230">
        <f>ROUND(E58*U58,2)</f>
        <v>0.41</v>
      </c>
      <c r="W58" s="230"/>
      <c r="X58" s="230" t="s">
        <v>209</v>
      </c>
      <c r="Y58" s="230" t="s">
        <v>210</v>
      </c>
      <c r="Z58" s="210"/>
      <c r="AA58" s="210"/>
      <c r="AB58" s="210"/>
      <c r="AC58" s="210"/>
      <c r="AD58" s="210"/>
      <c r="AE58" s="210"/>
      <c r="AF58" s="210"/>
      <c r="AG58" s="210" t="s">
        <v>211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49">
        <v>29</v>
      </c>
      <c r="B59" s="250" t="s">
        <v>1350</v>
      </c>
      <c r="C59" s="258" t="s">
        <v>1351</v>
      </c>
      <c r="D59" s="251" t="s">
        <v>337</v>
      </c>
      <c r="E59" s="252">
        <v>9.0699999999999999E-3</v>
      </c>
      <c r="F59" s="253"/>
      <c r="G59" s="254">
        <f>ROUND(E59*F59,2)</f>
        <v>0</v>
      </c>
      <c r="H59" s="231"/>
      <c r="I59" s="230">
        <f>ROUND(E59*H59,2)</f>
        <v>0</v>
      </c>
      <c r="J59" s="231"/>
      <c r="K59" s="230">
        <f>ROUND(E59*J59,2)</f>
        <v>0</v>
      </c>
      <c r="L59" s="230">
        <v>21</v>
      </c>
      <c r="M59" s="230">
        <f>G59*(1+L59/100)</f>
        <v>0</v>
      </c>
      <c r="N59" s="229">
        <v>0</v>
      </c>
      <c r="O59" s="229">
        <f>ROUND(E59*N59,2)</f>
        <v>0</v>
      </c>
      <c r="P59" s="229">
        <v>0</v>
      </c>
      <c r="Q59" s="229">
        <f>ROUND(E59*P59,2)</f>
        <v>0</v>
      </c>
      <c r="R59" s="230"/>
      <c r="S59" s="230" t="s">
        <v>207</v>
      </c>
      <c r="T59" s="230" t="s">
        <v>208</v>
      </c>
      <c r="U59" s="230">
        <v>1.327</v>
      </c>
      <c r="V59" s="230">
        <f>ROUND(E59*U59,2)</f>
        <v>0.01</v>
      </c>
      <c r="W59" s="230"/>
      <c r="X59" s="230" t="s">
        <v>787</v>
      </c>
      <c r="Y59" s="230" t="s">
        <v>210</v>
      </c>
      <c r="Z59" s="210"/>
      <c r="AA59" s="210"/>
      <c r="AB59" s="210"/>
      <c r="AC59" s="210"/>
      <c r="AD59" s="210"/>
      <c r="AE59" s="210"/>
      <c r="AF59" s="210"/>
      <c r="AG59" s="210" t="s">
        <v>788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x14ac:dyDescent="0.2">
      <c r="A60" s="236" t="s">
        <v>202</v>
      </c>
      <c r="B60" s="237" t="s">
        <v>174</v>
      </c>
      <c r="C60" s="255" t="s">
        <v>29</v>
      </c>
      <c r="D60" s="238"/>
      <c r="E60" s="239"/>
      <c r="F60" s="240"/>
      <c r="G60" s="241">
        <f>SUMIF(AG61:AG66,"&lt;&gt;NOR",G61:G66)</f>
        <v>0</v>
      </c>
      <c r="H60" s="235"/>
      <c r="I60" s="235">
        <f>SUM(I61:I66)</f>
        <v>0</v>
      </c>
      <c r="J60" s="235"/>
      <c r="K60" s="235">
        <f>SUM(K61:K66)</f>
        <v>0</v>
      </c>
      <c r="L60" s="235"/>
      <c r="M60" s="235">
        <f>SUM(M61:M66)</f>
        <v>0</v>
      </c>
      <c r="N60" s="234"/>
      <c r="O60" s="234">
        <f>SUM(O61:O66)</f>
        <v>0</v>
      </c>
      <c r="P60" s="234"/>
      <c r="Q60" s="234">
        <f>SUM(Q61:Q66)</f>
        <v>0</v>
      </c>
      <c r="R60" s="235"/>
      <c r="S60" s="235"/>
      <c r="T60" s="235"/>
      <c r="U60" s="235"/>
      <c r="V60" s="235">
        <f>SUM(V61:V66)</f>
        <v>0</v>
      </c>
      <c r="W60" s="235"/>
      <c r="X60" s="235"/>
      <c r="Y60" s="235"/>
      <c r="AG60" t="s">
        <v>203</v>
      </c>
    </row>
    <row r="61" spans="1:60" outlineLevel="1" x14ac:dyDescent="0.2">
      <c r="A61" s="249">
        <v>30</v>
      </c>
      <c r="B61" s="250" t="s">
        <v>1095</v>
      </c>
      <c r="C61" s="258" t="s">
        <v>1096</v>
      </c>
      <c r="D61" s="251" t="s">
        <v>1090</v>
      </c>
      <c r="E61" s="252">
        <v>1</v>
      </c>
      <c r="F61" s="253"/>
      <c r="G61" s="254">
        <f>ROUND(E61*F61,2)</f>
        <v>0</v>
      </c>
      <c r="H61" s="231"/>
      <c r="I61" s="230">
        <f>ROUND(E61*H61,2)</f>
        <v>0</v>
      </c>
      <c r="J61" s="231"/>
      <c r="K61" s="230">
        <f>ROUND(E61*J61,2)</f>
        <v>0</v>
      </c>
      <c r="L61" s="230">
        <v>21</v>
      </c>
      <c r="M61" s="230">
        <f>G61*(1+L61/100)</f>
        <v>0</v>
      </c>
      <c r="N61" s="229">
        <v>0</v>
      </c>
      <c r="O61" s="229">
        <f>ROUND(E61*N61,2)</f>
        <v>0</v>
      </c>
      <c r="P61" s="229">
        <v>0</v>
      </c>
      <c r="Q61" s="229">
        <f>ROUND(E61*P61,2)</f>
        <v>0</v>
      </c>
      <c r="R61" s="230"/>
      <c r="S61" s="230" t="s">
        <v>207</v>
      </c>
      <c r="T61" s="230" t="s">
        <v>512</v>
      </c>
      <c r="U61" s="230">
        <v>0</v>
      </c>
      <c r="V61" s="230">
        <f>ROUND(E61*U61,2)</f>
        <v>0</v>
      </c>
      <c r="W61" s="230"/>
      <c r="X61" s="230" t="s">
        <v>1091</v>
      </c>
      <c r="Y61" s="230" t="s">
        <v>210</v>
      </c>
      <c r="Z61" s="210"/>
      <c r="AA61" s="210"/>
      <c r="AB61" s="210"/>
      <c r="AC61" s="210"/>
      <c r="AD61" s="210"/>
      <c r="AE61" s="210"/>
      <c r="AF61" s="210"/>
      <c r="AG61" s="210" t="s">
        <v>1092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49">
        <v>31</v>
      </c>
      <c r="B62" s="250" t="s">
        <v>1097</v>
      </c>
      <c r="C62" s="258" t="s">
        <v>1098</v>
      </c>
      <c r="D62" s="251" t="s">
        <v>1090</v>
      </c>
      <c r="E62" s="252">
        <v>1</v>
      </c>
      <c r="F62" s="253"/>
      <c r="G62" s="254">
        <f>ROUND(E62*F62,2)</f>
        <v>0</v>
      </c>
      <c r="H62" s="231"/>
      <c r="I62" s="230">
        <f>ROUND(E62*H62,2)</f>
        <v>0</v>
      </c>
      <c r="J62" s="231"/>
      <c r="K62" s="230">
        <f>ROUND(E62*J62,2)</f>
        <v>0</v>
      </c>
      <c r="L62" s="230">
        <v>21</v>
      </c>
      <c r="M62" s="230">
        <f>G62*(1+L62/100)</f>
        <v>0</v>
      </c>
      <c r="N62" s="229">
        <v>0</v>
      </c>
      <c r="O62" s="229">
        <f>ROUND(E62*N62,2)</f>
        <v>0</v>
      </c>
      <c r="P62" s="229">
        <v>0</v>
      </c>
      <c r="Q62" s="229">
        <f>ROUND(E62*P62,2)</f>
        <v>0</v>
      </c>
      <c r="R62" s="230"/>
      <c r="S62" s="230" t="s">
        <v>207</v>
      </c>
      <c r="T62" s="230" t="s">
        <v>512</v>
      </c>
      <c r="U62" s="230">
        <v>0</v>
      </c>
      <c r="V62" s="230">
        <f>ROUND(E62*U62,2)</f>
        <v>0</v>
      </c>
      <c r="W62" s="230"/>
      <c r="X62" s="230" t="s">
        <v>1091</v>
      </c>
      <c r="Y62" s="230" t="s">
        <v>210</v>
      </c>
      <c r="Z62" s="210"/>
      <c r="AA62" s="210"/>
      <c r="AB62" s="210"/>
      <c r="AC62" s="210"/>
      <c r="AD62" s="210"/>
      <c r="AE62" s="210"/>
      <c r="AF62" s="210"/>
      <c r="AG62" s="210" t="s">
        <v>1092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49">
        <v>32</v>
      </c>
      <c r="B63" s="250" t="s">
        <v>1099</v>
      </c>
      <c r="C63" s="258" t="s">
        <v>1100</v>
      </c>
      <c r="D63" s="251" t="s">
        <v>1090</v>
      </c>
      <c r="E63" s="252">
        <v>1</v>
      </c>
      <c r="F63" s="253"/>
      <c r="G63" s="254">
        <f>ROUND(E63*F63,2)</f>
        <v>0</v>
      </c>
      <c r="H63" s="231"/>
      <c r="I63" s="230">
        <f>ROUND(E63*H63,2)</f>
        <v>0</v>
      </c>
      <c r="J63" s="231"/>
      <c r="K63" s="230">
        <f>ROUND(E63*J63,2)</f>
        <v>0</v>
      </c>
      <c r="L63" s="230">
        <v>21</v>
      </c>
      <c r="M63" s="230">
        <f>G63*(1+L63/100)</f>
        <v>0</v>
      </c>
      <c r="N63" s="229">
        <v>0</v>
      </c>
      <c r="O63" s="229">
        <f>ROUND(E63*N63,2)</f>
        <v>0</v>
      </c>
      <c r="P63" s="229">
        <v>0</v>
      </c>
      <c r="Q63" s="229">
        <f>ROUND(E63*P63,2)</f>
        <v>0</v>
      </c>
      <c r="R63" s="230"/>
      <c r="S63" s="230" t="s">
        <v>207</v>
      </c>
      <c r="T63" s="230" t="s">
        <v>512</v>
      </c>
      <c r="U63" s="230">
        <v>0</v>
      </c>
      <c r="V63" s="230">
        <f>ROUND(E63*U63,2)</f>
        <v>0</v>
      </c>
      <c r="W63" s="230"/>
      <c r="X63" s="230" t="s">
        <v>1091</v>
      </c>
      <c r="Y63" s="230" t="s">
        <v>210</v>
      </c>
      <c r="Z63" s="210"/>
      <c r="AA63" s="210"/>
      <c r="AB63" s="210"/>
      <c r="AC63" s="210"/>
      <c r="AD63" s="210"/>
      <c r="AE63" s="210"/>
      <c r="AF63" s="210"/>
      <c r="AG63" s="210" t="s">
        <v>1092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49">
        <v>33</v>
      </c>
      <c r="B64" s="250" t="s">
        <v>1101</v>
      </c>
      <c r="C64" s="258" t="s">
        <v>1102</v>
      </c>
      <c r="D64" s="251" t="s">
        <v>1090</v>
      </c>
      <c r="E64" s="252">
        <v>1</v>
      </c>
      <c r="F64" s="253"/>
      <c r="G64" s="254">
        <f>ROUND(E64*F64,2)</f>
        <v>0</v>
      </c>
      <c r="H64" s="231"/>
      <c r="I64" s="230">
        <f>ROUND(E64*H64,2)</f>
        <v>0</v>
      </c>
      <c r="J64" s="231"/>
      <c r="K64" s="230">
        <f>ROUND(E64*J64,2)</f>
        <v>0</v>
      </c>
      <c r="L64" s="230">
        <v>21</v>
      </c>
      <c r="M64" s="230">
        <f>G64*(1+L64/100)</f>
        <v>0</v>
      </c>
      <c r="N64" s="229">
        <v>0</v>
      </c>
      <c r="O64" s="229">
        <f>ROUND(E64*N64,2)</f>
        <v>0</v>
      </c>
      <c r="P64" s="229">
        <v>0</v>
      </c>
      <c r="Q64" s="229">
        <f>ROUND(E64*P64,2)</f>
        <v>0</v>
      </c>
      <c r="R64" s="230"/>
      <c r="S64" s="230" t="s">
        <v>207</v>
      </c>
      <c r="T64" s="230" t="s">
        <v>512</v>
      </c>
      <c r="U64" s="230">
        <v>0</v>
      </c>
      <c r="V64" s="230">
        <f>ROUND(E64*U64,2)</f>
        <v>0</v>
      </c>
      <c r="W64" s="230"/>
      <c r="X64" s="230" t="s">
        <v>1091</v>
      </c>
      <c r="Y64" s="230" t="s">
        <v>210</v>
      </c>
      <c r="Z64" s="210"/>
      <c r="AA64" s="210"/>
      <c r="AB64" s="210"/>
      <c r="AC64" s="210"/>
      <c r="AD64" s="210"/>
      <c r="AE64" s="210"/>
      <c r="AF64" s="210"/>
      <c r="AG64" s="210" t="s">
        <v>1092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49">
        <v>34</v>
      </c>
      <c r="B65" s="250" t="s">
        <v>1107</v>
      </c>
      <c r="C65" s="258" t="s">
        <v>1108</v>
      </c>
      <c r="D65" s="251" t="s">
        <v>1090</v>
      </c>
      <c r="E65" s="252">
        <v>1</v>
      </c>
      <c r="F65" s="253"/>
      <c r="G65" s="254">
        <f>ROUND(E65*F65,2)</f>
        <v>0</v>
      </c>
      <c r="H65" s="231"/>
      <c r="I65" s="230">
        <f>ROUND(E65*H65,2)</f>
        <v>0</v>
      </c>
      <c r="J65" s="231"/>
      <c r="K65" s="230">
        <f>ROUND(E65*J65,2)</f>
        <v>0</v>
      </c>
      <c r="L65" s="230">
        <v>21</v>
      </c>
      <c r="M65" s="230">
        <f>G65*(1+L65/100)</f>
        <v>0</v>
      </c>
      <c r="N65" s="229">
        <v>0</v>
      </c>
      <c r="O65" s="229">
        <f>ROUND(E65*N65,2)</f>
        <v>0</v>
      </c>
      <c r="P65" s="229">
        <v>0</v>
      </c>
      <c r="Q65" s="229">
        <f>ROUND(E65*P65,2)</f>
        <v>0</v>
      </c>
      <c r="R65" s="230"/>
      <c r="S65" s="230" t="s">
        <v>207</v>
      </c>
      <c r="T65" s="230" t="s">
        <v>512</v>
      </c>
      <c r="U65" s="230">
        <v>0</v>
      </c>
      <c r="V65" s="230">
        <f>ROUND(E65*U65,2)</f>
        <v>0</v>
      </c>
      <c r="W65" s="230"/>
      <c r="X65" s="230" t="s">
        <v>1091</v>
      </c>
      <c r="Y65" s="230" t="s">
        <v>210</v>
      </c>
      <c r="Z65" s="210"/>
      <c r="AA65" s="210"/>
      <c r="AB65" s="210"/>
      <c r="AC65" s="210"/>
      <c r="AD65" s="210"/>
      <c r="AE65" s="210"/>
      <c r="AF65" s="210"/>
      <c r="AG65" s="210" t="s">
        <v>1092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49">
        <v>35</v>
      </c>
      <c r="B66" s="250" t="s">
        <v>1413</v>
      </c>
      <c r="C66" s="258" t="s">
        <v>1414</v>
      </c>
      <c r="D66" s="251" t="s">
        <v>1090</v>
      </c>
      <c r="E66" s="252">
        <v>1</v>
      </c>
      <c r="F66" s="253"/>
      <c r="G66" s="254">
        <f>ROUND(E66*F66,2)</f>
        <v>0</v>
      </c>
      <c r="H66" s="231"/>
      <c r="I66" s="230">
        <f>ROUND(E66*H66,2)</f>
        <v>0</v>
      </c>
      <c r="J66" s="231"/>
      <c r="K66" s="230">
        <f>ROUND(E66*J66,2)</f>
        <v>0</v>
      </c>
      <c r="L66" s="230">
        <v>21</v>
      </c>
      <c r="M66" s="230">
        <f>G66*(1+L66/100)</f>
        <v>0</v>
      </c>
      <c r="N66" s="229">
        <v>0</v>
      </c>
      <c r="O66" s="229">
        <f>ROUND(E66*N66,2)</f>
        <v>0</v>
      </c>
      <c r="P66" s="229">
        <v>0</v>
      </c>
      <c r="Q66" s="229">
        <f>ROUND(E66*P66,2)</f>
        <v>0</v>
      </c>
      <c r="R66" s="230"/>
      <c r="S66" s="230" t="s">
        <v>207</v>
      </c>
      <c r="T66" s="230" t="s">
        <v>512</v>
      </c>
      <c r="U66" s="230">
        <v>0</v>
      </c>
      <c r="V66" s="230">
        <f>ROUND(E66*U66,2)</f>
        <v>0</v>
      </c>
      <c r="W66" s="230"/>
      <c r="X66" s="230" t="s">
        <v>1091</v>
      </c>
      <c r="Y66" s="230" t="s">
        <v>210</v>
      </c>
      <c r="Z66" s="210"/>
      <c r="AA66" s="210"/>
      <c r="AB66" s="210"/>
      <c r="AC66" s="210"/>
      <c r="AD66" s="210"/>
      <c r="AE66" s="210"/>
      <c r="AF66" s="210"/>
      <c r="AG66" s="210" t="s">
        <v>1092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x14ac:dyDescent="0.2">
      <c r="A67" s="236" t="s">
        <v>202</v>
      </c>
      <c r="B67" s="237" t="s">
        <v>175</v>
      </c>
      <c r="C67" s="255" t="s">
        <v>30</v>
      </c>
      <c r="D67" s="238"/>
      <c r="E67" s="239"/>
      <c r="F67" s="240"/>
      <c r="G67" s="241">
        <f>SUMIF(AG68:AG68,"&lt;&gt;NOR",G68:G68)</f>
        <v>0</v>
      </c>
      <c r="H67" s="235"/>
      <c r="I67" s="235">
        <f>SUM(I68:I68)</f>
        <v>0</v>
      </c>
      <c r="J67" s="235"/>
      <c r="K67" s="235">
        <f>SUM(K68:K68)</f>
        <v>0</v>
      </c>
      <c r="L67" s="235"/>
      <c r="M67" s="235">
        <f>SUM(M68:M68)</f>
        <v>0</v>
      </c>
      <c r="N67" s="234"/>
      <c r="O67" s="234">
        <f>SUM(O68:O68)</f>
        <v>0</v>
      </c>
      <c r="P67" s="234"/>
      <c r="Q67" s="234">
        <f>SUM(Q68:Q68)</f>
        <v>0</v>
      </c>
      <c r="R67" s="235"/>
      <c r="S67" s="235"/>
      <c r="T67" s="235"/>
      <c r="U67" s="235"/>
      <c r="V67" s="235">
        <f>SUM(V68:V68)</f>
        <v>0</v>
      </c>
      <c r="W67" s="235"/>
      <c r="X67" s="235"/>
      <c r="Y67" s="235"/>
      <c r="AG67" t="s">
        <v>203</v>
      </c>
    </row>
    <row r="68" spans="1:60" outlineLevel="1" x14ac:dyDescent="0.2">
      <c r="A68" s="243">
        <v>36</v>
      </c>
      <c r="B68" s="244" t="s">
        <v>1113</v>
      </c>
      <c r="C68" s="256" t="s">
        <v>1114</v>
      </c>
      <c r="D68" s="245" t="s">
        <v>1090</v>
      </c>
      <c r="E68" s="246">
        <v>1</v>
      </c>
      <c r="F68" s="247"/>
      <c r="G68" s="248">
        <f>ROUND(E68*F68,2)</f>
        <v>0</v>
      </c>
      <c r="H68" s="231"/>
      <c r="I68" s="230">
        <f>ROUND(E68*H68,2)</f>
        <v>0</v>
      </c>
      <c r="J68" s="231"/>
      <c r="K68" s="230">
        <f>ROUND(E68*J68,2)</f>
        <v>0</v>
      </c>
      <c r="L68" s="230">
        <v>21</v>
      </c>
      <c r="M68" s="230">
        <f>G68*(1+L68/100)</f>
        <v>0</v>
      </c>
      <c r="N68" s="229">
        <v>0</v>
      </c>
      <c r="O68" s="229">
        <f>ROUND(E68*N68,2)</f>
        <v>0</v>
      </c>
      <c r="P68" s="229">
        <v>0</v>
      </c>
      <c r="Q68" s="229">
        <f>ROUND(E68*P68,2)</f>
        <v>0</v>
      </c>
      <c r="R68" s="230"/>
      <c r="S68" s="230" t="s">
        <v>207</v>
      </c>
      <c r="T68" s="230" t="s">
        <v>512</v>
      </c>
      <c r="U68" s="230">
        <v>0</v>
      </c>
      <c r="V68" s="230">
        <f>ROUND(E68*U68,2)</f>
        <v>0</v>
      </c>
      <c r="W68" s="230"/>
      <c r="X68" s="230" t="s">
        <v>1091</v>
      </c>
      <c r="Y68" s="230" t="s">
        <v>210</v>
      </c>
      <c r="Z68" s="210"/>
      <c r="AA68" s="210"/>
      <c r="AB68" s="210"/>
      <c r="AC68" s="210"/>
      <c r="AD68" s="210"/>
      <c r="AE68" s="210"/>
      <c r="AF68" s="210"/>
      <c r="AG68" s="210" t="s">
        <v>1092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x14ac:dyDescent="0.2">
      <c r="A69" s="3"/>
      <c r="B69" s="4"/>
      <c r="C69" s="259"/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E69">
        <v>12</v>
      </c>
      <c r="AF69">
        <v>21</v>
      </c>
      <c r="AG69" t="s">
        <v>188</v>
      </c>
    </row>
    <row r="70" spans="1:60" x14ac:dyDescent="0.2">
      <c r="A70" s="213"/>
      <c r="B70" s="214" t="s">
        <v>31</v>
      </c>
      <c r="C70" s="260"/>
      <c r="D70" s="215"/>
      <c r="E70" s="216"/>
      <c r="F70" s="216"/>
      <c r="G70" s="242">
        <f>G8+G29+G33+G45+G47+G60+G67</f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E70">
        <f>SUMIF(L7:L68,AE69,G7:G68)</f>
        <v>0</v>
      </c>
      <c r="AF70">
        <f>SUMIF(L7:L68,AF69,G7:G68)</f>
        <v>0</v>
      </c>
      <c r="AG70" t="s">
        <v>354</v>
      </c>
    </row>
    <row r="71" spans="1:60" x14ac:dyDescent="0.2">
      <c r="A71" s="3"/>
      <c r="B71" s="4"/>
      <c r="C71" s="259"/>
      <c r="D71" s="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60" x14ac:dyDescent="0.2">
      <c r="A72" s="3"/>
      <c r="B72" s="4"/>
      <c r="C72" s="259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60" x14ac:dyDescent="0.2">
      <c r="A73" s="217" t="s">
        <v>355</v>
      </c>
      <c r="B73" s="217"/>
      <c r="C73" s="261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60" x14ac:dyDescent="0.2">
      <c r="A74" s="218"/>
      <c r="B74" s="219"/>
      <c r="C74" s="262"/>
      <c r="D74" s="219"/>
      <c r="E74" s="219"/>
      <c r="F74" s="219"/>
      <c r="G74" s="220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AG74" t="s">
        <v>356</v>
      </c>
    </row>
    <row r="75" spans="1:60" x14ac:dyDescent="0.2">
      <c r="A75" s="221"/>
      <c r="B75" s="222"/>
      <c r="C75" s="263"/>
      <c r="D75" s="222"/>
      <c r="E75" s="222"/>
      <c r="F75" s="222"/>
      <c r="G75" s="22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60" x14ac:dyDescent="0.2">
      <c r="A76" s="221"/>
      <c r="B76" s="222"/>
      <c r="C76" s="263"/>
      <c r="D76" s="222"/>
      <c r="E76" s="222"/>
      <c r="F76" s="222"/>
      <c r="G76" s="22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60" x14ac:dyDescent="0.2">
      <c r="A77" s="221"/>
      <c r="B77" s="222"/>
      <c r="C77" s="263"/>
      <c r="D77" s="222"/>
      <c r="E77" s="222"/>
      <c r="F77" s="222"/>
      <c r="G77" s="22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60" x14ac:dyDescent="0.2">
      <c r="A78" s="224"/>
      <c r="B78" s="225"/>
      <c r="C78" s="264"/>
      <c r="D78" s="225"/>
      <c r="E78" s="225"/>
      <c r="F78" s="225"/>
      <c r="G78" s="22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60" x14ac:dyDescent="0.2">
      <c r="A79" s="3"/>
      <c r="B79" s="4"/>
      <c r="C79" s="259"/>
      <c r="D79" s="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60" x14ac:dyDescent="0.2">
      <c r="C80" s="265"/>
      <c r="D80" s="10"/>
      <c r="AG80" t="s">
        <v>357</v>
      </c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C2RClVbHp5vmCioO6uLNAtMQ9XoXpHwGs49ebYuP+zZT87nRf3Of6YuO6QOxy+chdCOQNQkUbB+eaYCjxqaEsg==" saltValue="QCdCZIkyHqqul3eVY7RUcg==" spinCount="100000" sheet="1" formatRows="0"/>
  <mergeCells count="6">
    <mergeCell ref="A1:G1"/>
    <mergeCell ref="C2:G2"/>
    <mergeCell ref="C3:G3"/>
    <mergeCell ref="C4:G4"/>
    <mergeCell ref="A73:C73"/>
    <mergeCell ref="A74:G78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49125-602E-42B1-B2BF-DBB5C63C49E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176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177</v>
      </c>
    </row>
    <row r="3" spans="1:60" ht="24.95" customHeight="1" x14ac:dyDescent="0.2">
      <c r="A3" s="196" t="s">
        <v>9</v>
      </c>
      <c r="B3" s="49" t="s">
        <v>49</v>
      </c>
      <c r="C3" s="199" t="s">
        <v>53</v>
      </c>
      <c r="D3" s="197"/>
      <c r="E3" s="197"/>
      <c r="F3" s="197"/>
      <c r="G3" s="198"/>
      <c r="AC3" s="174" t="s">
        <v>177</v>
      </c>
      <c r="AG3" t="s">
        <v>178</v>
      </c>
    </row>
    <row r="4" spans="1:60" ht="24.95" customHeight="1" x14ac:dyDescent="0.2">
      <c r="A4" s="200" t="s">
        <v>10</v>
      </c>
      <c r="B4" s="201" t="s">
        <v>59</v>
      </c>
      <c r="C4" s="202" t="s">
        <v>60</v>
      </c>
      <c r="D4" s="203"/>
      <c r="E4" s="203"/>
      <c r="F4" s="203"/>
      <c r="G4" s="204"/>
      <c r="AG4" t="s">
        <v>179</v>
      </c>
    </row>
    <row r="5" spans="1:60" x14ac:dyDescent="0.2">
      <c r="D5" s="10"/>
    </row>
    <row r="6" spans="1:60" ht="38.25" x14ac:dyDescent="0.2">
      <c r="A6" s="206" t="s">
        <v>180</v>
      </c>
      <c r="B6" s="208" t="s">
        <v>181</v>
      </c>
      <c r="C6" s="208" t="s">
        <v>182</v>
      </c>
      <c r="D6" s="207" t="s">
        <v>183</v>
      </c>
      <c r="E6" s="206" t="s">
        <v>184</v>
      </c>
      <c r="F6" s="205" t="s">
        <v>185</v>
      </c>
      <c r="G6" s="206" t="s">
        <v>31</v>
      </c>
      <c r="H6" s="209" t="s">
        <v>32</v>
      </c>
      <c r="I6" s="209" t="s">
        <v>186</v>
      </c>
      <c r="J6" s="209" t="s">
        <v>33</v>
      </c>
      <c r="K6" s="209" t="s">
        <v>187</v>
      </c>
      <c r="L6" s="209" t="s">
        <v>188</v>
      </c>
      <c r="M6" s="209" t="s">
        <v>189</v>
      </c>
      <c r="N6" s="209" t="s">
        <v>190</v>
      </c>
      <c r="O6" s="209" t="s">
        <v>191</v>
      </c>
      <c r="P6" s="209" t="s">
        <v>192</v>
      </c>
      <c r="Q6" s="209" t="s">
        <v>193</v>
      </c>
      <c r="R6" s="209" t="s">
        <v>194</v>
      </c>
      <c r="S6" s="209" t="s">
        <v>195</v>
      </c>
      <c r="T6" s="209" t="s">
        <v>196</v>
      </c>
      <c r="U6" s="209" t="s">
        <v>197</v>
      </c>
      <c r="V6" s="209" t="s">
        <v>198</v>
      </c>
      <c r="W6" s="209" t="s">
        <v>199</v>
      </c>
      <c r="X6" s="209" t="s">
        <v>200</v>
      </c>
      <c r="Y6" s="209" t="s">
        <v>201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202</v>
      </c>
      <c r="B8" s="237" t="s">
        <v>85</v>
      </c>
      <c r="C8" s="255" t="s">
        <v>86</v>
      </c>
      <c r="D8" s="238"/>
      <c r="E8" s="239"/>
      <c r="F8" s="240"/>
      <c r="G8" s="241">
        <f>SUMIF(AG9:AG26,"&lt;&gt;NOR",G9:G26)</f>
        <v>0</v>
      </c>
      <c r="H8" s="235"/>
      <c r="I8" s="235">
        <f>SUM(I9:I26)</f>
        <v>0</v>
      </c>
      <c r="J8" s="235"/>
      <c r="K8" s="235">
        <f>SUM(K9:K26)</f>
        <v>0</v>
      </c>
      <c r="L8" s="235"/>
      <c r="M8" s="235">
        <f>SUM(M9:M26)</f>
        <v>0</v>
      </c>
      <c r="N8" s="234"/>
      <c r="O8" s="234">
        <f>SUM(O9:O26)</f>
        <v>4.63</v>
      </c>
      <c r="P8" s="234"/>
      <c r="Q8" s="234">
        <f>SUM(Q9:Q26)</f>
        <v>0</v>
      </c>
      <c r="R8" s="235"/>
      <c r="S8" s="235"/>
      <c r="T8" s="235"/>
      <c r="U8" s="235"/>
      <c r="V8" s="235">
        <f>SUM(V9:V26)</f>
        <v>51.370000000000005</v>
      </c>
      <c r="W8" s="235"/>
      <c r="X8" s="235"/>
      <c r="Y8" s="235"/>
      <c r="AG8" t="s">
        <v>203</v>
      </c>
    </row>
    <row r="9" spans="1:60" outlineLevel="1" x14ac:dyDescent="0.2">
      <c r="A9" s="243">
        <v>1</v>
      </c>
      <c r="B9" s="244" t="s">
        <v>367</v>
      </c>
      <c r="C9" s="256" t="s">
        <v>368</v>
      </c>
      <c r="D9" s="245" t="s">
        <v>206</v>
      </c>
      <c r="E9" s="246">
        <v>22.5</v>
      </c>
      <c r="F9" s="247"/>
      <c r="G9" s="248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</v>
      </c>
      <c r="Q9" s="229">
        <f>ROUND(E9*P9,2)</f>
        <v>0</v>
      </c>
      <c r="R9" s="230"/>
      <c r="S9" s="230" t="s">
        <v>207</v>
      </c>
      <c r="T9" s="230" t="s">
        <v>208</v>
      </c>
      <c r="U9" s="230">
        <v>0.36499999999999999</v>
      </c>
      <c r="V9" s="230">
        <f>ROUND(E9*U9,2)</f>
        <v>8.2100000000000009</v>
      </c>
      <c r="W9" s="230"/>
      <c r="X9" s="230" t="s">
        <v>209</v>
      </c>
      <c r="Y9" s="230" t="s">
        <v>210</v>
      </c>
      <c r="Z9" s="210"/>
      <c r="AA9" s="210"/>
      <c r="AB9" s="210"/>
      <c r="AC9" s="210"/>
      <c r="AD9" s="210"/>
      <c r="AE9" s="210"/>
      <c r="AF9" s="210"/>
      <c r="AG9" s="210" t="s">
        <v>211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57" t="s">
        <v>1755</v>
      </c>
      <c r="D10" s="232"/>
      <c r="E10" s="233">
        <v>22.5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213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3">
        <v>2</v>
      </c>
      <c r="B11" s="244" t="s">
        <v>372</v>
      </c>
      <c r="C11" s="256" t="s">
        <v>373</v>
      </c>
      <c r="D11" s="245" t="s">
        <v>206</v>
      </c>
      <c r="E11" s="246">
        <v>4.5</v>
      </c>
      <c r="F11" s="247"/>
      <c r="G11" s="248">
        <f>ROUND(E11*F11,2)</f>
        <v>0</v>
      </c>
      <c r="H11" s="231"/>
      <c r="I11" s="230">
        <f>ROUND(E11*H11,2)</f>
        <v>0</v>
      </c>
      <c r="J11" s="231"/>
      <c r="K11" s="230">
        <f>ROUND(E11*J11,2)</f>
        <v>0</v>
      </c>
      <c r="L11" s="230">
        <v>21</v>
      </c>
      <c r="M11" s="230">
        <f>G11*(1+L11/100)</f>
        <v>0</v>
      </c>
      <c r="N11" s="229">
        <v>0</v>
      </c>
      <c r="O11" s="229">
        <f>ROUND(E11*N11,2)</f>
        <v>0</v>
      </c>
      <c r="P11" s="229">
        <v>0</v>
      </c>
      <c r="Q11" s="229">
        <f>ROUND(E11*P11,2)</f>
        <v>0</v>
      </c>
      <c r="R11" s="230"/>
      <c r="S11" s="230" t="s">
        <v>207</v>
      </c>
      <c r="T11" s="230" t="s">
        <v>208</v>
      </c>
      <c r="U11" s="230">
        <v>8.4000000000000005E-2</v>
      </c>
      <c r="V11" s="230">
        <f>ROUND(E11*U11,2)</f>
        <v>0.38</v>
      </c>
      <c r="W11" s="230"/>
      <c r="X11" s="230" t="s">
        <v>209</v>
      </c>
      <c r="Y11" s="230" t="s">
        <v>210</v>
      </c>
      <c r="Z11" s="210"/>
      <c r="AA11" s="210"/>
      <c r="AB11" s="210"/>
      <c r="AC11" s="210"/>
      <c r="AD11" s="210"/>
      <c r="AE11" s="210"/>
      <c r="AF11" s="210"/>
      <c r="AG11" s="210" t="s">
        <v>211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2" x14ac:dyDescent="0.2">
      <c r="A12" s="227"/>
      <c r="B12" s="228"/>
      <c r="C12" s="257" t="s">
        <v>1756</v>
      </c>
      <c r="D12" s="232"/>
      <c r="E12" s="233">
        <v>4.5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213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3">
        <v>3</v>
      </c>
      <c r="B13" s="244" t="s">
        <v>1757</v>
      </c>
      <c r="C13" s="256" t="s">
        <v>1758</v>
      </c>
      <c r="D13" s="245" t="s">
        <v>230</v>
      </c>
      <c r="E13" s="246">
        <v>43.2</v>
      </c>
      <c r="F13" s="247"/>
      <c r="G13" s="248">
        <f>ROUND(E13*F13,2)</f>
        <v>0</v>
      </c>
      <c r="H13" s="231"/>
      <c r="I13" s="230">
        <f>ROUND(E13*H13,2)</f>
        <v>0</v>
      </c>
      <c r="J13" s="231"/>
      <c r="K13" s="230">
        <f>ROUND(E13*J13,2)</f>
        <v>0</v>
      </c>
      <c r="L13" s="230">
        <v>21</v>
      </c>
      <c r="M13" s="230">
        <f>G13*(1+L13/100)</f>
        <v>0</v>
      </c>
      <c r="N13" s="229">
        <v>8.4999999999999995E-4</v>
      </c>
      <c r="O13" s="229">
        <f>ROUND(E13*N13,2)</f>
        <v>0.04</v>
      </c>
      <c r="P13" s="229">
        <v>0</v>
      </c>
      <c r="Q13" s="229">
        <f>ROUND(E13*P13,2)</f>
        <v>0</v>
      </c>
      <c r="R13" s="230"/>
      <c r="S13" s="230" t="s">
        <v>207</v>
      </c>
      <c r="T13" s="230" t="s">
        <v>208</v>
      </c>
      <c r="U13" s="230">
        <v>0.47899999999999998</v>
      </c>
      <c r="V13" s="230">
        <f>ROUND(E13*U13,2)</f>
        <v>20.69</v>
      </c>
      <c r="W13" s="230"/>
      <c r="X13" s="230" t="s">
        <v>209</v>
      </c>
      <c r="Y13" s="230" t="s">
        <v>210</v>
      </c>
      <c r="Z13" s="210"/>
      <c r="AA13" s="210"/>
      <c r="AB13" s="210"/>
      <c r="AC13" s="210"/>
      <c r="AD13" s="210"/>
      <c r="AE13" s="210"/>
      <c r="AF13" s="210"/>
      <c r="AG13" s="210" t="s">
        <v>211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57" t="s">
        <v>1759</v>
      </c>
      <c r="D14" s="232"/>
      <c r="E14" s="233">
        <v>43.2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213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3">
        <v>4</v>
      </c>
      <c r="B15" s="244" t="s">
        <v>1760</v>
      </c>
      <c r="C15" s="256" t="s">
        <v>1761</v>
      </c>
      <c r="D15" s="245" t="s">
        <v>230</v>
      </c>
      <c r="E15" s="246">
        <v>43.2</v>
      </c>
      <c r="F15" s="247"/>
      <c r="G15" s="248">
        <f>ROUND(E15*F15,2)</f>
        <v>0</v>
      </c>
      <c r="H15" s="231"/>
      <c r="I15" s="230">
        <f>ROUND(E15*H15,2)</f>
        <v>0</v>
      </c>
      <c r="J15" s="231"/>
      <c r="K15" s="230">
        <f>ROUND(E15*J15,2)</f>
        <v>0</v>
      </c>
      <c r="L15" s="230">
        <v>21</v>
      </c>
      <c r="M15" s="230">
        <f>G15*(1+L15/100)</f>
        <v>0</v>
      </c>
      <c r="N15" s="229">
        <v>0</v>
      </c>
      <c r="O15" s="229">
        <f>ROUND(E15*N15,2)</f>
        <v>0</v>
      </c>
      <c r="P15" s="229">
        <v>0</v>
      </c>
      <c r="Q15" s="229">
        <f>ROUND(E15*P15,2)</f>
        <v>0</v>
      </c>
      <c r="R15" s="230"/>
      <c r="S15" s="230" t="s">
        <v>207</v>
      </c>
      <c r="T15" s="230" t="s">
        <v>208</v>
      </c>
      <c r="U15" s="230">
        <v>0.32700000000000001</v>
      </c>
      <c r="V15" s="230">
        <f>ROUND(E15*U15,2)</f>
        <v>14.13</v>
      </c>
      <c r="W15" s="230"/>
      <c r="X15" s="230" t="s">
        <v>209</v>
      </c>
      <c r="Y15" s="230" t="s">
        <v>210</v>
      </c>
      <c r="Z15" s="210"/>
      <c r="AA15" s="210"/>
      <c r="AB15" s="210"/>
      <c r="AC15" s="210"/>
      <c r="AD15" s="210"/>
      <c r="AE15" s="210"/>
      <c r="AF15" s="210"/>
      <c r="AG15" s="210" t="s">
        <v>211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27"/>
      <c r="B16" s="228"/>
      <c r="C16" s="257" t="s">
        <v>1759</v>
      </c>
      <c r="D16" s="232"/>
      <c r="E16" s="233">
        <v>43.2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213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43">
        <v>5</v>
      </c>
      <c r="B17" s="244" t="s">
        <v>396</v>
      </c>
      <c r="C17" s="256" t="s">
        <v>397</v>
      </c>
      <c r="D17" s="245" t="s">
        <v>206</v>
      </c>
      <c r="E17" s="246">
        <v>3.6</v>
      </c>
      <c r="F17" s="247"/>
      <c r="G17" s="248">
        <f>ROUND(E17*F17,2)</f>
        <v>0</v>
      </c>
      <c r="H17" s="231"/>
      <c r="I17" s="230">
        <f>ROUND(E17*H17,2)</f>
        <v>0</v>
      </c>
      <c r="J17" s="231"/>
      <c r="K17" s="230">
        <f>ROUND(E17*J17,2)</f>
        <v>0</v>
      </c>
      <c r="L17" s="230">
        <v>21</v>
      </c>
      <c r="M17" s="230">
        <f>G17*(1+L17/100)</f>
        <v>0</v>
      </c>
      <c r="N17" s="229">
        <v>0</v>
      </c>
      <c r="O17" s="229">
        <f>ROUND(E17*N17,2)</f>
        <v>0</v>
      </c>
      <c r="P17" s="229">
        <v>0</v>
      </c>
      <c r="Q17" s="229">
        <f>ROUND(E17*P17,2)</f>
        <v>0</v>
      </c>
      <c r="R17" s="230"/>
      <c r="S17" s="230" t="s">
        <v>207</v>
      </c>
      <c r="T17" s="230" t="s">
        <v>208</v>
      </c>
      <c r="U17" s="230">
        <v>1.0999999999999999E-2</v>
      </c>
      <c r="V17" s="230">
        <f>ROUND(E17*U17,2)</f>
        <v>0.04</v>
      </c>
      <c r="W17" s="230"/>
      <c r="X17" s="230" t="s">
        <v>209</v>
      </c>
      <c r="Y17" s="230" t="s">
        <v>210</v>
      </c>
      <c r="Z17" s="210"/>
      <c r="AA17" s="210"/>
      <c r="AB17" s="210"/>
      <c r="AC17" s="210"/>
      <c r="AD17" s="210"/>
      <c r="AE17" s="210"/>
      <c r="AF17" s="210"/>
      <c r="AG17" s="210" t="s">
        <v>211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27"/>
      <c r="B18" s="228"/>
      <c r="C18" s="257" t="s">
        <v>1174</v>
      </c>
      <c r="D18" s="232"/>
      <c r="E18" s="233"/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213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3" x14ac:dyDescent="0.2">
      <c r="A19" s="227"/>
      <c r="B19" s="228"/>
      <c r="C19" s="257" t="s">
        <v>1762</v>
      </c>
      <c r="D19" s="232"/>
      <c r="E19" s="233">
        <v>3.6</v>
      </c>
      <c r="F19" s="230"/>
      <c r="G19" s="230"/>
      <c r="H19" s="230"/>
      <c r="I19" s="230"/>
      <c r="J19" s="230"/>
      <c r="K19" s="230"/>
      <c r="L19" s="230"/>
      <c r="M19" s="230"/>
      <c r="N19" s="229"/>
      <c r="O19" s="229"/>
      <c r="P19" s="229"/>
      <c r="Q19" s="229"/>
      <c r="R19" s="230"/>
      <c r="S19" s="230"/>
      <c r="T19" s="230"/>
      <c r="U19" s="230"/>
      <c r="V19" s="230"/>
      <c r="W19" s="230"/>
      <c r="X19" s="230"/>
      <c r="Y19" s="230"/>
      <c r="Z19" s="210"/>
      <c r="AA19" s="210"/>
      <c r="AB19" s="210"/>
      <c r="AC19" s="210"/>
      <c r="AD19" s="210"/>
      <c r="AE19" s="210"/>
      <c r="AF19" s="210"/>
      <c r="AG19" s="210" t="s">
        <v>213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22.5" outlineLevel="1" x14ac:dyDescent="0.2">
      <c r="A20" s="243">
        <v>6</v>
      </c>
      <c r="B20" s="244" t="s">
        <v>405</v>
      </c>
      <c r="C20" s="256" t="s">
        <v>406</v>
      </c>
      <c r="D20" s="245" t="s">
        <v>206</v>
      </c>
      <c r="E20" s="246">
        <v>3.6</v>
      </c>
      <c r="F20" s="247"/>
      <c r="G20" s="248">
        <f>ROUND(E20*F20,2)</f>
        <v>0</v>
      </c>
      <c r="H20" s="231"/>
      <c r="I20" s="230">
        <f>ROUND(E20*H20,2)</f>
        <v>0</v>
      </c>
      <c r="J20" s="231"/>
      <c r="K20" s="230">
        <f>ROUND(E20*J20,2)</f>
        <v>0</v>
      </c>
      <c r="L20" s="230">
        <v>21</v>
      </c>
      <c r="M20" s="230">
        <f>G20*(1+L20/100)</f>
        <v>0</v>
      </c>
      <c r="N20" s="229">
        <v>0</v>
      </c>
      <c r="O20" s="229">
        <f>ROUND(E20*N20,2)</f>
        <v>0</v>
      </c>
      <c r="P20" s="229">
        <v>0</v>
      </c>
      <c r="Q20" s="229">
        <f>ROUND(E20*P20,2)</f>
        <v>0</v>
      </c>
      <c r="R20" s="230"/>
      <c r="S20" s="230" t="s">
        <v>207</v>
      </c>
      <c r="T20" s="230" t="s">
        <v>208</v>
      </c>
      <c r="U20" s="230">
        <v>0</v>
      </c>
      <c r="V20" s="230">
        <f>ROUND(E20*U20,2)</f>
        <v>0</v>
      </c>
      <c r="W20" s="230"/>
      <c r="X20" s="230" t="s">
        <v>209</v>
      </c>
      <c r="Y20" s="230" t="s">
        <v>210</v>
      </c>
      <c r="Z20" s="210"/>
      <c r="AA20" s="210"/>
      <c r="AB20" s="210"/>
      <c r="AC20" s="210"/>
      <c r="AD20" s="210"/>
      <c r="AE20" s="210"/>
      <c r="AF20" s="210"/>
      <c r="AG20" s="210" t="s">
        <v>211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27"/>
      <c r="B21" s="228"/>
      <c r="C21" s="257" t="s">
        <v>1762</v>
      </c>
      <c r="D21" s="232"/>
      <c r="E21" s="233">
        <v>3.6</v>
      </c>
      <c r="F21" s="230"/>
      <c r="G21" s="230"/>
      <c r="H21" s="230"/>
      <c r="I21" s="230"/>
      <c r="J21" s="230"/>
      <c r="K21" s="230"/>
      <c r="L21" s="230"/>
      <c r="M21" s="230"/>
      <c r="N21" s="229"/>
      <c r="O21" s="229"/>
      <c r="P21" s="229"/>
      <c r="Q21" s="229"/>
      <c r="R21" s="230"/>
      <c r="S21" s="230"/>
      <c r="T21" s="230"/>
      <c r="U21" s="230"/>
      <c r="V21" s="230"/>
      <c r="W21" s="230"/>
      <c r="X21" s="230"/>
      <c r="Y21" s="230"/>
      <c r="Z21" s="210"/>
      <c r="AA21" s="210"/>
      <c r="AB21" s="210"/>
      <c r="AC21" s="210"/>
      <c r="AD21" s="210"/>
      <c r="AE21" s="210"/>
      <c r="AF21" s="210"/>
      <c r="AG21" s="210" t="s">
        <v>213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ht="22.5" outlineLevel="1" x14ac:dyDescent="0.2">
      <c r="A22" s="243">
        <v>7</v>
      </c>
      <c r="B22" s="244" t="s">
        <v>1178</v>
      </c>
      <c r="C22" s="256" t="s">
        <v>1179</v>
      </c>
      <c r="D22" s="245" t="s">
        <v>206</v>
      </c>
      <c r="E22" s="246">
        <v>2.7</v>
      </c>
      <c r="F22" s="247"/>
      <c r="G22" s="248">
        <f>ROUND(E22*F22,2)</f>
        <v>0</v>
      </c>
      <c r="H22" s="231"/>
      <c r="I22" s="230">
        <f>ROUND(E22*H22,2)</f>
        <v>0</v>
      </c>
      <c r="J22" s="231"/>
      <c r="K22" s="230">
        <f>ROUND(E22*J22,2)</f>
        <v>0</v>
      </c>
      <c r="L22" s="230">
        <v>21</v>
      </c>
      <c r="M22" s="230">
        <f>G22*(1+L22/100)</f>
        <v>0</v>
      </c>
      <c r="N22" s="229">
        <v>1.7</v>
      </c>
      <c r="O22" s="229">
        <f>ROUND(E22*N22,2)</f>
        <v>4.59</v>
      </c>
      <c r="P22" s="229">
        <v>0</v>
      </c>
      <c r="Q22" s="229">
        <f>ROUND(E22*P22,2)</f>
        <v>0</v>
      </c>
      <c r="R22" s="230"/>
      <c r="S22" s="230" t="s">
        <v>207</v>
      </c>
      <c r="T22" s="230" t="s">
        <v>208</v>
      </c>
      <c r="U22" s="230">
        <v>1.587</v>
      </c>
      <c r="V22" s="230">
        <f>ROUND(E22*U22,2)</f>
        <v>4.28</v>
      </c>
      <c r="W22" s="230"/>
      <c r="X22" s="230" t="s">
        <v>209</v>
      </c>
      <c r="Y22" s="230" t="s">
        <v>210</v>
      </c>
      <c r="Z22" s="210"/>
      <c r="AA22" s="210"/>
      <c r="AB22" s="210"/>
      <c r="AC22" s="210"/>
      <c r="AD22" s="210"/>
      <c r="AE22" s="210"/>
      <c r="AF22" s="210"/>
      <c r="AG22" s="210" t="s">
        <v>211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2" x14ac:dyDescent="0.2">
      <c r="A23" s="227"/>
      <c r="B23" s="228"/>
      <c r="C23" s="257" t="s">
        <v>1763</v>
      </c>
      <c r="D23" s="232"/>
      <c r="E23" s="233">
        <v>2.7</v>
      </c>
      <c r="F23" s="230"/>
      <c r="G23" s="230"/>
      <c r="H23" s="230"/>
      <c r="I23" s="230"/>
      <c r="J23" s="230"/>
      <c r="K23" s="230"/>
      <c r="L23" s="230"/>
      <c r="M23" s="230"/>
      <c r="N23" s="229"/>
      <c r="O23" s="229"/>
      <c r="P23" s="229"/>
      <c r="Q23" s="229"/>
      <c r="R23" s="230"/>
      <c r="S23" s="230"/>
      <c r="T23" s="230"/>
      <c r="U23" s="230"/>
      <c r="V23" s="230"/>
      <c r="W23" s="230"/>
      <c r="X23" s="230"/>
      <c r="Y23" s="230"/>
      <c r="Z23" s="210"/>
      <c r="AA23" s="210"/>
      <c r="AB23" s="210"/>
      <c r="AC23" s="210"/>
      <c r="AD23" s="210"/>
      <c r="AE23" s="210"/>
      <c r="AF23" s="210"/>
      <c r="AG23" s="210" t="s">
        <v>213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43">
        <v>8</v>
      </c>
      <c r="B24" s="244" t="s">
        <v>407</v>
      </c>
      <c r="C24" s="256" t="s">
        <v>408</v>
      </c>
      <c r="D24" s="245" t="s">
        <v>206</v>
      </c>
      <c r="E24" s="246">
        <v>18</v>
      </c>
      <c r="F24" s="247"/>
      <c r="G24" s="248">
        <f>ROUND(E24*F24,2)</f>
        <v>0</v>
      </c>
      <c r="H24" s="231"/>
      <c r="I24" s="230">
        <f>ROUND(E24*H24,2)</f>
        <v>0</v>
      </c>
      <c r="J24" s="231"/>
      <c r="K24" s="230">
        <f>ROUND(E24*J24,2)</f>
        <v>0</v>
      </c>
      <c r="L24" s="230">
        <v>21</v>
      </c>
      <c r="M24" s="230">
        <f>G24*(1+L24/100)</f>
        <v>0</v>
      </c>
      <c r="N24" s="229">
        <v>0</v>
      </c>
      <c r="O24" s="229">
        <f>ROUND(E24*N24,2)</f>
        <v>0</v>
      </c>
      <c r="P24" s="229">
        <v>0</v>
      </c>
      <c r="Q24" s="229">
        <f>ROUND(E24*P24,2)</f>
        <v>0</v>
      </c>
      <c r="R24" s="230"/>
      <c r="S24" s="230" t="s">
        <v>207</v>
      </c>
      <c r="T24" s="230" t="s">
        <v>208</v>
      </c>
      <c r="U24" s="230">
        <v>0.20200000000000001</v>
      </c>
      <c r="V24" s="230">
        <f>ROUND(E24*U24,2)</f>
        <v>3.64</v>
      </c>
      <c r="W24" s="230"/>
      <c r="X24" s="230" t="s">
        <v>209</v>
      </c>
      <c r="Y24" s="230" t="s">
        <v>210</v>
      </c>
      <c r="Z24" s="210"/>
      <c r="AA24" s="210"/>
      <c r="AB24" s="210"/>
      <c r="AC24" s="210"/>
      <c r="AD24" s="210"/>
      <c r="AE24" s="210"/>
      <c r="AF24" s="210"/>
      <c r="AG24" s="210" t="s">
        <v>211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27"/>
      <c r="B25" s="228"/>
      <c r="C25" s="257" t="s">
        <v>1183</v>
      </c>
      <c r="D25" s="232"/>
      <c r="E25" s="233"/>
      <c r="F25" s="230"/>
      <c r="G25" s="230"/>
      <c r="H25" s="230"/>
      <c r="I25" s="230"/>
      <c r="J25" s="230"/>
      <c r="K25" s="230"/>
      <c r="L25" s="230"/>
      <c r="M25" s="230"/>
      <c r="N25" s="229"/>
      <c r="O25" s="229"/>
      <c r="P25" s="229"/>
      <c r="Q25" s="229"/>
      <c r="R25" s="230"/>
      <c r="S25" s="230"/>
      <c r="T25" s="230"/>
      <c r="U25" s="230"/>
      <c r="V25" s="230"/>
      <c r="W25" s="230"/>
      <c r="X25" s="230"/>
      <c r="Y25" s="230"/>
      <c r="Z25" s="210"/>
      <c r="AA25" s="210"/>
      <c r="AB25" s="210"/>
      <c r="AC25" s="210"/>
      <c r="AD25" s="210"/>
      <c r="AE25" s="210"/>
      <c r="AF25" s="210"/>
      <c r="AG25" s="210" t="s">
        <v>213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3" x14ac:dyDescent="0.2">
      <c r="A26" s="227"/>
      <c r="B26" s="228"/>
      <c r="C26" s="257" t="s">
        <v>1764</v>
      </c>
      <c r="D26" s="232"/>
      <c r="E26" s="233">
        <v>18</v>
      </c>
      <c r="F26" s="230"/>
      <c r="G26" s="230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30"/>
      <c r="Z26" s="210"/>
      <c r="AA26" s="210"/>
      <c r="AB26" s="210"/>
      <c r="AC26" s="210"/>
      <c r="AD26" s="210"/>
      <c r="AE26" s="210"/>
      <c r="AF26" s="210"/>
      <c r="AG26" s="210" t="s">
        <v>213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x14ac:dyDescent="0.2">
      <c r="A27" s="236" t="s">
        <v>202</v>
      </c>
      <c r="B27" s="237" t="s">
        <v>93</v>
      </c>
      <c r="C27" s="255" t="s">
        <v>94</v>
      </c>
      <c r="D27" s="238"/>
      <c r="E27" s="239"/>
      <c r="F27" s="240"/>
      <c r="G27" s="241">
        <f>SUMIF(AG28:AG29,"&lt;&gt;NOR",G28:G29)</f>
        <v>0</v>
      </c>
      <c r="H27" s="235"/>
      <c r="I27" s="235">
        <f>SUM(I28:I29)</f>
        <v>0</v>
      </c>
      <c r="J27" s="235"/>
      <c r="K27" s="235">
        <f>SUM(K28:K29)</f>
        <v>0</v>
      </c>
      <c r="L27" s="235"/>
      <c r="M27" s="235">
        <f>SUM(M28:M29)</f>
        <v>0</v>
      </c>
      <c r="N27" s="234"/>
      <c r="O27" s="234">
        <f>SUM(O28:O29)</f>
        <v>2.5499999999999998</v>
      </c>
      <c r="P27" s="234"/>
      <c r="Q27" s="234">
        <f>SUM(Q28:Q29)</f>
        <v>0</v>
      </c>
      <c r="R27" s="235"/>
      <c r="S27" s="235"/>
      <c r="T27" s="235"/>
      <c r="U27" s="235"/>
      <c r="V27" s="235">
        <f>SUM(V28:V29)</f>
        <v>2.29</v>
      </c>
      <c r="W27" s="235"/>
      <c r="X27" s="235"/>
      <c r="Y27" s="235"/>
      <c r="AG27" t="s">
        <v>203</v>
      </c>
    </row>
    <row r="28" spans="1:60" outlineLevel="1" x14ac:dyDescent="0.2">
      <c r="A28" s="243">
        <v>9</v>
      </c>
      <c r="B28" s="244" t="s">
        <v>1187</v>
      </c>
      <c r="C28" s="256" t="s">
        <v>1188</v>
      </c>
      <c r="D28" s="245" t="s">
        <v>206</v>
      </c>
      <c r="E28" s="246">
        <v>1.35</v>
      </c>
      <c r="F28" s="247"/>
      <c r="G28" s="248">
        <f>ROUND(E28*F28,2)</f>
        <v>0</v>
      </c>
      <c r="H28" s="231"/>
      <c r="I28" s="230">
        <f>ROUND(E28*H28,2)</f>
        <v>0</v>
      </c>
      <c r="J28" s="231"/>
      <c r="K28" s="230">
        <f>ROUND(E28*J28,2)</f>
        <v>0</v>
      </c>
      <c r="L28" s="230">
        <v>21</v>
      </c>
      <c r="M28" s="230">
        <f>G28*(1+L28/100)</f>
        <v>0</v>
      </c>
      <c r="N28" s="229">
        <v>1.8907700000000001</v>
      </c>
      <c r="O28" s="229">
        <f>ROUND(E28*N28,2)</f>
        <v>2.5499999999999998</v>
      </c>
      <c r="P28" s="229">
        <v>0</v>
      </c>
      <c r="Q28" s="229">
        <f>ROUND(E28*P28,2)</f>
        <v>0</v>
      </c>
      <c r="R28" s="230"/>
      <c r="S28" s="230" t="s">
        <v>207</v>
      </c>
      <c r="T28" s="230" t="s">
        <v>208</v>
      </c>
      <c r="U28" s="230">
        <v>1.6950000000000001</v>
      </c>
      <c r="V28" s="230">
        <f>ROUND(E28*U28,2)</f>
        <v>2.29</v>
      </c>
      <c r="W28" s="230"/>
      <c r="X28" s="230" t="s">
        <v>209</v>
      </c>
      <c r="Y28" s="230" t="s">
        <v>210</v>
      </c>
      <c r="Z28" s="210"/>
      <c r="AA28" s="210"/>
      <c r="AB28" s="210"/>
      <c r="AC28" s="210"/>
      <c r="AD28" s="210"/>
      <c r="AE28" s="210"/>
      <c r="AF28" s="210"/>
      <c r="AG28" s="210" t="s">
        <v>211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2" x14ac:dyDescent="0.2">
      <c r="A29" s="227"/>
      <c r="B29" s="228"/>
      <c r="C29" s="257" t="s">
        <v>1765</v>
      </c>
      <c r="D29" s="232"/>
      <c r="E29" s="233">
        <v>1.35</v>
      </c>
      <c r="F29" s="230"/>
      <c r="G29" s="230"/>
      <c r="H29" s="230"/>
      <c r="I29" s="230"/>
      <c r="J29" s="230"/>
      <c r="K29" s="230"/>
      <c r="L29" s="230"/>
      <c r="M29" s="230"/>
      <c r="N29" s="229"/>
      <c r="O29" s="229"/>
      <c r="P29" s="229"/>
      <c r="Q29" s="229"/>
      <c r="R29" s="230"/>
      <c r="S29" s="230"/>
      <c r="T29" s="230"/>
      <c r="U29" s="230"/>
      <c r="V29" s="230"/>
      <c r="W29" s="230"/>
      <c r="X29" s="230"/>
      <c r="Y29" s="230"/>
      <c r="Z29" s="210"/>
      <c r="AA29" s="210"/>
      <c r="AB29" s="210"/>
      <c r="AC29" s="210"/>
      <c r="AD29" s="210"/>
      <c r="AE29" s="210"/>
      <c r="AF29" s="210"/>
      <c r="AG29" s="210" t="s">
        <v>213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x14ac:dyDescent="0.2">
      <c r="A30" s="236" t="s">
        <v>202</v>
      </c>
      <c r="B30" s="237" t="s">
        <v>105</v>
      </c>
      <c r="C30" s="255" t="s">
        <v>106</v>
      </c>
      <c r="D30" s="238"/>
      <c r="E30" s="239"/>
      <c r="F30" s="240"/>
      <c r="G30" s="241">
        <f>SUMIF(AG31:AG36,"&lt;&gt;NOR",G31:G36)</f>
        <v>0</v>
      </c>
      <c r="H30" s="235"/>
      <c r="I30" s="235">
        <f>SUM(I31:I36)</f>
        <v>0</v>
      </c>
      <c r="J30" s="235"/>
      <c r="K30" s="235">
        <f>SUM(K31:K36)</f>
        <v>0</v>
      </c>
      <c r="L30" s="235"/>
      <c r="M30" s="235">
        <f>SUM(M31:M36)</f>
        <v>0</v>
      </c>
      <c r="N30" s="234"/>
      <c r="O30" s="234">
        <f>SUM(O31:O36)</f>
        <v>0.05</v>
      </c>
      <c r="P30" s="234"/>
      <c r="Q30" s="234">
        <f>SUM(Q31:Q36)</f>
        <v>0</v>
      </c>
      <c r="R30" s="235"/>
      <c r="S30" s="235"/>
      <c r="T30" s="235"/>
      <c r="U30" s="235"/>
      <c r="V30" s="235">
        <f>SUM(V31:V36)</f>
        <v>0.72</v>
      </c>
      <c r="W30" s="235"/>
      <c r="X30" s="235"/>
      <c r="Y30" s="235"/>
      <c r="AG30" t="s">
        <v>203</v>
      </c>
    </row>
    <row r="31" spans="1:60" outlineLevel="1" x14ac:dyDescent="0.2">
      <c r="A31" s="243">
        <v>10</v>
      </c>
      <c r="B31" s="244" t="s">
        <v>1202</v>
      </c>
      <c r="C31" s="256" t="s">
        <v>1203</v>
      </c>
      <c r="D31" s="245" t="s">
        <v>293</v>
      </c>
      <c r="E31" s="246">
        <v>9</v>
      </c>
      <c r="F31" s="247"/>
      <c r="G31" s="248">
        <f>ROUND(E31*F31,2)</f>
        <v>0</v>
      </c>
      <c r="H31" s="231"/>
      <c r="I31" s="230">
        <f>ROUND(E31*H31,2)</f>
        <v>0</v>
      </c>
      <c r="J31" s="231"/>
      <c r="K31" s="230">
        <f>ROUND(E31*J31,2)</f>
        <v>0</v>
      </c>
      <c r="L31" s="230">
        <v>21</v>
      </c>
      <c r="M31" s="230">
        <f>G31*(1+L31/100)</f>
        <v>0</v>
      </c>
      <c r="N31" s="229">
        <v>1.0000000000000001E-5</v>
      </c>
      <c r="O31" s="229">
        <f>ROUND(E31*N31,2)</f>
        <v>0</v>
      </c>
      <c r="P31" s="229">
        <v>0</v>
      </c>
      <c r="Q31" s="229">
        <f>ROUND(E31*P31,2)</f>
        <v>0</v>
      </c>
      <c r="R31" s="230"/>
      <c r="S31" s="230" t="s">
        <v>207</v>
      </c>
      <c r="T31" s="230" t="s">
        <v>208</v>
      </c>
      <c r="U31" s="230">
        <v>0.08</v>
      </c>
      <c r="V31" s="230">
        <f>ROUND(E31*U31,2)</f>
        <v>0.72</v>
      </c>
      <c r="W31" s="230"/>
      <c r="X31" s="230" t="s">
        <v>209</v>
      </c>
      <c r="Y31" s="230" t="s">
        <v>210</v>
      </c>
      <c r="Z31" s="210"/>
      <c r="AA31" s="210"/>
      <c r="AB31" s="210"/>
      <c r="AC31" s="210"/>
      <c r="AD31" s="210"/>
      <c r="AE31" s="210"/>
      <c r="AF31" s="210"/>
      <c r="AG31" s="210" t="s">
        <v>211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2" x14ac:dyDescent="0.2">
      <c r="A32" s="227"/>
      <c r="B32" s="228"/>
      <c r="C32" s="257" t="s">
        <v>1766</v>
      </c>
      <c r="D32" s="232"/>
      <c r="E32" s="233">
        <v>9</v>
      </c>
      <c r="F32" s="230"/>
      <c r="G32" s="230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213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3">
        <v>11</v>
      </c>
      <c r="B33" s="244" t="s">
        <v>1205</v>
      </c>
      <c r="C33" s="256" t="s">
        <v>1206</v>
      </c>
      <c r="D33" s="245" t="s">
        <v>293</v>
      </c>
      <c r="E33" s="246">
        <v>9.9</v>
      </c>
      <c r="F33" s="247"/>
      <c r="G33" s="248">
        <f>ROUND(E33*F33,2)</f>
        <v>0</v>
      </c>
      <c r="H33" s="231"/>
      <c r="I33" s="230">
        <f>ROUND(E33*H33,2)</f>
        <v>0</v>
      </c>
      <c r="J33" s="231"/>
      <c r="K33" s="230">
        <f>ROUND(E33*J33,2)</f>
        <v>0</v>
      </c>
      <c r="L33" s="230">
        <v>21</v>
      </c>
      <c r="M33" s="230">
        <f>G33*(1+L33/100)</f>
        <v>0</v>
      </c>
      <c r="N33" s="229">
        <v>4.6299999999999996E-3</v>
      </c>
      <c r="O33" s="229">
        <f>ROUND(E33*N33,2)</f>
        <v>0.05</v>
      </c>
      <c r="P33" s="229">
        <v>0</v>
      </c>
      <c r="Q33" s="229">
        <f>ROUND(E33*P33,2)</f>
        <v>0</v>
      </c>
      <c r="R33" s="230" t="s">
        <v>415</v>
      </c>
      <c r="S33" s="230" t="s">
        <v>207</v>
      </c>
      <c r="T33" s="230" t="s">
        <v>208</v>
      </c>
      <c r="U33" s="230">
        <v>0</v>
      </c>
      <c r="V33" s="230">
        <f>ROUND(E33*U33,2)</f>
        <v>0</v>
      </c>
      <c r="W33" s="230"/>
      <c r="X33" s="230" t="s">
        <v>416</v>
      </c>
      <c r="Y33" s="230" t="s">
        <v>210</v>
      </c>
      <c r="Z33" s="210"/>
      <c r="AA33" s="210"/>
      <c r="AB33" s="210"/>
      <c r="AC33" s="210"/>
      <c r="AD33" s="210"/>
      <c r="AE33" s="210"/>
      <c r="AF33" s="210"/>
      <c r="AG33" s="210" t="s">
        <v>417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2" x14ac:dyDescent="0.2">
      <c r="A34" s="227"/>
      <c r="B34" s="228"/>
      <c r="C34" s="257" t="s">
        <v>1766</v>
      </c>
      <c r="D34" s="232"/>
      <c r="E34" s="233">
        <v>9</v>
      </c>
      <c r="F34" s="230"/>
      <c r="G34" s="230"/>
      <c r="H34" s="230"/>
      <c r="I34" s="230"/>
      <c r="J34" s="230"/>
      <c r="K34" s="230"/>
      <c r="L34" s="230"/>
      <c r="M34" s="230"/>
      <c r="N34" s="229"/>
      <c r="O34" s="229"/>
      <c r="P34" s="229"/>
      <c r="Q34" s="229"/>
      <c r="R34" s="230"/>
      <c r="S34" s="230"/>
      <c r="T34" s="230"/>
      <c r="U34" s="230"/>
      <c r="V34" s="230"/>
      <c r="W34" s="230"/>
      <c r="X34" s="230"/>
      <c r="Y34" s="230"/>
      <c r="Z34" s="210"/>
      <c r="AA34" s="210"/>
      <c r="AB34" s="210"/>
      <c r="AC34" s="210"/>
      <c r="AD34" s="210"/>
      <c r="AE34" s="210"/>
      <c r="AF34" s="210"/>
      <c r="AG34" s="210" t="s">
        <v>213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3" x14ac:dyDescent="0.2">
      <c r="A35" s="227"/>
      <c r="B35" s="228"/>
      <c r="C35" s="268" t="s">
        <v>422</v>
      </c>
      <c r="D35" s="266"/>
      <c r="E35" s="267">
        <v>0.9</v>
      </c>
      <c r="F35" s="230"/>
      <c r="G35" s="230"/>
      <c r="H35" s="230"/>
      <c r="I35" s="230"/>
      <c r="J35" s="230"/>
      <c r="K35" s="230"/>
      <c r="L35" s="230"/>
      <c r="M35" s="230"/>
      <c r="N35" s="229"/>
      <c r="O35" s="229"/>
      <c r="P35" s="229"/>
      <c r="Q35" s="229"/>
      <c r="R35" s="230"/>
      <c r="S35" s="230"/>
      <c r="T35" s="230"/>
      <c r="U35" s="230"/>
      <c r="V35" s="230"/>
      <c r="W35" s="230"/>
      <c r="X35" s="230"/>
      <c r="Y35" s="230"/>
      <c r="Z35" s="210"/>
      <c r="AA35" s="210"/>
      <c r="AB35" s="210"/>
      <c r="AC35" s="210"/>
      <c r="AD35" s="210"/>
      <c r="AE35" s="210"/>
      <c r="AF35" s="210"/>
      <c r="AG35" s="210" t="s">
        <v>213</v>
      </c>
      <c r="AH35" s="210">
        <v>4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22.5" outlineLevel="1" x14ac:dyDescent="0.2">
      <c r="A36" s="249">
        <v>12</v>
      </c>
      <c r="B36" s="250" t="s">
        <v>1767</v>
      </c>
      <c r="C36" s="258" t="s">
        <v>1768</v>
      </c>
      <c r="D36" s="251" t="s">
        <v>260</v>
      </c>
      <c r="E36" s="252">
        <v>2</v>
      </c>
      <c r="F36" s="253"/>
      <c r="G36" s="254">
        <f>ROUND(E36*F36,2)</f>
        <v>0</v>
      </c>
      <c r="H36" s="231"/>
      <c r="I36" s="230">
        <f>ROUND(E36*H36,2)</f>
        <v>0</v>
      </c>
      <c r="J36" s="231"/>
      <c r="K36" s="230">
        <f>ROUND(E36*J36,2)</f>
        <v>0</v>
      </c>
      <c r="L36" s="230">
        <v>21</v>
      </c>
      <c r="M36" s="230">
        <f>G36*(1+L36/100)</f>
        <v>0</v>
      </c>
      <c r="N36" s="229">
        <v>0</v>
      </c>
      <c r="O36" s="229">
        <f>ROUND(E36*N36,2)</f>
        <v>0</v>
      </c>
      <c r="P36" s="229">
        <v>0</v>
      </c>
      <c r="Q36" s="229">
        <f>ROUND(E36*P36,2)</f>
        <v>0</v>
      </c>
      <c r="R36" s="230"/>
      <c r="S36" s="230" t="s">
        <v>511</v>
      </c>
      <c r="T36" s="230" t="s">
        <v>512</v>
      </c>
      <c r="U36" s="230">
        <v>0</v>
      </c>
      <c r="V36" s="230">
        <f>ROUND(E36*U36,2)</f>
        <v>0</v>
      </c>
      <c r="W36" s="230"/>
      <c r="X36" s="230" t="s">
        <v>209</v>
      </c>
      <c r="Y36" s="230" t="s">
        <v>210</v>
      </c>
      <c r="Z36" s="210"/>
      <c r="AA36" s="210"/>
      <c r="AB36" s="210"/>
      <c r="AC36" s="210"/>
      <c r="AD36" s="210"/>
      <c r="AE36" s="210"/>
      <c r="AF36" s="210"/>
      <c r="AG36" s="210" t="s">
        <v>211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x14ac:dyDescent="0.2">
      <c r="A37" s="236" t="s">
        <v>202</v>
      </c>
      <c r="B37" s="237" t="s">
        <v>121</v>
      </c>
      <c r="C37" s="255" t="s">
        <v>122</v>
      </c>
      <c r="D37" s="238"/>
      <c r="E37" s="239"/>
      <c r="F37" s="240"/>
      <c r="G37" s="241">
        <f>SUMIF(AG38:AG38,"&lt;&gt;NOR",G38:G38)</f>
        <v>0</v>
      </c>
      <c r="H37" s="235"/>
      <c r="I37" s="235">
        <f>SUM(I38:I38)</f>
        <v>0</v>
      </c>
      <c r="J37" s="235"/>
      <c r="K37" s="235">
        <f>SUM(K38:K38)</f>
        <v>0</v>
      </c>
      <c r="L37" s="235"/>
      <c r="M37" s="235">
        <f>SUM(M38:M38)</f>
        <v>0</v>
      </c>
      <c r="N37" s="234"/>
      <c r="O37" s="234">
        <f>SUM(O38:O38)</f>
        <v>0</v>
      </c>
      <c r="P37" s="234"/>
      <c r="Q37" s="234">
        <f>SUM(Q38:Q38)</f>
        <v>0</v>
      </c>
      <c r="R37" s="235"/>
      <c r="S37" s="235"/>
      <c r="T37" s="235"/>
      <c r="U37" s="235"/>
      <c r="V37" s="235">
        <f>SUM(V38:V38)</f>
        <v>1.53</v>
      </c>
      <c r="W37" s="235"/>
      <c r="X37" s="235"/>
      <c r="Y37" s="235"/>
      <c r="AG37" t="s">
        <v>203</v>
      </c>
    </row>
    <row r="38" spans="1:60" outlineLevel="1" x14ac:dyDescent="0.2">
      <c r="A38" s="249">
        <v>13</v>
      </c>
      <c r="B38" s="250" t="s">
        <v>1221</v>
      </c>
      <c r="C38" s="258" t="s">
        <v>1222</v>
      </c>
      <c r="D38" s="251" t="s">
        <v>337</v>
      </c>
      <c r="E38" s="252">
        <v>7.2251899999999996</v>
      </c>
      <c r="F38" s="253"/>
      <c r="G38" s="254">
        <f>ROUND(E38*F38,2)</f>
        <v>0</v>
      </c>
      <c r="H38" s="231"/>
      <c r="I38" s="230">
        <f>ROUND(E38*H38,2)</f>
        <v>0</v>
      </c>
      <c r="J38" s="231"/>
      <c r="K38" s="230">
        <f>ROUND(E38*J38,2)</f>
        <v>0</v>
      </c>
      <c r="L38" s="230">
        <v>21</v>
      </c>
      <c r="M38" s="230">
        <f>G38*(1+L38/100)</f>
        <v>0</v>
      </c>
      <c r="N38" s="229">
        <v>0</v>
      </c>
      <c r="O38" s="229">
        <f>ROUND(E38*N38,2)</f>
        <v>0</v>
      </c>
      <c r="P38" s="229">
        <v>0</v>
      </c>
      <c r="Q38" s="229">
        <f>ROUND(E38*P38,2)</f>
        <v>0</v>
      </c>
      <c r="R38" s="230"/>
      <c r="S38" s="230" t="s">
        <v>207</v>
      </c>
      <c r="T38" s="230" t="s">
        <v>208</v>
      </c>
      <c r="U38" s="230">
        <v>0.21149999999999999</v>
      </c>
      <c r="V38" s="230">
        <f>ROUND(E38*U38,2)</f>
        <v>1.53</v>
      </c>
      <c r="W38" s="230"/>
      <c r="X38" s="230" t="s">
        <v>787</v>
      </c>
      <c r="Y38" s="230" t="s">
        <v>210</v>
      </c>
      <c r="Z38" s="210"/>
      <c r="AA38" s="210"/>
      <c r="AB38" s="210"/>
      <c r="AC38" s="210"/>
      <c r="AD38" s="210"/>
      <c r="AE38" s="210"/>
      <c r="AF38" s="210"/>
      <c r="AG38" s="210" t="s">
        <v>788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236" t="s">
        <v>202</v>
      </c>
      <c r="B39" s="237" t="s">
        <v>129</v>
      </c>
      <c r="C39" s="255" t="s">
        <v>130</v>
      </c>
      <c r="D39" s="238"/>
      <c r="E39" s="239"/>
      <c r="F39" s="240"/>
      <c r="G39" s="241">
        <f>SUMIF(AG40:AG42,"&lt;&gt;NOR",G40:G42)</f>
        <v>0</v>
      </c>
      <c r="H39" s="235"/>
      <c r="I39" s="235">
        <f>SUM(I40:I42)</f>
        <v>0</v>
      </c>
      <c r="J39" s="235"/>
      <c r="K39" s="235">
        <f>SUM(K40:K42)</f>
        <v>0</v>
      </c>
      <c r="L39" s="235"/>
      <c r="M39" s="235">
        <f>SUM(M40:M42)</f>
        <v>0</v>
      </c>
      <c r="N39" s="234"/>
      <c r="O39" s="234">
        <f>SUM(O40:O42)</f>
        <v>0</v>
      </c>
      <c r="P39" s="234"/>
      <c r="Q39" s="234">
        <f>SUM(Q40:Q42)</f>
        <v>0</v>
      </c>
      <c r="R39" s="235"/>
      <c r="S39" s="235"/>
      <c r="T39" s="235"/>
      <c r="U39" s="235"/>
      <c r="V39" s="235">
        <f>SUM(V40:V42)</f>
        <v>0.79</v>
      </c>
      <c r="W39" s="235"/>
      <c r="X39" s="235"/>
      <c r="Y39" s="235"/>
      <c r="AG39" t="s">
        <v>203</v>
      </c>
    </row>
    <row r="40" spans="1:60" outlineLevel="1" x14ac:dyDescent="0.2">
      <c r="A40" s="249">
        <v>14</v>
      </c>
      <c r="B40" s="250" t="s">
        <v>1252</v>
      </c>
      <c r="C40" s="258" t="s">
        <v>1253</v>
      </c>
      <c r="D40" s="251" t="s">
        <v>293</v>
      </c>
      <c r="E40" s="252">
        <v>9</v>
      </c>
      <c r="F40" s="253"/>
      <c r="G40" s="254">
        <f>ROUND(E40*F40,2)</f>
        <v>0</v>
      </c>
      <c r="H40" s="231"/>
      <c r="I40" s="230">
        <f>ROUND(E40*H40,2)</f>
        <v>0</v>
      </c>
      <c r="J40" s="231"/>
      <c r="K40" s="230">
        <f>ROUND(E40*J40,2)</f>
        <v>0</v>
      </c>
      <c r="L40" s="230">
        <v>21</v>
      </c>
      <c r="M40" s="230">
        <f>G40*(1+L40/100)</f>
        <v>0</v>
      </c>
      <c r="N40" s="229">
        <v>0</v>
      </c>
      <c r="O40" s="229">
        <f>ROUND(E40*N40,2)</f>
        <v>0</v>
      </c>
      <c r="P40" s="229">
        <v>0</v>
      </c>
      <c r="Q40" s="229">
        <f>ROUND(E40*P40,2)</f>
        <v>0</v>
      </c>
      <c r="R40" s="230"/>
      <c r="S40" s="230" t="s">
        <v>207</v>
      </c>
      <c r="T40" s="230" t="s">
        <v>208</v>
      </c>
      <c r="U40" s="230">
        <v>4.8000000000000001E-2</v>
      </c>
      <c r="V40" s="230">
        <f>ROUND(E40*U40,2)</f>
        <v>0.43</v>
      </c>
      <c r="W40" s="230"/>
      <c r="X40" s="230" t="s">
        <v>209</v>
      </c>
      <c r="Y40" s="230" t="s">
        <v>210</v>
      </c>
      <c r="Z40" s="210"/>
      <c r="AA40" s="210"/>
      <c r="AB40" s="210"/>
      <c r="AC40" s="210"/>
      <c r="AD40" s="210"/>
      <c r="AE40" s="210"/>
      <c r="AF40" s="210"/>
      <c r="AG40" s="210" t="s">
        <v>211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49">
        <v>15</v>
      </c>
      <c r="B41" s="250" t="s">
        <v>1259</v>
      </c>
      <c r="C41" s="258" t="s">
        <v>1260</v>
      </c>
      <c r="D41" s="251" t="s">
        <v>293</v>
      </c>
      <c r="E41" s="252">
        <v>9</v>
      </c>
      <c r="F41" s="253"/>
      <c r="G41" s="254">
        <f>ROUND(E41*F41,2)</f>
        <v>0</v>
      </c>
      <c r="H41" s="231"/>
      <c r="I41" s="230">
        <f>ROUND(E41*H41,2)</f>
        <v>0</v>
      </c>
      <c r="J41" s="231"/>
      <c r="K41" s="230">
        <f>ROUND(E41*J41,2)</f>
        <v>0</v>
      </c>
      <c r="L41" s="230">
        <v>21</v>
      </c>
      <c r="M41" s="230">
        <f>G41*(1+L41/100)</f>
        <v>0</v>
      </c>
      <c r="N41" s="229">
        <v>0</v>
      </c>
      <c r="O41" s="229">
        <f>ROUND(E41*N41,2)</f>
        <v>0</v>
      </c>
      <c r="P41" s="229">
        <v>0</v>
      </c>
      <c r="Q41" s="229">
        <f>ROUND(E41*P41,2)</f>
        <v>0</v>
      </c>
      <c r="R41" s="230"/>
      <c r="S41" s="230" t="s">
        <v>207</v>
      </c>
      <c r="T41" s="230" t="s">
        <v>208</v>
      </c>
      <c r="U41" s="230">
        <v>0.04</v>
      </c>
      <c r="V41" s="230">
        <f>ROUND(E41*U41,2)</f>
        <v>0.36</v>
      </c>
      <c r="W41" s="230"/>
      <c r="X41" s="230" t="s">
        <v>209</v>
      </c>
      <c r="Y41" s="230" t="s">
        <v>210</v>
      </c>
      <c r="Z41" s="210"/>
      <c r="AA41" s="210"/>
      <c r="AB41" s="210"/>
      <c r="AC41" s="210"/>
      <c r="AD41" s="210"/>
      <c r="AE41" s="210"/>
      <c r="AF41" s="210"/>
      <c r="AG41" s="210" t="s">
        <v>211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49">
        <v>16</v>
      </c>
      <c r="B42" s="250" t="s">
        <v>1275</v>
      </c>
      <c r="C42" s="258" t="s">
        <v>1276</v>
      </c>
      <c r="D42" s="251" t="s">
        <v>996</v>
      </c>
      <c r="E42" s="252">
        <v>1</v>
      </c>
      <c r="F42" s="253"/>
      <c r="G42" s="254">
        <f>ROUND(E42*F42,2)</f>
        <v>0</v>
      </c>
      <c r="H42" s="231"/>
      <c r="I42" s="230">
        <f>ROUND(E42*H42,2)</f>
        <v>0</v>
      </c>
      <c r="J42" s="231"/>
      <c r="K42" s="230">
        <f>ROUND(E42*J42,2)</f>
        <v>0</v>
      </c>
      <c r="L42" s="230">
        <v>21</v>
      </c>
      <c r="M42" s="230">
        <f>G42*(1+L42/100)</f>
        <v>0</v>
      </c>
      <c r="N42" s="229">
        <v>0</v>
      </c>
      <c r="O42" s="229">
        <f>ROUND(E42*N42,2)</f>
        <v>0</v>
      </c>
      <c r="P42" s="229">
        <v>0</v>
      </c>
      <c r="Q42" s="229">
        <f>ROUND(E42*P42,2)</f>
        <v>0</v>
      </c>
      <c r="R42" s="230"/>
      <c r="S42" s="230" t="s">
        <v>511</v>
      </c>
      <c r="T42" s="230" t="s">
        <v>512</v>
      </c>
      <c r="U42" s="230">
        <v>0</v>
      </c>
      <c r="V42" s="230">
        <f>ROUND(E42*U42,2)</f>
        <v>0</v>
      </c>
      <c r="W42" s="230"/>
      <c r="X42" s="230" t="s">
        <v>209</v>
      </c>
      <c r="Y42" s="230" t="s">
        <v>210</v>
      </c>
      <c r="Z42" s="210"/>
      <c r="AA42" s="210"/>
      <c r="AB42" s="210"/>
      <c r="AC42" s="210"/>
      <c r="AD42" s="210"/>
      <c r="AE42" s="210"/>
      <c r="AF42" s="210"/>
      <c r="AG42" s="210" t="s">
        <v>211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x14ac:dyDescent="0.2">
      <c r="A43" s="236" t="s">
        <v>202</v>
      </c>
      <c r="B43" s="237" t="s">
        <v>174</v>
      </c>
      <c r="C43" s="255" t="s">
        <v>29</v>
      </c>
      <c r="D43" s="238"/>
      <c r="E43" s="239"/>
      <c r="F43" s="240"/>
      <c r="G43" s="241">
        <f>SUMIF(AG44:AG49,"&lt;&gt;NOR",G44:G49)</f>
        <v>0</v>
      </c>
      <c r="H43" s="235"/>
      <c r="I43" s="235">
        <f>SUM(I44:I49)</f>
        <v>0</v>
      </c>
      <c r="J43" s="235"/>
      <c r="K43" s="235">
        <f>SUM(K44:K49)</f>
        <v>0</v>
      </c>
      <c r="L43" s="235"/>
      <c r="M43" s="235">
        <f>SUM(M44:M49)</f>
        <v>0</v>
      </c>
      <c r="N43" s="234"/>
      <c r="O43" s="234">
        <f>SUM(O44:O49)</f>
        <v>0</v>
      </c>
      <c r="P43" s="234"/>
      <c r="Q43" s="234">
        <f>SUM(Q44:Q49)</f>
        <v>0</v>
      </c>
      <c r="R43" s="235"/>
      <c r="S43" s="235"/>
      <c r="T43" s="235"/>
      <c r="U43" s="235"/>
      <c r="V43" s="235">
        <f>SUM(V44:V49)</f>
        <v>0</v>
      </c>
      <c r="W43" s="235"/>
      <c r="X43" s="235"/>
      <c r="Y43" s="235"/>
      <c r="AG43" t="s">
        <v>203</v>
      </c>
    </row>
    <row r="44" spans="1:60" outlineLevel="1" x14ac:dyDescent="0.2">
      <c r="A44" s="249">
        <v>17</v>
      </c>
      <c r="B44" s="250" t="s">
        <v>1095</v>
      </c>
      <c r="C44" s="258" t="s">
        <v>1096</v>
      </c>
      <c r="D44" s="251" t="s">
        <v>1090</v>
      </c>
      <c r="E44" s="252">
        <v>1</v>
      </c>
      <c r="F44" s="253"/>
      <c r="G44" s="254">
        <f>ROUND(E44*F44,2)</f>
        <v>0</v>
      </c>
      <c r="H44" s="231"/>
      <c r="I44" s="230">
        <f>ROUND(E44*H44,2)</f>
        <v>0</v>
      </c>
      <c r="J44" s="231"/>
      <c r="K44" s="230">
        <f>ROUND(E44*J44,2)</f>
        <v>0</v>
      </c>
      <c r="L44" s="230">
        <v>21</v>
      </c>
      <c r="M44" s="230">
        <f>G44*(1+L44/100)</f>
        <v>0</v>
      </c>
      <c r="N44" s="229">
        <v>0</v>
      </c>
      <c r="O44" s="229">
        <f>ROUND(E44*N44,2)</f>
        <v>0</v>
      </c>
      <c r="P44" s="229">
        <v>0</v>
      </c>
      <c r="Q44" s="229">
        <f>ROUND(E44*P44,2)</f>
        <v>0</v>
      </c>
      <c r="R44" s="230"/>
      <c r="S44" s="230" t="s">
        <v>207</v>
      </c>
      <c r="T44" s="230" t="s">
        <v>512</v>
      </c>
      <c r="U44" s="230">
        <v>0</v>
      </c>
      <c r="V44" s="230">
        <f>ROUND(E44*U44,2)</f>
        <v>0</v>
      </c>
      <c r="W44" s="230"/>
      <c r="X44" s="230" t="s">
        <v>1091</v>
      </c>
      <c r="Y44" s="230" t="s">
        <v>210</v>
      </c>
      <c r="Z44" s="210"/>
      <c r="AA44" s="210"/>
      <c r="AB44" s="210"/>
      <c r="AC44" s="210"/>
      <c r="AD44" s="210"/>
      <c r="AE44" s="210"/>
      <c r="AF44" s="210"/>
      <c r="AG44" s="210" t="s">
        <v>1092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9">
        <v>18</v>
      </c>
      <c r="B45" s="250" t="s">
        <v>1097</v>
      </c>
      <c r="C45" s="258" t="s">
        <v>1098</v>
      </c>
      <c r="D45" s="251" t="s">
        <v>1090</v>
      </c>
      <c r="E45" s="252">
        <v>1</v>
      </c>
      <c r="F45" s="253"/>
      <c r="G45" s="254">
        <f>ROUND(E45*F45,2)</f>
        <v>0</v>
      </c>
      <c r="H45" s="231"/>
      <c r="I45" s="230">
        <f>ROUND(E45*H45,2)</f>
        <v>0</v>
      </c>
      <c r="J45" s="231"/>
      <c r="K45" s="230">
        <f>ROUND(E45*J45,2)</f>
        <v>0</v>
      </c>
      <c r="L45" s="230">
        <v>21</v>
      </c>
      <c r="M45" s="230">
        <f>G45*(1+L45/100)</f>
        <v>0</v>
      </c>
      <c r="N45" s="229">
        <v>0</v>
      </c>
      <c r="O45" s="229">
        <f>ROUND(E45*N45,2)</f>
        <v>0</v>
      </c>
      <c r="P45" s="229">
        <v>0</v>
      </c>
      <c r="Q45" s="229">
        <f>ROUND(E45*P45,2)</f>
        <v>0</v>
      </c>
      <c r="R45" s="230"/>
      <c r="S45" s="230" t="s">
        <v>207</v>
      </c>
      <c r="T45" s="230" t="s">
        <v>512</v>
      </c>
      <c r="U45" s="230">
        <v>0</v>
      </c>
      <c r="V45" s="230">
        <f>ROUND(E45*U45,2)</f>
        <v>0</v>
      </c>
      <c r="W45" s="230"/>
      <c r="X45" s="230" t="s">
        <v>1091</v>
      </c>
      <c r="Y45" s="230" t="s">
        <v>210</v>
      </c>
      <c r="Z45" s="210"/>
      <c r="AA45" s="210"/>
      <c r="AB45" s="210"/>
      <c r="AC45" s="210"/>
      <c r="AD45" s="210"/>
      <c r="AE45" s="210"/>
      <c r="AF45" s="210"/>
      <c r="AG45" s="210" t="s">
        <v>1092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49">
        <v>19</v>
      </c>
      <c r="B46" s="250" t="s">
        <v>1099</v>
      </c>
      <c r="C46" s="258" t="s">
        <v>1100</v>
      </c>
      <c r="D46" s="251" t="s">
        <v>1090</v>
      </c>
      <c r="E46" s="252">
        <v>1</v>
      </c>
      <c r="F46" s="253"/>
      <c r="G46" s="254">
        <f>ROUND(E46*F46,2)</f>
        <v>0</v>
      </c>
      <c r="H46" s="231"/>
      <c r="I46" s="230">
        <f>ROUND(E46*H46,2)</f>
        <v>0</v>
      </c>
      <c r="J46" s="231"/>
      <c r="K46" s="230">
        <f>ROUND(E46*J46,2)</f>
        <v>0</v>
      </c>
      <c r="L46" s="230">
        <v>21</v>
      </c>
      <c r="M46" s="230">
        <f>G46*(1+L46/100)</f>
        <v>0</v>
      </c>
      <c r="N46" s="229">
        <v>0</v>
      </c>
      <c r="O46" s="229">
        <f>ROUND(E46*N46,2)</f>
        <v>0</v>
      </c>
      <c r="P46" s="229">
        <v>0</v>
      </c>
      <c r="Q46" s="229">
        <f>ROUND(E46*P46,2)</f>
        <v>0</v>
      </c>
      <c r="R46" s="230"/>
      <c r="S46" s="230" t="s">
        <v>207</v>
      </c>
      <c r="T46" s="230" t="s">
        <v>512</v>
      </c>
      <c r="U46" s="230">
        <v>0</v>
      </c>
      <c r="V46" s="230">
        <f>ROUND(E46*U46,2)</f>
        <v>0</v>
      </c>
      <c r="W46" s="230"/>
      <c r="X46" s="230" t="s">
        <v>1091</v>
      </c>
      <c r="Y46" s="230" t="s">
        <v>210</v>
      </c>
      <c r="Z46" s="210"/>
      <c r="AA46" s="210"/>
      <c r="AB46" s="210"/>
      <c r="AC46" s="210"/>
      <c r="AD46" s="210"/>
      <c r="AE46" s="210"/>
      <c r="AF46" s="210"/>
      <c r="AG46" s="210" t="s">
        <v>1092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49">
        <v>20</v>
      </c>
      <c r="B47" s="250" t="s">
        <v>1101</v>
      </c>
      <c r="C47" s="258" t="s">
        <v>1102</v>
      </c>
      <c r="D47" s="251" t="s">
        <v>1090</v>
      </c>
      <c r="E47" s="252">
        <v>1</v>
      </c>
      <c r="F47" s="253"/>
      <c r="G47" s="254">
        <f>ROUND(E47*F47,2)</f>
        <v>0</v>
      </c>
      <c r="H47" s="231"/>
      <c r="I47" s="230">
        <f>ROUND(E47*H47,2)</f>
        <v>0</v>
      </c>
      <c r="J47" s="231"/>
      <c r="K47" s="230">
        <f>ROUND(E47*J47,2)</f>
        <v>0</v>
      </c>
      <c r="L47" s="230">
        <v>21</v>
      </c>
      <c r="M47" s="230">
        <f>G47*(1+L47/100)</f>
        <v>0</v>
      </c>
      <c r="N47" s="229">
        <v>0</v>
      </c>
      <c r="O47" s="229">
        <f>ROUND(E47*N47,2)</f>
        <v>0</v>
      </c>
      <c r="P47" s="229">
        <v>0</v>
      </c>
      <c r="Q47" s="229">
        <f>ROUND(E47*P47,2)</f>
        <v>0</v>
      </c>
      <c r="R47" s="230"/>
      <c r="S47" s="230" t="s">
        <v>207</v>
      </c>
      <c r="T47" s="230" t="s">
        <v>512</v>
      </c>
      <c r="U47" s="230">
        <v>0</v>
      </c>
      <c r="V47" s="230">
        <f>ROUND(E47*U47,2)</f>
        <v>0</v>
      </c>
      <c r="W47" s="230"/>
      <c r="X47" s="230" t="s">
        <v>1091</v>
      </c>
      <c r="Y47" s="230" t="s">
        <v>210</v>
      </c>
      <c r="Z47" s="210"/>
      <c r="AA47" s="210"/>
      <c r="AB47" s="210"/>
      <c r="AC47" s="210"/>
      <c r="AD47" s="210"/>
      <c r="AE47" s="210"/>
      <c r="AF47" s="210"/>
      <c r="AG47" s="210" t="s">
        <v>1092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49">
        <v>21</v>
      </c>
      <c r="B48" s="250" t="s">
        <v>1107</v>
      </c>
      <c r="C48" s="258" t="s">
        <v>1108</v>
      </c>
      <c r="D48" s="251" t="s">
        <v>1090</v>
      </c>
      <c r="E48" s="252">
        <v>1</v>
      </c>
      <c r="F48" s="253"/>
      <c r="G48" s="254">
        <f>ROUND(E48*F48,2)</f>
        <v>0</v>
      </c>
      <c r="H48" s="231"/>
      <c r="I48" s="230">
        <f>ROUND(E48*H48,2)</f>
        <v>0</v>
      </c>
      <c r="J48" s="231"/>
      <c r="K48" s="230">
        <f>ROUND(E48*J48,2)</f>
        <v>0</v>
      </c>
      <c r="L48" s="230">
        <v>21</v>
      </c>
      <c r="M48" s="230">
        <f>G48*(1+L48/100)</f>
        <v>0</v>
      </c>
      <c r="N48" s="229">
        <v>0</v>
      </c>
      <c r="O48" s="229">
        <f>ROUND(E48*N48,2)</f>
        <v>0</v>
      </c>
      <c r="P48" s="229">
        <v>0</v>
      </c>
      <c r="Q48" s="229">
        <f>ROUND(E48*P48,2)</f>
        <v>0</v>
      </c>
      <c r="R48" s="230"/>
      <c r="S48" s="230" t="s">
        <v>207</v>
      </c>
      <c r="T48" s="230" t="s">
        <v>512</v>
      </c>
      <c r="U48" s="230">
        <v>0</v>
      </c>
      <c r="V48" s="230">
        <f>ROUND(E48*U48,2)</f>
        <v>0</v>
      </c>
      <c r="W48" s="230"/>
      <c r="X48" s="230" t="s">
        <v>1091</v>
      </c>
      <c r="Y48" s="230" t="s">
        <v>210</v>
      </c>
      <c r="Z48" s="210"/>
      <c r="AA48" s="210"/>
      <c r="AB48" s="210"/>
      <c r="AC48" s="210"/>
      <c r="AD48" s="210"/>
      <c r="AE48" s="210"/>
      <c r="AF48" s="210"/>
      <c r="AG48" s="210" t="s">
        <v>1092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9">
        <v>22</v>
      </c>
      <c r="B49" s="250" t="s">
        <v>1413</v>
      </c>
      <c r="C49" s="258" t="s">
        <v>1414</v>
      </c>
      <c r="D49" s="251" t="s">
        <v>1090</v>
      </c>
      <c r="E49" s="252">
        <v>1</v>
      </c>
      <c r="F49" s="253"/>
      <c r="G49" s="254">
        <f>ROUND(E49*F49,2)</f>
        <v>0</v>
      </c>
      <c r="H49" s="231"/>
      <c r="I49" s="230">
        <f>ROUND(E49*H49,2)</f>
        <v>0</v>
      </c>
      <c r="J49" s="231"/>
      <c r="K49" s="230">
        <f>ROUND(E49*J49,2)</f>
        <v>0</v>
      </c>
      <c r="L49" s="230">
        <v>21</v>
      </c>
      <c r="M49" s="230">
        <f>G49*(1+L49/100)</f>
        <v>0</v>
      </c>
      <c r="N49" s="229">
        <v>0</v>
      </c>
      <c r="O49" s="229">
        <f>ROUND(E49*N49,2)</f>
        <v>0</v>
      </c>
      <c r="P49" s="229">
        <v>0</v>
      </c>
      <c r="Q49" s="229">
        <f>ROUND(E49*P49,2)</f>
        <v>0</v>
      </c>
      <c r="R49" s="230"/>
      <c r="S49" s="230" t="s">
        <v>207</v>
      </c>
      <c r="T49" s="230" t="s">
        <v>512</v>
      </c>
      <c r="U49" s="230">
        <v>0</v>
      </c>
      <c r="V49" s="230">
        <f>ROUND(E49*U49,2)</f>
        <v>0</v>
      </c>
      <c r="W49" s="230"/>
      <c r="X49" s="230" t="s">
        <v>1091</v>
      </c>
      <c r="Y49" s="230" t="s">
        <v>210</v>
      </c>
      <c r="Z49" s="210"/>
      <c r="AA49" s="210"/>
      <c r="AB49" s="210"/>
      <c r="AC49" s="210"/>
      <c r="AD49" s="210"/>
      <c r="AE49" s="210"/>
      <c r="AF49" s="210"/>
      <c r="AG49" s="210" t="s">
        <v>1092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x14ac:dyDescent="0.2">
      <c r="A50" s="236" t="s">
        <v>202</v>
      </c>
      <c r="B50" s="237" t="s">
        <v>175</v>
      </c>
      <c r="C50" s="255" t="s">
        <v>30</v>
      </c>
      <c r="D50" s="238"/>
      <c r="E50" s="239"/>
      <c r="F50" s="240"/>
      <c r="G50" s="241">
        <f>SUMIF(AG51:AG51,"&lt;&gt;NOR",G51:G51)</f>
        <v>0</v>
      </c>
      <c r="H50" s="235"/>
      <c r="I50" s="235">
        <f>SUM(I51:I51)</f>
        <v>0</v>
      </c>
      <c r="J50" s="235"/>
      <c r="K50" s="235">
        <f>SUM(K51:K51)</f>
        <v>0</v>
      </c>
      <c r="L50" s="235"/>
      <c r="M50" s="235">
        <f>SUM(M51:M51)</f>
        <v>0</v>
      </c>
      <c r="N50" s="234"/>
      <c r="O50" s="234">
        <f>SUM(O51:O51)</f>
        <v>0</v>
      </c>
      <c r="P50" s="234"/>
      <c r="Q50" s="234">
        <f>SUM(Q51:Q51)</f>
        <v>0</v>
      </c>
      <c r="R50" s="235"/>
      <c r="S50" s="235"/>
      <c r="T50" s="235"/>
      <c r="U50" s="235"/>
      <c r="V50" s="235">
        <f>SUM(V51:V51)</f>
        <v>0</v>
      </c>
      <c r="W50" s="235"/>
      <c r="X50" s="235"/>
      <c r="Y50" s="235"/>
      <c r="AG50" t="s">
        <v>203</v>
      </c>
    </row>
    <row r="51" spans="1:60" outlineLevel="1" x14ac:dyDescent="0.2">
      <c r="A51" s="243">
        <v>23</v>
      </c>
      <c r="B51" s="244" t="s">
        <v>1113</v>
      </c>
      <c r="C51" s="256" t="s">
        <v>1114</v>
      </c>
      <c r="D51" s="245" t="s">
        <v>1090</v>
      </c>
      <c r="E51" s="246">
        <v>1</v>
      </c>
      <c r="F51" s="247"/>
      <c r="G51" s="248">
        <f>ROUND(E51*F51,2)</f>
        <v>0</v>
      </c>
      <c r="H51" s="231"/>
      <c r="I51" s="230">
        <f>ROUND(E51*H51,2)</f>
        <v>0</v>
      </c>
      <c r="J51" s="231"/>
      <c r="K51" s="230">
        <f>ROUND(E51*J51,2)</f>
        <v>0</v>
      </c>
      <c r="L51" s="230">
        <v>21</v>
      </c>
      <c r="M51" s="230">
        <f>G51*(1+L51/100)</f>
        <v>0</v>
      </c>
      <c r="N51" s="229">
        <v>0</v>
      </c>
      <c r="O51" s="229">
        <f>ROUND(E51*N51,2)</f>
        <v>0</v>
      </c>
      <c r="P51" s="229">
        <v>0</v>
      </c>
      <c r="Q51" s="229">
        <f>ROUND(E51*P51,2)</f>
        <v>0</v>
      </c>
      <c r="R51" s="230"/>
      <c r="S51" s="230" t="s">
        <v>207</v>
      </c>
      <c r="T51" s="230" t="s">
        <v>512</v>
      </c>
      <c r="U51" s="230">
        <v>0</v>
      </c>
      <c r="V51" s="230">
        <f>ROUND(E51*U51,2)</f>
        <v>0</v>
      </c>
      <c r="W51" s="230"/>
      <c r="X51" s="230" t="s">
        <v>1091</v>
      </c>
      <c r="Y51" s="230" t="s">
        <v>210</v>
      </c>
      <c r="Z51" s="210"/>
      <c r="AA51" s="210"/>
      <c r="AB51" s="210"/>
      <c r="AC51" s="210"/>
      <c r="AD51" s="210"/>
      <c r="AE51" s="210"/>
      <c r="AF51" s="210"/>
      <c r="AG51" s="210" t="s">
        <v>1092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x14ac:dyDescent="0.2">
      <c r="A52" s="3"/>
      <c r="B52" s="4"/>
      <c r="C52" s="259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AE52">
        <v>12</v>
      </c>
      <c r="AF52">
        <v>21</v>
      </c>
      <c r="AG52" t="s">
        <v>188</v>
      </c>
    </row>
    <row r="53" spans="1:60" x14ac:dyDescent="0.2">
      <c r="A53" s="213"/>
      <c r="B53" s="214" t="s">
        <v>31</v>
      </c>
      <c r="C53" s="260"/>
      <c r="D53" s="215"/>
      <c r="E53" s="216"/>
      <c r="F53" s="216"/>
      <c r="G53" s="242">
        <f>G8+G27+G30+G37+G39+G43+G50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AE53">
        <f>SUMIF(L7:L51,AE52,G7:G51)</f>
        <v>0</v>
      </c>
      <c r="AF53">
        <f>SUMIF(L7:L51,AF52,G7:G51)</f>
        <v>0</v>
      </c>
      <c r="AG53" t="s">
        <v>354</v>
      </c>
    </row>
    <row r="54" spans="1:60" x14ac:dyDescent="0.2">
      <c r="A54" s="3"/>
      <c r="B54" s="4"/>
      <c r="C54" s="259"/>
      <c r="D54" s="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60" x14ac:dyDescent="0.2">
      <c r="A55" s="3"/>
      <c r="B55" s="4"/>
      <c r="C55" s="259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60" x14ac:dyDescent="0.2">
      <c r="A56" s="217" t="s">
        <v>355</v>
      </c>
      <c r="B56" s="217"/>
      <c r="C56" s="261"/>
      <c r="D56" s="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60" x14ac:dyDescent="0.2">
      <c r="A57" s="218"/>
      <c r="B57" s="219"/>
      <c r="C57" s="262"/>
      <c r="D57" s="219"/>
      <c r="E57" s="219"/>
      <c r="F57" s="219"/>
      <c r="G57" s="220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AG57" t="s">
        <v>356</v>
      </c>
    </row>
    <row r="58" spans="1:60" x14ac:dyDescent="0.2">
      <c r="A58" s="221"/>
      <c r="B58" s="222"/>
      <c r="C58" s="263"/>
      <c r="D58" s="222"/>
      <c r="E58" s="222"/>
      <c r="F58" s="222"/>
      <c r="G58" s="22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60" x14ac:dyDescent="0.2">
      <c r="A59" s="221"/>
      <c r="B59" s="222"/>
      <c r="C59" s="263"/>
      <c r="D59" s="222"/>
      <c r="E59" s="222"/>
      <c r="F59" s="222"/>
      <c r="G59" s="22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60" x14ac:dyDescent="0.2">
      <c r="A60" s="221"/>
      <c r="B60" s="222"/>
      <c r="C60" s="263"/>
      <c r="D60" s="222"/>
      <c r="E60" s="222"/>
      <c r="F60" s="222"/>
      <c r="G60" s="22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60" x14ac:dyDescent="0.2">
      <c r="A61" s="224"/>
      <c r="B61" s="225"/>
      <c r="C61" s="264"/>
      <c r="D61" s="225"/>
      <c r="E61" s="225"/>
      <c r="F61" s="225"/>
      <c r="G61" s="22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60" x14ac:dyDescent="0.2">
      <c r="A62" s="3"/>
      <c r="B62" s="4"/>
      <c r="C62" s="259"/>
      <c r="D62" s="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60" x14ac:dyDescent="0.2">
      <c r="C63" s="265"/>
      <c r="D63" s="10"/>
      <c r="AG63" t="s">
        <v>357</v>
      </c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NewC3+9i9oAwKgfgiiNEn3PSMNevxwcUXTzvKjPrtIe7M6s20kwbn+FQBF0DeMUoswwCkx+oJVift26G7X0PQ==" saltValue="0X+eaD+lYHdouw/i/0qzRw==" spinCount="100000" sheet="1" formatRows="0"/>
  <mergeCells count="6">
    <mergeCell ref="A1:G1"/>
    <mergeCell ref="C2:G2"/>
    <mergeCell ref="C3:G3"/>
    <mergeCell ref="C4:G4"/>
    <mergeCell ref="A56:C56"/>
    <mergeCell ref="A57:G61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32BB-FE66-4AA7-9FC3-69FC899EF06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176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177</v>
      </c>
    </row>
    <row r="3" spans="1:60" ht="24.95" customHeight="1" x14ac:dyDescent="0.2">
      <c r="A3" s="196" t="s">
        <v>9</v>
      </c>
      <c r="B3" s="49" t="s">
        <v>49</v>
      </c>
      <c r="C3" s="199" t="s">
        <v>53</v>
      </c>
      <c r="D3" s="197"/>
      <c r="E3" s="197"/>
      <c r="F3" s="197"/>
      <c r="G3" s="198"/>
      <c r="AC3" s="174" t="s">
        <v>177</v>
      </c>
      <c r="AG3" t="s">
        <v>178</v>
      </c>
    </row>
    <row r="4" spans="1:60" ht="24.95" customHeight="1" x14ac:dyDescent="0.2">
      <c r="A4" s="200" t="s">
        <v>10</v>
      </c>
      <c r="B4" s="201" t="s">
        <v>61</v>
      </c>
      <c r="C4" s="202" t="s">
        <v>62</v>
      </c>
      <c r="D4" s="203"/>
      <c r="E4" s="203"/>
      <c r="F4" s="203"/>
      <c r="G4" s="204"/>
      <c r="AG4" t="s">
        <v>179</v>
      </c>
    </row>
    <row r="5" spans="1:60" x14ac:dyDescent="0.2">
      <c r="D5" s="10"/>
    </row>
    <row r="6" spans="1:60" ht="38.25" x14ac:dyDescent="0.2">
      <c r="A6" s="206" t="s">
        <v>180</v>
      </c>
      <c r="B6" s="208" t="s">
        <v>181</v>
      </c>
      <c r="C6" s="208" t="s">
        <v>182</v>
      </c>
      <c r="D6" s="207" t="s">
        <v>183</v>
      </c>
      <c r="E6" s="206" t="s">
        <v>184</v>
      </c>
      <c r="F6" s="205" t="s">
        <v>185</v>
      </c>
      <c r="G6" s="206" t="s">
        <v>31</v>
      </c>
      <c r="H6" s="209" t="s">
        <v>32</v>
      </c>
      <c r="I6" s="209" t="s">
        <v>186</v>
      </c>
      <c r="J6" s="209" t="s">
        <v>33</v>
      </c>
      <c r="K6" s="209" t="s">
        <v>187</v>
      </c>
      <c r="L6" s="209" t="s">
        <v>188</v>
      </c>
      <c r="M6" s="209" t="s">
        <v>189</v>
      </c>
      <c r="N6" s="209" t="s">
        <v>190</v>
      </c>
      <c r="O6" s="209" t="s">
        <v>191</v>
      </c>
      <c r="P6" s="209" t="s">
        <v>192</v>
      </c>
      <c r="Q6" s="209" t="s">
        <v>193</v>
      </c>
      <c r="R6" s="209" t="s">
        <v>194</v>
      </c>
      <c r="S6" s="209" t="s">
        <v>195</v>
      </c>
      <c r="T6" s="209" t="s">
        <v>196</v>
      </c>
      <c r="U6" s="209" t="s">
        <v>197</v>
      </c>
      <c r="V6" s="209" t="s">
        <v>198</v>
      </c>
      <c r="W6" s="209" t="s">
        <v>199</v>
      </c>
      <c r="X6" s="209" t="s">
        <v>200</v>
      </c>
      <c r="Y6" s="209" t="s">
        <v>201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202</v>
      </c>
      <c r="B8" s="237" t="s">
        <v>85</v>
      </c>
      <c r="C8" s="255" t="s">
        <v>86</v>
      </c>
      <c r="D8" s="238"/>
      <c r="E8" s="239"/>
      <c r="F8" s="240"/>
      <c r="G8" s="241">
        <f>SUMIF(AG9:AG22,"&lt;&gt;NOR",G9:G22)</f>
        <v>0</v>
      </c>
      <c r="H8" s="235"/>
      <c r="I8" s="235">
        <f>SUM(I9:I22)</f>
        <v>0</v>
      </c>
      <c r="J8" s="235"/>
      <c r="K8" s="235">
        <f>SUM(K9:K22)</f>
        <v>0</v>
      </c>
      <c r="L8" s="235"/>
      <c r="M8" s="235">
        <f>SUM(M9:M22)</f>
        <v>0</v>
      </c>
      <c r="N8" s="234"/>
      <c r="O8" s="234">
        <f>SUM(O9:O22)</f>
        <v>0.82</v>
      </c>
      <c r="P8" s="234"/>
      <c r="Q8" s="234">
        <f>SUM(Q9:Q22)</f>
        <v>0</v>
      </c>
      <c r="R8" s="235"/>
      <c r="S8" s="235"/>
      <c r="T8" s="235"/>
      <c r="U8" s="235"/>
      <c r="V8" s="235">
        <f>SUM(V9:V22)</f>
        <v>2.33</v>
      </c>
      <c r="W8" s="235"/>
      <c r="X8" s="235"/>
      <c r="Y8" s="235"/>
      <c r="AG8" t="s">
        <v>203</v>
      </c>
    </row>
    <row r="9" spans="1:60" outlineLevel="1" x14ac:dyDescent="0.2">
      <c r="A9" s="243">
        <v>1</v>
      </c>
      <c r="B9" s="244" t="s">
        <v>1769</v>
      </c>
      <c r="C9" s="256" t="s">
        <v>1770</v>
      </c>
      <c r="D9" s="245" t="s">
        <v>206</v>
      </c>
      <c r="E9" s="246">
        <v>2.64</v>
      </c>
      <c r="F9" s="247"/>
      <c r="G9" s="248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</v>
      </c>
      <c r="Q9" s="229">
        <f>ROUND(E9*P9,2)</f>
        <v>0</v>
      </c>
      <c r="R9" s="230"/>
      <c r="S9" s="230" t="s">
        <v>207</v>
      </c>
      <c r="T9" s="230" t="s">
        <v>208</v>
      </c>
      <c r="U9" s="230">
        <v>0.36499999999999999</v>
      </c>
      <c r="V9" s="230">
        <f>ROUND(E9*U9,2)</f>
        <v>0.96</v>
      </c>
      <c r="W9" s="230"/>
      <c r="X9" s="230" t="s">
        <v>209</v>
      </c>
      <c r="Y9" s="230" t="s">
        <v>210</v>
      </c>
      <c r="Z9" s="210"/>
      <c r="AA9" s="210"/>
      <c r="AB9" s="210"/>
      <c r="AC9" s="210"/>
      <c r="AD9" s="210"/>
      <c r="AE9" s="210"/>
      <c r="AF9" s="210"/>
      <c r="AG9" s="210" t="s">
        <v>211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57" t="s">
        <v>1771</v>
      </c>
      <c r="D10" s="232"/>
      <c r="E10" s="233">
        <v>2.64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213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3">
        <v>2</v>
      </c>
      <c r="B11" s="244" t="s">
        <v>1171</v>
      </c>
      <c r="C11" s="256" t="s">
        <v>1172</v>
      </c>
      <c r="D11" s="245" t="s">
        <v>206</v>
      </c>
      <c r="E11" s="246">
        <v>0.52800000000000002</v>
      </c>
      <c r="F11" s="247"/>
      <c r="G11" s="248">
        <f>ROUND(E11*F11,2)</f>
        <v>0</v>
      </c>
      <c r="H11" s="231"/>
      <c r="I11" s="230">
        <f>ROUND(E11*H11,2)</f>
        <v>0</v>
      </c>
      <c r="J11" s="231"/>
      <c r="K11" s="230">
        <f>ROUND(E11*J11,2)</f>
        <v>0</v>
      </c>
      <c r="L11" s="230">
        <v>21</v>
      </c>
      <c r="M11" s="230">
        <f>G11*(1+L11/100)</f>
        <v>0</v>
      </c>
      <c r="N11" s="229">
        <v>0</v>
      </c>
      <c r="O11" s="229">
        <f>ROUND(E11*N11,2)</f>
        <v>0</v>
      </c>
      <c r="P11" s="229">
        <v>0</v>
      </c>
      <c r="Q11" s="229">
        <f>ROUND(E11*P11,2)</f>
        <v>0</v>
      </c>
      <c r="R11" s="230"/>
      <c r="S11" s="230" t="s">
        <v>207</v>
      </c>
      <c r="T11" s="230" t="s">
        <v>208</v>
      </c>
      <c r="U11" s="230">
        <v>0.38979999999999998</v>
      </c>
      <c r="V11" s="230">
        <f>ROUND(E11*U11,2)</f>
        <v>0.21</v>
      </c>
      <c r="W11" s="230"/>
      <c r="X11" s="230" t="s">
        <v>209</v>
      </c>
      <c r="Y11" s="230" t="s">
        <v>210</v>
      </c>
      <c r="Z11" s="210"/>
      <c r="AA11" s="210"/>
      <c r="AB11" s="210"/>
      <c r="AC11" s="210"/>
      <c r="AD11" s="210"/>
      <c r="AE11" s="210"/>
      <c r="AF11" s="210"/>
      <c r="AG11" s="210" t="s">
        <v>211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2" x14ac:dyDescent="0.2">
      <c r="A12" s="227"/>
      <c r="B12" s="228"/>
      <c r="C12" s="257" t="s">
        <v>1772</v>
      </c>
      <c r="D12" s="232"/>
      <c r="E12" s="233">
        <v>0.52800000000000002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213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ht="22.5" outlineLevel="1" x14ac:dyDescent="0.2">
      <c r="A13" s="243">
        <v>3</v>
      </c>
      <c r="B13" s="244" t="s">
        <v>396</v>
      </c>
      <c r="C13" s="256" t="s">
        <v>397</v>
      </c>
      <c r="D13" s="245" t="s">
        <v>206</v>
      </c>
      <c r="E13" s="246">
        <v>0.72</v>
      </c>
      <c r="F13" s="247"/>
      <c r="G13" s="248">
        <f>ROUND(E13*F13,2)</f>
        <v>0</v>
      </c>
      <c r="H13" s="231"/>
      <c r="I13" s="230">
        <f>ROUND(E13*H13,2)</f>
        <v>0</v>
      </c>
      <c r="J13" s="231"/>
      <c r="K13" s="230">
        <f>ROUND(E13*J13,2)</f>
        <v>0</v>
      </c>
      <c r="L13" s="230">
        <v>21</v>
      </c>
      <c r="M13" s="230">
        <f>G13*(1+L13/100)</f>
        <v>0</v>
      </c>
      <c r="N13" s="229">
        <v>0</v>
      </c>
      <c r="O13" s="229">
        <f>ROUND(E13*N13,2)</f>
        <v>0</v>
      </c>
      <c r="P13" s="229">
        <v>0</v>
      </c>
      <c r="Q13" s="229">
        <f>ROUND(E13*P13,2)</f>
        <v>0</v>
      </c>
      <c r="R13" s="230"/>
      <c r="S13" s="230" t="s">
        <v>207</v>
      </c>
      <c r="T13" s="230" t="s">
        <v>208</v>
      </c>
      <c r="U13" s="230">
        <v>1.0999999999999999E-2</v>
      </c>
      <c r="V13" s="230">
        <f>ROUND(E13*U13,2)</f>
        <v>0.01</v>
      </c>
      <c r="W13" s="230"/>
      <c r="X13" s="230" t="s">
        <v>209</v>
      </c>
      <c r="Y13" s="230" t="s">
        <v>210</v>
      </c>
      <c r="Z13" s="210"/>
      <c r="AA13" s="210"/>
      <c r="AB13" s="210"/>
      <c r="AC13" s="210"/>
      <c r="AD13" s="210"/>
      <c r="AE13" s="210"/>
      <c r="AF13" s="210"/>
      <c r="AG13" s="210" t="s">
        <v>211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57" t="s">
        <v>1174</v>
      </c>
      <c r="D14" s="232"/>
      <c r="E14" s="233"/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213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3" x14ac:dyDescent="0.2">
      <c r="A15" s="227"/>
      <c r="B15" s="228"/>
      <c r="C15" s="257" t="s">
        <v>1773</v>
      </c>
      <c r="D15" s="232"/>
      <c r="E15" s="233">
        <v>0.72</v>
      </c>
      <c r="F15" s="230"/>
      <c r="G15" s="230"/>
      <c r="H15" s="230"/>
      <c r="I15" s="230"/>
      <c r="J15" s="230"/>
      <c r="K15" s="230"/>
      <c r="L15" s="230"/>
      <c r="M15" s="230"/>
      <c r="N15" s="229"/>
      <c r="O15" s="229"/>
      <c r="P15" s="229"/>
      <c r="Q15" s="229"/>
      <c r="R15" s="230"/>
      <c r="S15" s="230"/>
      <c r="T15" s="230"/>
      <c r="U15" s="230"/>
      <c r="V15" s="230"/>
      <c r="W15" s="230"/>
      <c r="X15" s="230"/>
      <c r="Y15" s="230"/>
      <c r="Z15" s="210"/>
      <c r="AA15" s="210"/>
      <c r="AB15" s="210"/>
      <c r="AC15" s="210"/>
      <c r="AD15" s="210"/>
      <c r="AE15" s="210"/>
      <c r="AF15" s="210"/>
      <c r="AG15" s="210" t="s">
        <v>213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ht="22.5" outlineLevel="1" x14ac:dyDescent="0.2">
      <c r="A16" s="243">
        <v>4</v>
      </c>
      <c r="B16" s="244" t="s">
        <v>405</v>
      </c>
      <c r="C16" s="256" t="s">
        <v>406</v>
      </c>
      <c r="D16" s="245" t="s">
        <v>206</v>
      </c>
      <c r="E16" s="246">
        <v>0.72</v>
      </c>
      <c r="F16" s="247"/>
      <c r="G16" s="248">
        <f>ROUND(E16*F16,2)</f>
        <v>0</v>
      </c>
      <c r="H16" s="231"/>
      <c r="I16" s="230">
        <f>ROUND(E16*H16,2)</f>
        <v>0</v>
      </c>
      <c r="J16" s="231"/>
      <c r="K16" s="230">
        <f>ROUND(E16*J16,2)</f>
        <v>0</v>
      </c>
      <c r="L16" s="230">
        <v>21</v>
      </c>
      <c r="M16" s="230">
        <f>G16*(1+L16/100)</f>
        <v>0</v>
      </c>
      <c r="N16" s="229">
        <v>0</v>
      </c>
      <c r="O16" s="229">
        <f>ROUND(E16*N16,2)</f>
        <v>0</v>
      </c>
      <c r="P16" s="229">
        <v>0</v>
      </c>
      <c r="Q16" s="229">
        <f>ROUND(E16*P16,2)</f>
        <v>0</v>
      </c>
      <c r="R16" s="230"/>
      <c r="S16" s="230" t="s">
        <v>207</v>
      </c>
      <c r="T16" s="230" t="s">
        <v>208</v>
      </c>
      <c r="U16" s="230">
        <v>0</v>
      </c>
      <c r="V16" s="230">
        <f>ROUND(E16*U16,2)</f>
        <v>0</v>
      </c>
      <c r="W16" s="230"/>
      <c r="X16" s="230" t="s">
        <v>209</v>
      </c>
      <c r="Y16" s="230" t="s">
        <v>210</v>
      </c>
      <c r="Z16" s="210"/>
      <c r="AA16" s="210"/>
      <c r="AB16" s="210"/>
      <c r="AC16" s="210"/>
      <c r="AD16" s="210"/>
      <c r="AE16" s="210"/>
      <c r="AF16" s="210"/>
      <c r="AG16" s="210" t="s">
        <v>211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2" x14ac:dyDescent="0.2">
      <c r="A17" s="227"/>
      <c r="B17" s="228"/>
      <c r="C17" s="257" t="s">
        <v>1773</v>
      </c>
      <c r="D17" s="232"/>
      <c r="E17" s="233">
        <v>0.72</v>
      </c>
      <c r="F17" s="230"/>
      <c r="G17" s="230"/>
      <c r="H17" s="230"/>
      <c r="I17" s="230"/>
      <c r="J17" s="230"/>
      <c r="K17" s="230"/>
      <c r="L17" s="230"/>
      <c r="M17" s="230"/>
      <c r="N17" s="229"/>
      <c r="O17" s="229"/>
      <c r="P17" s="229"/>
      <c r="Q17" s="229"/>
      <c r="R17" s="230"/>
      <c r="S17" s="230"/>
      <c r="T17" s="230"/>
      <c r="U17" s="230"/>
      <c r="V17" s="230"/>
      <c r="W17" s="230"/>
      <c r="X17" s="230"/>
      <c r="Y17" s="230"/>
      <c r="Z17" s="210"/>
      <c r="AA17" s="210"/>
      <c r="AB17" s="210"/>
      <c r="AC17" s="210"/>
      <c r="AD17" s="210"/>
      <c r="AE17" s="210"/>
      <c r="AF17" s="210"/>
      <c r="AG17" s="210" t="s">
        <v>213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ht="22.5" outlineLevel="1" x14ac:dyDescent="0.2">
      <c r="A18" s="243">
        <v>5</v>
      </c>
      <c r="B18" s="244" t="s">
        <v>1178</v>
      </c>
      <c r="C18" s="256" t="s">
        <v>1179</v>
      </c>
      <c r="D18" s="245" t="s">
        <v>206</v>
      </c>
      <c r="E18" s="246">
        <v>0.48</v>
      </c>
      <c r="F18" s="247"/>
      <c r="G18" s="248">
        <f>ROUND(E18*F18,2)</f>
        <v>0</v>
      </c>
      <c r="H18" s="231"/>
      <c r="I18" s="230">
        <f>ROUND(E18*H18,2)</f>
        <v>0</v>
      </c>
      <c r="J18" s="231"/>
      <c r="K18" s="230">
        <f>ROUND(E18*J18,2)</f>
        <v>0</v>
      </c>
      <c r="L18" s="230">
        <v>21</v>
      </c>
      <c r="M18" s="230">
        <f>G18*(1+L18/100)</f>
        <v>0</v>
      </c>
      <c r="N18" s="229">
        <v>1.7</v>
      </c>
      <c r="O18" s="229">
        <f>ROUND(E18*N18,2)</f>
        <v>0.82</v>
      </c>
      <c r="P18" s="229">
        <v>0</v>
      </c>
      <c r="Q18" s="229">
        <f>ROUND(E18*P18,2)</f>
        <v>0</v>
      </c>
      <c r="R18" s="230"/>
      <c r="S18" s="230" t="s">
        <v>207</v>
      </c>
      <c r="T18" s="230" t="s">
        <v>208</v>
      </c>
      <c r="U18" s="230">
        <v>1.587</v>
      </c>
      <c r="V18" s="230">
        <f>ROUND(E18*U18,2)</f>
        <v>0.76</v>
      </c>
      <c r="W18" s="230"/>
      <c r="X18" s="230" t="s">
        <v>209</v>
      </c>
      <c r="Y18" s="230" t="s">
        <v>210</v>
      </c>
      <c r="Z18" s="210"/>
      <c r="AA18" s="210"/>
      <c r="AB18" s="210"/>
      <c r="AC18" s="210"/>
      <c r="AD18" s="210"/>
      <c r="AE18" s="210"/>
      <c r="AF18" s="210"/>
      <c r="AG18" s="210" t="s">
        <v>211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2" x14ac:dyDescent="0.2">
      <c r="A19" s="227"/>
      <c r="B19" s="228"/>
      <c r="C19" s="257" t="s">
        <v>1774</v>
      </c>
      <c r="D19" s="232"/>
      <c r="E19" s="233">
        <v>0.48</v>
      </c>
      <c r="F19" s="230"/>
      <c r="G19" s="230"/>
      <c r="H19" s="230"/>
      <c r="I19" s="230"/>
      <c r="J19" s="230"/>
      <c r="K19" s="230"/>
      <c r="L19" s="230"/>
      <c r="M19" s="230"/>
      <c r="N19" s="229"/>
      <c r="O19" s="229"/>
      <c r="P19" s="229"/>
      <c r="Q19" s="229"/>
      <c r="R19" s="230"/>
      <c r="S19" s="230"/>
      <c r="T19" s="230"/>
      <c r="U19" s="230"/>
      <c r="V19" s="230"/>
      <c r="W19" s="230"/>
      <c r="X19" s="230"/>
      <c r="Y19" s="230"/>
      <c r="Z19" s="210"/>
      <c r="AA19" s="210"/>
      <c r="AB19" s="210"/>
      <c r="AC19" s="210"/>
      <c r="AD19" s="210"/>
      <c r="AE19" s="210"/>
      <c r="AF19" s="210"/>
      <c r="AG19" s="210" t="s">
        <v>213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43">
        <v>6</v>
      </c>
      <c r="B20" s="244" t="s">
        <v>407</v>
      </c>
      <c r="C20" s="256" t="s">
        <v>408</v>
      </c>
      <c r="D20" s="245" t="s">
        <v>206</v>
      </c>
      <c r="E20" s="246">
        <v>1.92</v>
      </c>
      <c r="F20" s="247"/>
      <c r="G20" s="248">
        <f>ROUND(E20*F20,2)</f>
        <v>0</v>
      </c>
      <c r="H20" s="231"/>
      <c r="I20" s="230">
        <f>ROUND(E20*H20,2)</f>
        <v>0</v>
      </c>
      <c r="J20" s="231"/>
      <c r="K20" s="230">
        <f>ROUND(E20*J20,2)</f>
        <v>0</v>
      </c>
      <c r="L20" s="230">
        <v>21</v>
      </c>
      <c r="M20" s="230">
        <f>G20*(1+L20/100)</f>
        <v>0</v>
      </c>
      <c r="N20" s="229">
        <v>0</v>
      </c>
      <c r="O20" s="229">
        <f>ROUND(E20*N20,2)</f>
        <v>0</v>
      </c>
      <c r="P20" s="229">
        <v>0</v>
      </c>
      <c r="Q20" s="229">
        <f>ROUND(E20*P20,2)</f>
        <v>0</v>
      </c>
      <c r="R20" s="230"/>
      <c r="S20" s="230" t="s">
        <v>207</v>
      </c>
      <c r="T20" s="230" t="s">
        <v>208</v>
      </c>
      <c r="U20" s="230">
        <v>0.20200000000000001</v>
      </c>
      <c r="V20" s="230">
        <f>ROUND(E20*U20,2)</f>
        <v>0.39</v>
      </c>
      <c r="W20" s="230"/>
      <c r="X20" s="230" t="s">
        <v>209</v>
      </c>
      <c r="Y20" s="230" t="s">
        <v>210</v>
      </c>
      <c r="Z20" s="210"/>
      <c r="AA20" s="210"/>
      <c r="AB20" s="210"/>
      <c r="AC20" s="210"/>
      <c r="AD20" s="210"/>
      <c r="AE20" s="210"/>
      <c r="AF20" s="210"/>
      <c r="AG20" s="210" t="s">
        <v>211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27"/>
      <c r="B21" s="228"/>
      <c r="C21" s="257" t="s">
        <v>1183</v>
      </c>
      <c r="D21" s="232"/>
      <c r="E21" s="233"/>
      <c r="F21" s="230"/>
      <c r="G21" s="230"/>
      <c r="H21" s="230"/>
      <c r="I21" s="230"/>
      <c r="J21" s="230"/>
      <c r="K21" s="230"/>
      <c r="L21" s="230"/>
      <c r="M21" s="230"/>
      <c r="N21" s="229"/>
      <c r="O21" s="229"/>
      <c r="P21" s="229"/>
      <c r="Q21" s="229"/>
      <c r="R21" s="230"/>
      <c r="S21" s="230"/>
      <c r="T21" s="230"/>
      <c r="U21" s="230"/>
      <c r="V21" s="230"/>
      <c r="W21" s="230"/>
      <c r="X21" s="230"/>
      <c r="Y21" s="230"/>
      <c r="Z21" s="210"/>
      <c r="AA21" s="210"/>
      <c r="AB21" s="210"/>
      <c r="AC21" s="210"/>
      <c r="AD21" s="210"/>
      <c r="AE21" s="210"/>
      <c r="AF21" s="210"/>
      <c r="AG21" s="210" t="s">
        <v>213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27"/>
      <c r="B22" s="228"/>
      <c r="C22" s="257" t="s">
        <v>1775</v>
      </c>
      <c r="D22" s="232"/>
      <c r="E22" s="233">
        <v>1.92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30"/>
      <c r="Z22" s="210"/>
      <c r="AA22" s="210"/>
      <c r="AB22" s="210"/>
      <c r="AC22" s="210"/>
      <c r="AD22" s="210"/>
      <c r="AE22" s="210"/>
      <c r="AF22" s="210"/>
      <c r="AG22" s="210" t="s">
        <v>213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x14ac:dyDescent="0.2">
      <c r="A23" s="236" t="s">
        <v>202</v>
      </c>
      <c r="B23" s="237" t="s">
        <v>93</v>
      </c>
      <c r="C23" s="255" t="s">
        <v>94</v>
      </c>
      <c r="D23" s="238"/>
      <c r="E23" s="239"/>
      <c r="F23" s="240"/>
      <c r="G23" s="241">
        <f>SUMIF(AG24:AG25,"&lt;&gt;NOR",G24:G25)</f>
        <v>0</v>
      </c>
      <c r="H23" s="235"/>
      <c r="I23" s="235">
        <f>SUM(I24:I25)</f>
        <v>0</v>
      </c>
      <c r="J23" s="235"/>
      <c r="K23" s="235">
        <f>SUM(K24:K25)</f>
        <v>0</v>
      </c>
      <c r="L23" s="235"/>
      <c r="M23" s="235">
        <f>SUM(M24:M25)</f>
        <v>0</v>
      </c>
      <c r="N23" s="234"/>
      <c r="O23" s="234">
        <f>SUM(O24:O25)</f>
        <v>0.45</v>
      </c>
      <c r="P23" s="234"/>
      <c r="Q23" s="234">
        <f>SUM(Q24:Q25)</f>
        <v>0</v>
      </c>
      <c r="R23" s="235"/>
      <c r="S23" s="235"/>
      <c r="T23" s="235"/>
      <c r="U23" s="235"/>
      <c r="V23" s="235">
        <f>SUM(V24:V25)</f>
        <v>0.41</v>
      </c>
      <c r="W23" s="235"/>
      <c r="X23" s="235"/>
      <c r="Y23" s="235"/>
      <c r="AG23" t="s">
        <v>203</v>
      </c>
    </row>
    <row r="24" spans="1:60" outlineLevel="1" x14ac:dyDescent="0.2">
      <c r="A24" s="243">
        <v>7</v>
      </c>
      <c r="B24" s="244" t="s">
        <v>1187</v>
      </c>
      <c r="C24" s="256" t="s">
        <v>1188</v>
      </c>
      <c r="D24" s="245" t="s">
        <v>206</v>
      </c>
      <c r="E24" s="246">
        <v>0.24</v>
      </c>
      <c r="F24" s="247"/>
      <c r="G24" s="248">
        <f>ROUND(E24*F24,2)</f>
        <v>0</v>
      </c>
      <c r="H24" s="231"/>
      <c r="I24" s="230">
        <f>ROUND(E24*H24,2)</f>
        <v>0</v>
      </c>
      <c r="J24" s="231"/>
      <c r="K24" s="230">
        <f>ROUND(E24*J24,2)</f>
        <v>0</v>
      </c>
      <c r="L24" s="230">
        <v>21</v>
      </c>
      <c r="M24" s="230">
        <f>G24*(1+L24/100)</f>
        <v>0</v>
      </c>
      <c r="N24" s="229">
        <v>1.8907700000000001</v>
      </c>
      <c r="O24" s="229">
        <f>ROUND(E24*N24,2)</f>
        <v>0.45</v>
      </c>
      <c r="P24" s="229">
        <v>0</v>
      </c>
      <c r="Q24" s="229">
        <f>ROUND(E24*P24,2)</f>
        <v>0</v>
      </c>
      <c r="R24" s="230"/>
      <c r="S24" s="230" t="s">
        <v>207</v>
      </c>
      <c r="T24" s="230" t="s">
        <v>208</v>
      </c>
      <c r="U24" s="230">
        <v>1.6950000000000001</v>
      </c>
      <c r="V24" s="230">
        <f>ROUND(E24*U24,2)</f>
        <v>0.41</v>
      </c>
      <c r="W24" s="230"/>
      <c r="X24" s="230" t="s">
        <v>209</v>
      </c>
      <c r="Y24" s="230" t="s">
        <v>210</v>
      </c>
      <c r="Z24" s="210"/>
      <c r="AA24" s="210"/>
      <c r="AB24" s="210"/>
      <c r="AC24" s="210"/>
      <c r="AD24" s="210"/>
      <c r="AE24" s="210"/>
      <c r="AF24" s="210"/>
      <c r="AG24" s="210" t="s">
        <v>211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27"/>
      <c r="B25" s="228"/>
      <c r="C25" s="257" t="s">
        <v>1776</v>
      </c>
      <c r="D25" s="232"/>
      <c r="E25" s="233">
        <v>0.24</v>
      </c>
      <c r="F25" s="230"/>
      <c r="G25" s="230"/>
      <c r="H25" s="230"/>
      <c r="I25" s="230"/>
      <c r="J25" s="230"/>
      <c r="K25" s="230"/>
      <c r="L25" s="230"/>
      <c r="M25" s="230"/>
      <c r="N25" s="229"/>
      <c r="O25" s="229"/>
      <c r="P25" s="229"/>
      <c r="Q25" s="229"/>
      <c r="R25" s="230"/>
      <c r="S25" s="230"/>
      <c r="T25" s="230"/>
      <c r="U25" s="230"/>
      <c r="V25" s="230"/>
      <c r="W25" s="230"/>
      <c r="X25" s="230"/>
      <c r="Y25" s="230"/>
      <c r="Z25" s="210"/>
      <c r="AA25" s="210"/>
      <c r="AB25" s="210"/>
      <c r="AC25" s="210"/>
      <c r="AD25" s="210"/>
      <c r="AE25" s="210"/>
      <c r="AF25" s="210"/>
      <c r="AG25" s="210" t="s">
        <v>213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x14ac:dyDescent="0.2">
      <c r="A26" s="236" t="s">
        <v>202</v>
      </c>
      <c r="B26" s="237" t="s">
        <v>105</v>
      </c>
      <c r="C26" s="255" t="s">
        <v>106</v>
      </c>
      <c r="D26" s="238"/>
      <c r="E26" s="239"/>
      <c r="F26" s="240"/>
      <c r="G26" s="241">
        <f>SUMIF(AG27:AG35,"&lt;&gt;NOR",G27:G35)</f>
        <v>0</v>
      </c>
      <c r="H26" s="235"/>
      <c r="I26" s="235">
        <f>SUM(I27:I35)</f>
        <v>0</v>
      </c>
      <c r="J26" s="235"/>
      <c r="K26" s="235">
        <f>SUM(K27:K35)</f>
        <v>0</v>
      </c>
      <c r="L26" s="235"/>
      <c r="M26" s="235">
        <f>SUM(M27:M35)</f>
        <v>0</v>
      </c>
      <c r="N26" s="234"/>
      <c r="O26" s="234">
        <f>SUM(O27:O35)</f>
        <v>0</v>
      </c>
      <c r="P26" s="234"/>
      <c r="Q26" s="234">
        <f>SUM(Q27:Q35)</f>
        <v>0</v>
      </c>
      <c r="R26" s="235"/>
      <c r="S26" s="235"/>
      <c r="T26" s="235"/>
      <c r="U26" s="235"/>
      <c r="V26" s="235">
        <f>SUM(V27:V35)</f>
        <v>3.6100000000000003</v>
      </c>
      <c r="W26" s="235"/>
      <c r="X26" s="235"/>
      <c r="Y26" s="235"/>
      <c r="AG26" t="s">
        <v>203</v>
      </c>
    </row>
    <row r="27" spans="1:60" outlineLevel="1" x14ac:dyDescent="0.2">
      <c r="A27" s="243">
        <v>8</v>
      </c>
      <c r="B27" s="244" t="s">
        <v>1217</v>
      </c>
      <c r="C27" s="256" t="s">
        <v>1218</v>
      </c>
      <c r="D27" s="245" t="s">
        <v>293</v>
      </c>
      <c r="E27" s="246">
        <v>4</v>
      </c>
      <c r="F27" s="247"/>
      <c r="G27" s="248">
        <f>ROUND(E27*F27,2)</f>
        <v>0</v>
      </c>
      <c r="H27" s="231"/>
      <c r="I27" s="230">
        <f>ROUND(E27*H27,2)</f>
        <v>0</v>
      </c>
      <c r="J27" s="231"/>
      <c r="K27" s="230">
        <f>ROUND(E27*J27,2)</f>
        <v>0</v>
      </c>
      <c r="L27" s="230">
        <v>21</v>
      </c>
      <c r="M27" s="230">
        <f>G27*(1+L27/100)</f>
        <v>0</v>
      </c>
      <c r="N27" s="229">
        <v>0</v>
      </c>
      <c r="O27" s="229">
        <f>ROUND(E27*N27,2)</f>
        <v>0</v>
      </c>
      <c r="P27" s="229">
        <v>0</v>
      </c>
      <c r="Q27" s="229">
        <f>ROUND(E27*P27,2)</f>
        <v>0</v>
      </c>
      <c r="R27" s="230"/>
      <c r="S27" s="230" t="s">
        <v>207</v>
      </c>
      <c r="T27" s="230" t="s">
        <v>208</v>
      </c>
      <c r="U27" s="230">
        <v>3.4000000000000002E-2</v>
      </c>
      <c r="V27" s="230">
        <f>ROUND(E27*U27,2)</f>
        <v>0.14000000000000001</v>
      </c>
      <c r="W27" s="230"/>
      <c r="X27" s="230" t="s">
        <v>209</v>
      </c>
      <c r="Y27" s="230" t="s">
        <v>210</v>
      </c>
      <c r="Z27" s="210"/>
      <c r="AA27" s="210"/>
      <c r="AB27" s="210"/>
      <c r="AC27" s="210"/>
      <c r="AD27" s="210"/>
      <c r="AE27" s="210"/>
      <c r="AF27" s="210"/>
      <c r="AG27" s="210" t="s">
        <v>211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27"/>
      <c r="B28" s="228"/>
      <c r="C28" s="257" t="s">
        <v>1777</v>
      </c>
      <c r="D28" s="232"/>
      <c r="E28" s="233">
        <v>4</v>
      </c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213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ht="22.5" outlineLevel="1" x14ac:dyDescent="0.2">
      <c r="A29" s="243">
        <v>9</v>
      </c>
      <c r="B29" s="244" t="s">
        <v>1778</v>
      </c>
      <c r="C29" s="256" t="s">
        <v>1779</v>
      </c>
      <c r="D29" s="245" t="s">
        <v>293</v>
      </c>
      <c r="E29" s="246">
        <v>4.4000000000000004</v>
      </c>
      <c r="F29" s="247"/>
      <c r="G29" s="248">
        <f>ROUND(E29*F29,2)</f>
        <v>0</v>
      </c>
      <c r="H29" s="231"/>
      <c r="I29" s="230">
        <f>ROUND(E29*H29,2)</f>
        <v>0</v>
      </c>
      <c r="J29" s="231"/>
      <c r="K29" s="230">
        <f>ROUND(E29*J29,2)</f>
        <v>0</v>
      </c>
      <c r="L29" s="230">
        <v>21</v>
      </c>
      <c r="M29" s="230">
        <f>G29*(1+L29/100)</f>
        <v>0</v>
      </c>
      <c r="N29" s="229">
        <v>2.7999999999999998E-4</v>
      </c>
      <c r="O29" s="229">
        <f>ROUND(E29*N29,2)</f>
        <v>0</v>
      </c>
      <c r="P29" s="229">
        <v>0</v>
      </c>
      <c r="Q29" s="229">
        <f>ROUND(E29*P29,2)</f>
        <v>0</v>
      </c>
      <c r="R29" s="230" t="s">
        <v>415</v>
      </c>
      <c r="S29" s="230" t="s">
        <v>207</v>
      </c>
      <c r="T29" s="230" t="s">
        <v>208</v>
      </c>
      <c r="U29" s="230">
        <v>0</v>
      </c>
      <c r="V29" s="230">
        <f>ROUND(E29*U29,2)</f>
        <v>0</v>
      </c>
      <c r="W29" s="230"/>
      <c r="X29" s="230" t="s">
        <v>416</v>
      </c>
      <c r="Y29" s="230" t="s">
        <v>210</v>
      </c>
      <c r="Z29" s="210"/>
      <c r="AA29" s="210"/>
      <c r="AB29" s="210"/>
      <c r="AC29" s="210"/>
      <c r="AD29" s="210"/>
      <c r="AE29" s="210"/>
      <c r="AF29" s="210"/>
      <c r="AG29" s="210" t="s">
        <v>417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27"/>
      <c r="B30" s="228"/>
      <c r="C30" s="257" t="s">
        <v>1777</v>
      </c>
      <c r="D30" s="232"/>
      <c r="E30" s="233">
        <v>4</v>
      </c>
      <c r="F30" s="230"/>
      <c r="G30" s="230"/>
      <c r="H30" s="230"/>
      <c r="I30" s="230"/>
      <c r="J30" s="230"/>
      <c r="K30" s="230"/>
      <c r="L30" s="230"/>
      <c r="M30" s="230"/>
      <c r="N30" s="229"/>
      <c r="O30" s="229"/>
      <c r="P30" s="229"/>
      <c r="Q30" s="229"/>
      <c r="R30" s="230"/>
      <c r="S30" s="230"/>
      <c r="T30" s="230"/>
      <c r="U30" s="230"/>
      <c r="V30" s="230"/>
      <c r="W30" s="230"/>
      <c r="X30" s="230"/>
      <c r="Y30" s="230"/>
      <c r="Z30" s="210"/>
      <c r="AA30" s="210"/>
      <c r="AB30" s="210"/>
      <c r="AC30" s="210"/>
      <c r="AD30" s="210"/>
      <c r="AE30" s="210"/>
      <c r="AF30" s="210"/>
      <c r="AG30" s="210" t="s">
        <v>213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3" x14ac:dyDescent="0.2">
      <c r="A31" s="227"/>
      <c r="B31" s="228"/>
      <c r="C31" s="268" t="s">
        <v>422</v>
      </c>
      <c r="D31" s="266"/>
      <c r="E31" s="267">
        <v>0.4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213</v>
      </c>
      <c r="AH31" s="210">
        <v>4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49">
        <v>10</v>
      </c>
      <c r="B32" s="250" t="s">
        <v>1780</v>
      </c>
      <c r="C32" s="258" t="s">
        <v>1781</v>
      </c>
      <c r="D32" s="251" t="s">
        <v>260</v>
      </c>
      <c r="E32" s="252">
        <v>1</v>
      </c>
      <c r="F32" s="253"/>
      <c r="G32" s="254">
        <f>ROUND(E32*F32,2)</f>
        <v>0</v>
      </c>
      <c r="H32" s="231"/>
      <c r="I32" s="230">
        <f>ROUND(E32*H32,2)</f>
        <v>0</v>
      </c>
      <c r="J32" s="231"/>
      <c r="K32" s="230">
        <f>ROUND(E32*J32,2)</f>
        <v>0</v>
      </c>
      <c r="L32" s="230">
        <v>21</v>
      </c>
      <c r="M32" s="230">
        <f>G32*(1+L32/100)</f>
        <v>0</v>
      </c>
      <c r="N32" s="229">
        <v>0</v>
      </c>
      <c r="O32" s="229">
        <f>ROUND(E32*N32,2)</f>
        <v>0</v>
      </c>
      <c r="P32" s="229">
        <v>0</v>
      </c>
      <c r="Q32" s="229">
        <f>ROUND(E32*P32,2)</f>
        <v>0</v>
      </c>
      <c r="R32" s="230"/>
      <c r="S32" s="230" t="s">
        <v>207</v>
      </c>
      <c r="T32" s="230" t="s">
        <v>208</v>
      </c>
      <c r="U32" s="230">
        <v>3.4740000000000002</v>
      </c>
      <c r="V32" s="230">
        <f>ROUND(E32*U32,2)</f>
        <v>3.47</v>
      </c>
      <c r="W32" s="230"/>
      <c r="X32" s="230" t="s">
        <v>209</v>
      </c>
      <c r="Y32" s="230" t="s">
        <v>210</v>
      </c>
      <c r="Z32" s="210"/>
      <c r="AA32" s="210"/>
      <c r="AB32" s="210"/>
      <c r="AC32" s="210"/>
      <c r="AD32" s="210"/>
      <c r="AE32" s="210"/>
      <c r="AF32" s="210"/>
      <c r="AG32" s="210" t="s">
        <v>211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9">
        <v>11</v>
      </c>
      <c r="B33" s="250" t="s">
        <v>1782</v>
      </c>
      <c r="C33" s="258" t="s">
        <v>1783</v>
      </c>
      <c r="D33" s="251" t="s">
        <v>260</v>
      </c>
      <c r="E33" s="252">
        <v>1</v>
      </c>
      <c r="F33" s="253"/>
      <c r="G33" s="254">
        <f>ROUND(E33*F33,2)</f>
        <v>0</v>
      </c>
      <c r="H33" s="231"/>
      <c r="I33" s="230">
        <f>ROUND(E33*H33,2)</f>
        <v>0</v>
      </c>
      <c r="J33" s="231"/>
      <c r="K33" s="230">
        <f>ROUND(E33*J33,2)</f>
        <v>0</v>
      </c>
      <c r="L33" s="230">
        <v>21</v>
      </c>
      <c r="M33" s="230">
        <f>G33*(1+L33/100)</f>
        <v>0</v>
      </c>
      <c r="N33" s="229">
        <v>6.9999999999999999E-4</v>
      </c>
      <c r="O33" s="229">
        <f>ROUND(E33*N33,2)</f>
        <v>0</v>
      </c>
      <c r="P33" s="229">
        <v>0</v>
      </c>
      <c r="Q33" s="229">
        <f>ROUND(E33*P33,2)</f>
        <v>0</v>
      </c>
      <c r="R33" s="230" t="s">
        <v>415</v>
      </c>
      <c r="S33" s="230" t="s">
        <v>207</v>
      </c>
      <c r="T33" s="230" t="s">
        <v>208</v>
      </c>
      <c r="U33" s="230">
        <v>0</v>
      </c>
      <c r="V33" s="230">
        <f>ROUND(E33*U33,2)</f>
        <v>0</v>
      </c>
      <c r="W33" s="230"/>
      <c r="X33" s="230" t="s">
        <v>416</v>
      </c>
      <c r="Y33" s="230" t="s">
        <v>210</v>
      </c>
      <c r="Z33" s="210"/>
      <c r="AA33" s="210"/>
      <c r="AB33" s="210"/>
      <c r="AC33" s="210"/>
      <c r="AD33" s="210"/>
      <c r="AE33" s="210"/>
      <c r="AF33" s="210"/>
      <c r="AG33" s="210" t="s">
        <v>417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ht="22.5" outlineLevel="1" x14ac:dyDescent="0.2">
      <c r="A34" s="249">
        <v>12</v>
      </c>
      <c r="B34" s="250" t="s">
        <v>1784</v>
      </c>
      <c r="C34" s="258" t="s">
        <v>1785</v>
      </c>
      <c r="D34" s="251" t="s">
        <v>293</v>
      </c>
      <c r="E34" s="252">
        <v>4</v>
      </c>
      <c r="F34" s="253"/>
      <c r="G34" s="254">
        <f>ROUND(E34*F34,2)</f>
        <v>0</v>
      </c>
      <c r="H34" s="231"/>
      <c r="I34" s="230">
        <f>ROUND(E34*H34,2)</f>
        <v>0</v>
      </c>
      <c r="J34" s="231"/>
      <c r="K34" s="230">
        <f>ROUND(E34*J34,2)</f>
        <v>0</v>
      </c>
      <c r="L34" s="230">
        <v>21</v>
      </c>
      <c r="M34" s="230">
        <f>G34*(1+L34/100)</f>
        <v>0</v>
      </c>
      <c r="N34" s="229">
        <v>1.0499999999999999E-3</v>
      </c>
      <c r="O34" s="229">
        <f>ROUND(E34*N34,2)</f>
        <v>0</v>
      </c>
      <c r="P34" s="229">
        <v>0</v>
      </c>
      <c r="Q34" s="229">
        <f>ROUND(E34*P34,2)</f>
        <v>0</v>
      </c>
      <c r="R34" s="230" t="s">
        <v>415</v>
      </c>
      <c r="S34" s="230" t="s">
        <v>207</v>
      </c>
      <c r="T34" s="230" t="s">
        <v>208</v>
      </c>
      <c r="U34" s="230">
        <v>0</v>
      </c>
      <c r="V34" s="230">
        <f>ROUND(E34*U34,2)</f>
        <v>0</v>
      </c>
      <c r="W34" s="230"/>
      <c r="X34" s="230" t="s">
        <v>416</v>
      </c>
      <c r="Y34" s="230" t="s">
        <v>210</v>
      </c>
      <c r="Z34" s="210"/>
      <c r="AA34" s="210"/>
      <c r="AB34" s="210"/>
      <c r="AC34" s="210"/>
      <c r="AD34" s="210"/>
      <c r="AE34" s="210"/>
      <c r="AF34" s="210"/>
      <c r="AG34" s="210" t="s">
        <v>417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49">
        <v>13</v>
      </c>
      <c r="B35" s="250" t="s">
        <v>1786</v>
      </c>
      <c r="C35" s="258" t="s">
        <v>1787</v>
      </c>
      <c r="D35" s="251" t="s">
        <v>1788</v>
      </c>
      <c r="E35" s="252">
        <v>1</v>
      </c>
      <c r="F35" s="253"/>
      <c r="G35" s="254">
        <f>ROUND(E35*F35,2)</f>
        <v>0</v>
      </c>
      <c r="H35" s="231"/>
      <c r="I35" s="230">
        <f>ROUND(E35*H35,2)</f>
        <v>0</v>
      </c>
      <c r="J35" s="231"/>
      <c r="K35" s="230">
        <f>ROUND(E35*J35,2)</f>
        <v>0</v>
      </c>
      <c r="L35" s="230">
        <v>21</v>
      </c>
      <c r="M35" s="230">
        <f>G35*(1+L35/100)</f>
        <v>0</v>
      </c>
      <c r="N35" s="229">
        <v>0</v>
      </c>
      <c r="O35" s="229">
        <f>ROUND(E35*N35,2)</f>
        <v>0</v>
      </c>
      <c r="P35" s="229">
        <v>0</v>
      </c>
      <c r="Q35" s="229">
        <f>ROUND(E35*P35,2)</f>
        <v>0</v>
      </c>
      <c r="R35" s="230"/>
      <c r="S35" s="230" t="s">
        <v>207</v>
      </c>
      <c r="T35" s="230" t="s">
        <v>1789</v>
      </c>
      <c r="U35" s="230">
        <v>0</v>
      </c>
      <c r="V35" s="230">
        <f>ROUND(E35*U35,2)</f>
        <v>0</v>
      </c>
      <c r="W35" s="230"/>
      <c r="X35" s="230" t="s">
        <v>465</v>
      </c>
      <c r="Y35" s="230" t="s">
        <v>210</v>
      </c>
      <c r="Z35" s="210"/>
      <c r="AA35" s="210"/>
      <c r="AB35" s="210"/>
      <c r="AC35" s="210"/>
      <c r="AD35" s="210"/>
      <c r="AE35" s="210"/>
      <c r="AF35" s="210"/>
      <c r="AG35" s="210" t="s">
        <v>466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x14ac:dyDescent="0.2">
      <c r="A36" s="236" t="s">
        <v>202</v>
      </c>
      <c r="B36" s="237" t="s">
        <v>121</v>
      </c>
      <c r="C36" s="255" t="s">
        <v>122</v>
      </c>
      <c r="D36" s="238"/>
      <c r="E36" s="239"/>
      <c r="F36" s="240"/>
      <c r="G36" s="241">
        <f>SUMIF(AG37:AG37,"&lt;&gt;NOR",G37:G37)</f>
        <v>0</v>
      </c>
      <c r="H36" s="235"/>
      <c r="I36" s="235">
        <f>SUM(I37:I37)</f>
        <v>0</v>
      </c>
      <c r="J36" s="235"/>
      <c r="K36" s="235">
        <f>SUM(K37:K37)</f>
        <v>0</v>
      </c>
      <c r="L36" s="235"/>
      <c r="M36" s="235">
        <f>SUM(M37:M37)</f>
        <v>0</v>
      </c>
      <c r="N36" s="234"/>
      <c r="O36" s="234">
        <f>SUM(O37:O37)</f>
        <v>0</v>
      </c>
      <c r="P36" s="234"/>
      <c r="Q36" s="234">
        <f>SUM(Q37:Q37)</f>
        <v>0</v>
      </c>
      <c r="R36" s="235"/>
      <c r="S36" s="235"/>
      <c r="T36" s="235"/>
      <c r="U36" s="235"/>
      <c r="V36" s="235">
        <f>SUM(V37:V37)</f>
        <v>0.27</v>
      </c>
      <c r="W36" s="235"/>
      <c r="X36" s="235"/>
      <c r="Y36" s="235"/>
      <c r="AG36" t="s">
        <v>203</v>
      </c>
    </row>
    <row r="37" spans="1:60" outlineLevel="1" x14ac:dyDescent="0.2">
      <c r="A37" s="249">
        <v>14</v>
      </c>
      <c r="B37" s="250" t="s">
        <v>1221</v>
      </c>
      <c r="C37" s="258" t="s">
        <v>1222</v>
      </c>
      <c r="D37" s="251" t="s">
        <v>337</v>
      </c>
      <c r="E37" s="252">
        <v>1.2759199999999999</v>
      </c>
      <c r="F37" s="253"/>
      <c r="G37" s="254">
        <f>ROUND(E37*F37,2)</f>
        <v>0</v>
      </c>
      <c r="H37" s="231"/>
      <c r="I37" s="230">
        <f>ROUND(E37*H37,2)</f>
        <v>0</v>
      </c>
      <c r="J37" s="231"/>
      <c r="K37" s="230">
        <f>ROUND(E37*J37,2)</f>
        <v>0</v>
      </c>
      <c r="L37" s="230">
        <v>21</v>
      </c>
      <c r="M37" s="230">
        <f>G37*(1+L37/100)</f>
        <v>0</v>
      </c>
      <c r="N37" s="229">
        <v>0</v>
      </c>
      <c r="O37" s="229">
        <f>ROUND(E37*N37,2)</f>
        <v>0</v>
      </c>
      <c r="P37" s="229">
        <v>0</v>
      </c>
      <c r="Q37" s="229">
        <f>ROUND(E37*P37,2)</f>
        <v>0</v>
      </c>
      <c r="R37" s="230"/>
      <c r="S37" s="230" t="s">
        <v>207</v>
      </c>
      <c r="T37" s="230" t="s">
        <v>208</v>
      </c>
      <c r="U37" s="230">
        <v>0.21149999999999999</v>
      </c>
      <c r="V37" s="230">
        <f>ROUND(E37*U37,2)</f>
        <v>0.27</v>
      </c>
      <c r="W37" s="230"/>
      <c r="X37" s="230" t="s">
        <v>787</v>
      </c>
      <c r="Y37" s="230" t="s">
        <v>210</v>
      </c>
      <c r="Z37" s="210"/>
      <c r="AA37" s="210"/>
      <c r="AB37" s="210"/>
      <c r="AC37" s="210"/>
      <c r="AD37" s="210"/>
      <c r="AE37" s="210"/>
      <c r="AF37" s="210"/>
      <c r="AG37" s="210" t="s">
        <v>788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x14ac:dyDescent="0.2">
      <c r="A38" s="236" t="s">
        <v>202</v>
      </c>
      <c r="B38" s="237" t="s">
        <v>133</v>
      </c>
      <c r="C38" s="255" t="s">
        <v>134</v>
      </c>
      <c r="D38" s="238"/>
      <c r="E38" s="239"/>
      <c r="F38" s="240"/>
      <c r="G38" s="241">
        <f>SUMIF(AG39:AG56,"&lt;&gt;NOR",G39:G56)</f>
        <v>0</v>
      </c>
      <c r="H38" s="235"/>
      <c r="I38" s="235">
        <f>SUM(I39:I56)</f>
        <v>0</v>
      </c>
      <c r="J38" s="235"/>
      <c r="K38" s="235">
        <f>SUM(K39:K56)</f>
        <v>0</v>
      </c>
      <c r="L38" s="235"/>
      <c r="M38" s="235">
        <f>SUM(M39:M56)</f>
        <v>0</v>
      </c>
      <c r="N38" s="234"/>
      <c r="O38" s="234">
        <f>SUM(O39:O56)</f>
        <v>0.2</v>
      </c>
      <c r="P38" s="234"/>
      <c r="Q38" s="234">
        <f>SUM(Q39:Q56)</f>
        <v>0</v>
      </c>
      <c r="R38" s="235"/>
      <c r="S38" s="235"/>
      <c r="T38" s="235"/>
      <c r="U38" s="235"/>
      <c r="V38" s="235">
        <f>SUM(V39:V56)</f>
        <v>18.830000000000002</v>
      </c>
      <c r="W38" s="235"/>
      <c r="X38" s="235"/>
      <c r="Y38" s="235"/>
      <c r="AG38" t="s">
        <v>203</v>
      </c>
    </row>
    <row r="39" spans="1:60" outlineLevel="1" x14ac:dyDescent="0.2">
      <c r="A39" s="249">
        <v>15</v>
      </c>
      <c r="B39" s="250" t="s">
        <v>1790</v>
      </c>
      <c r="C39" s="258" t="s">
        <v>1791</v>
      </c>
      <c r="D39" s="251" t="s">
        <v>293</v>
      </c>
      <c r="E39" s="252">
        <v>15</v>
      </c>
      <c r="F39" s="253"/>
      <c r="G39" s="254">
        <f>ROUND(E39*F39,2)</f>
        <v>0</v>
      </c>
      <c r="H39" s="231"/>
      <c r="I39" s="230">
        <f>ROUND(E39*H39,2)</f>
        <v>0</v>
      </c>
      <c r="J39" s="231"/>
      <c r="K39" s="230">
        <f>ROUND(E39*J39,2)</f>
        <v>0</v>
      </c>
      <c r="L39" s="230">
        <v>21</v>
      </c>
      <c r="M39" s="230">
        <f>G39*(1+L39/100)</f>
        <v>0</v>
      </c>
      <c r="N39" s="229">
        <v>1.257E-2</v>
      </c>
      <c r="O39" s="229">
        <f>ROUND(E39*N39,2)</f>
        <v>0.19</v>
      </c>
      <c r="P39" s="229">
        <v>0</v>
      </c>
      <c r="Q39" s="229">
        <f>ROUND(E39*P39,2)</f>
        <v>0</v>
      </c>
      <c r="R39" s="230"/>
      <c r="S39" s="230" t="s">
        <v>207</v>
      </c>
      <c r="T39" s="230" t="s">
        <v>208</v>
      </c>
      <c r="U39" s="230">
        <v>0.70399999999999996</v>
      </c>
      <c r="V39" s="230">
        <f>ROUND(E39*U39,2)</f>
        <v>10.56</v>
      </c>
      <c r="W39" s="230"/>
      <c r="X39" s="230" t="s">
        <v>209</v>
      </c>
      <c r="Y39" s="230" t="s">
        <v>210</v>
      </c>
      <c r="Z39" s="210"/>
      <c r="AA39" s="210"/>
      <c r="AB39" s="210"/>
      <c r="AC39" s="210"/>
      <c r="AD39" s="210"/>
      <c r="AE39" s="210"/>
      <c r="AF39" s="210"/>
      <c r="AG39" s="210" t="s">
        <v>211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9">
        <v>16</v>
      </c>
      <c r="B40" s="250" t="s">
        <v>1792</v>
      </c>
      <c r="C40" s="258" t="s">
        <v>1793</v>
      </c>
      <c r="D40" s="251" t="s">
        <v>260</v>
      </c>
      <c r="E40" s="252">
        <v>4</v>
      </c>
      <c r="F40" s="253"/>
      <c r="G40" s="254">
        <f>ROUND(E40*F40,2)</f>
        <v>0</v>
      </c>
      <c r="H40" s="231"/>
      <c r="I40" s="230">
        <f>ROUND(E40*H40,2)</f>
        <v>0</v>
      </c>
      <c r="J40" s="231"/>
      <c r="K40" s="230">
        <f>ROUND(E40*J40,2)</f>
        <v>0</v>
      </c>
      <c r="L40" s="230">
        <v>21</v>
      </c>
      <c r="M40" s="230">
        <f>G40*(1+L40/100)</f>
        <v>0</v>
      </c>
      <c r="N40" s="229">
        <v>6.0999999999999997E-4</v>
      </c>
      <c r="O40" s="229">
        <f>ROUND(E40*N40,2)</f>
        <v>0</v>
      </c>
      <c r="P40" s="229">
        <v>0</v>
      </c>
      <c r="Q40" s="229">
        <f>ROUND(E40*P40,2)</f>
        <v>0</v>
      </c>
      <c r="R40" s="230"/>
      <c r="S40" s="230" t="s">
        <v>207</v>
      </c>
      <c r="T40" s="230" t="s">
        <v>208</v>
      </c>
      <c r="U40" s="230">
        <v>0.22700000000000001</v>
      </c>
      <c r="V40" s="230">
        <f>ROUND(E40*U40,2)</f>
        <v>0.91</v>
      </c>
      <c r="W40" s="230"/>
      <c r="X40" s="230" t="s">
        <v>209</v>
      </c>
      <c r="Y40" s="230" t="s">
        <v>210</v>
      </c>
      <c r="Z40" s="210"/>
      <c r="AA40" s="210"/>
      <c r="AB40" s="210"/>
      <c r="AC40" s="210"/>
      <c r="AD40" s="210"/>
      <c r="AE40" s="210"/>
      <c r="AF40" s="210"/>
      <c r="AG40" s="210" t="s">
        <v>211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ht="22.5" outlineLevel="1" x14ac:dyDescent="0.2">
      <c r="A41" s="249">
        <v>17</v>
      </c>
      <c r="B41" s="250" t="s">
        <v>1794</v>
      </c>
      <c r="C41" s="258" t="s">
        <v>1795</v>
      </c>
      <c r="D41" s="251" t="s">
        <v>293</v>
      </c>
      <c r="E41" s="252">
        <v>1</v>
      </c>
      <c r="F41" s="253"/>
      <c r="G41" s="254">
        <f>ROUND(E41*F41,2)</f>
        <v>0</v>
      </c>
      <c r="H41" s="231"/>
      <c r="I41" s="230">
        <f>ROUND(E41*H41,2)</f>
        <v>0</v>
      </c>
      <c r="J41" s="231"/>
      <c r="K41" s="230">
        <f>ROUND(E41*J41,2)</f>
        <v>0</v>
      </c>
      <c r="L41" s="230">
        <v>21</v>
      </c>
      <c r="M41" s="230">
        <f>G41*(1+L41/100)</f>
        <v>0</v>
      </c>
      <c r="N41" s="229">
        <v>5.9000000000000003E-4</v>
      </c>
      <c r="O41" s="229">
        <f>ROUND(E41*N41,2)</f>
        <v>0</v>
      </c>
      <c r="P41" s="229">
        <v>0</v>
      </c>
      <c r="Q41" s="229">
        <f>ROUND(E41*P41,2)</f>
        <v>0</v>
      </c>
      <c r="R41" s="230"/>
      <c r="S41" s="230" t="s">
        <v>511</v>
      </c>
      <c r="T41" s="230" t="s">
        <v>1277</v>
      </c>
      <c r="U41" s="230">
        <v>0.76</v>
      </c>
      <c r="V41" s="230">
        <f>ROUND(E41*U41,2)</f>
        <v>0.76</v>
      </c>
      <c r="W41" s="230"/>
      <c r="X41" s="230" t="s">
        <v>209</v>
      </c>
      <c r="Y41" s="230" t="s">
        <v>210</v>
      </c>
      <c r="Z41" s="210"/>
      <c r="AA41" s="210"/>
      <c r="AB41" s="210"/>
      <c r="AC41" s="210"/>
      <c r="AD41" s="210"/>
      <c r="AE41" s="210"/>
      <c r="AF41" s="210"/>
      <c r="AG41" s="210" t="s">
        <v>211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49">
        <v>18</v>
      </c>
      <c r="B42" s="250" t="s">
        <v>1796</v>
      </c>
      <c r="C42" s="258" t="s">
        <v>1797</v>
      </c>
      <c r="D42" s="251" t="s">
        <v>996</v>
      </c>
      <c r="E42" s="252">
        <v>1</v>
      </c>
      <c r="F42" s="253"/>
      <c r="G42" s="254">
        <f>ROUND(E42*F42,2)</f>
        <v>0</v>
      </c>
      <c r="H42" s="231"/>
      <c r="I42" s="230">
        <f>ROUND(E42*H42,2)</f>
        <v>0</v>
      </c>
      <c r="J42" s="231"/>
      <c r="K42" s="230">
        <f>ROUND(E42*J42,2)</f>
        <v>0</v>
      </c>
      <c r="L42" s="230">
        <v>21</v>
      </c>
      <c r="M42" s="230">
        <f>G42*(1+L42/100)</f>
        <v>0</v>
      </c>
      <c r="N42" s="229">
        <v>4.0000000000000003E-5</v>
      </c>
      <c r="O42" s="229">
        <f>ROUND(E42*N42,2)</f>
        <v>0</v>
      </c>
      <c r="P42" s="229">
        <v>0</v>
      </c>
      <c r="Q42" s="229">
        <f>ROUND(E42*P42,2)</f>
        <v>0</v>
      </c>
      <c r="R42" s="230"/>
      <c r="S42" s="230" t="s">
        <v>511</v>
      </c>
      <c r="T42" s="230" t="s">
        <v>512</v>
      </c>
      <c r="U42" s="230">
        <v>0.02</v>
      </c>
      <c r="V42" s="230">
        <f>ROUND(E42*U42,2)</f>
        <v>0.02</v>
      </c>
      <c r="W42" s="230"/>
      <c r="X42" s="230" t="s">
        <v>209</v>
      </c>
      <c r="Y42" s="230" t="s">
        <v>210</v>
      </c>
      <c r="Z42" s="210"/>
      <c r="AA42" s="210"/>
      <c r="AB42" s="210"/>
      <c r="AC42" s="210"/>
      <c r="AD42" s="210"/>
      <c r="AE42" s="210"/>
      <c r="AF42" s="210"/>
      <c r="AG42" s="210" t="s">
        <v>211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49">
        <v>19</v>
      </c>
      <c r="B43" s="250" t="s">
        <v>1798</v>
      </c>
      <c r="C43" s="258" t="s">
        <v>1799</v>
      </c>
      <c r="D43" s="251" t="s">
        <v>996</v>
      </c>
      <c r="E43" s="252">
        <v>1</v>
      </c>
      <c r="F43" s="253"/>
      <c r="G43" s="254">
        <f>ROUND(E43*F43,2)</f>
        <v>0</v>
      </c>
      <c r="H43" s="231"/>
      <c r="I43" s="230">
        <f>ROUND(E43*H43,2)</f>
        <v>0</v>
      </c>
      <c r="J43" s="231"/>
      <c r="K43" s="230">
        <f>ROUND(E43*J43,2)</f>
        <v>0</v>
      </c>
      <c r="L43" s="230">
        <v>21</v>
      </c>
      <c r="M43" s="230">
        <f>G43*(1+L43/100)</f>
        <v>0</v>
      </c>
      <c r="N43" s="229">
        <v>1E-3</v>
      </c>
      <c r="O43" s="229">
        <f>ROUND(E43*N43,2)</f>
        <v>0</v>
      </c>
      <c r="P43" s="229">
        <v>0</v>
      </c>
      <c r="Q43" s="229">
        <f>ROUND(E43*P43,2)</f>
        <v>0</v>
      </c>
      <c r="R43" s="230"/>
      <c r="S43" s="230" t="s">
        <v>511</v>
      </c>
      <c r="T43" s="230" t="s">
        <v>512</v>
      </c>
      <c r="U43" s="230">
        <v>0.35</v>
      </c>
      <c r="V43" s="230">
        <f>ROUND(E43*U43,2)</f>
        <v>0.35</v>
      </c>
      <c r="W43" s="230"/>
      <c r="X43" s="230" t="s">
        <v>209</v>
      </c>
      <c r="Y43" s="230" t="s">
        <v>210</v>
      </c>
      <c r="Z43" s="210"/>
      <c r="AA43" s="210"/>
      <c r="AB43" s="210"/>
      <c r="AC43" s="210"/>
      <c r="AD43" s="210"/>
      <c r="AE43" s="210"/>
      <c r="AF43" s="210"/>
      <c r="AG43" s="210" t="s">
        <v>211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49">
        <v>20</v>
      </c>
      <c r="B44" s="250" t="s">
        <v>1800</v>
      </c>
      <c r="C44" s="258" t="s">
        <v>1801</v>
      </c>
      <c r="D44" s="251" t="s">
        <v>293</v>
      </c>
      <c r="E44" s="252">
        <v>15</v>
      </c>
      <c r="F44" s="253"/>
      <c r="G44" s="254">
        <f>ROUND(E44*F44,2)</f>
        <v>0</v>
      </c>
      <c r="H44" s="231"/>
      <c r="I44" s="230">
        <f>ROUND(E44*H44,2)</f>
        <v>0</v>
      </c>
      <c r="J44" s="231"/>
      <c r="K44" s="230">
        <f>ROUND(E44*J44,2)</f>
        <v>0</v>
      </c>
      <c r="L44" s="230">
        <v>21</v>
      </c>
      <c r="M44" s="230">
        <f>G44*(1+L44/100)</f>
        <v>0</v>
      </c>
      <c r="N44" s="229">
        <v>0</v>
      </c>
      <c r="O44" s="229">
        <f>ROUND(E44*N44,2)</f>
        <v>0</v>
      </c>
      <c r="P44" s="229">
        <v>0</v>
      </c>
      <c r="Q44" s="229">
        <f>ROUND(E44*P44,2)</f>
        <v>0</v>
      </c>
      <c r="R44" s="230"/>
      <c r="S44" s="230" t="s">
        <v>207</v>
      </c>
      <c r="T44" s="230" t="s">
        <v>208</v>
      </c>
      <c r="U44" s="230">
        <v>6.2E-2</v>
      </c>
      <c r="V44" s="230">
        <f>ROUND(E44*U44,2)</f>
        <v>0.93</v>
      </c>
      <c r="W44" s="230"/>
      <c r="X44" s="230" t="s">
        <v>209</v>
      </c>
      <c r="Y44" s="230" t="s">
        <v>210</v>
      </c>
      <c r="Z44" s="210"/>
      <c r="AA44" s="210"/>
      <c r="AB44" s="210"/>
      <c r="AC44" s="210"/>
      <c r="AD44" s="210"/>
      <c r="AE44" s="210"/>
      <c r="AF44" s="210"/>
      <c r="AG44" s="210" t="s">
        <v>211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9">
        <v>21</v>
      </c>
      <c r="B45" s="250" t="s">
        <v>1802</v>
      </c>
      <c r="C45" s="258" t="s">
        <v>1803</v>
      </c>
      <c r="D45" s="251" t="s">
        <v>260</v>
      </c>
      <c r="E45" s="252">
        <v>1</v>
      </c>
      <c r="F45" s="253"/>
      <c r="G45" s="254">
        <f>ROUND(E45*F45,2)</f>
        <v>0</v>
      </c>
      <c r="H45" s="231"/>
      <c r="I45" s="230">
        <f>ROUND(E45*H45,2)</f>
        <v>0</v>
      </c>
      <c r="J45" s="231"/>
      <c r="K45" s="230">
        <f>ROUND(E45*J45,2)</f>
        <v>0</v>
      </c>
      <c r="L45" s="230">
        <v>21</v>
      </c>
      <c r="M45" s="230">
        <f>G45*(1+L45/100)</f>
        <v>0</v>
      </c>
      <c r="N45" s="229">
        <v>0</v>
      </c>
      <c r="O45" s="229">
        <f>ROUND(E45*N45,2)</f>
        <v>0</v>
      </c>
      <c r="P45" s="229">
        <v>0</v>
      </c>
      <c r="Q45" s="229">
        <f>ROUND(E45*P45,2)</f>
        <v>0</v>
      </c>
      <c r="R45" s="230"/>
      <c r="S45" s="230" t="s">
        <v>207</v>
      </c>
      <c r="T45" s="230" t="s">
        <v>208</v>
      </c>
      <c r="U45" s="230">
        <v>0.48199999999999998</v>
      </c>
      <c r="V45" s="230">
        <f>ROUND(E45*U45,2)</f>
        <v>0.48</v>
      </c>
      <c r="W45" s="230"/>
      <c r="X45" s="230" t="s">
        <v>209</v>
      </c>
      <c r="Y45" s="230" t="s">
        <v>210</v>
      </c>
      <c r="Z45" s="210"/>
      <c r="AA45" s="210"/>
      <c r="AB45" s="210"/>
      <c r="AC45" s="210"/>
      <c r="AD45" s="210"/>
      <c r="AE45" s="210"/>
      <c r="AF45" s="210"/>
      <c r="AG45" s="210" t="s">
        <v>211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49">
        <v>22</v>
      </c>
      <c r="B46" s="250" t="s">
        <v>1804</v>
      </c>
      <c r="C46" s="258" t="s">
        <v>1805</v>
      </c>
      <c r="D46" s="251" t="s">
        <v>996</v>
      </c>
      <c r="E46" s="252">
        <v>1</v>
      </c>
      <c r="F46" s="253"/>
      <c r="G46" s="254">
        <f>ROUND(E46*F46,2)</f>
        <v>0</v>
      </c>
      <c r="H46" s="231"/>
      <c r="I46" s="230">
        <f>ROUND(E46*H46,2)</f>
        <v>0</v>
      </c>
      <c r="J46" s="231"/>
      <c r="K46" s="230">
        <f>ROUND(E46*J46,2)</f>
        <v>0</v>
      </c>
      <c r="L46" s="230">
        <v>21</v>
      </c>
      <c r="M46" s="230">
        <f>G46*(1+L46/100)</f>
        <v>0</v>
      </c>
      <c r="N46" s="229">
        <v>6.0999999999999997E-4</v>
      </c>
      <c r="O46" s="229">
        <f>ROUND(E46*N46,2)</f>
        <v>0</v>
      </c>
      <c r="P46" s="229">
        <v>0</v>
      </c>
      <c r="Q46" s="229">
        <f>ROUND(E46*P46,2)</f>
        <v>0</v>
      </c>
      <c r="R46" s="230"/>
      <c r="S46" s="230" t="s">
        <v>511</v>
      </c>
      <c r="T46" s="230" t="s">
        <v>512</v>
      </c>
      <c r="U46" s="230">
        <v>0.23</v>
      </c>
      <c r="V46" s="230">
        <f>ROUND(E46*U46,2)</f>
        <v>0.23</v>
      </c>
      <c r="W46" s="230"/>
      <c r="X46" s="230" t="s">
        <v>209</v>
      </c>
      <c r="Y46" s="230" t="s">
        <v>210</v>
      </c>
      <c r="Z46" s="210"/>
      <c r="AA46" s="210"/>
      <c r="AB46" s="210"/>
      <c r="AC46" s="210"/>
      <c r="AD46" s="210"/>
      <c r="AE46" s="210"/>
      <c r="AF46" s="210"/>
      <c r="AG46" s="210" t="s">
        <v>211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49">
        <v>23</v>
      </c>
      <c r="B47" s="250" t="s">
        <v>1806</v>
      </c>
      <c r="C47" s="258" t="s">
        <v>1807</v>
      </c>
      <c r="D47" s="251" t="s">
        <v>996</v>
      </c>
      <c r="E47" s="252">
        <v>1</v>
      </c>
      <c r="F47" s="253"/>
      <c r="G47" s="254">
        <f>ROUND(E47*F47,2)</f>
        <v>0</v>
      </c>
      <c r="H47" s="231"/>
      <c r="I47" s="230">
        <f>ROUND(E47*H47,2)</f>
        <v>0</v>
      </c>
      <c r="J47" s="231"/>
      <c r="K47" s="230">
        <f>ROUND(E47*J47,2)</f>
        <v>0</v>
      </c>
      <c r="L47" s="230">
        <v>21</v>
      </c>
      <c r="M47" s="230">
        <f>G47*(1+L47/100)</f>
        <v>0</v>
      </c>
      <c r="N47" s="229">
        <v>3.8800000000000002E-3</v>
      </c>
      <c r="O47" s="229">
        <f>ROUND(E47*N47,2)</f>
        <v>0</v>
      </c>
      <c r="P47" s="229">
        <v>0</v>
      </c>
      <c r="Q47" s="229">
        <f>ROUND(E47*P47,2)</f>
        <v>0</v>
      </c>
      <c r="R47" s="230"/>
      <c r="S47" s="230" t="s">
        <v>207</v>
      </c>
      <c r="T47" s="230" t="s">
        <v>208</v>
      </c>
      <c r="U47" s="230">
        <v>1.964</v>
      </c>
      <c r="V47" s="230">
        <f>ROUND(E47*U47,2)</f>
        <v>1.96</v>
      </c>
      <c r="W47" s="230"/>
      <c r="X47" s="230" t="s">
        <v>209</v>
      </c>
      <c r="Y47" s="230" t="s">
        <v>210</v>
      </c>
      <c r="Z47" s="210"/>
      <c r="AA47" s="210"/>
      <c r="AB47" s="210"/>
      <c r="AC47" s="210"/>
      <c r="AD47" s="210"/>
      <c r="AE47" s="210"/>
      <c r="AF47" s="210"/>
      <c r="AG47" s="210" t="s">
        <v>211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49">
        <v>24</v>
      </c>
      <c r="B48" s="250" t="s">
        <v>1808</v>
      </c>
      <c r="C48" s="258" t="s">
        <v>1809</v>
      </c>
      <c r="D48" s="251" t="s">
        <v>260</v>
      </c>
      <c r="E48" s="252">
        <v>1</v>
      </c>
      <c r="F48" s="253"/>
      <c r="G48" s="254">
        <f>ROUND(E48*F48,2)</f>
        <v>0</v>
      </c>
      <c r="H48" s="231"/>
      <c r="I48" s="230">
        <f>ROUND(E48*H48,2)</f>
        <v>0</v>
      </c>
      <c r="J48" s="231"/>
      <c r="K48" s="230">
        <f>ROUND(E48*J48,2)</f>
        <v>0</v>
      </c>
      <c r="L48" s="230">
        <v>21</v>
      </c>
      <c r="M48" s="230">
        <f>G48*(1+L48/100)</f>
        <v>0</v>
      </c>
      <c r="N48" s="229">
        <v>1.1199999999999999E-3</v>
      </c>
      <c r="O48" s="229">
        <f>ROUND(E48*N48,2)</f>
        <v>0</v>
      </c>
      <c r="P48" s="229">
        <v>0</v>
      </c>
      <c r="Q48" s="229">
        <f>ROUND(E48*P48,2)</f>
        <v>0</v>
      </c>
      <c r="R48" s="230" t="s">
        <v>415</v>
      </c>
      <c r="S48" s="230" t="s">
        <v>207</v>
      </c>
      <c r="T48" s="230" t="s">
        <v>208</v>
      </c>
      <c r="U48" s="230">
        <v>0</v>
      </c>
      <c r="V48" s="230">
        <f>ROUND(E48*U48,2)</f>
        <v>0</v>
      </c>
      <c r="W48" s="230"/>
      <c r="X48" s="230" t="s">
        <v>416</v>
      </c>
      <c r="Y48" s="230" t="s">
        <v>210</v>
      </c>
      <c r="Z48" s="210"/>
      <c r="AA48" s="210"/>
      <c r="AB48" s="210"/>
      <c r="AC48" s="210"/>
      <c r="AD48" s="210"/>
      <c r="AE48" s="210"/>
      <c r="AF48" s="210"/>
      <c r="AG48" s="210" t="s">
        <v>417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9">
        <v>25</v>
      </c>
      <c r="B49" s="250" t="s">
        <v>1810</v>
      </c>
      <c r="C49" s="258" t="s">
        <v>1811</v>
      </c>
      <c r="D49" s="251" t="s">
        <v>996</v>
      </c>
      <c r="E49" s="252">
        <v>1</v>
      </c>
      <c r="F49" s="253"/>
      <c r="G49" s="254">
        <f>ROUND(E49*F49,2)</f>
        <v>0</v>
      </c>
      <c r="H49" s="231"/>
      <c r="I49" s="230">
        <f>ROUND(E49*H49,2)</f>
        <v>0</v>
      </c>
      <c r="J49" s="231"/>
      <c r="K49" s="230">
        <f>ROUND(E49*J49,2)</f>
        <v>0</v>
      </c>
      <c r="L49" s="230">
        <v>21</v>
      </c>
      <c r="M49" s="230">
        <f>G49*(1+L49/100)</f>
        <v>0</v>
      </c>
      <c r="N49" s="229">
        <v>1.8000000000000001E-4</v>
      </c>
      <c r="O49" s="229">
        <f>ROUND(E49*N49,2)</f>
        <v>0</v>
      </c>
      <c r="P49" s="229">
        <v>0</v>
      </c>
      <c r="Q49" s="229">
        <f>ROUND(E49*P49,2)</f>
        <v>0</v>
      </c>
      <c r="R49" s="230"/>
      <c r="S49" s="230" t="s">
        <v>207</v>
      </c>
      <c r="T49" s="230" t="s">
        <v>208</v>
      </c>
      <c r="U49" s="230">
        <v>0.83799999999999997</v>
      </c>
      <c r="V49" s="230">
        <f>ROUND(E49*U49,2)</f>
        <v>0.84</v>
      </c>
      <c r="W49" s="230"/>
      <c r="X49" s="230" t="s">
        <v>209</v>
      </c>
      <c r="Y49" s="230" t="s">
        <v>210</v>
      </c>
      <c r="Z49" s="210"/>
      <c r="AA49" s="210"/>
      <c r="AB49" s="210"/>
      <c r="AC49" s="210"/>
      <c r="AD49" s="210"/>
      <c r="AE49" s="210"/>
      <c r="AF49" s="210"/>
      <c r="AG49" s="210" t="s">
        <v>211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49">
        <v>26</v>
      </c>
      <c r="B50" s="250" t="s">
        <v>1812</v>
      </c>
      <c r="C50" s="258" t="s">
        <v>1813</v>
      </c>
      <c r="D50" s="251" t="s">
        <v>260</v>
      </c>
      <c r="E50" s="252">
        <v>1</v>
      </c>
      <c r="F50" s="253"/>
      <c r="G50" s="254">
        <f>ROUND(E50*F50,2)</f>
        <v>0</v>
      </c>
      <c r="H50" s="231"/>
      <c r="I50" s="230">
        <f>ROUND(E50*H50,2)</f>
        <v>0</v>
      </c>
      <c r="J50" s="231"/>
      <c r="K50" s="230">
        <f>ROUND(E50*J50,2)</f>
        <v>0</v>
      </c>
      <c r="L50" s="230">
        <v>21</v>
      </c>
      <c r="M50" s="230">
        <f>G50*(1+L50/100)</f>
        <v>0</v>
      </c>
      <c r="N50" s="229">
        <v>1.7000000000000001E-4</v>
      </c>
      <c r="O50" s="229">
        <f>ROUND(E50*N50,2)</f>
        <v>0</v>
      </c>
      <c r="P50" s="229">
        <v>0</v>
      </c>
      <c r="Q50" s="229">
        <f>ROUND(E50*P50,2)</f>
        <v>0</v>
      </c>
      <c r="R50" s="230"/>
      <c r="S50" s="230" t="s">
        <v>207</v>
      </c>
      <c r="T50" s="230" t="s">
        <v>208</v>
      </c>
      <c r="U50" s="230">
        <v>0.17</v>
      </c>
      <c r="V50" s="230">
        <f>ROUND(E50*U50,2)</f>
        <v>0.17</v>
      </c>
      <c r="W50" s="230"/>
      <c r="X50" s="230" t="s">
        <v>209</v>
      </c>
      <c r="Y50" s="230" t="s">
        <v>210</v>
      </c>
      <c r="Z50" s="210"/>
      <c r="AA50" s="210"/>
      <c r="AB50" s="210"/>
      <c r="AC50" s="210"/>
      <c r="AD50" s="210"/>
      <c r="AE50" s="210"/>
      <c r="AF50" s="210"/>
      <c r="AG50" s="210" t="s">
        <v>211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9">
        <v>27</v>
      </c>
      <c r="B51" s="250" t="s">
        <v>1814</v>
      </c>
      <c r="C51" s="258" t="s">
        <v>1815</v>
      </c>
      <c r="D51" s="251" t="s">
        <v>260</v>
      </c>
      <c r="E51" s="252">
        <v>1</v>
      </c>
      <c r="F51" s="253"/>
      <c r="G51" s="254">
        <f>ROUND(E51*F51,2)</f>
        <v>0</v>
      </c>
      <c r="H51" s="231"/>
      <c r="I51" s="230">
        <f>ROUND(E51*H51,2)</f>
        <v>0</v>
      </c>
      <c r="J51" s="231"/>
      <c r="K51" s="230">
        <f>ROUND(E51*J51,2)</f>
        <v>0</v>
      </c>
      <c r="L51" s="230">
        <v>21</v>
      </c>
      <c r="M51" s="230">
        <f>G51*(1+L51/100)</f>
        <v>0</v>
      </c>
      <c r="N51" s="229">
        <v>2E-3</v>
      </c>
      <c r="O51" s="229">
        <f>ROUND(E51*N51,2)</f>
        <v>0</v>
      </c>
      <c r="P51" s="229">
        <v>0</v>
      </c>
      <c r="Q51" s="229">
        <f>ROUND(E51*P51,2)</f>
        <v>0</v>
      </c>
      <c r="R51" s="230" t="s">
        <v>415</v>
      </c>
      <c r="S51" s="230" t="s">
        <v>207</v>
      </c>
      <c r="T51" s="230" t="s">
        <v>208</v>
      </c>
      <c r="U51" s="230">
        <v>0</v>
      </c>
      <c r="V51" s="230">
        <f>ROUND(E51*U51,2)</f>
        <v>0</v>
      </c>
      <c r="W51" s="230"/>
      <c r="X51" s="230" t="s">
        <v>416</v>
      </c>
      <c r="Y51" s="230" t="s">
        <v>210</v>
      </c>
      <c r="Z51" s="210"/>
      <c r="AA51" s="210"/>
      <c r="AB51" s="210"/>
      <c r="AC51" s="210"/>
      <c r="AD51" s="210"/>
      <c r="AE51" s="210"/>
      <c r="AF51" s="210"/>
      <c r="AG51" s="210" t="s">
        <v>417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49">
        <v>28</v>
      </c>
      <c r="B52" s="250" t="s">
        <v>1816</v>
      </c>
      <c r="C52" s="258" t="s">
        <v>1817</v>
      </c>
      <c r="D52" s="251" t="s">
        <v>260</v>
      </c>
      <c r="E52" s="252">
        <v>1</v>
      </c>
      <c r="F52" s="253"/>
      <c r="G52" s="254">
        <f>ROUND(E52*F52,2)</f>
        <v>0</v>
      </c>
      <c r="H52" s="231"/>
      <c r="I52" s="230">
        <f>ROUND(E52*H52,2)</f>
        <v>0</v>
      </c>
      <c r="J52" s="231"/>
      <c r="K52" s="230">
        <f>ROUND(E52*J52,2)</f>
        <v>0</v>
      </c>
      <c r="L52" s="230">
        <v>21</v>
      </c>
      <c r="M52" s="230">
        <f>G52*(1+L52/100)</f>
        <v>0</v>
      </c>
      <c r="N52" s="229">
        <v>2.5699999999999998E-3</v>
      </c>
      <c r="O52" s="229">
        <f>ROUND(E52*N52,2)</f>
        <v>0</v>
      </c>
      <c r="P52" s="229">
        <v>0</v>
      </c>
      <c r="Q52" s="229">
        <f>ROUND(E52*P52,2)</f>
        <v>0</v>
      </c>
      <c r="R52" s="230"/>
      <c r="S52" s="230" t="s">
        <v>207</v>
      </c>
      <c r="T52" s="230" t="s">
        <v>208</v>
      </c>
      <c r="U52" s="230">
        <v>0.43</v>
      </c>
      <c r="V52" s="230">
        <f>ROUND(E52*U52,2)</f>
        <v>0.43</v>
      </c>
      <c r="W52" s="230"/>
      <c r="X52" s="230" t="s">
        <v>209</v>
      </c>
      <c r="Y52" s="230" t="s">
        <v>210</v>
      </c>
      <c r="Z52" s="210"/>
      <c r="AA52" s="210"/>
      <c r="AB52" s="210"/>
      <c r="AC52" s="210"/>
      <c r="AD52" s="210"/>
      <c r="AE52" s="210"/>
      <c r="AF52" s="210"/>
      <c r="AG52" s="210" t="s">
        <v>211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9">
        <v>29</v>
      </c>
      <c r="B53" s="250" t="s">
        <v>1818</v>
      </c>
      <c r="C53" s="258" t="s">
        <v>1819</v>
      </c>
      <c r="D53" s="251" t="s">
        <v>260</v>
      </c>
      <c r="E53" s="252">
        <v>1</v>
      </c>
      <c r="F53" s="253"/>
      <c r="G53" s="254">
        <f>ROUND(E53*F53,2)</f>
        <v>0</v>
      </c>
      <c r="H53" s="231"/>
      <c r="I53" s="230">
        <f>ROUND(E53*H53,2)</f>
        <v>0</v>
      </c>
      <c r="J53" s="231"/>
      <c r="K53" s="230">
        <f>ROUND(E53*J53,2)</f>
        <v>0</v>
      </c>
      <c r="L53" s="230">
        <v>21</v>
      </c>
      <c r="M53" s="230">
        <f>G53*(1+L53/100)</f>
        <v>0</v>
      </c>
      <c r="N53" s="229">
        <v>1.0000000000000001E-5</v>
      </c>
      <c r="O53" s="229">
        <f>ROUND(E53*N53,2)</f>
        <v>0</v>
      </c>
      <c r="P53" s="229">
        <v>0</v>
      </c>
      <c r="Q53" s="229">
        <f>ROUND(E53*P53,2)</f>
        <v>0</v>
      </c>
      <c r="R53" s="230"/>
      <c r="S53" s="230" t="s">
        <v>207</v>
      </c>
      <c r="T53" s="230" t="s">
        <v>208</v>
      </c>
      <c r="U53" s="230">
        <v>0.68</v>
      </c>
      <c r="V53" s="230">
        <f>ROUND(E53*U53,2)</f>
        <v>0.68</v>
      </c>
      <c r="W53" s="230"/>
      <c r="X53" s="230" t="s">
        <v>209</v>
      </c>
      <c r="Y53" s="230" t="s">
        <v>210</v>
      </c>
      <c r="Z53" s="210"/>
      <c r="AA53" s="210"/>
      <c r="AB53" s="210"/>
      <c r="AC53" s="210"/>
      <c r="AD53" s="210"/>
      <c r="AE53" s="210"/>
      <c r="AF53" s="210"/>
      <c r="AG53" s="210" t="s">
        <v>211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9">
        <v>30</v>
      </c>
      <c r="B54" s="250" t="s">
        <v>1820</v>
      </c>
      <c r="C54" s="258" t="s">
        <v>1821</v>
      </c>
      <c r="D54" s="251" t="s">
        <v>260</v>
      </c>
      <c r="E54" s="252">
        <v>1</v>
      </c>
      <c r="F54" s="253"/>
      <c r="G54" s="254">
        <f>ROUND(E54*F54,2)</f>
        <v>0</v>
      </c>
      <c r="H54" s="231"/>
      <c r="I54" s="230">
        <f>ROUND(E54*H54,2)</f>
        <v>0</v>
      </c>
      <c r="J54" s="231"/>
      <c r="K54" s="230">
        <f>ROUND(E54*J54,2)</f>
        <v>0</v>
      </c>
      <c r="L54" s="230">
        <v>21</v>
      </c>
      <c r="M54" s="230">
        <f>G54*(1+L54/100)</f>
        <v>0</v>
      </c>
      <c r="N54" s="229">
        <v>5.0000000000000001E-3</v>
      </c>
      <c r="O54" s="229">
        <f>ROUND(E54*N54,2)</f>
        <v>0.01</v>
      </c>
      <c r="P54" s="229">
        <v>0</v>
      </c>
      <c r="Q54" s="229">
        <f>ROUND(E54*P54,2)</f>
        <v>0</v>
      </c>
      <c r="R54" s="230" t="s">
        <v>415</v>
      </c>
      <c r="S54" s="230" t="s">
        <v>207</v>
      </c>
      <c r="T54" s="230" t="s">
        <v>208</v>
      </c>
      <c r="U54" s="230">
        <v>0</v>
      </c>
      <c r="V54" s="230">
        <f>ROUND(E54*U54,2)</f>
        <v>0</v>
      </c>
      <c r="W54" s="230"/>
      <c r="X54" s="230" t="s">
        <v>416</v>
      </c>
      <c r="Y54" s="230" t="s">
        <v>210</v>
      </c>
      <c r="Z54" s="210"/>
      <c r="AA54" s="210"/>
      <c r="AB54" s="210"/>
      <c r="AC54" s="210"/>
      <c r="AD54" s="210"/>
      <c r="AE54" s="210"/>
      <c r="AF54" s="210"/>
      <c r="AG54" s="210" t="s">
        <v>417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49">
        <v>31</v>
      </c>
      <c r="B55" s="250" t="s">
        <v>1822</v>
      </c>
      <c r="C55" s="258" t="s">
        <v>1341</v>
      </c>
      <c r="D55" s="251" t="s">
        <v>996</v>
      </c>
      <c r="E55" s="252">
        <v>1</v>
      </c>
      <c r="F55" s="253"/>
      <c r="G55" s="254">
        <f>ROUND(E55*F55,2)</f>
        <v>0</v>
      </c>
      <c r="H55" s="231"/>
      <c r="I55" s="230">
        <f>ROUND(E55*H55,2)</f>
        <v>0</v>
      </c>
      <c r="J55" s="231"/>
      <c r="K55" s="230">
        <f>ROUND(E55*J55,2)</f>
        <v>0</v>
      </c>
      <c r="L55" s="230">
        <v>21</v>
      </c>
      <c r="M55" s="230">
        <f>G55*(1+L55/100)</f>
        <v>0</v>
      </c>
      <c r="N55" s="229">
        <v>6.0999999999999997E-4</v>
      </c>
      <c r="O55" s="229">
        <f>ROUND(E55*N55,2)</f>
        <v>0</v>
      </c>
      <c r="P55" s="229">
        <v>0</v>
      </c>
      <c r="Q55" s="229">
        <f>ROUND(E55*P55,2)</f>
        <v>0</v>
      </c>
      <c r="R55" s="230"/>
      <c r="S55" s="230" t="s">
        <v>511</v>
      </c>
      <c r="T55" s="230" t="s">
        <v>512</v>
      </c>
      <c r="U55" s="230">
        <v>0.23</v>
      </c>
      <c r="V55" s="230">
        <f>ROUND(E55*U55,2)</f>
        <v>0.23</v>
      </c>
      <c r="W55" s="230"/>
      <c r="X55" s="230" t="s">
        <v>209</v>
      </c>
      <c r="Y55" s="230" t="s">
        <v>210</v>
      </c>
      <c r="Z55" s="210"/>
      <c r="AA55" s="210"/>
      <c r="AB55" s="210"/>
      <c r="AC55" s="210"/>
      <c r="AD55" s="210"/>
      <c r="AE55" s="210"/>
      <c r="AF55" s="210"/>
      <c r="AG55" s="210" t="s">
        <v>211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49">
        <v>32</v>
      </c>
      <c r="B56" s="250" t="s">
        <v>1823</v>
      </c>
      <c r="C56" s="258" t="s">
        <v>1824</v>
      </c>
      <c r="D56" s="251" t="s">
        <v>337</v>
      </c>
      <c r="E56" s="252">
        <v>0.20877000000000001</v>
      </c>
      <c r="F56" s="253"/>
      <c r="G56" s="254">
        <f>ROUND(E56*F56,2)</f>
        <v>0</v>
      </c>
      <c r="H56" s="231"/>
      <c r="I56" s="230">
        <f>ROUND(E56*H56,2)</f>
        <v>0</v>
      </c>
      <c r="J56" s="231"/>
      <c r="K56" s="230">
        <f>ROUND(E56*J56,2)</f>
        <v>0</v>
      </c>
      <c r="L56" s="230">
        <v>21</v>
      </c>
      <c r="M56" s="230">
        <f>G56*(1+L56/100)</f>
        <v>0</v>
      </c>
      <c r="N56" s="229">
        <v>0</v>
      </c>
      <c r="O56" s="229">
        <f>ROUND(E56*N56,2)</f>
        <v>0</v>
      </c>
      <c r="P56" s="229">
        <v>0</v>
      </c>
      <c r="Q56" s="229">
        <f>ROUND(E56*P56,2)</f>
        <v>0</v>
      </c>
      <c r="R56" s="230"/>
      <c r="S56" s="230" t="s">
        <v>207</v>
      </c>
      <c r="T56" s="230" t="s">
        <v>208</v>
      </c>
      <c r="U56" s="230">
        <v>1.333</v>
      </c>
      <c r="V56" s="230">
        <f>ROUND(E56*U56,2)</f>
        <v>0.28000000000000003</v>
      </c>
      <c r="W56" s="230"/>
      <c r="X56" s="230" t="s">
        <v>787</v>
      </c>
      <c r="Y56" s="230" t="s">
        <v>210</v>
      </c>
      <c r="Z56" s="210"/>
      <c r="AA56" s="210"/>
      <c r="AB56" s="210"/>
      <c r="AC56" s="210"/>
      <c r="AD56" s="210"/>
      <c r="AE56" s="210"/>
      <c r="AF56" s="210"/>
      <c r="AG56" s="210" t="s">
        <v>788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x14ac:dyDescent="0.2">
      <c r="A57" s="236" t="s">
        <v>202</v>
      </c>
      <c r="B57" s="237" t="s">
        <v>174</v>
      </c>
      <c r="C57" s="255" t="s">
        <v>29</v>
      </c>
      <c r="D57" s="238"/>
      <c r="E57" s="239"/>
      <c r="F57" s="240"/>
      <c r="G57" s="241">
        <f>SUMIF(AG58:AG63,"&lt;&gt;NOR",G58:G63)</f>
        <v>0</v>
      </c>
      <c r="H57" s="235"/>
      <c r="I57" s="235">
        <f>SUM(I58:I63)</f>
        <v>0</v>
      </c>
      <c r="J57" s="235"/>
      <c r="K57" s="235">
        <f>SUM(K58:K63)</f>
        <v>0</v>
      </c>
      <c r="L57" s="235"/>
      <c r="M57" s="235">
        <f>SUM(M58:M63)</f>
        <v>0</v>
      </c>
      <c r="N57" s="234"/>
      <c r="O57" s="234">
        <f>SUM(O58:O63)</f>
        <v>0</v>
      </c>
      <c r="P57" s="234"/>
      <c r="Q57" s="234">
        <f>SUM(Q58:Q63)</f>
        <v>0</v>
      </c>
      <c r="R57" s="235"/>
      <c r="S57" s="235"/>
      <c r="T57" s="235"/>
      <c r="U57" s="235"/>
      <c r="V57" s="235">
        <f>SUM(V58:V63)</f>
        <v>0</v>
      </c>
      <c r="W57" s="235"/>
      <c r="X57" s="235"/>
      <c r="Y57" s="235"/>
      <c r="AG57" t="s">
        <v>203</v>
      </c>
    </row>
    <row r="58" spans="1:60" outlineLevel="1" x14ac:dyDescent="0.2">
      <c r="A58" s="249">
        <v>33</v>
      </c>
      <c r="B58" s="250" t="s">
        <v>1095</v>
      </c>
      <c r="C58" s="258" t="s">
        <v>1096</v>
      </c>
      <c r="D58" s="251" t="s">
        <v>1090</v>
      </c>
      <c r="E58" s="252">
        <v>1</v>
      </c>
      <c r="F58" s="253"/>
      <c r="G58" s="254">
        <f>ROUND(E58*F58,2)</f>
        <v>0</v>
      </c>
      <c r="H58" s="231"/>
      <c r="I58" s="230">
        <f>ROUND(E58*H58,2)</f>
        <v>0</v>
      </c>
      <c r="J58" s="231"/>
      <c r="K58" s="230">
        <f>ROUND(E58*J58,2)</f>
        <v>0</v>
      </c>
      <c r="L58" s="230">
        <v>21</v>
      </c>
      <c r="M58" s="230">
        <f>G58*(1+L58/100)</f>
        <v>0</v>
      </c>
      <c r="N58" s="229">
        <v>0</v>
      </c>
      <c r="O58" s="229">
        <f>ROUND(E58*N58,2)</f>
        <v>0</v>
      </c>
      <c r="P58" s="229">
        <v>0</v>
      </c>
      <c r="Q58" s="229">
        <f>ROUND(E58*P58,2)</f>
        <v>0</v>
      </c>
      <c r="R58" s="230"/>
      <c r="S58" s="230" t="s">
        <v>207</v>
      </c>
      <c r="T58" s="230" t="s">
        <v>512</v>
      </c>
      <c r="U58" s="230">
        <v>0</v>
      </c>
      <c r="V58" s="230">
        <f>ROUND(E58*U58,2)</f>
        <v>0</v>
      </c>
      <c r="W58" s="230"/>
      <c r="X58" s="230" t="s">
        <v>1091</v>
      </c>
      <c r="Y58" s="230" t="s">
        <v>210</v>
      </c>
      <c r="Z58" s="210"/>
      <c r="AA58" s="210"/>
      <c r="AB58" s="210"/>
      <c r="AC58" s="210"/>
      <c r="AD58" s="210"/>
      <c r="AE58" s="210"/>
      <c r="AF58" s="210"/>
      <c r="AG58" s="210" t="s">
        <v>1092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49">
        <v>34</v>
      </c>
      <c r="B59" s="250" t="s">
        <v>1097</v>
      </c>
      <c r="C59" s="258" t="s">
        <v>1098</v>
      </c>
      <c r="D59" s="251" t="s">
        <v>1090</v>
      </c>
      <c r="E59" s="252">
        <v>1</v>
      </c>
      <c r="F59" s="253"/>
      <c r="G59" s="254">
        <f>ROUND(E59*F59,2)</f>
        <v>0</v>
      </c>
      <c r="H59" s="231"/>
      <c r="I59" s="230">
        <f>ROUND(E59*H59,2)</f>
        <v>0</v>
      </c>
      <c r="J59" s="231"/>
      <c r="K59" s="230">
        <f>ROUND(E59*J59,2)</f>
        <v>0</v>
      </c>
      <c r="L59" s="230">
        <v>21</v>
      </c>
      <c r="M59" s="230">
        <f>G59*(1+L59/100)</f>
        <v>0</v>
      </c>
      <c r="N59" s="229">
        <v>0</v>
      </c>
      <c r="O59" s="229">
        <f>ROUND(E59*N59,2)</f>
        <v>0</v>
      </c>
      <c r="P59" s="229">
        <v>0</v>
      </c>
      <c r="Q59" s="229">
        <f>ROUND(E59*P59,2)</f>
        <v>0</v>
      </c>
      <c r="R59" s="230"/>
      <c r="S59" s="230" t="s">
        <v>207</v>
      </c>
      <c r="T59" s="230" t="s">
        <v>512</v>
      </c>
      <c r="U59" s="230">
        <v>0</v>
      </c>
      <c r="V59" s="230">
        <f>ROUND(E59*U59,2)</f>
        <v>0</v>
      </c>
      <c r="W59" s="230"/>
      <c r="X59" s="230" t="s">
        <v>1091</v>
      </c>
      <c r="Y59" s="230" t="s">
        <v>210</v>
      </c>
      <c r="Z59" s="210"/>
      <c r="AA59" s="210"/>
      <c r="AB59" s="210"/>
      <c r="AC59" s="210"/>
      <c r="AD59" s="210"/>
      <c r="AE59" s="210"/>
      <c r="AF59" s="210"/>
      <c r="AG59" s="210" t="s">
        <v>1092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49">
        <v>35</v>
      </c>
      <c r="B60" s="250" t="s">
        <v>1099</v>
      </c>
      <c r="C60" s="258" t="s">
        <v>1100</v>
      </c>
      <c r="D60" s="251" t="s">
        <v>1090</v>
      </c>
      <c r="E60" s="252">
        <v>1</v>
      </c>
      <c r="F60" s="253"/>
      <c r="G60" s="254">
        <f>ROUND(E60*F60,2)</f>
        <v>0</v>
      </c>
      <c r="H60" s="231"/>
      <c r="I60" s="230">
        <f>ROUND(E60*H60,2)</f>
        <v>0</v>
      </c>
      <c r="J60" s="231"/>
      <c r="K60" s="230">
        <f>ROUND(E60*J60,2)</f>
        <v>0</v>
      </c>
      <c r="L60" s="230">
        <v>21</v>
      </c>
      <c r="M60" s="230">
        <f>G60*(1+L60/100)</f>
        <v>0</v>
      </c>
      <c r="N60" s="229">
        <v>0</v>
      </c>
      <c r="O60" s="229">
        <f>ROUND(E60*N60,2)</f>
        <v>0</v>
      </c>
      <c r="P60" s="229">
        <v>0</v>
      </c>
      <c r="Q60" s="229">
        <f>ROUND(E60*P60,2)</f>
        <v>0</v>
      </c>
      <c r="R60" s="230"/>
      <c r="S60" s="230" t="s">
        <v>207</v>
      </c>
      <c r="T60" s="230" t="s">
        <v>512</v>
      </c>
      <c r="U60" s="230">
        <v>0</v>
      </c>
      <c r="V60" s="230">
        <f>ROUND(E60*U60,2)</f>
        <v>0</v>
      </c>
      <c r="W60" s="230"/>
      <c r="X60" s="230" t="s">
        <v>1091</v>
      </c>
      <c r="Y60" s="230" t="s">
        <v>210</v>
      </c>
      <c r="Z60" s="210"/>
      <c r="AA60" s="210"/>
      <c r="AB60" s="210"/>
      <c r="AC60" s="210"/>
      <c r="AD60" s="210"/>
      <c r="AE60" s="210"/>
      <c r="AF60" s="210"/>
      <c r="AG60" s="210" t="s">
        <v>1092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49">
        <v>36</v>
      </c>
      <c r="B61" s="250" t="s">
        <v>1101</v>
      </c>
      <c r="C61" s="258" t="s">
        <v>1102</v>
      </c>
      <c r="D61" s="251" t="s">
        <v>1090</v>
      </c>
      <c r="E61" s="252">
        <v>1</v>
      </c>
      <c r="F61" s="253"/>
      <c r="G61" s="254">
        <f>ROUND(E61*F61,2)</f>
        <v>0</v>
      </c>
      <c r="H61" s="231"/>
      <c r="I61" s="230">
        <f>ROUND(E61*H61,2)</f>
        <v>0</v>
      </c>
      <c r="J61" s="231"/>
      <c r="K61" s="230">
        <f>ROUND(E61*J61,2)</f>
        <v>0</v>
      </c>
      <c r="L61" s="230">
        <v>21</v>
      </c>
      <c r="M61" s="230">
        <f>G61*(1+L61/100)</f>
        <v>0</v>
      </c>
      <c r="N61" s="229">
        <v>0</v>
      </c>
      <c r="O61" s="229">
        <f>ROUND(E61*N61,2)</f>
        <v>0</v>
      </c>
      <c r="P61" s="229">
        <v>0</v>
      </c>
      <c r="Q61" s="229">
        <f>ROUND(E61*P61,2)</f>
        <v>0</v>
      </c>
      <c r="R61" s="230"/>
      <c r="S61" s="230" t="s">
        <v>207</v>
      </c>
      <c r="T61" s="230" t="s">
        <v>512</v>
      </c>
      <c r="U61" s="230">
        <v>0</v>
      </c>
      <c r="V61" s="230">
        <f>ROUND(E61*U61,2)</f>
        <v>0</v>
      </c>
      <c r="W61" s="230"/>
      <c r="X61" s="230" t="s">
        <v>1091</v>
      </c>
      <c r="Y61" s="230" t="s">
        <v>210</v>
      </c>
      <c r="Z61" s="210"/>
      <c r="AA61" s="210"/>
      <c r="AB61" s="210"/>
      <c r="AC61" s="210"/>
      <c r="AD61" s="210"/>
      <c r="AE61" s="210"/>
      <c r="AF61" s="210"/>
      <c r="AG61" s="210" t="s">
        <v>1092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49">
        <v>37</v>
      </c>
      <c r="B62" s="250" t="s">
        <v>1107</v>
      </c>
      <c r="C62" s="258" t="s">
        <v>1108</v>
      </c>
      <c r="D62" s="251" t="s">
        <v>1090</v>
      </c>
      <c r="E62" s="252">
        <v>1</v>
      </c>
      <c r="F62" s="253"/>
      <c r="G62" s="254">
        <f>ROUND(E62*F62,2)</f>
        <v>0</v>
      </c>
      <c r="H62" s="231"/>
      <c r="I62" s="230">
        <f>ROUND(E62*H62,2)</f>
        <v>0</v>
      </c>
      <c r="J62" s="231"/>
      <c r="K62" s="230">
        <f>ROUND(E62*J62,2)</f>
        <v>0</v>
      </c>
      <c r="L62" s="230">
        <v>21</v>
      </c>
      <c r="M62" s="230">
        <f>G62*(1+L62/100)</f>
        <v>0</v>
      </c>
      <c r="N62" s="229">
        <v>0</v>
      </c>
      <c r="O62" s="229">
        <f>ROUND(E62*N62,2)</f>
        <v>0</v>
      </c>
      <c r="P62" s="229">
        <v>0</v>
      </c>
      <c r="Q62" s="229">
        <f>ROUND(E62*P62,2)</f>
        <v>0</v>
      </c>
      <c r="R62" s="230"/>
      <c r="S62" s="230" t="s">
        <v>207</v>
      </c>
      <c r="T62" s="230" t="s">
        <v>512</v>
      </c>
      <c r="U62" s="230">
        <v>0</v>
      </c>
      <c r="V62" s="230">
        <f>ROUND(E62*U62,2)</f>
        <v>0</v>
      </c>
      <c r="W62" s="230"/>
      <c r="X62" s="230" t="s">
        <v>1091</v>
      </c>
      <c r="Y62" s="230" t="s">
        <v>210</v>
      </c>
      <c r="Z62" s="210"/>
      <c r="AA62" s="210"/>
      <c r="AB62" s="210"/>
      <c r="AC62" s="210"/>
      <c r="AD62" s="210"/>
      <c r="AE62" s="210"/>
      <c r="AF62" s="210"/>
      <c r="AG62" s="210" t="s">
        <v>1092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49">
        <v>38</v>
      </c>
      <c r="B63" s="250" t="s">
        <v>1413</v>
      </c>
      <c r="C63" s="258" t="s">
        <v>1414</v>
      </c>
      <c r="D63" s="251" t="s">
        <v>1090</v>
      </c>
      <c r="E63" s="252">
        <v>1</v>
      </c>
      <c r="F63" s="253"/>
      <c r="G63" s="254">
        <f>ROUND(E63*F63,2)</f>
        <v>0</v>
      </c>
      <c r="H63" s="231"/>
      <c r="I63" s="230">
        <f>ROUND(E63*H63,2)</f>
        <v>0</v>
      </c>
      <c r="J63" s="231"/>
      <c r="K63" s="230">
        <f>ROUND(E63*J63,2)</f>
        <v>0</v>
      </c>
      <c r="L63" s="230">
        <v>21</v>
      </c>
      <c r="M63" s="230">
        <f>G63*(1+L63/100)</f>
        <v>0</v>
      </c>
      <c r="N63" s="229">
        <v>0</v>
      </c>
      <c r="O63" s="229">
        <f>ROUND(E63*N63,2)</f>
        <v>0</v>
      </c>
      <c r="P63" s="229">
        <v>0</v>
      </c>
      <c r="Q63" s="229">
        <f>ROUND(E63*P63,2)</f>
        <v>0</v>
      </c>
      <c r="R63" s="230"/>
      <c r="S63" s="230" t="s">
        <v>207</v>
      </c>
      <c r="T63" s="230" t="s">
        <v>512</v>
      </c>
      <c r="U63" s="230">
        <v>0</v>
      </c>
      <c r="V63" s="230">
        <f>ROUND(E63*U63,2)</f>
        <v>0</v>
      </c>
      <c r="W63" s="230"/>
      <c r="X63" s="230" t="s">
        <v>1091</v>
      </c>
      <c r="Y63" s="230" t="s">
        <v>210</v>
      </c>
      <c r="Z63" s="210"/>
      <c r="AA63" s="210"/>
      <c r="AB63" s="210"/>
      <c r="AC63" s="210"/>
      <c r="AD63" s="210"/>
      <c r="AE63" s="210"/>
      <c r="AF63" s="210"/>
      <c r="AG63" s="210" t="s">
        <v>1092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x14ac:dyDescent="0.2">
      <c r="A64" s="236" t="s">
        <v>202</v>
      </c>
      <c r="B64" s="237" t="s">
        <v>175</v>
      </c>
      <c r="C64" s="255" t="s">
        <v>30</v>
      </c>
      <c r="D64" s="238"/>
      <c r="E64" s="239"/>
      <c r="F64" s="240"/>
      <c r="G64" s="241">
        <f>SUMIF(AG65:AG65,"&lt;&gt;NOR",G65:G65)</f>
        <v>0</v>
      </c>
      <c r="H64" s="235"/>
      <c r="I64" s="235">
        <f>SUM(I65:I65)</f>
        <v>0</v>
      </c>
      <c r="J64" s="235"/>
      <c r="K64" s="235">
        <f>SUM(K65:K65)</f>
        <v>0</v>
      </c>
      <c r="L64" s="235"/>
      <c r="M64" s="235">
        <f>SUM(M65:M65)</f>
        <v>0</v>
      </c>
      <c r="N64" s="234"/>
      <c r="O64" s="234">
        <f>SUM(O65:O65)</f>
        <v>0</v>
      </c>
      <c r="P64" s="234"/>
      <c r="Q64" s="234">
        <f>SUM(Q65:Q65)</f>
        <v>0</v>
      </c>
      <c r="R64" s="235"/>
      <c r="S64" s="235"/>
      <c r="T64" s="235"/>
      <c r="U64" s="235"/>
      <c r="V64" s="235">
        <f>SUM(V65:V65)</f>
        <v>0</v>
      </c>
      <c r="W64" s="235"/>
      <c r="X64" s="235"/>
      <c r="Y64" s="235"/>
      <c r="AG64" t="s">
        <v>203</v>
      </c>
    </row>
    <row r="65" spans="1:60" outlineLevel="1" x14ac:dyDescent="0.2">
      <c r="A65" s="243">
        <v>39</v>
      </c>
      <c r="B65" s="244" t="s">
        <v>1113</v>
      </c>
      <c r="C65" s="256" t="s">
        <v>1114</v>
      </c>
      <c r="D65" s="245" t="s">
        <v>1090</v>
      </c>
      <c r="E65" s="246">
        <v>1</v>
      </c>
      <c r="F65" s="247"/>
      <c r="G65" s="248">
        <f>ROUND(E65*F65,2)</f>
        <v>0</v>
      </c>
      <c r="H65" s="231"/>
      <c r="I65" s="230">
        <f>ROUND(E65*H65,2)</f>
        <v>0</v>
      </c>
      <c r="J65" s="231"/>
      <c r="K65" s="230">
        <f>ROUND(E65*J65,2)</f>
        <v>0</v>
      </c>
      <c r="L65" s="230">
        <v>21</v>
      </c>
      <c r="M65" s="230">
        <f>G65*(1+L65/100)</f>
        <v>0</v>
      </c>
      <c r="N65" s="229">
        <v>0</v>
      </c>
      <c r="O65" s="229">
        <f>ROUND(E65*N65,2)</f>
        <v>0</v>
      </c>
      <c r="P65" s="229">
        <v>0</v>
      </c>
      <c r="Q65" s="229">
        <f>ROUND(E65*P65,2)</f>
        <v>0</v>
      </c>
      <c r="R65" s="230"/>
      <c r="S65" s="230" t="s">
        <v>207</v>
      </c>
      <c r="T65" s="230" t="s">
        <v>512</v>
      </c>
      <c r="U65" s="230">
        <v>0</v>
      </c>
      <c r="V65" s="230">
        <f>ROUND(E65*U65,2)</f>
        <v>0</v>
      </c>
      <c r="W65" s="230"/>
      <c r="X65" s="230" t="s">
        <v>1091</v>
      </c>
      <c r="Y65" s="230" t="s">
        <v>210</v>
      </c>
      <c r="Z65" s="210"/>
      <c r="AA65" s="210"/>
      <c r="AB65" s="210"/>
      <c r="AC65" s="210"/>
      <c r="AD65" s="210"/>
      <c r="AE65" s="210"/>
      <c r="AF65" s="210"/>
      <c r="AG65" s="210" t="s">
        <v>1092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x14ac:dyDescent="0.2">
      <c r="A66" s="3"/>
      <c r="B66" s="4"/>
      <c r="C66" s="259"/>
      <c r="D66" s="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AE66">
        <v>12</v>
      </c>
      <c r="AF66">
        <v>21</v>
      </c>
      <c r="AG66" t="s">
        <v>188</v>
      </c>
    </row>
    <row r="67" spans="1:60" x14ac:dyDescent="0.2">
      <c r="A67" s="213"/>
      <c r="B67" s="214" t="s">
        <v>31</v>
      </c>
      <c r="C67" s="260"/>
      <c r="D67" s="215"/>
      <c r="E67" s="216"/>
      <c r="F67" s="216"/>
      <c r="G67" s="242">
        <f>G8+G23+G26+G36+G38+G57+G64</f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AE67">
        <f>SUMIF(L7:L65,AE66,G7:G65)</f>
        <v>0</v>
      </c>
      <c r="AF67">
        <f>SUMIF(L7:L65,AF66,G7:G65)</f>
        <v>0</v>
      </c>
      <c r="AG67" t="s">
        <v>354</v>
      </c>
    </row>
    <row r="68" spans="1:60" x14ac:dyDescent="0.2">
      <c r="A68" s="3"/>
      <c r="B68" s="4"/>
      <c r="C68" s="259"/>
      <c r="D68" s="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60" x14ac:dyDescent="0.2">
      <c r="A69" s="3"/>
      <c r="B69" s="4"/>
      <c r="C69" s="259"/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60" x14ac:dyDescent="0.2">
      <c r="A70" s="217" t="s">
        <v>355</v>
      </c>
      <c r="B70" s="217"/>
      <c r="C70" s="261"/>
      <c r="D70" s="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60" x14ac:dyDescent="0.2">
      <c r="A71" s="218"/>
      <c r="B71" s="219"/>
      <c r="C71" s="262"/>
      <c r="D71" s="219"/>
      <c r="E71" s="219"/>
      <c r="F71" s="219"/>
      <c r="G71" s="220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AG71" t="s">
        <v>356</v>
      </c>
    </row>
    <row r="72" spans="1:60" x14ac:dyDescent="0.2">
      <c r="A72" s="221"/>
      <c r="B72" s="222"/>
      <c r="C72" s="263"/>
      <c r="D72" s="222"/>
      <c r="E72" s="222"/>
      <c r="F72" s="222"/>
      <c r="G72" s="22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60" x14ac:dyDescent="0.2">
      <c r="A73" s="221"/>
      <c r="B73" s="222"/>
      <c r="C73" s="263"/>
      <c r="D73" s="222"/>
      <c r="E73" s="222"/>
      <c r="F73" s="222"/>
      <c r="G73" s="22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60" x14ac:dyDescent="0.2">
      <c r="A74" s="221"/>
      <c r="B74" s="222"/>
      <c r="C74" s="263"/>
      <c r="D74" s="222"/>
      <c r="E74" s="222"/>
      <c r="F74" s="222"/>
      <c r="G74" s="22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60" x14ac:dyDescent="0.2">
      <c r="A75" s="224"/>
      <c r="B75" s="225"/>
      <c r="C75" s="264"/>
      <c r="D75" s="225"/>
      <c r="E75" s="225"/>
      <c r="F75" s="225"/>
      <c r="G75" s="226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60" x14ac:dyDescent="0.2">
      <c r="A76" s="3"/>
      <c r="B76" s="4"/>
      <c r="C76" s="259"/>
      <c r="D76" s="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60" x14ac:dyDescent="0.2">
      <c r="C77" s="265"/>
      <c r="D77" s="10"/>
      <c r="AG77" t="s">
        <v>357</v>
      </c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ww59IY30ipnzKJDK9xB1nSRNVrkvB9Nh5ariJrNEBJ0vKU/BGLZezrwsSpJm5hpSmq78ai5QviWEaxatW2kh/g==" saltValue="aLAZrNaOELjHMsqsguFFlA==" spinCount="100000" sheet="1" formatRows="0"/>
  <mergeCells count="6">
    <mergeCell ref="A1:G1"/>
    <mergeCell ref="C2:G2"/>
    <mergeCell ref="C3:G3"/>
    <mergeCell ref="C4:G4"/>
    <mergeCell ref="A70:C70"/>
    <mergeCell ref="A71:G7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B663-B444-41BA-B917-ABDE427F263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176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177</v>
      </c>
    </row>
    <row r="3" spans="1:60" ht="24.95" customHeight="1" x14ac:dyDescent="0.2">
      <c r="A3" s="196" t="s">
        <v>9</v>
      </c>
      <c r="B3" s="49" t="s">
        <v>49</v>
      </c>
      <c r="C3" s="199" t="s">
        <v>53</v>
      </c>
      <c r="D3" s="197"/>
      <c r="E3" s="197"/>
      <c r="F3" s="197"/>
      <c r="G3" s="198"/>
      <c r="AC3" s="174" t="s">
        <v>177</v>
      </c>
      <c r="AG3" t="s">
        <v>178</v>
      </c>
    </row>
    <row r="4" spans="1:60" ht="24.95" customHeight="1" x14ac:dyDescent="0.2">
      <c r="A4" s="200" t="s">
        <v>10</v>
      </c>
      <c r="B4" s="201" t="s">
        <v>63</v>
      </c>
      <c r="C4" s="202" t="s">
        <v>64</v>
      </c>
      <c r="D4" s="203"/>
      <c r="E4" s="203"/>
      <c r="F4" s="203"/>
      <c r="G4" s="204"/>
      <c r="AG4" t="s">
        <v>179</v>
      </c>
    </row>
    <row r="5" spans="1:60" x14ac:dyDescent="0.2">
      <c r="D5" s="10"/>
    </row>
    <row r="6" spans="1:60" ht="38.25" x14ac:dyDescent="0.2">
      <c r="A6" s="206" t="s">
        <v>180</v>
      </c>
      <c r="B6" s="208" t="s">
        <v>181</v>
      </c>
      <c r="C6" s="208" t="s">
        <v>182</v>
      </c>
      <c r="D6" s="207" t="s">
        <v>183</v>
      </c>
      <c r="E6" s="206" t="s">
        <v>184</v>
      </c>
      <c r="F6" s="205" t="s">
        <v>185</v>
      </c>
      <c r="G6" s="206" t="s">
        <v>31</v>
      </c>
      <c r="H6" s="209" t="s">
        <v>32</v>
      </c>
      <c r="I6" s="209" t="s">
        <v>186</v>
      </c>
      <c r="J6" s="209" t="s">
        <v>33</v>
      </c>
      <c r="K6" s="209" t="s">
        <v>187</v>
      </c>
      <c r="L6" s="209" t="s">
        <v>188</v>
      </c>
      <c r="M6" s="209" t="s">
        <v>189</v>
      </c>
      <c r="N6" s="209" t="s">
        <v>190</v>
      </c>
      <c r="O6" s="209" t="s">
        <v>191</v>
      </c>
      <c r="P6" s="209" t="s">
        <v>192</v>
      </c>
      <c r="Q6" s="209" t="s">
        <v>193</v>
      </c>
      <c r="R6" s="209" t="s">
        <v>194</v>
      </c>
      <c r="S6" s="209" t="s">
        <v>195</v>
      </c>
      <c r="T6" s="209" t="s">
        <v>196</v>
      </c>
      <c r="U6" s="209" t="s">
        <v>197</v>
      </c>
      <c r="V6" s="209" t="s">
        <v>198</v>
      </c>
      <c r="W6" s="209" t="s">
        <v>199</v>
      </c>
      <c r="X6" s="209" t="s">
        <v>200</v>
      </c>
      <c r="Y6" s="209" t="s">
        <v>201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202</v>
      </c>
      <c r="B8" s="237" t="s">
        <v>169</v>
      </c>
      <c r="C8" s="255" t="s">
        <v>170</v>
      </c>
      <c r="D8" s="238"/>
      <c r="E8" s="239"/>
      <c r="F8" s="240"/>
      <c r="G8" s="241">
        <f>SUMIF(AG9:AG9,"&lt;&gt;NOR",G9:G9)</f>
        <v>0</v>
      </c>
      <c r="H8" s="235"/>
      <c r="I8" s="235">
        <f>SUM(I9:I9)</f>
        <v>0</v>
      </c>
      <c r="J8" s="235"/>
      <c r="K8" s="235">
        <f>SUM(K9:K9)</f>
        <v>0</v>
      </c>
      <c r="L8" s="235"/>
      <c r="M8" s="235">
        <f>SUM(M9:M9)</f>
        <v>0</v>
      </c>
      <c r="N8" s="234"/>
      <c r="O8" s="234">
        <f>SUM(O9:O9)</f>
        <v>0</v>
      </c>
      <c r="P8" s="234"/>
      <c r="Q8" s="234">
        <f>SUM(Q9:Q9)</f>
        <v>0</v>
      </c>
      <c r="R8" s="235"/>
      <c r="S8" s="235"/>
      <c r="T8" s="235"/>
      <c r="U8" s="235"/>
      <c r="V8" s="235">
        <f>SUM(V9:V9)</f>
        <v>0.42</v>
      </c>
      <c r="W8" s="235"/>
      <c r="X8" s="235"/>
      <c r="Y8" s="235"/>
      <c r="AG8" t="s">
        <v>203</v>
      </c>
    </row>
    <row r="9" spans="1:60" outlineLevel="1" x14ac:dyDescent="0.2">
      <c r="A9" s="243">
        <v>1</v>
      </c>
      <c r="B9" s="244" t="s">
        <v>1825</v>
      </c>
      <c r="C9" s="256" t="s">
        <v>1826</v>
      </c>
      <c r="D9" s="245" t="s">
        <v>996</v>
      </c>
      <c r="E9" s="246">
        <v>1</v>
      </c>
      <c r="F9" s="247"/>
      <c r="G9" s="248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</v>
      </c>
      <c r="Q9" s="229">
        <f>ROUND(E9*P9,2)</f>
        <v>0</v>
      </c>
      <c r="R9" s="230"/>
      <c r="S9" s="230" t="s">
        <v>511</v>
      </c>
      <c r="T9" s="230" t="s">
        <v>512</v>
      </c>
      <c r="U9" s="230">
        <v>0.42</v>
      </c>
      <c r="V9" s="230">
        <f>ROUND(E9*U9,2)</f>
        <v>0.42</v>
      </c>
      <c r="W9" s="230"/>
      <c r="X9" s="230" t="s">
        <v>209</v>
      </c>
      <c r="Y9" s="230" t="s">
        <v>210</v>
      </c>
      <c r="Z9" s="210"/>
      <c r="AA9" s="210"/>
      <c r="AB9" s="210"/>
      <c r="AC9" s="210"/>
      <c r="AD9" s="210"/>
      <c r="AE9" s="210"/>
      <c r="AF9" s="210"/>
      <c r="AG9" s="210" t="s">
        <v>211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x14ac:dyDescent="0.2">
      <c r="A10" s="3"/>
      <c r="B10" s="4"/>
      <c r="C10" s="259"/>
      <c r="D10" s="6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AE10">
        <v>12</v>
      </c>
      <c r="AF10">
        <v>21</v>
      </c>
      <c r="AG10" t="s">
        <v>188</v>
      </c>
    </row>
    <row r="11" spans="1:60" x14ac:dyDescent="0.2">
      <c r="A11" s="213"/>
      <c r="B11" s="214" t="s">
        <v>31</v>
      </c>
      <c r="C11" s="260"/>
      <c r="D11" s="215"/>
      <c r="E11" s="216"/>
      <c r="F11" s="216"/>
      <c r="G11" s="242">
        <f>G8</f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AE11">
        <f>SUMIF(L7:L9,AE10,G7:G9)</f>
        <v>0</v>
      </c>
      <c r="AF11">
        <f>SUMIF(L7:L9,AF10,G7:G9)</f>
        <v>0</v>
      </c>
      <c r="AG11" t="s">
        <v>354</v>
      </c>
    </row>
    <row r="12" spans="1:60" x14ac:dyDescent="0.2">
      <c r="A12" s="3"/>
      <c r="B12" s="4"/>
      <c r="C12" s="259"/>
      <c r="D12" s="6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60" x14ac:dyDescent="0.2">
      <c r="A13" s="3"/>
      <c r="B13" s="4"/>
      <c r="C13" s="259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60" x14ac:dyDescent="0.2">
      <c r="A14" s="217" t="s">
        <v>355</v>
      </c>
      <c r="B14" s="217"/>
      <c r="C14" s="261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60" x14ac:dyDescent="0.2">
      <c r="A15" s="218"/>
      <c r="B15" s="219"/>
      <c r="C15" s="262"/>
      <c r="D15" s="219"/>
      <c r="E15" s="219"/>
      <c r="F15" s="219"/>
      <c r="G15" s="22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AG15" t="s">
        <v>356</v>
      </c>
    </row>
    <row r="16" spans="1:60" x14ac:dyDescent="0.2">
      <c r="A16" s="221"/>
      <c r="B16" s="222"/>
      <c r="C16" s="263"/>
      <c r="D16" s="222"/>
      <c r="E16" s="222"/>
      <c r="F16" s="222"/>
      <c r="G16" s="22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33" x14ac:dyDescent="0.2">
      <c r="A17" s="221"/>
      <c r="B17" s="222"/>
      <c r="C17" s="263"/>
      <c r="D17" s="222"/>
      <c r="E17" s="222"/>
      <c r="F17" s="222"/>
      <c r="G17" s="22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33" x14ac:dyDescent="0.2">
      <c r="A18" s="221"/>
      <c r="B18" s="222"/>
      <c r="C18" s="263"/>
      <c r="D18" s="222"/>
      <c r="E18" s="222"/>
      <c r="F18" s="222"/>
      <c r="G18" s="22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33" x14ac:dyDescent="0.2">
      <c r="A19" s="224"/>
      <c r="B19" s="225"/>
      <c r="C19" s="264"/>
      <c r="D19" s="225"/>
      <c r="E19" s="225"/>
      <c r="F19" s="225"/>
      <c r="G19" s="22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33" x14ac:dyDescent="0.2">
      <c r="A20" s="3"/>
      <c r="B20" s="4"/>
      <c r="C20" s="259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33" x14ac:dyDescent="0.2">
      <c r="C21" s="265"/>
      <c r="D21" s="10"/>
      <c r="AG21" t="s">
        <v>357</v>
      </c>
    </row>
    <row r="22" spans="1:33" x14ac:dyDescent="0.2">
      <c r="D22" s="10"/>
    </row>
    <row r="23" spans="1:33" x14ac:dyDescent="0.2">
      <c r="D23" s="10"/>
    </row>
    <row r="24" spans="1:33" x14ac:dyDescent="0.2">
      <c r="D24" s="10"/>
    </row>
    <row r="25" spans="1:33" x14ac:dyDescent="0.2">
      <c r="D25" s="10"/>
    </row>
    <row r="26" spans="1:33" x14ac:dyDescent="0.2">
      <c r="D26" s="10"/>
    </row>
    <row r="27" spans="1:33" x14ac:dyDescent="0.2">
      <c r="D27" s="10"/>
    </row>
    <row r="28" spans="1:33" x14ac:dyDescent="0.2">
      <c r="D28" s="10"/>
    </row>
    <row r="29" spans="1:33" x14ac:dyDescent="0.2">
      <c r="D29" s="10"/>
    </row>
    <row r="30" spans="1:33" x14ac:dyDescent="0.2">
      <c r="D30" s="10"/>
    </row>
    <row r="31" spans="1:33" x14ac:dyDescent="0.2">
      <c r="D31" s="10"/>
    </row>
    <row r="32" spans="1:33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s/0MxJuI+Qwcjwtgq6goFrwENvzlPp2g+xdoL2ivGX1OGlqDpKJnx3LKiOkDwU1MHRbzJXi/RdluNOyVFMMQ8Q==" saltValue="48+H4i0cB0ZjqgUe7ifVig==" spinCount="100000" sheet="1" formatRows="0"/>
  <mergeCells count="6">
    <mergeCell ref="A1:G1"/>
    <mergeCell ref="C2:G2"/>
    <mergeCell ref="C3:G3"/>
    <mergeCell ref="C4:G4"/>
    <mergeCell ref="A14:C14"/>
    <mergeCell ref="A15:G1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21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24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">
      <c r="A16" s="194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SUMIF(F72:F117,A16,I72:I117)+SUMIF(F72:F117,"PSU",I72:I117)</f>
        <v>0</v>
      </c>
      <c r="J16" s="85"/>
    </row>
    <row r="17" spans="1:10" ht="23.25" customHeight="1" x14ac:dyDescent="0.2">
      <c r="A17" s="194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SUMIF(F72:F117,A17,I72:I117)</f>
        <v>0</v>
      </c>
      <c r="J17" s="85"/>
    </row>
    <row r="18" spans="1:10" ht="23.25" customHeight="1" x14ac:dyDescent="0.2">
      <c r="A18" s="194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SUMIF(F72:F117,A18,I72:I117)</f>
        <v>0</v>
      </c>
      <c r="J18" s="85"/>
    </row>
    <row r="19" spans="1:10" ht="23.25" customHeight="1" x14ac:dyDescent="0.2">
      <c r="A19" s="194" t="s">
        <v>174</v>
      </c>
      <c r="B19" s="38" t="s">
        <v>29</v>
      </c>
      <c r="C19" s="62"/>
      <c r="D19" s="63"/>
      <c r="E19" s="83"/>
      <c r="F19" s="84"/>
      <c r="G19" s="83"/>
      <c r="H19" s="84"/>
      <c r="I19" s="83">
        <f>SUMIF(F72:F117,A19,I72:I117)</f>
        <v>0</v>
      </c>
      <c r="J19" s="85"/>
    </row>
    <row r="20" spans="1:10" ht="23.25" customHeight="1" x14ac:dyDescent="0.2">
      <c r="A20" s="194" t="s">
        <v>175</v>
      </c>
      <c r="B20" s="38" t="s">
        <v>30</v>
      </c>
      <c r="C20" s="62"/>
      <c r="D20" s="63"/>
      <c r="E20" s="83"/>
      <c r="F20" s="84"/>
      <c r="G20" s="83"/>
      <c r="H20" s="84"/>
      <c r="I20" s="83">
        <f>SUMIF(F72:F117,A20,I72:I117)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3" t="s">
        <v>25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37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66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5" t="s">
        <v>17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39</v>
      </c>
      <c r="B38" s="139" t="s">
        <v>18</v>
      </c>
      <c r="C38" s="140" t="s">
        <v>6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19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45</v>
      </c>
      <c r="C39" s="145"/>
      <c r="D39" s="145"/>
      <c r="E39" s="145"/>
      <c r="F39" s="146">
        <f>'01 01 Pol'!AE115+'01 02 Pol'!AE757+'01 03 Pol'!AE52+'02 01 Pol'!AE232+'02 02 Pol'!AE145+'02 03 Pol'!AE84+'02 04 Pol'!AE70+'02 05 Pol'!AE53+'02 06 Pol'!AE67+'02 07 Pol'!AE11</f>
        <v>0</v>
      </c>
      <c r="G39" s="147">
        <f>'01 01 Pol'!AF115+'01 02 Pol'!AF757+'01 03 Pol'!AF52+'02 01 Pol'!AF232+'02 02 Pol'!AF145+'02 03 Pol'!AF84+'02 04 Pol'!AF70+'02 05 Pol'!AF53+'02 06 Pol'!AF67+'02 07 Pol'!AF11</f>
        <v>0</v>
      </c>
      <c r="H39" s="148">
        <f>(F39*SazbaDPH1/100)+(G39*SazbaDPH2/100)</f>
        <v>0</v>
      </c>
      <c r="I39" s="148">
        <f>F39+G39+H39</f>
        <v>0</v>
      </c>
      <c r="J39" s="149" t="str">
        <f>IF(CenaCelkemVypocet=0,"",I39/CenaCelkemVypocet*100)</f>
        <v/>
      </c>
    </row>
    <row r="40" spans="1:10" ht="25.5" customHeight="1" x14ac:dyDescent="0.2">
      <c r="A40" s="134">
        <v>2</v>
      </c>
      <c r="B40" s="150" t="s">
        <v>46</v>
      </c>
      <c r="C40" s="151" t="s">
        <v>47</v>
      </c>
      <c r="D40" s="151"/>
      <c r="E40" s="151"/>
      <c r="F40" s="152">
        <f>'01 01 Pol'!AE115+'01 02 Pol'!AE757+'01 03 Pol'!AE52</f>
        <v>0</v>
      </c>
      <c r="G40" s="153">
        <f>'01 01 Pol'!AF115+'01 02 Pol'!AF757+'01 03 Pol'!AF52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customHeight="1" x14ac:dyDescent="0.2">
      <c r="A41" s="134">
        <v>3</v>
      </c>
      <c r="B41" s="155" t="s">
        <v>46</v>
      </c>
      <c r="C41" s="145" t="s">
        <v>48</v>
      </c>
      <c r="D41" s="145"/>
      <c r="E41" s="145"/>
      <c r="F41" s="156">
        <f>'01 01 Pol'!AE115</f>
        <v>0</v>
      </c>
      <c r="G41" s="148">
        <f>'01 01 Pol'!AF115</f>
        <v>0</v>
      </c>
      <c r="H41" s="148">
        <f>(F41*SazbaDPH1/100)+(G41*SazbaDPH2/100)</f>
        <v>0</v>
      </c>
      <c r="I41" s="148">
        <f>F41+G41+H41</f>
        <v>0</v>
      </c>
      <c r="J41" s="149" t="str">
        <f>IF(CenaCelkemVypocet=0,"",I41/CenaCelkemVypocet*100)</f>
        <v/>
      </c>
    </row>
    <row r="42" spans="1:10" ht="25.5" customHeight="1" x14ac:dyDescent="0.2">
      <c r="A42" s="134">
        <v>3</v>
      </c>
      <c r="B42" s="155" t="s">
        <v>49</v>
      </c>
      <c r="C42" s="145" t="s">
        <v>50</v>
      </c>
      <c r="D42" s="145"/>
      <c r="E42" s="145"/>
      <c r="F42" s="156">
        <f>'01 02 Pol'!AE757</f>
        <v>0</v>
      </c>
      <c r="G42" s="148">
        <f>'01 02 Pol'!AF757</f>
        <v>0</v>
      </c>
      <c r="H42" s="148">
        <f>(F42*SazbaDPH1/100)+(G42*SazbaDPH2/100)</f>
        <v>0</v>
      </c>
      <c r="I42" s="148">
        <f>F42+G42+H42</f>
        <v>0</v>
      </c>
      <c r="J42" s="149" t="str">
        <f>IF(CenaCelkemVypocet=0,"",I42/CenaCelkemVypocet*100)</f>
        <v/>
      </c>
    </row>
    <row r="43" spans="1:10" ht="25.5" customHeight="1" x14ac:dyDescent="0.2">
      <c r="A43" s="134">
        <v>3</v>
      </c>
      <c r="B43" s="155" t="s">
        <v>51</v>
      </c>
      <c r="C43" s="145" t="s">
        <v>52</v>
      </c>
      <c r="D43" s="145"/>
      <c r="E43" s="145"/>
      <c r="F43" s="156">
        <f>'01 03 Pol'!AE52</f>
        <v>0</v>
      </c>
      <c r="G43" s="148">
        <f>'01 03 Pol'!AF52</f>
        <v>0</v>
      </c>
      <c r="H43" s="148">
        <f>(F43*SazbaDPH1/100)+(G43*SazbaDPH2/100)</f>
        <v>0</v>
      </c>
      <c r="I43" s="148">
        <f>F43+G43+H43</f>
        <v>0</v>
      </c>
      <c r="J43" s="149" t="str">
        <f>IF(CenaCelkemVypocet=0,"",I43/CenaCelkemVypocet*100)</f>
        <v/>
      </c>
    </row>
    <row r="44" spans="1:10" ht="25.5" customHeight="1" x14ac:dyDescent="0.2">
      <c r="A44" s="134">
        <v>2</v>
      </c>
      <c r="B44" s="150" t="s">
        <v>49</v>
      </c>
      <c r="C44" s="151" t="s">
        <v>53</v>
      </c>
      <c r="D44" s="151"/>
      <c r="E44" s="151"/>
      <c r="F44" s="152">
        <f>'02 01 Pol'!AE232+'02 02 Pol'!AE145+'02 03 Pol'!AE84+'02 04 Pol'!AE70+'02 05 Pol'!AE53+'02 06 Pol'!AE67+'02 07 Pol'!AE11</f>
        <v>0</v>
      </c>
      <c r="G44" s="153">
        <f>'02 01 Pol'!AF232+'02 02 Pol'!AF145+'02 03 Pol'!AF84+'02 04 Pol'!AF70+'02 05 Pol'!AF53+'02 06 Pol'!AF67+'02 07 Pol'!AF11</f>
        <v>0</v>
      </c>
      <c r="H44" s="153">
        <f>(F44*SazbaDPH1/100)+(G44*SazbaDPH2/100)</f>
        <v>0</v>
      </c>
      <c r="I44" s="153">
        <f>F44+G44+H44</f>
        <v>0</v>
      </c>
      <c r="J44" s="154" t="str">
        <f>IF(CenaCelkemVypocet=0,"",I44/CenaCelkemVypocet*100)</f>
        <v/>
      </c>
    </row>
    <row r="45" spans="1:10" ht="25.5" customHeight="1" x14ac:dyDescent="0.2">
      <c r="A45" s="134">
        <v>3</v>
      </c>
      <c r="B45" s="155" t="s">
        <v>46</v>
      </c>
      <c r="C45" s="145" t="s">
        <v>54</v>
      </c>
      <c r="D45" s="145"/>
      <c r="E45" s="145"/>
      <c r="F45" s="156">
        <f>'02 01 Pol'!AE232</f>
        <v>0</v>
      </c>
      <c r="G45" s="148">
        <f>'02 01 Pol'!AF232</f>
        <v>0</v>
      </c>
      <c r="H45" s="148">
        <f>(F45*SazbaDPH1/100)+(G45*SazbaDPH2/100)</f>
        <v>0</v>
      </c>
      <c r="I45" s="148">
        <f>F45+G45+H45</f>
        <v>0</v>
      </c>
      <c r="J45" s="149" t="str">
        <f>IF(CenaCelkemVypocet=0,"",I45/CenaCelkemVypocet*100)</f>
        <v/>
      </c>
    </row>
    <row r="46" spans="1:10" ht="25.5" customHeight="1" x14ac:dyDescent="0.2">
      <c r="A46" s="134">
        <v>3</v>
      </c>
      <c r="B46" s="155" t="s">
        <v>49</v>
      </c>
      <c r="C46" s="145" t="s">
        <v>55</v>
      </c>
      <c r="D46" s="145"/>
      <c r="E46" s="145"/>
      <c r="F46" s="156">
        <f>'02 02 Pol'!AE145</f>
        <v>0</v>
      </c>
      <c r="G46" s="148">
        <f>'02 02 Pol'!AF145</f>
        <v>0</v>
      </c>
      <c r="H46" s="148">
        <f>(F46*SazbaDPH1/100)+(G46*SazbaDPH2/100)</f>
        <v>0</v>
      </c>
      <c r="I46" s="148">
        <f>F46+G46+H46</f>
        <v>0</v>
      </c>
      <c r="J46" s="149" t="str">
        <f>IF(CenaCelkemVypocet=0,"",I46/CenaCelkemVypocet*100)</f>
        <v/>
      </c>
    </row>
    <row r="47" spans="1:10" ht="25.5" customHeight="1" x14ac:dyDescent="0.2">
      <c r="A47" s="134">
        <v>3</v>
      </c>
      <c r="B47" s="155" t="s">
        <v>51</v>
      </c>
      <c r="C47" s="145" t="s">
        <v>56</v>
      </c>
      <c r="D47" s="145"/>
      <c r="E47" s="145"/>
      <c r="F47" s="156">
        <f>'02 03 Pol'!AE84</f>
        <v>0</v>
      </c>
      <c r="G47" s="148">
        <f>'02 03 Pol'!AF84</f>
        <v>0</v>
      </c>
      <c r="H47" s="148">
        <f>(F47*SazbaDPH1/100)+(G47*SazbaDPH2/100)</f>
        <v>0</v>
      </c>
      <c r="I47" s="148">
        <f>F47+G47+H47</f>
        <v>0</v>
      </c>
      <c r="J47" s="149" t="str">
        <f>IF(CenaCelkemVypocet=0,"",I47/CenaCelkemVypocet*100)</f>
        <v/>
      </c>
    </row>
    <row r="48" spans="1:10" ht="25.5" customHeight="1" x14ac:dyDescent="0.2">
      <c r="A48" s="134">
        <v>3</v>
      </c>
      <c r="B48" s="155" t="s">
        <v>57</v>
      </c>
      <c r="C48" s="145" t="s">
        <v>58</v>
      </c>
      <c r="D48" s="145"/>
      <c r="E48" s="145"/>
      <c r="F48" s="156">
        <f>'02 04 Pol'!AE70</f>
        <v>0</v>
      </c>
      <c r="G48" s="148">
        <f>'02 04 Pol'!AF70</f>
        <v>0</v>
      </c>
      <c r="H48" s="148">
        <f>(F48*SazbaDPH1/100)+(G48*SazbaDPH2/100)</f>
        <v>0</v>
      </c>
      <c r="I48" s="148">
        <f>F48+G48+H48</f>
        <v>0</v>
      </c>
      <c r="J48" s="149" t="str">
        <f>IF(CenaCelkemVypocet=0,"",I48/CenaCelkemVypocet*100)</f>
        <v/>
      </c>
    </row>
    <row r="49" spans="1:10" ht="25.5" customHeight="1" x14ac:dyDescent="0.2">
      <c r="A49" s="134">
        <v>3</v>
      </c>
      <c r="B49" s="155" t="s">
        <v>59</v>
      </c>
      <c r="C49" s="145" t="s">
        <v>60</v>
      </c>
      <c r="D49" s="145"/>
      <c r="E49" s="145"/>
      <c r="F49" s="156">
        <f>'02 05 Pol'!AE53</f>
        <v>0</v>
      </c>
      <c r="G49" s="148">
        <f>'02 05 Pol'!AF53</f>
        <v>0</v>
      </c>
      <c r="H49" s="148">
        <f>(F49*SazbaDPH1/100)+(G49*SazbaDPH2/100)</f>
        <v>0</v>
      </c>
      <c r="I49" s="148">
        <f>F49+G49+H49</f>
        <v>0</v>
      </c>
      <c r="J49" s="149" t="str">
        <f>IF(CenaCelkemVypocet=0,"",I49/CenaCelkemVypocet*100)</f>
        <v/>
      </c>
    </row>
    <row r="50" spans="1:10" ht="25.5" customHeight="1" x14ac:dyDescent="0.2">
      <c r="A50" s="134">
        <v>3</v>
      </c>
      <c r="B50" s="155" t="s">
        <v>61</v>
      </c>
      <c r="C50" s="145" t="s">
        <v>62</v>
      </c>
      <c r="D50" s="145"/>
      <c r="E50" s="145"/>
      <c r="F50" s="156">
        <f>'02 06 Pol'!AE67</f>
        <v>0</v>
      </c>
      <c r="G50" s="148">
        <f>'02 06 Pol'!AF67</f>
        <v>0</v>
      </c>
      <c r="H50" s="148">
        <f>(F50*SazbaDPH1/100)+(G50*SazbaDPH2/100)</f>
        <v>0</v>
      </c>
      <c r="I50" s="148">
        <f>F50+G50+H50</f>
        <v>0</v>
      </c>
      <c r="J50" s="149" t="str">
        <f>IF(CenaCelkemVypocet=0,"",I50/CenaCelkemVypocet*100)</f>
        <v/>
      </c>
    </row>
    <row r="51" spans="1:10" ht="25.5" customHeight="1" x14ac:dyDescent="0.2">
      <c r="A51" s="134">
        <v>3</v>
      </c>
      <c r="B51" s="155" t="s">
        <v>63</v>
      </c>
      <c r="C51" s="145" t="s">
        <v>64</v>
      </c>
      <c r="D51" s="145"/>
      <c r="E51" s="145"/>
      <c r="F51" s="156">
        <f>'02 07 Pol'!AE11</f>
        <v>0</v>
      </c>
      <c r="G51" s="148">
        <f>'02 07 Pol'!AF11</f>
        <v>0</v>
      </c>
      <c r="H51" s="148">
        <f>(F51*SazbaDPH1/100)+(G51*SazbaDPH2/100)</f>
        <v>0</v>
      </c>
      <c r="I51" s="148">
        <f>F51+G51+H51</f>
        <v>0</v>
      </c>
      <c r="J51" s="149" t="str">
        <f>IF(CenaCelkemVypocet=0,"",I51/CenaCelkemVypocet*100)</f>
        <v/>
      </c>
    </row>
    <row r="52" spans="1:10" ht="25.5" customHeight="1" x14ac:dyDescent="0.2">
      <c r="A52" s="134"/>
      <c r="B52" s="157" t="s">
        <v>65</v>
      </c>
      <c r="C52" s="158"/>
      <c r="D52" s="158"/>
      <c r="E52" s="159"/>
      <c r="F52" s="160">
        <f>SUMIF(A39:A51,"=1",F39:F51)</f>
        <v>0</v>
      </c>
      <c r="G52" s="161">
        <f>SUMIF(A39:A51,"=1",G39:G51)</f>
        <v>0</v>
      </c>
      <c r="H52" s="161">
        <f>SUMIF(A39:A51,"=1",H39:H51)</f>
        <v>0</v>
      </c>
      <c r="I52" s="161">
        <f>SUMIF(A39:A51,"=1",I39:I51)</f>
        <v>0</v>
      </c>
      <c r="J52" s="162">
        <f>SUMIF(A39:A51,"=1",J39:J51)</f>
        <v>0</v>
      </c>
    </row>
    <row r="54" spans="1:10" x14ac:dyDescent="0.2">
      <c r="A54" t="s">
        <v>67</v>
      </c>
      <c r="B54" t="s">
        <v>68</v>
      </c>
    </row>
    <row r="55" spans="1:10" x14ac:dyDescent="0.2">
      <c r="A55" t="s">
        <v>69</v>
      </c>
      <c r="B55" t="s">
        <v>70</v>
      </c>
    </row>
    <row r="56" spans="1:10" x14ac:dyDescent="0.2">
      <c r="A56" t="s">
        <v>71</v>
      </c>
      <c r="B56" t="s">
        <v>72</v>
      </c>
    </row>
    <row r="57" spans="1:10" x14ac:dyDescent="0.2">
      <c r="A57" t="s">
        <v>71</v>
      </c>
      <c r="B57" t="s">
        <v>73</v>
      </c>
    </row>
    <row r="58" spans="1:10" x14ac:dyDescent="0.2">
      <c r="A58" t="s">
        <v>71</v>
      </c>
      <c r="B58" t="s">
        <v>74</v>
      </c>
    </row>
    <row r="59" spans="1:10" x14ac:dyDescent="0.2">
      <c r="A59" t="s">
        <v>69</v>
      </c>
      <c r="B59" t="s">
        <v>75</v>
      </c>
    </row>
    <row r="60" spans="1:10" x14ac:dyDescent="0.2">
      <c r="A60" t="s">
        <v>71</v>
      </c>
      <c r="B60" t="s">
        <v>76</v>
      </c>
    </row>
    <row r="61" spans="1:10" x14ac:dyDescent="0.2">
      <c r="A61" t="s">
        <v>71</v>
      </c>
      <c r="B61" t="s">
        <v>77</v>
      </c>
    </row>
    <row r="62" spans="1:10" x14ac:dyDescent="0.2">
      <c r="A62" t="s">
        <v>71</v>
      </c>
      <c r="B62" t="s">
        <v>78</v>
      </c>
    </row>
    <row r="63" spans="1:10" x14ac:dyDescent="0.2">
      <c r="A63" t="s">
        <v>71</v>
      </c>
      <c r="B63" t="s">
        <v>79</v>
      </c>
    </row>
    <row r="64" spans="1:10" x14ac:dyDescent="0.2">
      <c r="A64" t="s">
        <v>71</v>
      </c>
      <c r="B64" t="s">
        <v>80</v>
      </c>
    </row>
    <row r="65" spans="1:10" x14ac:dyDescent="0.2">
      <c r="A65" t="s">
        <v>71</v>
      </c>
      <c r="B65" t="s">
        <v>81</v>
      </c>
    </row>
    <row r="66" spans="1:10" x14ac:dyDescent="0.2">
      <c r="A66" t="s">
        <v>71</v>
      </c>
      <c r="B66" t="s">
        <v>82</v>
      </c>
    </row>
    <row r="69" spans="1:10" ht="15.75" x14ac:dyDescent="0.25">
      <c r="B69" s="173" t="s">
        <v>83</v>
      </c>
    </row>
    <row r="71" spans="1:10" ht="25.5" customHeight="1" x14ac:dyDescent="0.2">
      <c r="A71" s="175"/>
      <c r="B71" s="178" t="s">
        <v>18</v>
      </c>
      <c r="C71" s="178" t="s">
        <v>6</v>
      </c>
      <c r="D71" s="179"/>
      <c r="E71" s="179"/>
      <c r="F71" s="180" t="s">
        <v>84</v>
      </c>
      <c r="G71" s="180"/>
      <c r="H71" s="180"/>
      <c r="I71" s="180" t="s">
        <v>31</v>
      </c>
      <c r="J71" s="180" t="s">
        <v>0</v>
      </c>
    </row>
    <row r="72" spans="1:10" ht="36.75" customHeight="1" x14ac:dyDescent="0.2">
      <c r="A72" s="176"/>
      <c r="B72" s="181" t="s">
        <v>85</v>
      </c>
      <c r="C72" s="182" t="s">
        <v>86</v>
      </c>
      <c r="D72" s="183"/>
      <c r="E72" s="183"/>
      <c r="F72" s="190" t="s">
        <v>26</v>
      </c>
      <c r="G72" s="191"/>
      <c r="H72" s="191"/>
      <c r="I72" s="191">
        <f>'01 02 Pol'!G8+'01 03 Pol'!G8+'02 01 Pol'!G8+'02 04 Pol'!G8+'02 05 Pol'!G8+'02 06 Pol'!G8</f>
        <v>0</v>
      </c>
      <c r="J72" s="187" t="str">
        <f>IF(I118=0,"",I72/I118*100)</f>
        <v/>
      </c>
    </row>
    <row r="73" spans="1:10" ht="36.75" customHeight="1" x14ac:dyDescent="0.2">
      <c r="A73" s="176"/>
      <c r="B73" s="181" t="s">
        <v>87</v>
      </c>
      <c r="C73" s="182" t="s">
        <v>88</v>
      </c>
      <c r="D73" s="183"/>
      <c r="E73" s="183"/>
      <c r="F73" s="190" t="s">
        <v>26</v>
      </c>
      <c r="G73" s="191"/>
      <c r="H73" s="191"/>
      <c r="I73" s="191">
        <f>'01 02 Pol'!G64</f>
        <v>0</v>
      </c>
      <c r="J73" s="187" t="str">
        <f>IF(I118=0,"",I73/I118*100)</f>
        <v/>
      </c>
    </row>
    <row r="74" spans="1:10" ht="36.75" customHeight="1" x14ac:dyDescent="0.2">
      <c r="A74" s="176"/>
      <c r="B74" s="181" t="s">
        <v>89</v>
      </c>
      <c r="C74" s="182" t="s">
        <v>90</v>
      </c>
      <c r="D74" s="183"/>
      <c r="E74" s="183"/>
      <c r="F74" s="190" t="s">
        <v>26</v>
      </c>
      <c r="G74" s="191"/>
      <c r="H74" s="191"/>
      <c r="I74" s="191">
        <f>'01 02 Pol'!G109</f>
        <v>0</v>
      </c>
      <c r="J74" s="187" t="str">
        <f>IF(I118=0,"",I74/I118*100)</f>
        <v/>
      </c>
    </row>
    <row r="75" spans="1:10" ht="36.75" customHeight="1" x14ac:dyDescent="0.2">
      <c r="A75" s="176"/>
      <c r="B75" s="181" t="s">
        <v>91</v>
      </c>
      <c r="C75" s="182" t="s">
        <v>92</v>
      </c>
      <c r="D75" s="183"/>
      <c r="E75" s="183"/>
      <c r="F75" s="190" t="s">
        <v>26</v>
      </c>
      <c r="G75" s="191"/>
      <c r="H75" s="191"/>
      <c r="I75" s="191">
        <f>'01 02 Pol'!G158</f>
        <v>0</v>
      </c>
      <c r="J75" s="187" t="str">
        <f>IF(I118=0,"",I75/I118*100)</f>
        <v/>
      </c>
    </row>
    <row r="76" spans="1:10" ht="36.75" customHeight="1" x14ac:dyDescent="0.2">
      <c r="A76" s="176"/>
      <c r="B76" s="181" t="s">
        <v>93</v>
      </c>
      <c r="C76" s="182" t="s">
        <v>94</v>
      </c>
      <c r="D76" s="183"/>
      <c r="E76" s="183"/>
      <c r="F76" s="190" t="s">
        <v>26</v>
      </c>
      <c r="G76" s="191"/>
      <c r="H76" s="191"/>
      <c r="I76" s="191">
        <f>'01 01 Pol'!G8+'01 02 Pol'!G211+'02 01 Pol'!G34+'02 04 Pol'!G29+'02 05 Pol'!G27+'02 06 Pol'!G23</f>
        <v>0</v>
      </c>
      <c r="J76" s="187" t="str">
        <f>IF(I118=0,"",I76/I118*100)</f>
        <v/>
      </c>
    </row>
    <row r="77" spans="1:10" ht="36.75" customHeight="1" x14ac:dyDescent="0.2">
      <c r="A77" s="176"/>
      <c r="B77" s="181" t="s">
        <v>95</v>
      </c>
      <c r="C77" s="182" t="s">
        <v>96</v>
      </c>
      <c r="D77" s="183"/>
      <c r="E77" s="183"/>
      <c r="F77" s="190" t="s">
        <v>26</v>
      </c>
      <c r="G77" s="191"/>
      <c r="H77" s="191"/>
      <c r="I77" s="191">
        <f>'01 02 Pol'!G272</f>
        <v>0</v>
      </c>
      <c r="J77" s="187" t="str">
        <f>IF(I118=0,"",I77/I118*100)</f>
        <v/>
      </c>
    </row>
    <row r="78" spans="1:10" ht="36.75" customHeight="1" x14ac:dyDescent="0.2">
      <c r="A78" s="176"/>
      <c r="B78" s="181" t="s">
        <v>97</v>
      </c>
      <c r="C78" s="182" t="s">
        <v>98</v>
      </c>
      <c r="D78" s="183"/>
      <c r="E78" s="183"/>
      <c r="F78" s="190" t="s">
        <v>26</v>
      </c>
      <c r="G78" s="191"/>
      <c r="H78" s="191"/>
      <c r="I78" s="191">
        <f>'01 03 Pol'!G23</f>
        <v>0</v>
      </c>
      <c r="J78" s="187" t="str">
        <f>IF(I118=0,"",I78/I118*100)</f>
        <v/>
      </c>
    </row>
    <row r="79" spans="1:10" ht="36.75" customHeight="1" x14ac:dyDescent="0.2">
      <c r="A79" s="176"/>
      <c r="B79" s="181" t="s">
        <v>99</v>
      </c>
      <c r="C79" s="182" t="s">
        <v>100</v>
      </c>
      <c r="D79" s="183"/>
      <c r="E79" s="183"/>
      <c r="F79" s="190" t="s">
        <v>26</v>
      </c>
      <c r="G79" s="191"/>
      <c r="H79" s="191"/>
      <c r="I79" s="191">
        <f>'01 02 Pol'!G282</f>
        <v>0</v>
      </c>
      <c r="J79" s="187" t="str">
        <f>IF(I118=0,"",I79/I118*100)</f>
        <v/>
      </c>
    </row>
    <row r="80" spans="1:10" ht="36.75" customHeight="1" x14ac:dyDescent="0.2">
      <c r="A80" s="176"/>
      <c r="B80" s="181" t="s">
        <v>101</v>
      </c>
      <c r="C80" s="182" t="s">
        <v>102</v>
      </c>
      <c r="D80" s="183"/>
      <c r="E80" s="183"/>
      <c r="F80" s="190" t="s">
        <v>26</v>
      </c>
      <c r="G80" s="191"/>
      <c r="H80" s="191"/>
      <c r="I80" s="191">
        <f>'01 02 Pol'!G314</f>
        <v>0</v>
      </c>
      <c r="J80" s="187" t="str">
        <f>IF(I118=0,"",I80/I118*100)</f>
        <v/>
      </c>
    </row>
    <row r="81" spans="1:10" ht="36.75" customHeight="1" x14ac:dyDescent="0.2">
      <c r="A81" s="176"/>
      <c r="B81" s="181" t="s">
        <v>103</v>
      </c>
      <c r="C81" s="182" t="s">
        <v>104</v>
      </c>
      <c r="D81" s="183"/>
      <c r="E81" s="183"/>
      <c r="F81" s="190" t="s">
        <v>26</v>
      </c>
      <c r="G81" s="191"/>
      <c r="H81" s="191"/>
      <c r="I81" s="191">
        <f>'01 02 Pol'!G346</f>
        <v>0</v>
      </c>
      <c r="J81" s="187" t="str">
        <f>IF(I118=0,"",I81/I118*100)</f>
        <v/>
      </c>
    </row>
    <row r="82" spans="1:10" ht="36.75" customHeight="1" x14ac:dyDescent="0.2">
      <c r="A82" s="176"/>
      <c r="B82" s="181" t="s">
        <v>105</v>
      </c>
      <c r="C82" s="182" t="s">
        <v>106</v>
      </c>
      <c r="D82" s="183"/>
      <c r="E82" s="183"/>
      <c r="F82" s="190" t="s">
        <v>26</v>
      </c>
      <c r="G82" s="191"/>
      <c r="H82" s="191"/>
      <c r="I82" s="191">
        <f>'02 01 Pol'!G39+'02 04 Pol'!G33+'02 05 Pol'!G30+'02 06 Pol'!G26</f>
        <v>0</v>
      </c>
      <c r="J82" s="187" t="str">
        <f>IF(I118=0,"",I82/I118*100)</f>
        <v/>
      </c>
    </row>
    <row r="83" spans="1:10" ht="36.75" customHeight="1" x14ac:dyDescent="0.2">
      <c r="A83" s="176"/>
      <c r="B83" s="181" t="s">
        <v>107</v>
      </c>
      <c r="C83" s="182" t="s">
        <v>108</v>
      </c>
      <c r="D83" s="183"/>
      <c r="E83" s="183"/>
      <c r="F83" s="190" t="s">
        <v>26</v>
      </c>
      <c r="G83" s="191"/>
      <c r="H83" s="191"/>
      <c r="I83" s="191">
        <f>'01 03 Pol'!G48</f>
        <v>0</v>
      </c>
      <c r="J83" s="187" t="str">
        <f>IF(I118=0,"",I83/I118*100)</f>
        <v/>
      </c>
    </row>
    <row r="84" spans="1:10" ht="36.75" customHeight="1" x14ac:dyDescent="0.2">
      <c r="A84" s="176"/>
      <c r="B84" s="181" t="s">
        <v>109</v>
      </c>
      <c r="C84" s="182" t="s">
        <v>110</v>
      </c>
      <c r="D84" s="183"/>
      <c r="E84" s="183"/>
      <c r="F84" s="190" t="s">
        <v>26</v>
      </c>
      <c r="G84" s="191"/>
      <c r="H84" s="191"/>
      <c r="I84" s="191">
        <f>'01 03 Pol'!G34</f>
        <v>0</v>
      </c>
      <c r="J84" s="187" t="str">
        <f>IF(I118=0,"",I84/I118*100)</f>
        <v/>
      </c>
    </row>
    <row r="85" spans="1:10" ht="36.75" customHeight="1" x14ac:dyDescent="0.2">
      <c r="A85" s="176"/>
      <c r="B85" s="181" t="s">
        <v>111</v>
      </c>
      <c r="C85" s="182" t="s">
        <v>112</v>
      </c>
      <c r="D85" s="183"/>
      <c r="E85" s="183"/>
      <c r="F85" s="190" t="s">
        <v>26</v>
      </c>
      <c r="G85" s="191"/>
      <c r="H85" s="191"/>
      <c r="I85" s="191">
        <f>'01 02 Pol'!G386+'01 03 Pol'!G39</f>
        <v>0</v>
      </c>
      <c r="J85" s="187" t="str">
        <f>IF(I118=0,"",I85/I118*100)</f>
        <v/>
      </c>
    </row>
    <row r="86" spans="1:10" ht="36.75" customHeight="1" x14ac:dyDescent="0.2">
      <c r="A86" s="176"/>
      <c r="B86" s="181" t="s">
        <v>113</v>
      </c>
      <c r="C86" s="182" t="s">
        <v>114</v>
      </c>
      <c r="D86" s="183"/>
      <c r="E86" s="183"/>
      <c r="F86" s="190" t="s">
        <v>26</v>
      </c>
      <c r="G86" s="191"/>
      <c r="H86" s="191"/>
      <c r="I86" s="191">
        <f>'01 02 Pol'!G390</f>
        <v>0</v>
      </c>
      <c r="J86" s="187" t="str">
        <f>IF(I118=0,"",I86/I118*100)</f>
        <v/>
      </c>
    </row>
    <row r="87" spans="1:10" ht="36.75" customHeight="1" x14ac:dyDescent="0.2">
      <c r="A87" s="176"/>
      <c r="B87" s="181" t="s">
        <v>115</v>
      </c>
      <c r="C87" s="182" t="s">
        <v>116</v>
      </c>
      <c r="D87" s="183"/>
      <c r="E87" s="183"/>
      <c r="F87" s="190" t="s">
        <v>26</v>
      </c>
      <c r="G87" s="191"/>
      <c r="H87" s="191"/>
      <c r="I87" s="191">
        <f>'01 02 Pol'!G400</f>
        <v>0</v>
      </c>
      <c r="J87" s="187" t="str">
        <f>IF(I118=0,"",I87/I118*100)</f>
        <v/>
      </c>
    </row>
    <row r="88" spans="1:10" ht="36.75" customHeight="1" x14ac:dyDescent="0.2">
      <c r="A88" s="176"/>
      <c r="B88" s="181" t="s">
        <v>117</v>
      </c>
      <c r="C88" s="182" t="s">
        <v>118</v>
      </c>
      <c r="D88" s="183"/>
      <c r="E88" s="183"/>
      <c r="F88" s="190" t="s">
        <v>26</v>
      </c>
      <c r="G88" s="191"/>
      <c r="H88" s="191"/>
      <c r="I88" s="191">
        <f>'01 02 Pol'!G402</f>
        <v>0</v>
      </c>
      <c r="J88" s="187" t="str">
        <f>IF(I118=0,"",I88/I118*100)</f>
        <v/>
      </c>
    </row>
    <row r="89" spans="1:10" ht="36.75" customHeight="1" x14ac:dyDescent="0.2">
      <c r="A89" s="176"/>
      <c r="B89" s="181" t="s">
        <v>119</v>
      </c>
      <c r="C89" s="182" t="s">
        <v>120</v>
      </c>
      <c r="D89" s="183"/>
      <c r="E89" s="183"/>
      <c r="F89" s="190" t="s">
        <v>26</v>
      </c>
      <c r="G89" s="191"/>
      <c r="H89" s="191"/>
      <c r="I89" s="191">
        <f>'01 01 Pol'!G11</f>
        <v>0</v>
      </c>
      <c r="J89" s="187" t="str">
        <f>IF(I118=0,"",I89/I118*100)</f>
        <v/>
      </c>
    </row>
    <row r="90" spans="1:10" ht="36.75" customHeight="1" x14ac:dyDescent="0.2">
      <c r="A90" s="176"/>
      <c r="B90" s="181" t="s">
        <v>121</v>
      </c>
      <c r="C90" s="182" t="s">
        <v>122</v>
      </c>
      <c r="D90" s="183"/>
      <c r="E90" s="183"/>
      <c r="F90" s="190" t="s">
        <v>26</v>
      </c>
      <c r="G90" s="191"/>
      <c r="H90" s="191"/>
      <c r="I90" s="191">
        <f>'01 02 Pol'!G405+'01 03 Pol'!G41+'02 01 Pol'!G70+'02 04 Pol'!G45+'02 05 Pol'!G37+'02 06 Pol'!G36</f>
        <v>0</v>
      </c>
      <c r="J90" s="187" t="str">
        <f>IF(I118=0,"",I90/I118*100)</f>
        <v/>
      </c>
    </row>
    <row r="91" spans="1:10" ht="36.75" customHeight="1" x14ac:dyDescent="0.2">
      <c r="A91" s="176"/>
      <c r="B91" s="181" t="s">
        <v>123</v>
      </c>
      <c r="C91" s="182" t="s">
        <v>124</v>
      </c>
      <c r="D91" s="183"/>
      <c r="E91" s="183"/>
      <c r="F91" s="190" t="s">
        <v>27</v>
      </c>
      <c r="G91" s="191"/>
      <c r="H91" s="191"/>
      <c r="I91" s="191">
        <f>'01 01 Pol'!G75+'01 02 Pol'!G407</f>
        <v>0</v>
      </c>
      <c r="J91" s="187" t="str">
        <f>IF(I118=0,"",I91/I118*100)</f>
        <v/>
      </c>
    </row>
    <row r="92" spans="1:10" ht="36.75" customHeight="1" x14ac:dyDescent="0.2">
      <c r="A92" s="176"/>
      <c r="B92" s="181" t="s">
        <v>125</v>
      </c>
      <c r="C92" s="182" t="s">
        <v>126</v>
      </c>
      <c r="D92" s="183"/>
      <c r="E92" s="183"/>
      <c r="F92" s="190" t="s">
        <v>27</v>
      </c>
      <c r="G92" s="191"/>
      <c r="H92" s="191"/>
      <c r="I92" s="191">
        <f>'01 01 Pol'!G80+'01 02 Pol'!G457</f>
        <v>0</v>
      </c>
      <c r="J92" s="187" t="str">
        <f>IF(I118=0,"",I92/I118*100)</f>
        <v/>
      </c>
    </row>
    <row r="93" spans="1:10" ht="36.75" customHeight="1" x14ac:dyDescent="0.2">
      <c r="A93" s="176"/>
      <c r="B93" s="181" t="s">
        <v>127</v>
      </c>
      <c r="C93" s="182" t="s">
        <v>128</v>
      </c>
      <c r="D93" s="183"/>
      <c r="E93" s="183"/>
      <c r="F93" s="190" t="s">
        <v>27</v>
      </c>
      <c r="G93" s="191"/>
      <c r="H93" s="191"/>
      <c r="I93" s="191">
        <f>'01 01 Pol'!G83+'01 02 Pol'!G488+'02 02 Pol'!G8+'02 03 Pol'!G8</f>
        <v>0</v>
      </c>
      <c r="J93" s="187" t="str">
        <f>IF(I118=0,"",I93/I118*100)</f>
        <v/>
      </c>
    </row>
    <row r="94" spans="1:10" ht="36.75" customHeight="1" x14ac:dyDescent="0.2">
      <c r="A94" s="176"/>
      <c r="B94" s="181" t="s">
        <v>129</v>
      </c>
      <c r="C94" s="182" t="s">
        <v>130</v>
      </c>
      <c r="D94" s="183"/>
      <c r="E94" s="183"/>
      <c r="F94" s="190" t="s">
        <v>27</v>
      </c>
      <c r="G94" s="191"/>
      <c r="H94" s="191"/>
      <c r="I94" s="191">
        <f>'01 01 Pol'!G86+'02 01 Pol'!G72+'02 05 Pol'!G39</f>
        <v>0</v>
      </c>
      <c r="J94" s="187" t="str">
        <f>IF(I118=0,"",I94/I118*100)</f>
        <v/>
      </c>
    </row>
    <row r="95" spans="1:10" ht="36.75" customHeight="1" x14ac:dyDescent="0.2">
      <c r="A95" s="176"/>
      <c r="B95" s="181" t="s">
        <v>131</v>
      </c>
      <c r="C95" s="182" t="s">
        <v>132</v>
      </c>
      <c r="D95" s="183"/>
      <c r="E95" s="183"/>
      <c r="F95" s="190" t="s">
        <v>27</v>
      </c>
      <c r="G95" s="191"/>
      <c r="H95" s="191"/>
      <c r="I95" s="191">
        <f>'02 01 Pol'!G123+'02 02 Pol'!G13+'02 04 Pol'!G47</f>
        <v>0</v>
      </c>
      <c r="J95" s="187" t="str">
        <f>IF(I118=0,"",I95/I118*100)</f>
        <v/>
      </c>
    </row>
    <row r="96" spans="1:10" ht="36.75" customHeight="1" x14ac:dyDescent="0.2">
      <c r="A96" s="176"/>
      <c r="B96" s="181" t="s">
        <v>133</v>
      </c>
      <c r="C96" s="182" t="s">
        <v>134</v>
      </c>
      <c r="D96" s="183"/>
      <c r="E96" s="183"/>
      <c r="F96" s="190" t="s">
        <v>27</v>
      </c>
      <c r="G96" s="191"/>
      <c r="H96" s="191"/>
      <c r="I96" s="191">
        <f>'02 06 Pol'!G38</f>
        <v>0</v>
      </c>
      <c r="J96" s="187" t="str">
        <f>IF(I118=0,"",I96/I118*100)</f>
        <v/>
      </c>
    </row>
    <row r="97" spans="1:10" ht="36.75" customHeight="1" x14ac:dyDescent="0.2">
      <c r="A97" s="176"/>
      <c r="B97" s="181" t="s">
        <v>135</v>
      </c>
      <c r="C97" s="182" t="s">
        <v>136</v>
      </c>
      <c r="D97" s="183"/>
      <c r="E97" s="183"/>
      <c r="F97" s="190" t="s">
        <v>27</v>
      </c>
      <c r="G97" s="191"/>
      <c r="H97" s="191"/>
      <c r="I97" s="191">
        <f>'02 01 Pol'!G171</f>
        <v>0</v>
      </c>
      <c r="J97" s="187" t="str">
        <f>IF(I118=0,"",I97/I118*100)</f>
        <v/>
      </c>
    </row>
    <row r="98" spans="1:10" ht="36.75" customHeight="1" x14ac:dyDescent="0.2">
      <c r="A98" s="176"/>
      <c r="B98" s="181" t="s">
        <v>137</v>
      </c>
      <c r="C98" s="182" t="s">
        <v>138</v>
      </c>
      <c r="D98" s="183"/>
      <c r="E98" s="183"/>
      <c r="F98" s="190" t="s">
        <v>27</v>
      </c>
      <c r="G98" s="191"/>
      <c r="H98" s="191"/>
      <c r="I98" s="191">
        <f>'01 01 Pol'!G89+'02 03 Pol'!G12</f>
        <v>0</v>
      </c>
      <c r="J98" s="187" t="str">
        <f>IF(I118=0,"",I98/I118*100)</f>
        <v/>
      </c>
    </row>
    <row r="99" spans="1:10" ht="36.75" customHeight="1" x14ac:dyDescent="0.2">
      <c r="A99" s="176"/>
      <c r="B99" s="181" t="s">
        <v>139</v>
      </c>
      <c r="C99" s="182" t="s">
        <v>140</v>
      </c>
      <c r="D99" s="183"/>
      <c r="E99" s="183"/>
      <c r="F99" s="190" t="s">
        <v>27</v>
      </c>
      <c r="G99" s="191"/>
      <c r="H99" s="191"/>
      <c r="I99" s="191">
        <f>'02 02 Pol'!G28</f>
        <v>0</v>
      </c>
      <c r="J99" s="187" t="str">
        <f>IF(I118=0,"",I99/I118*100)</f>
        <v/>
      </c>
    </row>
    <row r="100" spans="1:10" ht="36.75" customHeight="1" x14ac:dyDescent="0.2">
      <c r="A100" s="176"/>
      <c r="B100" s="181" t="s">
        <v>141</v>
      </c>
      <c r="C100" s="182" t="s">
        <v>142</v>
      </c>
      <c r="D100" s="183"/>
      <c r="E100" s="183"/>
      <c r="F100" s="190" t="s">
        <v>27</v>
      </c>
      <c r="G100" s="191"/>
      <c r="H100" s="191"/>
      <c r="I100" s="191">
        <f>'02 01 Pol'!G219+'02 02 Pol'!G42</f>
        <v>0</v>
      </c>
      <c r="J100" s="187" t="str">
        <f>IF(I118=0,"",I100/I118*100)</f>
        <v/>
      </c>
    </row>
    <row r="101" spans="1:10" ht="36.75" customHeight="1" x14ac:dyDescent="0.2">
      <c r="A101" s="176"/>
      <c r="B101" s="181" t="s">
        <v>143</v>
      </c>
      <c r="C101" s="182" t="s">
        <v>144</v>
      </c>
      <c r="D101" s="183"/>
      <c r="E101" s="183"/>
      <c r="F101" s="190" t="s">
        <v>27</v>
      </c>
      <c r="G101" s="191"/>
      <c r="H101" s="191"/>
      <c r="I101" s="191">
        <f>'02 02 Pol'!G64</f>
        <v>0</v>
      </c>
      <c r="J101" s="187" t="str">
        <f>IF(I118=0,"",I101/I118*100)</f>
        <v/>
      </c>
    </row>
    <row r="102" spans="1:10" ht="36.75" customHeight="1" x14ac:dyDescent="0.2">
      <c r="A102" s="176"/>
      <c r="B102" s="181" t="s">
        <v>145</v>
      </c>
      <c r="C102" s="182" t="s">
        <v>146</v>
      </c>
      <c r="D102" s="183"/>
      <c r="E102" s="183"/>
      <c r="F102" s="190" t="s">
        <v>27</v>
      </c>
      <c r="G102" s="191"/>
      <c r="H102" s="191"/>
      <c r="I102" s="191">
        <f>'02 02 Pol'!G77</f>
        <v>0</v>
      </c>
      <c r="J102" s="187" t="str">
        <f>IF(I118=0,"",I102/I118*100)</f>
        <v/>
      </c>
    </row>
    <row r="103" spans="1:10" ht="36.75" customHeight="1" x14ac:dyDescent="0.2">
      <c r="A103" s="176"/>
      <c r="B103" s="181" t="s">
        <v>147</v>
      </c>
      <c r="C103" s="182" t="s">
        <v>148</v>
      </c>
      <c r="D103" s="183"/>
      <c r="E103" s="183"/>
      <c r="F103" s="190" t="s">
        <v>27</v>
      </c>
      <c r="G103" s="191"/>
      <c r="H103" s="191"/>
      <c r="I103" s="191">
        <f>'02 02 Pol'!G89</f>
        <v>0</v>
      </c>
      <c r="J103" s="187" t="str">
        <f>IF(I118=0,"",I103/I118*100)</f>
        <v/>
      </c>
    </row>
    <row r="104" spans="1:10" ht="36.75" customHeight="1" x14ac:dyDescent="0.2">
      <c r="A104" s="176"/>
      <c r="B104" s="181" t="s">
        <v>149</v>
      </c>
      <c r="C104" s="182" t="s">
        <v>150</v>
      </c>
      <c r="D104" s="183"/>
      <c r="E104" s="183"/>
      <c r="F104" s="190" t="s">
        <v>27</v>
      </c>
      <c r="G104" s="191"/>
      <c r="H104" s="191"/>
      <c r="I104" s="191">
        <f>'02 02 Pol'!G92</f>
        <v>0</v>
      </c>
      <c r="J104" s="187" t="str">
        <f>IF(I118=0,"",I104/I118*100)</f>
        <v/>
      </c>
    </row>
    <row r="105" spans="1:10" ht="36.75" customHeight="1" x14ac:dyDescent="0.2">
      <c r="A105" s="176"/>
      <c r="B105" s="181" t="s">
        <v>151</v>
      </c>
      <c r="C105" s="182" t="s">
        <v>152</v>
      </c>
      <c r="D105" s="183"/>
      <c r="E105" s="183"/>
      <c r="F105" s="190" t="s">
        <v>27</v>
      </c>
      <c r="G105" s="191"/>
      <c r="H105" s="191"/>
      <c r="I105" s="191">
        <f>'01 02 Pol'!G559</f>
        <v>0</v>
      </c>
      <c r="J105" s="187" t="str">
        <f>IF(I118=0,"",I105/I118*100)</f>
        <v/>
      </c>
    </row>
    <row r="106" spans="1:10" ht="36.75" customHeight="1" x14ac:dyDescent="0.2">
      <c r="A106" s="176"/>
      <c r="B106" s="181" t="s">
        <v>153</v>
      </c>
      <c r="C106" s="182" t="s">
        <v>154</v>
      </c>
      <c r="D106" s="183"/>
      <c r="E106" s="183"/>
      <c r="F106" s="190" t="s">
        <v>27</v>
      </c>
      <c r="G106" s="191"/>
      <c r="H106" s="191"/>
      <c r="I106" s="191">
        <f>'01 01 Pol'!G92+'01 02 Pol'!G567</f>
        <v>0</v>
      </c>
      <c r="J106" s="187" t="str">
        <f>IF(I118=0,"",I106/I118*100)</f>
        <v/>
      </c>
    </row>
    <row r="107" spans="1:10" ht="36.75" customHeight="1" x14ac:dyDescent="0.2">
      <c r="A107" s="176"/>
      <c r="B107" s="181" t="s">
        <v>155</v>
      </c>
      <c r="C107" s="182" t="s">
        <v>156</v>
      </c>
      <c r="D107" s="183"/>
      <c r="E107" s="183"/>
      <c r="F107" s="190" t="s">
        <v>27</v>
      </c>
      <c r="G107" s="191"/>
      <c r="H107" s="191"/>
      <c r="I107" s="191">
        <f>'01 02 Pol'!G592</f>
        <v>0</v>
      </c>
      <c r="J107" s="187" t="str">
        <f>IF(I118=0,"",I107/I118*100)</f>
        <v/>
      </c>
    </row>
    <row r="108" spans="1:10" ht="36.75" customHeight="1" x14ac:dyDescent="0.2">
      <c r="A108" s="176"/>
      <c r="B108" s="181" t="s">
        <v>157</v>
      </c>
      <c r="C108" s="182" t="s">
        <v>158</v>
      </c>
      <c r="D108" s="183"/>
      <c r="E108" s="183"/>
      <c r="F108" s="190" t="s">
        <v>27</v>
      </c>
      <c r="G108" s="191"/>
      <c r="H108" s="191"/>
      <c r="I108" s="191">
        <f>'01 01 Pol'!G97+'01 02 Pol'!G636</f>
        <v>0</v>
      </c>
      <c r="J108" s="187" t="str">
        <f>IF(I118=0,"",I108/I118*100)</f>
        <v/>
      </c>
    </row>
    <row r="109" spans="1:10" ht="36.75" customHeight="1" x14ac:dyDescent="0.2">
      <c r="A109" s="176"/>
      <c r="B109" s="181" t="s">
        <v>159</v>
      </c>
      <c r="C109" s="182" t="s">
        <v>160</v>
      </c>
      <c r="D109" s="183"/>
      <c r="E109" s="183"/>
      <c r="F109" s="190" t="s">
        <v>27</v>
      </c>
      <c r="G109" s="191"/>
      <c r="H109" s="191"/>
      <c r="I109" s="191">
        <f>'01 02 Pol'!G647</f>
        <v>0</v>
      </c>
      <c r="J109" s="187" t="str">
        <f>IF(I118=0,"",I109/I118*100)</f>
        <v/>
      </c>
    </row>
    <row r="110" spans="1:10" ht="36.75" customHeight="1" x14ac:dyDescent="0.2">
      <c r="A110" s="176"/>
      <c r="B110" s="181" t="s">
        <v>161</v>
      </c>
      <c r="C110" s="182" t="s">
        <v>162</v>
      </c>
      <c r="D110" s="183"/>
      <c r="E110" s="183"/>
      <c r="F110" s="190" t="s">
        <v>27</v>
      </c>
      <c r="G110" s="191"/>
      <c r="H110" s="191"/>
      <c r="I110" s="191">
        <f>'01 02 Pol'!G682</f>
        <v>0</v>
      </c>
      <c r="J110" s="187" t="str">
        <f>IF(I118=0,"",I110/I118*100)</f>
        <v/>
      </c>
    </row>
    <row r="111" spans="1:10" ht="36.75" customHeight="1" x14ac:dyDescent="0.2">
      <c r="A111" s="176"/>
      <c r="B111" s="181" t="s">
        <v>163</v>
      </c>
      <c r="C111" s="182" t="s">
        <v>164</v>
      </c>
      <c r="D111" s="183"/>
      <c r="E111" s="183"/>
      <c r="F111" s="190" t="s">
        <v>27</v>
      </c>
      <c r="G111" s="191"/>
      <c r="H111" s="191"/>
      <c r="I111" s="191">
        <f>'01 02 Pol'!G722</f>
        <v>0</v>
      </c>
      <c r="J111" s="187" t="str">
        <f>IF(I118=0,"",I111/I118*100)</f>
        <v/>
      </c>
    </row>
    <row r="112" spans="1:10" ht="36.75" customHeight="1" x14ac:dyDescent="0.2">
      <c r="A112" s="176"/>
      <c r="B112" s="181" t="s">
        <v>165</v>
      </c>
      <c r="C112" s="182" t="s">
        <v>166</v>
      </c>
      <c r="D112" s="183"/>
      <c r="E112" s="183"/>
      <c r="F112" s="190" t="s">
        <v>27</v>
      </c>
      <c r="G112" s="191"/>
      <c r="H112" s="191"/>
      <c r="I112" s="191">
        <f>'01 02 Pol'!G733</f>
        <v>0</v>
      </c>
      <c r="J112" s="187" t="str">
        <f>IF(I118=0,"",I112/I118*100)</f>
        <v/>
      </c>
    </row>
    <row r="113" spans="1:10" ht="36.75" customHeight="1" x14ac:dyDescent="0.2">
      <c r="A113" s="176"/>
      <c r="B113" s="181" t="s">
        <v>167</v>
      </c>
      <c r="C113" s="182" t="s">
        <v>168</v>
      </c>
      <c r="D113" s="183"/>
      <c r="E113" s="183"/>
      <c r="F113" s="190" t="s">
        <v>27</v>
      </c>
      <c r="G113" s="191"/>
      <c r="H113" s="191"/>
      <c r="I113" s="191">
        <f>'01 02 Pol'!G740</f>
        <v>0</v>
      </c>
      <c r="J113" s="187" t="str">
        <f>IF(I118=0,"",I113/I118*100)</f>
        <v/>
      </c>
    </row>
    <row r="114" spans="1:10" ht="36.75" customHeight="1" x14ac:dyDescent="0.2">
      <c r="A114" s="176"/>
      <c r="B114" s="181" t="s">
        <v>169</v>
      </c>
      <c r="C114" s="182" t="s">
        <v>170</v>
      </c>
      <c r="D114" s="183"/>
      <c r="E114" s="183"/>
      <c r="F114" s="190" t="s">
        <v>28</v>
      </c>
      <c r="G114" s="191"/>
      <c r="H114" s="191"/>
      <c r="I114" s="191">
        <f>'02 07 Pol'!G8</f>
        <v>0</v>
      </c>
      <c r="J114" s="187" t="str">
        <f>IF(I118=0,"",I114/I118*100)</f>
        <v/>
      </c>
    </row>
    <row r="115" spans="1:10" ht="36.75" customHeight="1" x14ac:dyDescent="0.2">
      <c r="A115" s="176"/>
      <c r="B115" s="181" t="s">
        <v>171</v>
      </c>
      <c r="C115" s="182" t="s">
        <v>172</v>
      </c>
      <c r="D115" s="183"/>
      <c r="E115" s="183"/>
      <c r="F115" s="190" t="s">
        <v>173</v>
      </c>
      <c r="G115" s="191"/>
      <c r="H115" s="191"/>
      <c r="I115" s="191">
        <f>'01 01 Pol'!G103+'01 03 Pol'!G43</f>
        <v>0</v>
      </c>
      <c r="J115" s="187" t="str">
        <f>IF(I118=0,"",I115/I118*100)</f>
        <v/>
      </c>
    </row>
    <row r="116" spans="1:10" ht="36.75" customHeight="1" x14ac:dyDescent="0.2">
      <c r="A116" s="176"/>
      <c r="B116" s="181" t="s">
        <v>174</v>
      </c>
      <c r="C116" s="182" t="s">
        <v>29</v>
      </c>
      <c r="D116" s="183"/>
      <c r="E116" s="183"/>
      <c r="F116" s="190" t="s">
        <v>174</v>
      </c>
      <c r="G116" s="191"/>
      <c r="H116" s="191"/>
      <c r="I116" s="191">
        <f>'01 02 Pol'!G742+'02 01 Pol'!G222+'02 02 Pol'!G130+'02 03 Pol'!G73+'02 04 Pol'!G60+'02 05 Pol'!G43+'02 06 Pol'!G57</f>
        <v>0</v>
      </c>
      <c r="J116" s="187" t="str">
        <f>IF(I118=0,"",I116/I118*100)</f>
        <v/>
      </c>
    </row>
    <row r="117" spans="1:10" ht="36.75" customHeight="1" x14ac:dyDescent="0.2">
      <c r="A117" s="176"/>
      <c r="B117" s="181" t="s">
        <v>175</v>
      </c>
      <c r="C117" s="182" t="s">
        <v>30</v>
      </c>
      <c r="D117" s="183"/>
      <c r="E117" s="183"/>
      <c r="F117" s="190" t="s">
        <v>175</v>
      </c>
      <c r="G117" s="191"/>
      <c r="H117" s="191"/>
      <c r="I117" s="191">
        <f>'01 02 Pol'!G752+'02 01 Pol'!G229+'02 02 Pol'!G137+'02 03 Pol'!G80+'02 04 Pol'!G67+'02 05 Pol'!G50+'02 06 Pol'!G64</f>
        <v>0</v>
      </c>
      <c r="J117" s="187" t="str">
        <f>IF(I118=0,"",I117/I118*100)</f>
        <v/>
      </c>
    </row>
    <row r="118" spans="1:10" ht="25.5" customHeight="1" x14ac:dyDescent="0.2">
      <c r="A118" s="177"/>
      <c r="B118" s="184" t="s">
        <v>1</v>
      </c>
      <c r="C118" s="185"/>
      <c r="D118" s="186"/>
      <c r="E118" s="186"/>
      <c r="F118" s="192"/>
      <c r="G118" s="193"/>
      <c r="H118" s="193"/>
      <c r="I118" s="193">
        <f>SUM(I72:I117)</f>
        <v>0</v>
      </c>
      <c r="J118" s="188">
        <f>SUM(J72:J117)</f>
        <v>0</v>
      </c>
    </row>
    <row r="119" spans="1:10" x14ac:dyDescent="0.2">
      <c r="F119" s="133"/>
      <c r="G119" s="133"/>
      <c r="H119" s="133"/>
      <c r="I119" s="133"/>
      <c r="J119" s="189"/>
    </row>
    <row r="120" spans="1:10" x14ac:dyDescent="0.2">
      <c r="F120" s="133"/>
      <c r="G120" s="133"/>
      <c r="H120" s="133"/>
      <c r="I120" s="133"/>
      <c r="J120" s="189"/>
    </row>
    <row r="121" spans="1:10" x14ac:dyDescent="0.2">
      <c r="F121" s="133"/>
      <c r="G121" s="133"/>
      <c r="H121" s="133"/>
      <c r="I121" s="133"/>
      <c r="J121" s="189"/>
    </row>
  </sheetData>
  <sheetProtection algorithmName="SHA-512" hashValue="HneFVzzQ6JjXFOFgH9mHZuYkXKSQHnz/7x7SgeO2MNnv4U3ejW+B0Sb3fjEeqzF749X7gakm1e9EMgG5kgKe9g==" saltValue="Vgd4LppvfFjblzdoyk3RX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1"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49:E49"/>
    <mergeCell ref="C50:E50"/>
    <mergeCell ref="C51:E51"/>
    <mergeCell ref="B52:E52"/>
    <mergeCell ref="C72:E72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6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7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8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9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10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Fq0KkD6eukDdNHM9I8HaXZQhSkCf/6kyVrh0MjS6VHAcX4jNj+Ef8p/EWxR7nu0ZwzGQAyTEfJltkQ7NbncUrw==" saltValue="mb/vvU11sEdTOlh7b1+EX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0B36-296D-41A0-8B5C-E58BB7C244D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176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177</v>
      </c>
    </row>
    <row r="3" spans="1:60" ht="24.95" customHeight="1" x14ac:dyDescent="0.2">
      <c r="A3" s="196" t="s">
        <v>9</v>
      </c>
      <c r="B3" s="49" t="s">
        <v>46</v>
      </c>
      <c r="C3" s="199" t="s">
        <v>47</v>
      </c>
      <c r="D3" s="197"/>
      <c r="E3" s="197"/>
      <c r="F3" s="197"/>
      <c r="G3" s="198"/>
      <c r="AC3" s="174" t="s">
        <v>177</v>
      </c>
      <c r="AG3" t="s">
        <v>178</v>
      </c>
    </row>
    <row r="4" spans="1:60" ht="24.95" customHeight="1" x14ac:dyDescent="0.2">
      <c r="A4" s="200" t="s">
        <v>10</v>
      </c>
      <c r="B4" s="201" t="s">
        <v>46</v>
      </c>
      <c r="C4" s="202" t="s">
        <v>48</v>
      </c>
      <c r="D4" s="203"/>
      <c r="E4" s="203"/>
      <c r="F4" s="203"/>
      <c r="G4" s="204"/>
      <c r="AG4" t="s">
        <v>179</v>
      </c>
    </row>
    <row r="5" spans="1:60" x14ac:dyDescent="0.2">
      <c r="D5" s="10"/>
    </row>
    <row r="6" spans="1:60" ht="38.25" x14ac:dyDescent="0.2">
      <c r="A6" s="206" t="s">
        <v>180</v>
      </c>
      <c r="B6" s="208" t="s">
        <v>181</v>
      </c>
      <c r="C6" s="208" t="s">
        <v>182</v>
      </c>
      <c r="D6" s="207" t="s">
        <v>183</v>
      </c>
      <c r="E6" s="206" t="s">
        <v>184</v>
      </c>
      <c r="F6" s="205" t="s">
        <v>185</v>
      </c>
      <c r="G6" s="206" t="s">
        <v>31</v>
      </c>
      <c r="H6" s="209" t="s">
        <v>32</v>
      </c>
      <c r="I6" s="209" t="s">
        <v>186</v>
      </c>
      <c r="J6" s="209" t="s">
        <v>33</v>
      </c>
      <c r="K6" s="209" t="s">
        <v>187</v>
      </c>
      <c r="L6" s="209" t="s">
        <v>188</v>
      </c>
      <c r="M6" s="209" t="s">
        <v>189</v>
      </c>
      <c r="N6" s="209" t="s">
        <v>190</v>
      </c>
      <c r="O6" s="209" t="s">
        <v>191</v>
      </c>
      <c r="P6" s="209" t="s">
        <v>192</v>
      </c>
      <c r="Q6" s="209" t="s">
        <v>193</v>
      </c>
      <c r="R6" s="209" t="s">
        <v>194</v>
      </c>
      <c r="S6" s="209" t="s">
        <v>195</v>
      </c>
      <c r="T6" s="209" t="s">
        <v>196</v>
      </c>
      <c r="U6" s="209" t="s">
        <v>197</v>
      </c>
      <c r="V6" s="209" t="s">
        <v>198</v>
      </c>
      <c r="W6" s="209" t="s">
        <v>199</v>
      </c>
      <c r="X6" s="209" t="s">
        <v>200</v>
      </c>
      <c r="Y6" s="209" t="s">
        <v>201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202</v>
      </c>
      <c r="B8" s="237" t="s">
        <v>93</v>
      </c>
      <c r="C8" s="255" t="s">
        <v>94</v>
      </c>
      <c r="D8" s="238"/>
      <c r="E8" s="239"/>
      <c r="F8" s="240"/>
      <c r="G8" s="241">
        <f>SUMIF(AG9:AG10,"&lt;&gt;NOR",G9:G10)</f>
        <v>0</v>
      </c>
      <c r="H8" s="235"/>
      <c r="I8" s="235">
        <f>SUM(I9:I10)</f>
        <v>0</v>
      </c>
      <c r="J8" s="235"/>
      <c r="K8" s="235">
        <f>SUM(K9:K10)</f>
        <v>0</v>
      </c>
      <c r="L8" s="235"/>
      <c r="M8" s="235">
        <f>SUM(M9:M10)</f>
        <v>0</v>
      </c>
      <c r="N8" s="234"/>
      <c r="O8" s="234">
        <f>SUM(O9:O10)</f>
        <v>0.78</v>
      </c>
      <c r="P8" s="234"/>
      <c r="Q8" s="234">
        <f>SUM(Q9:Q10)</f>
        <v>0</v>
      </c>
      <c r="R8" s="235"/>
      <c r="S8" s="235"/>
      <c r="T8" s="235"/>
      <c r="U8" s="235"/>
      <c r="V8" s="235">
        <f>SUM(V9:V10)</f>
        <v>1.6</v>
      </c>
      <c r="W8" s="235"/>
      <c r="X8" s="235"/>
      <c r="Y8" s="235"/>
      <c r="AG8" t="s">
        <v>203</v>
      </c>
    </row>
    <row r="9" spans="1:60" outlineLevel="1" x14ac:dyDescent="0.2">
      <c r="A9" s="243">
        <v>1</v>
      </c>
      <c r="B9" s="244" t="s">
        <v>204</v>
      </c>
      <c r="C9" s="256" t="s">
        <v>205</v>
      </c>
      <c r="D9" s="245" t="s">
        <v>206</v>
      </c>
      <c r="E9" s="246">
        <v>0.3</v>
      </c>
      <c r="F9" s="247"/>
      <c r="G9" s="248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2.59206</v>
      </c>
      <c r="O9" s="229">
        <f>ROUND(E9*N9,2)</f>
        <v>0.78</v>
      </c>
      <c r="P9" s="229">
        <v>0</v>
      </c>
      <c r="Q9" s="229">
        <f>ROUND(E9*P9,2)</f>
        <v>0</v>
      </c>
      <c r="R9" s="230"/>
      <c r="S9" s="230" t="s">
        <v>207</v>
      </c>
      <c r="T9" s="230" t="s">
        <v>208</v>
      </c>
      <c r="U9" s="230">
        <v>5.3330000000000002</v>
      </c>
      <c r="V9" s="230">
        <f>ROUND(E9*U9,2)</f>
        <v>1.6</v>
      </c>
      <c r="W9" s="230"/>
      <c r="X9" s="230" t="s">
        <v>209</v>
      </c>
      <c r="Y9" s="230" t="s">
        <v>210</v>
      </c>
      <c r="Z9" s="210"/>
      <c r="AA9" s="210"/>
      <c r="AB9" s="210"/>
      <c r="AC9" s="210"/>
      <c r="AD9" s="210"/>
      <c r="AE9" s="210"/>
      <c r="AF9" s="210"/>
      <c r="AG9" s="210" t="s">
        <v>211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57" t="s">
        <v>212</v>
      </c>
      <c r="D10" s="232"/>
      <c r="E10" s="233">
        <v>0.3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213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x14ac:dyDescent="0.2">
      <c r="A11" s="236" t="s">
        <v>202</v>
      </c>
      <c r="B11" s="237" t="s">
        <v>119</v>
      </c>
      <c r="C11" s="255" t="s">
        <v>120</v>
      </c>
      <c r="D11" s="238"/>
      <c r="E11" s="239"/>
      <c r="F11" s="240"/>
      <c r="G11" s="241">
        <f>SUMIF(AG12:AG74,"&lt;&gt;NOR",G12:G74)</f>
        <v>0</v>
      </c>
      <c r="H11" s="235"/>
      <c r="I11" s="235">
        <f>SUM(I12:I74)</f>
        <v>0</v>
      </c>
      <c r="J11" s="235"/>
      <c r="K11" s="235">
        <f>SUM(K12:K74)</f>
        <v>0</v>
      </c>
      <c r="L11" s="235"/>
      <c r="M11" s="235">
        <f>SUM(M12:M74)</f>
        <v>0</v>
      </c>
      <c r="N11" s="234"/>
      <c r="O11" s="234">
        <f>SUM(O12:O74)</f>
        <v>0.16</v>
      </c>
      <c r="P11" s="234"/>
      <c r="Q11" s="234">
        <f>SUM(Q12:Q74)</f>
        <v>763.48000000000013</v>
      </c>
      <c r="R11" s="235"/>
      <c r="S11" s="235"/>
      <c r="T11" s="235"/>
      <c r="U11" s="235"/>
      <c r="V11" s="235">
        <f>SUM(V12:V74)</f>
        <v>1123.19</v>
      </c>
      <c r="W11" s="235"/>
      <c r="X11" s="235"/>
      <c r="Y11" s="235"/>
      <c r="AG11" t="s">
        <v>203</v>
      </c>
    </row>
    <row r="12" spans="1:60" outlineLevel="1" x14ac:dyDescent="0.2">
      <c r="A12" s="243">
        <v>2</v>
      </c>
      <c r="B12" s="244" t="s">
        <v>214</v>
      </c>
      <c r="C12" s="256" t="s">
        <v>215</v>
      </c>
      <c r="D12" s="245" t="s">
        <v>206</v>
      </c>
      <c r="E12" s="246">
        <v>83.518199999999993</v>
      </c>
      <c r="F12" s="247"/>
      <c r="G12" s="248">
        <f>ROUND(E12*F12,2)</f>
        <v>0</v>
      </c>
      <c r="H12" s="231"/>
      <c r="I12" s="230">
        <f>ROUND(E12*H12,2)</f>
        <v>0</v>
      </c>
      <c r="J12" s="231"/>
      <c r="K12" s="230">
        <f>ROUND(E12*J12,2)</f>
        <v>0</v>
      </c>
      <c r="L12" s="230">
        <v>21</v>
      </c>
      <c r="M12" s="230">
        <f>G12*(1+L12/100)</f>
        <v>0</v>
      </c>
      <c r="N12" s="229">
        <v>1.2800000000000001E-3</v>
      </c>
      <c r="O12" s="229">
        <f>ROUND(E12*N12,2)</f>
        <v>0.11</v>
      </c>
      <c r="P12" s="229">
        <v>1.8</v>
      </c>
      <c r="Q12" s="229">
        <f>ROUND(E12*P12,2)</f>
        <v>150.33000000000001</v>
      </c>
      <c r="R12" s="230"/>
      <c r="S12" s="230" t="s">
        <v>207</v>
      </c>
      <c r="T12" s="230" t="s">
        <v>208</v>
      </c>
      <c r="U12" s="230">
        <v>1.52</v>
      </c>
      <c r="V12" s="230">
        <f>ROUND(E12*U12,2)</f>
        <v>126.95</v>
      </c>
      <c r="W12" s="230"/>
      <c r="X12" s="230" t="s">
        <v>209</v>
      </c>
      <c r="Y12" s="230" t="s">
        <v>210</v>
      </c>
      <c r="Z12" s="210"/>
      <c r="AA12" s="210"/>
      <c r="AB12" s="210"/>
      <c r="AC12" s="210"/>
      <c r="AD12" s="210"/>
      <c r="AE12" s="210"/>
      <c r="AF12" s="210"/>
      <c r="AG12" s="210" t="s">
        <v>211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2" x14ac:dyDescent="0.2">
      <c r="A13" s="227"/>
      <c r="B13" s="228"/>
      <c r="C13" s="257" t="s">
        <v>216</v>
      </c>
      <c r="D13" s="232"/>
      <c r="E13" s="233"/>
      <c r="F13" s="230"/>
      <c r="G13" s="230"/>
      <c r="H13" s="230"/>
      <c r="I13" s="230"/>
      <c r="J13" s="230"/>
      <c r="K13" s="230"/>
      <c r="L13" s="230"/>
      <c r="M13" s="230"/>
      <c r="N13" s="229"/>
      <c r="O13" s="229"/>
      <c r="P13" s="229"/>
      <c r="Q13" s="229"/>
      <c r="R13" s="230"/>
      <c r="S13" s="230"/>
      <c r="T13" s="230"/>
      <c r="U13" s="230"/>
      <c r="V13" s="230"/>
      <c r="W13" s="230"/>
      <c r="X13" s="230"/>
      <c r="Y13" s="230"/>
      <c r="Z13" s="210"/>
      <c r="AA13" s="210"/>
      <c r="AB13" s="210"/>
      <c r="AC13" s="210"/>
      <c r="AD13" s="210"/>
      <c r="AE13" s="210"/>
      <c r="AF13" s="210"/>
      <c r="AG13" s="210" t="s">
        <v>213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3" x14ac:dyDescent="0.2">
      <c r="A14" s="227"/>
      <c r="B14" s="228"/>
      <c r="C14" s="257" t="s">
        <v>217</v>
      </c>
      <c r="D14" s="232"/>
      <c r="E14" s="233">
        <v>2.64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213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3" x14ac:dyDescent="0.2">
      <c r="A15" s="227"/>
      <c r="B15" s="228"/>
      <c r="C15" s="257" t="s">
        <v>218</v>
      </c>
      <c r="D15" s="232"/>
      <c r="E15" s="233">
        <v>0.71850000000000003</v>
      </c>
      <c r="F15" s="230"/>
      <c r="G15" s="230"/>
      <c r="H15" s="230"/>
      <c r="I15" s="230"/>
      <c r="J15" s="230"/>
      <c r="K15" s="230"/>
      <c r="L15" s="230"/>
      <c r="M15" s="230"/>
      <c r="N15" s="229"/>
      <c r="O15" s="229"/>
      <c r="P15" s="229"/>
      <c r="Q15" s="229"/>
      <c r="R15" s="230"/>
      <c r="S15" s="230"/>
      <c r="T15" s="230"/>
      <c r="U15" s="230"/>
      <c r="V15" s="230"/>
      <c r="W15" s="230"/>
      <c r="X15" s="230"/>
      <c r="Y15" s="230"/>
      <c r="Z15" s="210"/>
      <c r="AA15" s="210"/>
      <c r="AB15" s="210"/>
      <c r="AC15" s="210"/>
      <c r="AD15" s="210"/>
      <c r="AE15" s="210"/>
      <c r="AF15" s="210"/>
      <c r="AG15" s="210" t="s">
        <v>213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ht="22.5" outlineLevel="3" x14ac:dyDescent="0.2">
      <c r="A16" s="227"/>
      <c r="B16" s="228"/>
      <c r="C16" s="257" t="s">
        <v>219</v>
      </c>
      <c r="D16" s="232"/>
      <c r="E16" s="233">
        <v>1.4175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213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3" x14ac:dyDescent="0.2">
      <c r="A17" s="227"/>
      <c r="B17" s="228"/>
      <c r="C17" s="257" t="s">
        <v>220</v>
      </c>
      <c r="D17" s="232"/>
      <c r="E17" s="233">
        <v>14.0496</v>
      </c>
      <c r="F17" s="230"/>
      <c r="G17" s="230"/>
      <c r="H17" s="230"/>
      <c r="I17" s="230"/>
      <c r="J17" s="230"/>
      <c r="K17" s="230"/>
      <c r="L17" s="230"/>
      <c r="M17" s="230"/>
      <c r="N17" s="229"/>
      <c r="O17" s="229"/>
      <c r="P17" s="229"/>
      <c r="Q17" s="229"/>
      <c r="R17" s="230"/>
      <c r="S17" s="230"/>
      <c r="T17" s="230"/>
      <c r="U17" s="230"/>
      <c r="V17" s="230"/>
      <c r="W17" s="230"/>
      <c r="X17" s="230"/>
      <c r="Y17" s="230"/>
      <c r="Z17" s="210"/>
      <c r="AA17" s="210"/>
      <c r="AB17" s="210"/>
      <c r="AC17" s="210"/>
      <c r="AD17" s="210"/>
      <c r="AE17" s="210"/>
      <c r="AF17" s="210"/>
      <c r="AG17" s="210" t="s">
        <v>213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3" x14ac:dyDescent="0.2">
      <c r="A18" s="227"/>
      <c r="B18" s="228"/>
      <c r="C18" s="257" t="s">
        <v>221</v>
      </c>
      <c r="D18" s="232"/>
      <c r="E18" s="233">
        <v>2.0249999999999999</v>
      </c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213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3" x14ac:dyDescent="0.2">
      <c r="A19" s="227"/>
      <c r="B19" s="228"/>
      <c r="C19" s="257" t="s">
        <v>222</v>
      </c>
      <c r="D19" s="232"/>
      <c r="E19" s="233">
        <v>12.87</v>
      </c>
      <c r="F19" s="230"/>
      <c r="G19" s="230"/>
      <c r="H19" s="230"/>
      <c r="I19" s="230"/>
      <c r="J19" s="230"/>
      <c r="K19" s="230"/>
      <c r="L19" s="230"/>
      <c r="M19" s="230"/>
      <c r="N19" s="229"/>
      <c r="O19" s="229"/>
      <c r="P19" s="229"/>
      <c r="Q19" s="229"/>
      <c r="R19" s="230"/>
      <c r="S19" s="230"/>
      <c r="T19" s="230"/>
      <c r="U19" s="230"/>
      <c r="V19" s="230"/>
      <c r="W19" s="230"/>
      <c r="X19" s="230"/>
      <c r="Y19" s="230"/>
      <c r="Z19" s="210"/>
      <c r="AA19" s="210"/>
      <c r="AB19" s="210"/>
      <c r="AC19" s="210"/>
      <c r="AD19" s="210"/>
      <c r="AE19" s="210"/>
      <c r="AF19" s="210"/>
      <c r="AG19" s="210" t="s">
        <v>213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3" x14ac:dyDescent="0.2">
      <c r="A20" s="227"/>
      <c r="B20" s="228"/>
      <c r="C20" s="257" t="s">
        <v>223</v>
      </c>
      <c r="D20" s="232"/>
      <c r="E20" s="233">
        <v>0.54</v>
      </c>
      <c r="F20" s="230"/>
      <c r="G20" s="230"/>
      <c r="H20" s="230"/>
      <c r="I20" s="230"/>
      <c r="J20" s="230"/>
      <c r="K20" s="230"/>
      <c r="L20" s="230"/>
      <c r="M20" s="230"/>
      <c r="N20" s="229"/>
      <c r="O20" s="229"/>
      <c r="P20" s="229"/>
      <c r="Q20" s="229"/>
      <c r="R20" s="230"/>
      <c r="S20" s="230"/>
      <c r="T20" s="230"/>
      <c r="U20" s="230"/>
      <c r="V20" s="230"/>
      <c r="W20" s="230"/>
      <c r="X20" s="230"/>
      <c r="Y20" s="230"/>
      <c r="Z20" s="210"/>
      <c r="AA20" s="210"/>
      <c r="AB20" s="210"/>
      <c r="AC20" s="210"/>
      <c r="AD20" s="210"/>
      <c r="AE20" s="210"/>
      <c r="AF20" s="210"/>
      <c r="AG20" s="210" t="s">
        <v>213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3" x14ac:dyDescent="0.2">
      <c r="A21" s="227"/>
      <c r="B21" s="228"/>
      <c r="C21" s="257" t="s">
        <v>224</v>
      </c>
      <c r="D21" s="232"/>
      <c r="E21" s="233">
        <v>0.57120000000000004</v>
      </c>
      <c r="F21" s="230"/>
      <c r="G21" s="230"/>
      <c r="H21" s="230"/>
      <c r="I21" s="230"/>
      <c r="J21" s="230"/>
      <c r="K21" s="230"/>
      <c r="L21" s="230"/>
      <c r="M21" s="230"/>
      <c r="N21" s="229"/>
      <c r="O21" s="229"/>
      <c r="P21" s="229"/>
      <c r="Q21" s="229"/>
      <c r="R21" s="230"/>
      <c r="S21" s="230"/>
      <c r="T21" s="230"/>
      <c r="U21" s="230"/>
      <c r="V21" s="230"/>
      <c r="W21" s="230"/>
      <c r="X21" s="230"/>
      <c r="Y21" s="230"/>
      <c r="Z21" s="210"/>
      <c r="AA21" s="210"/>
      <c r="AB21" s="210"/>
      <c r="AC21" s="210"/>
      <c r="AD21" s="210"/>
      <c r="AE21" s="210"/>
      <c r="AF21" s="210"/>
      <c r="AG21" s="210" t="s">
        <v>213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27"/>
      <c r="B22" s="228"/>
      <c r="C22" s="257" t="s">
        <v>225</v>
      </c>
      <c r="D22" s="232"/>
      <c r="E22" s="233">
        <v>1.23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30"/>
      <c r="Z22" s="210"/>
      <c r="AA22" s="210"/>
      <c r="AB22" s="210"/>
      <c r="AC22" s="210"/>
      <c r="AD22" s="210"/>
      <c r="AE22" s="210"/>
      <c r="AF22" s="210"/>
      <c r="AG22" s="210" t="s">
        <v>213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3" x14ac:dyDescent="0.2">
      <c r="A23" s="227"/>
      <c r="B23" s="228"/>
      <c r="C23" s="257" t="s">
        <v>226</v>
      </c>
      <c r="D23" s="232"/>
      <c r="E23" s="233"/>
      <c r="F23" s="230"/>
      <c r="G23" s="230"/>
      <c r="H23" s="230"/>
      <c r="I23" s="230"/>
      <c r="J23" s="230"/>
      <c r="K23" s="230"/>
      <c r="L23" s="230"/>
      <c r="M23" s="230"/>
      <c r="N23" s="229"/>
      <c r="O23" s="229"/>
      <c r="P23" s="229"/>
      <c r="Q23" s="229"/>
      <c r="R23" s="230"/>
      <c r="S23" s="230"/>
      <c r="T23" s="230"/>
      <c r="U23" s="230"/>
      <c r="V23" s="230"/>
      <c r="W23" s="230"/>
      <c r="X23" s="230"/>
      <c r="Y23" s="230"/>
      <c r="Z23" s="210"/>
      <c r="AA23" s="210"/>
      <c r="AB23" s="210"/>
      <c r="AC23" s="210"/>
      <c r="AD23" s="210"/>
      <c r="AE23" s="210"/>
      <c r="AF23" s="210"/>
      <c r="AG23" s="210" t="s">
        <v>213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22.5" outlineLevel="3" x14ac:dyDescent="0.2">
      <c r="A24" s="227"/>
      <c r="B24" s="228"/>
      <c r="C24" s="257" t="s">
        <v>227</v>
      </c>
      <c r="D24" s="232"/>
      <c r="E24" s="233">
        <v>47.456400000000002</v>
      </c>
      <c r="F24" s="230"/>
      <c r="G24" s="230"/>
      <c r="H24" s="230"/>
      <c r="I24" s="230"/>
      <c r="J24" s="230"/>
      <c r="K24" s="230"/>
      <c r="L24" s="230"/>
      <c r="M24" s="230"/>
      <c r="N24" s="229"/>
      <c r="O24" s="229"/>
      <c r="P24" s="229"/>
      <c r="Q24" s="229"/>
      <c r="R24" s="230"/>
      <c r="S24" s="230"/>
      <c r="T24" s="230"/>
      <c r="U24" s="230"/>
      <c r="V24" s="230"/>
      <c r="W24" s="230"/>
      <c r="X24" s="230"/>
      <c r="Y24" s="230"/>
      <c r="Z24" s="210"/>
      <c r="AA24" s="210"/>
      <c r="AB24" s="210"/>
      <c r="AC24" s="210"/>
      <c r="AD24" s="210"/>
      <c r="AE24" s="210"/>
      <c r="AF24" s="210"/>
      <c r="AG24" s="210" t="s">
        <v>213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43">
        <v>3</v>
      </c>
      <c r="B25" s="244" t="s">
        <v>228</v>
      </c>
      <c r="C25" s="256" t="s">
        <v>229</v>
      </c>
      <c r="D25" s="245" t="s">
        <v>230</v>
      </c>
      <c r="E25" s="246">
        <v>5.64</v>
      </c>
      <c r="F25" s="247"/>
      <c r="G25" s="248">
        <f>ROUND(E25*F25,2)</f>
        <v>0</v>
      </c>
      <c r="H25" s="231"/>
      <c r="I25" s="230">
        <f>ROUND(E25*H25,2)</f>
        <v>0</v>
      </c>
      <c r="J25" s="231"/>
      <c r="K25" s="230">
        <f>ROUND(E25*J25,2)</f>
        <v>0</v>
      </c>
      <c r="L25" s="230">
        <v>21</v>
      </c>
      <c r="M25" s="230">
        <f>G25*(1+L25/100)</f>
        <v>0</v>
      </c>
      <c r="N25" s="229">
        <v>8.1999999999999998E-4</v>
      </c>
      <c r="O25" s="229">
        <f>ROUND(E25*N25,2)</f>
        <v>0</v>
      </c>
      <c r="P25" s="229">
        <v>5.5E-2</v>
      </c>
      <c r="Q25" s="229">
        <f>ROUND(E25*P25,2)</f>
        <v>0.31</v>
      </c>
      <c r="R25" s="230"/>
      <c r="S25" s="230" t="s">
        <v>207</v>
      </c>
      <c r="T25" s="230" t="s">
        <v>208</v>
      </c>
      <c r="U25" s="230">
        <v>0.32</v>
      </c>
      <c r="V25" s="230">
        <f>ROUND(E25*U25,2)</f>
        <v>1.8</v>
      </c>
      <c r="W25" s="230"/>
      <c r="X25" s="230" t="s">
        <v>209</v>
      </c>
      <c r="Y25" s="230" t="s">
        <v>210</v>
      </c>
      <c r="Z25" s="210"/>
      <c r="AA25" s="210"/>
      <c r="AB25" s="210"/>
      <c r="AC25" s="210"/>
      <c r="AD25" s="210"/>
      <c r="AE25" s="210"/>
      <c r="AF25" s="210"/>
      <c r="AG25" s="210" t="s">
        <v>211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27"/>
      <c r="B26" s="228"/>
      <c r="C26" s="257" t="s">
        <v>216</v>
      </c>
      <c r="D26" s="232"/>
      <c r="E26" s="233"/>
      <c r="F26" s="230"/>
      <c r="G26" s="230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30"/>
      <c r="Z26" s="210"/>
      <c r="AA26" s="210"/>
      <c r="AB26" s="210"/>
      <c r="AC26" s="210"/>
      <c r="AD26" s="210"/>
      <c r="AE26" s="210"/>
      <c r="AF26" s="210"/>
      <c r="AG26" s="210" t="s">
        <v>213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3" x14ac:dyDescent="0.2">
      <c r="A27" s="227"/>
      <c r="B27" s="228"/>
      <c r="C27" s="257" t="s">
        <v>231</v>
      </c>
      <c r="D27" s="232"/>
      <c r="E27" s="233">
        <v>5.64</v>
      </c>
      <c r="F27" s="230"/>
      <c r="G27" s="230"/>
      <c r="H27" s="230"/>
      <c r="I27" s="230"/>
      <c r="J27" s="230"/>
      <c r="K27" s="230"/>
      <c r="L27" s="230"/>
      <c r="M27" s="230"/>
      <c r="N27" s="229"/>
      <c r="O27" s="229"/>
      <c r="P27" s="229"/>
      <c r="Q27" s="229"/>
      <c r="R27" s="230"/>
      <c r="S27" s="230"/>
      <c r="T27" s="230"/>
      <c r="U27" s="230"/>
      <c r="V27" s="230"/>
      <c r="W27" s="230"/>
      <c r="X27" s="230"/>
      <c r="Y27" s="230"/>
      <c r="Z27" s="210"/>
      <c r="AA27" s="210"/>
      <c r="AB27" s="210"/>
      <c r="AC27" s="210"/>
      <c r="AD27" s="210"/>
      <c r="AE27" s="210"/>
      <c r="AF27" s="210"/>
      <c r="AG27" s="210" t="s">
        <v>213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43">
        <v>4</v>
      </c>
      <c r="B28" s="244" t="s">
        <v>232</v>
      </c>
      <c r="C28" s="256" t="s">
        <v>233</v>
      </c>
      <c r="D28" s="245" t="s">
        <v>230</v>
      </c>
      <c r="E28" s="246">
        <v>5.4279999999999999</v>
      </c>
      <c r="F28" s="247"/>
      <c r="G28" s="248">
        <f>ROUND(E28*F28,2)</f>
        <v>0</v>
      </c>
      <c r="H28" s="231"/>
      <c r="I28" s="230">
        <f>ROUND(E28*H28,2)</f>
        <v>0</v>
      </c>
      <c r="J28" s="231"/>
      <c r="K28" s="230">
        <f>ROUND(E28*J28,2)</f>
        <v>0</v>
      </c>
      <c r="L28" s="230">
        <v>21</v>
      </c>
      <c r="M28" s="230">
        <f>G28*(1+L28/100)</f>
        <v>0</v>
      </c>
      <c r="N28" s="229">
        <v>1.17E-3</v>
      </c>
      <c r="O28" s="229">
        <f>ROUND(E28*N28,2)</f>
        <v>0.01</v>
      </c>
      <c r="P28" s="229">
        <v>7.5999999999999998E-2</v>
      </c>
      <c r="Q28" s="229">
        <f>ROUND(E28*P28,2)</f>
        <v>0.41</v>
      </c>
      <c r="R28" s="230"/>
      <c r="S28" s="230" t="s">
        <v>207</v>
      </c>
      <c r="T28" s="230" t="s">
        <v>208</v>
      </c>
      <c r="U28" s="230">
        <v>0.93899999999999995</v>
      </c>
      <c r="V28" s="230">
        <f>ROUND(E28*U28,2)</f>
        <v>5.0999999999999996</v>
      </c>
      <c r="W28" s="230"/>
      <c r="X28" s="230" t="s">
        <v>209</v>
      </c>
      <c r="Y28" s="230" t="s">
        <v>210</v>
      </c>
      <c r="Z28" s="210"/>
      <c r="AA28" s="210"/>
      <c r="AB28" s="210"/>
      <c r="AC28" s="210"/>
      <c r="AD28" s="210"/>
      <c r="AE28" s="210"/>
      <c r="AF28" s="210"/>
      <c r="AG28" s="210" t="s">
        <v>211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2" x14ac:dyDescent="0.2">
      <c r="A29" s="227"/>
      <c r="B29" s="228"/>
      <c r="C29" s="257" t="s">
        <v>234</v>
      </c>
      <c r="D29" s="232"/>
      <c r="E29" s="233">
        <v>1.728</v>
      </c>
      <c r="F29" s="230"/>
      <c r="G29" s="230"/>
      <c r="H29" s="230"/>
      <c r="I29" s="230"/>
      <c r="J29" s="230"/>
      <c r="K29" s="230"/>
      <c r="L29" s="230"/>
      <c r="M29" s="230"/>
      <c r="N29" s="229"/>
      <c r="O29" s="229"/>
      <c r="P29" s="229"/>
      <c r="Q29" s="229"/>
      <c r="R29" s="230"/>
      <c r="S29" s="230"/>
      <c r="T29" s="230"/>
      <c r="U29" s="230"/>
      <c r="V29" s="230"/>
      <c r="W29" s="230"/>
      <c r="X29" s="230"/>
      <c r="Y29" s="230"/>
      <c r="Z29" s="210"/>
      <c r="AA29" s="210"/>
      <c r="AB29" s="210"/>
      <c r="AC29" s="210"/>
      <c r="AD29" s="210"/>
      <c r="AE29" s="210"/>
      <c r="AF29" s="210"/>
      <c r="AG29" s="210" t="s">
        <v>213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3" x14ac:dyDescent="0.2">
      <c r="A30" s="227"/>
      <c r="B30" s="228"/>
      <c r="C30" s="257" t="s">
        <v>235</v>
      </c>
      <c r="D30" s="232"/>
      <c r="E30" s="233">
        <v>1.8</v>
      </c>
      <c r="F30" s="230"/>
      <c r="G30" s="230"/>
      <c r="H30" s="230"/>
      <c r="I30" s="230"/>
      <c r="J30" s="230"/>
      <c r="K30" s="230"/>
      <c r="L30" s="230"/>
      <c r="M30" s="230"/>
      <c r="N30" s="229"/>
      <c r="O30" s="229"/>
      <c r="P30" s="229"/>
      <c r="Q30" s="229"/>
      <c r="R30" s="230"/>
      <c r="S30" s="230"/>
      <c r="T30" s="230"/>
      <c r="U30" s="230"/>
      <c r="V30" s="230"/>
      <c r="W30" s="230"/>
      <c r="X30" s="230"/>
      <c r="Y30" s="230"/>
      <c r="Z30" s="210"/>
      <c r="AA30" s="210"/>
      <c r="AB30" s="210"/>
      <c r="AC30" s="210"/>
      <c r="AD30" s="210"/>
      <c r="AE30" s="210"/>
      <c r="AF30" s="210"/>
      <c r="AG30" s="210" t="s">
        <v>213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3" x14ac:dyDescent="0.2">
      <c r="A31" s="227"/>
      <c r="B31" s="228"/>
      <c r="C31" s="257" t="s">
        <v>236</v>
      </c>
      <c r="D31" s="232"/>
      <c r="E31" s="233">
        <v>1.9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213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43">
        <v>5</v>
      </c>
      <c r="B32" s="244" t="s">
        <v>237</v>
      </c>
      <c r="C32" s="256" t="s">
        <v>238</v>
      </c>
      <c r="D32" s="245" t="s">
        <v>230</v>
      </c>
      <c r="E32" s="246">
        <v>15.7575</v>
      </c>
      <c r="F32" s="247"/>
      <c r="G32" s="248">
        <f>ROUND(E32*F32,2)</f>
        <v>0</v>
      </c>
      <c r="H32" s="231"/>
      <c r="I32" s="230">
        <f>ROUND(E32*H32,2)</f>
        <v>0</v>
      </c>
      <c r="J32" s="231"/>
      <c r="K32" s="230">
        <f>ROUND(E32*J32,2)</f>
        <v>0</v>
      </c>
      <c r="L32" s="230">
        <v>21</v>
      </c>
      <c r="M32" s="230">
        <f>G32*(1+L32/100)</f>
        <v>0</v>
      </c>
      <c r="N32" s="229">
        <v>0</v>
      </c>
      <c r="O32" s="229">
        <f>ROUND(E32*N32,2)</f>
        <v>0</v>
      </c>
      <c r="P32" s="229">
        <v>8.8999999999999996E-2</v>
      </c>
      <c r="Q32" s="229">
        <f>ROUND(E32*P32,2)</f>
        <v>1.4</v>
      </c>
      <c r="R32" s="230"/>
      <c r="S32" s="230" t="s">
        <v>207</v>
      </c>
      <c r="T32" s="230" t="s">
        <v>208</v>
      </c>
      <c r="U32" s="230">
        <v>0.39</v>
      </c>
      <c r="V32" s="230">
        <f>ROUND(E32*U32,2)</f>
        <v>6.15</v>
      </c>
      <c r="W32" s="230"/>
      <c r="X32" s="230" t="s">
        <v>209</v>
      </c>
      <c r="Y32" s="230" t="s">
        <v>210</v>
      </c>
      <c r="Z32" s="210"/>
      <c r="AA32" s="210"/>
      <c r="AB32" s="210"/>
      <c r="AC32" s="210"/>
      <c r="AD32" s="210"/>
      <c r="AE32" s="210"/>
      <c r="AF32" s="210"/>
      <c r="AG32" s="210" t="s">
        <v>211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2.5" outlineLevel="2" x14ac:dyDescent="0.2">
      <c r="A33" s="227"/>
      <c r="B33" s="228"/>
      <c r="C33" s="257" t="s">
        <v>239</v>
      </c>
      <c r="D33" s="232"/>
      <c r="E33" s="233">
        <v>15.7575</v>
      </c>
      <c r="F33" s="230"/>
      <c r="G33" s="230"/>
      <c r="H33" s="230"/>
      <c r="I33" s="230"/>
      <c r="J33" s="230"/>
      <c r="K33" s="230"/>
      <c r="L33" s="230"/>
      <c r="M33" s="230"/>
      <c r="N33" s="229"/>
      <c r="O33" s="229"/>
      <c r="P33" s="229"/>
      <c r="Q33" s="229"/>
      <c r="R33" s="230"/>
      <c r="S33" s="230"/>
      <c r="T33" s="230"/>
      <c r="U33" s="230"/>
      <c r="V33" s="230"/>
      <c r="W33" s="230"/>
      <c r="X33" s="230"/>
      <c r="Y33" s="230"/>
      <c r="Z33" s="210"/>
      <c r="AA33" s="210"/>
      <c r="AB33" s="210"/>
      <c r="AC33" s="210"/>
      <c r="AD33" s="210"/>
      <c r="AE33" s="210"/>
      <c r="AF33" s="210"/>
      <c r="AG33" s="210" t="s">
        <v>213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ht="22.5" outlineLevel="1" x14ac:dyDescent="0.2">
      <c r="A34" s="243">
        <v>6</v>
      </c>
      <c r="B34" s="244" t="s">
        <v>240</v>
      </c>
      <c r="C34" s="256" t="s">
        <v>241</v>
      </c>
      <c r="D34" s="245" t="s">
        <v>230</v>
      </c>
      <c r="E34" s="246">
        <v>159.82</v>
      </c>
      <c r="F34" s="247"/>
      <c r="G34" s="248">
        <f>ROUND(E34*F34,2)</f>
        <v>0</v>
      </c>
      <c r="H34" s="231"/>
      <c r="I34" s="230">
        <f>ROUND(E34*H34,2)</f>
        <v>0</v>
      </c>
      <c r="J34" s="231"/>
      <c r="K34" s="230">
        <f>ROUND(E34*J34,2)</f>
        <v>0</v>
      </c>
      <c r="L34" s="230">
        <v>21</v>
      </c>
      <c r="M34" s="230">
        <f>G34*(1+L34/100)</f>
        <v>0</v>
      </c>
      <c r="N34" s="229">
        <v>0</v>
      </c>
      <c r="O34" s="229">
        <f>ROUND(E34*N34,2)</f>
        <v>0</v>
      </c>
      <c r="P34" s="229">
        <v>7.0000000000000007E-2</v>
      </c>
      <c r="Q34" s="229">
        <f>ROUND(E34*P34,2)</f>
        <v>11.19</v>
      </c>
      <c r="R34" s="230"/>
      <c r="S34" s="230" t="s">
        <v>207</v>
      </c>
      <c r="T34" s="230" t="s">
        <v>208</v>
      </c>
      <c r="U34" s="230">
        <v>0.15</v>
      </c>
      <c r="V34" s="230">
        <f>ROUND(E34*U34,2)</f>
        <v>23.97</v>
      </c>
      <c r="W34" s="230"/>
      <c r="X34" s="230" t="s">
        <v>209</v>
      </c>
      <c r="Y34" s="230" t="s">
        <v>210</v>
      </c>
      <c r="Z34" s="210"/>
      <c r="AA34" s="210"/>
      <c r="AB34" s="210"/>
      <c r="AC34" s="210"/>
      <c r="AD34" s="210"/>
      <c r="AE34" s="210"/>
      <c r="AF34" s="210"/>
      <c r="AG34" s="210" t="s">
        <v>211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ht="33.75" outlineLevel="2" x14ac:dyDescent="0.2">
      <c r="A35" s="227"/>
      <c r="B35" s="228"/>
      <c r="C35" s="257" t="s">
        <v>242</v>
      </c>
      <c r="D35" s="232"/>
      <c r="E35" s="233">
        <v>159.82</v>
      </c>
      <c r="F35" s="230"/>
      <c r="G35" s="230"/>
      <c r="H35" s="230"/>
      <c r="I35" s="230"/>
      <c r="J35" s="230"/>
      <c r="K35" s="230"/>
      <c r="L35" s="230"/>
      <c r="M35" s="230"/>
      <c r="N35" s="229"/>
      <c r="O35" s="229"/>
      <c r="P35" s="229"/>
      <c r="Q35" s="229"/>
      <c r="R35" s="230"/>
      <c r="S35" s="230"/>
      <c r="T35" s="230"/>
      <c r="U35" s="230"/>
      <c r="V35" s="230"/>
      <c r="W35" s="230"/>
      <c r="X35" s="230"/>
      <c r="Y35" s="230"/>
      <c r="Z35" s="210"/>
      <c r="AA35" s="210"/>
      <c r="AB35" s="210"/>
      <c r="AC35" s="210"/>
      <c r="AD35" s="210"/>
      <c r="AE35" s="210"/>
      <c r="AF35" s="210"/>
      <c r="AG35" s="210" t="s">
        <v>213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22.5" outlineLevel="1" x14ac:dyDescent="0.2">
      <c r="A36" s="243">
        <v>7</v>
      </c>
      <c r="B36" s="244" t="s">
        <v>243</v>
      </c>
      <c r="C36" s="256" t="s">
        <v>244</v>
      </c>
      <c r="D36" s="245" t="s">
        <v>206</v>
      </c>
      <c r="E36" s="246">
        <v>11.5906</v>
      </c>
      <c r="F36" s="247"/>
      <c r="G36" s="248">
        <f>ROUND(E36*F36,2)</f>
        <v>0</v>
      </c>
      <c r="H36" s="231"/>
      <c r="I36" s="230">
        <f>ROUND(E36*H36,2)</f>
        <v>0</v>
      </c>
      <c r="J36" s="231"/>
      <c r="K36" s="230">
        <f>ROUND(E36*J36,2)</f>
        <v>0</v>
      </c>
      <c r="L36" s="230">
        <v>21</v>
      </c>
      <c r="M36" s="230">
        <f>G36*(1+L36/100)</f>
        <v>0</v>
      </c>
      <c r="N36" s="229">
        <v>0</v>
      </c>
      <c r="O36" s="229">
        <f>ROUND(E36*N36,2)</f>
        <v>0</v>
      </c>
      <c r="P36" s="229">
        <v>2.2000000000000002</v>
      </c>
      <c r="Q36" s="229">
        <f>ROUND(E36*P36,2)</f>
        <v>25.5</v>
      </c>
      <c r="R36" s="230"/>
      <c r="S36" s="230" t="s">
        <v>207</v>
      </c>
      <c r="T36" s="230" t="s">
        <v>208</v>
      </c>
      <c r="U36" s="230">
        <v>5.0750000000000002</v>
      </c>
      <c r="V36" s="230">
        <f>ROUND(E36*U36,2)</f>
        <v>58.82</v>
      </c>
      <c r="W36" s="230"/>
      <c r="X36" s="230" t="s">
        <v>209</v>
      </c>
      <c r="Y36" s="230" t="s">
        <v>210</v>
      </c>
      <c r="Z36" s="210"/>
      <c r="AA36" s="210"/>
      <c r="AB36" s="210"/>
      <c r="AC36" s="210"/>
      <c r="AD36" s="210"/>
      <c r="AE36" s="210"/>
      <c r="AF36" s="210"/>
      <c r="AG36" s="210" t="s">
        <v>211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ht="22.5" outlineLevel="2" x14ac:dyDescent="0.2">
      <c r="A37" s="227"/>
      <c r="B37" s="228"/>
      <c r="C37" s="257" t="s">
        <v>245</v>
      </c>
      <c r="D37" s="232"/>
      <c r="E37" s="233">
        <v>11.5906</v>
      </c>
      <c r="F37" s="230"/>
      <c r="G37" s="230"/>
      <c r="H37" s="230"/>
      <c r="I37" s="230"/>
      <c r="J37" s="230"/>
      <c r="K37" s="230"/>
      <c r="L37" s="230"/>
      <c r="M37" s="230"/>
      <c r="N37" s="229"/>
      <c r="O37" s="229"/>
      <c r="P37" s="229"/>
      <c r="Q37" s="229"/>
      <c r="R37" s="230"/>
      <c r="S37" s="230"/>
      <c r="T37" s="230"/>
      <c r="U37" s="230"/>
      <c r="V37" s="230"/>
      <c r="W37" s="230"/>
      <c r="X37" s="230"/>
      <c r="Y37" s="230"/>
      <c r="Z37" s="210"/>
      <c r="AA37" s="210"/>
      <c r="AB37" s="210"/>
      <c r="AC37" s="210"/>
      <c r="AD37" s="210"/>
      <c r="AE37" s="210"/>
      <c r="AF37" s="210"/>
      <c r="AG37" s="210" t="s">
        <v>213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43">
        <v>8</v>
      </c>
      <c r="B38" s="244" t="s">
        <v>246</v>
      </c>
      <c r="C38" s="256" t="s">
        <v>247</v>
      </c>
      <c r="D38" s="245" t="s">
        <v>230</v>
      </c>
      <c r="E38" s="246">
        <v>129.602</v>
      </c>
      <c r="F38" s="247"/>
      <c r="G38" s="248">
        <f>ROUND(E38*F38,2)</f>
        <v>0</v>
      </c>
      <c r="H38" s="231"/>
      <c r="I38" s="230">
        <f>ROUND(E38*H38,2)</f>
        <v>0</v>
      </c>
      <c r="J38" s="231"/>
      <c r="K38" s="230">
        <f>ROUND(E38*J38,2)</f>
        <v>0</v>
      </c>
      <c r="L38" s="230">
        <v>21</v>
      </c>
      <c r="M38" s="230">
        <f>G38*(1+L38/100)</f>
        <v>0</v>
      </c>
      <c r="N38" s="229">
        <v>0</v>
      </c>
      <c r="O38" s="229">
        <f>ROUND(E38*N38,2)</f>
        <v>0</v>
      </c>
      <c r="P38" s="229">
        <v>4.5999999999999999E-2</v>
      </c>
      <c r="Q38" s="229">
        <f>ROUND(E38*P38,2)</f>
        <v>5.96</v>
      </c>
      <c r="R38" s="230"/>
      <c r="S38" s="230" t="s">
        <v>207</v>
      </c>
      <c r="T38" s="230" t="s">
        <v>208</v>
      </c>
      <c r="U38" s="230">
        <v>0.26</v>
      </c>
      <c r="V38" s="230">
        <f>ROUND(E38*U38,2)</f>
        <v>33.700000000000003</v>
      </c>
      <c r="W38" s="230"/>
      <c r="X38" s="230" t="s">
        <v>209</v>
      </c>
      <c r="Y38" s="230" t="s">
        <v>210</v>
      </c>
      <c r="Z38" s="210"/>
      <c r="AA38" s="210"/>
      <c r="AB38" s="210"/>
      <c r="AC38" s="210"/>
      <c r="AD38" s="210"/>
      <c r="AE38" s="210"/>
      <c r="AF38" s="210"/>
      <c r="AG38" s="210" t="s">
        <v>211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ht="45" outlineLevel="2" x14ac:dyDescent="0.2">
      <c r="A39" s="227"/>
      <c r="B39" s="228"/>
      <c r="C39" s="257" t="s">
        <v>248</v>
      </c>
      <c r="D39" s="232"/>
      <c r="E39" s="233">
        <v>129.602</v>
      </c>
      <c r="F39" s="230"/>
      <c r="G39" s="230"/>
      <c r="H39" s="230"/>
      <c r="I39" s="230"/>
      <c r="J39" s="230"/>
      <c r="K39" s="230"/>
      <c r="L39" s="230"/>
      <c r="M39" s="230"/>
      <c r="N39" s="229"/>
      <c r="O39" s="229"/>
      <c r="P39" s="229"/>
      <c r="Q39" s="229"/>
      <c r="R39" s="230"/>
      <c r="S39" s="230"/>
      <c r="T39" s="230"/>
      <c r="U39" s="230"/>
      <c r="V39" s="230"/>
      <c r="W39" s="230"/>
      <c r="X39" s="230"/>
      <c r="Y39" s="230"/>
      <c r="Z39" s="210"/>
      <c r="AA39" s="210"/>
      <c r="AB39" s="210"/>
      <c r="AC39" s="210"/>
      <c r="AD39" s="210"/>
      <c r="AE39" s="210"/>
      <c r="AF39" s="210"/>
      <c r="AG39" s="210" t="s">
        <v>213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3">
        <v>9</v>
      </c>
      <c r="B40" s="244" t="s">
        <v>249</v>
      </c>
      <c r="C40" s="256" t="s">
        <v>250</v>
      </c>
      <c r="D40" s="245" t="s">
        <v>230</v>
      </c>
      <c r="E40" s="246">
        <v>154.50200000000001</v>
      </c>
      <c r="F40" s="247"/>
      <c r="G40" s="248">
        <f>ROUND(E40*F40,2)</f>
        <v>0</v>
      </c>
      <c r="H40" s="231"/>
      <c r="I40" s="230">
        <f>ROUND(E40*H40,2)</f>
        <v>0</v>
      </c>
      <c r="J40" s="231"/>
      <c r="K40" s="230">
        <f>ROUND(E40*J40,2)</f>
        <v>0</v>
      </c>
      <c r="L40" s="230">
        <v>21</v>
      </c>
      <c r="M40" s="230">
        <f>G40*(1+L40/100)</f>
        <v>0</v>
      </c>
      <c r="N40" s="229">
        <v>0</v>
      </c>
      <c r="O40" s="229">
        <f>ROUND(E40*N40,2)</f>
        <v>0</v>
      </c>
      <c r="P40" s="229">
        <v>5.8999999999999997E-2</v>
      </c>
      <c r="Q40" s="229">
        <f>ROUND(E40*P40,2)</f>
        <v>9.1199999999999992</v>
      </c>
      <c r="R40" s="230"/>
      <c r="S40" s="230" t="s">
        <v>207</v>
      </c>
      <c r="T40" s="230" t="s">
        <v>208</v>
      </c>
      <c r="U40" s="230">
        <v>0.3</v>
      </c>
      <c r="V40" s="230">
        <f>ROUND(E40*U40,2)</f>
        <v>46.35</v>
      </c>
      <c r="W40" s="230"/>
      <c r="X40" s="230" t="s">
        <v>209</v>
      </c>
      <c r="Y40" s="230" t="s">
        <v>210</v>
      </c>
      <c r="Z40" s="210"/>
      <c r="AA40" s="210"/>
      <c r="AB40" s="210"/>
      <c r="AC40" s="210"/>
      <c r="AD40" s="210"/>
      <c r="AE40" s="210"/>
      <c r="AF40" s="210"/>
      <c r="AG40" s="210" t="s">
        <v>211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ht="45" outlineLevel="2" x14ac:dyDescent="0.2">
      <c r="A41" s="227"/>
      <c r="B41" s="228"/>
      <c r="C41" s="257" t="s">
        <v>251</v>
      </c>
      <c r="D41" s="232"/>
      <c r="E41" s="233">
        <v>154.50200000000001</v>
      </c>
      <c r="F41" s="230"/>
      <c r="G41" s="230"/>
      <c r="H41" s="230"/>
      <c r="I41" s="230"/>
      <c r="J41" s="230"/>
      <c r="K41" s="230"/>
      <c r="L41" s="230"/>
      <c r="M41" s="230"/>
      <c r="N41" s="229"/>
      <c r="O41" s="229"/>
      <c r="P41" s="229"/>
      <c r="Q41" s="229"/>
      <c r="R41" s="230"/>
      <c r="S41" s="230"/>
      <c r="T41" s="230"/>
      <c r="U41" s="230"/>
      <c r="V41" s="230"/>
      <c r="W41" s="230"/>
      <c r="X41" s="230"/>
      <c r="Y41" s="230"/>
      <c r="Z41" s="210"/>
      <c r="AA41" s="210"/>
      <c r="AB41" s="210"/>
      <c r="AC41" s="210"/>
      <c r="AD41" s="210"/>
      <c r="AE41" s="210"/>
      <c r="AF41" s="210"/>
      <c r="AG41" s="210" t="s">
        <v>213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43">
        <v>10</v>
      </c>
      <c r="B42" s="244" t="s">
        <v>252</v>
      </c>
      <c r="C42" s="256" t="s">
        <v>253</v>
      </c>
      <c r="D42" s="245" t="s">
        <v>230</v>
      </c>
      <c r="E42" s="246">
        <v>10.528</v>
      </c>
      <c r="F42" s="247"/>
      <c r="G42" s="248">
        <f>ROUND(E42*F42,2)</f>
        <v>0</v>
      </c>
      <c r="H42" s="231"/>
      <c r="I42" s="230">
        <f>ROUND(E42*H42,2)</f>
        <v>0</v>
      </c>
      <c r="J42" s="231"/>
      <c r="K42" s="230">
        <f>ROUND(E42*J42,2)</f>
        <v>0</v>
      </c>
      <c r="L42" s="230">
        <v>21</v>
      </c>
      <c r="M42" s="230">
        <f>G42*(1+L42/100)</f>
        <v>0</v>
      </c>
      <c r="N42" s="229">
        <v>5.5999999999999995E-4</v>
      </c>
      <c r="O42" s="229">
        <f>ROUND(E42*N42,2)</f>
        <v>0.01</v>
      </c>
      <c r="P42" s="229">
        <v>6.6000000000000003E-2</v>
      </c>
      <c r="Q42" s="229">
        <f>ROUND(E42*P42,2)</f>
        <v>0.69</v>
      </c>
      <c r="R42" s="230"/>
      <c r="S42" s="230" t="s">
        <v>207</v>
      </c>
      <c r="T42" s="230" t="s">
        <v>208</v>
      </c>
      <c r="U42" s="230">
        <v>0.34699999999999998</v>
      </c>
      <c r="V42" s="230">
        <f>ROUND(E42*U42,2)</f>
        <v>3.65</v>
      </c>
      <c r="W42" s="230"/>
      <c r="X42" s="230" t="s">
        <v>209</v>
      </c>
      <c r="Y42" s="230" t="s">
        <v>210</v>
      </c>
      <c r="Z42" s="210"/>
      <c r="AA42" s="210"/>
      <c r="AB42" s="210"/>
      <c r="AC42" s="210"/>
      <c r="AD42" s="210"/>
      <c r="AE42" s="210"/>
      <c r="AF42" s="210"/>
      <c r="AG42" s="210" t="s">
        <v>211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2" x14ac:dyDescent="0.2">
      <c r="A43" s="227"/>
      <c r="B43" s="228"/>
      <c r="C43" s="257" t="s">
        <v>254</v>
      </c>
      <c r="D43" s="232"/>
      <c r="E43" s="233">
        <v>10.528</v>
      </c>
      <c r="F43" s="230"/>
      <c r="G43" s="230"/>
      <c r="H43" s="230"/>
      <c r="I43" s="230"/>
      <c r="J43" s="230"/>
      <c r="K43" s="230"/>
      <c r="L43" s="230"/>
      <c r="M43" s="230"/>
      <c r="N43" s="229"/>
      <c r="O43" s="229"/>
      <c r="P43" s="229"/>
      <c r="Q43" s="229"/>
      <c r="R43" s="230"/>
      <c r="S43" s="230"/>
      <c r="T43" s="230"/>
      <c r="U43" s="230"/>
      <c r="V43" s="230"/>
      <c r="W43" s="230"/>
      <c r="X43" s="230"/>
      <c r="Y43" s="230"/>
      <c r="Z43" s="210"/>
      <c r="AA43" s="210"/>
      <c r="AB43" s="210"/>
      <c r="AC43" s="210"/>
      <c r="AD43" s="210"/>
      <c r="AE43" s="210"/>
      <c r="AF43" s="210"/>
      <c r="AG43" s="210" t="s">
        <v>213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43">
        <v>11</v>
      </c>
      <c r="B44" s="244" t="s">
        <v>255</v>
      </c>
      <c r="C44" s="256" t="s">
        <v>256</v>
      </c>
      <c r="D44" s="245" t="s">
        <v>230</v>
      </c>
      <c r="E44" s="246">
        <v>2.6880000000000002</v>
      </c>
      <c r="F44" s="247"/>
      <c r="G44" s="248">
        <f>ROUND(E44*F44,2)</f>
        <v>0</v>
      </c>
      <c r="H44" s="231"/>
      <c r="I44" s="230">
        <f>ROUND(E44*H44,2)</f>
        <v>0</v>
      </c>
      <c r="J44" s="231"/>
      <c r="K44" s="230">
        <f>ROUND(E44*J44,2)</f>
        <v>0</v>
      </c>
      <c r="L44" s="230">
        <v>21</v>
      </c>
      <c r="M44" s="230">
        <f>G44*(1+L44/100)</f>
        <v>0</v>
      </c>
      <c r="N44" s="229">
        <v>8.3000000000000001E-4</v>
      </c>
      <c r="O44" s="229">
        <f>ROUND(E44*N44,2)</f>
        <v>0</v>
      </c>
      <c r="P44" s="229">
        <v>0.06</v>
      </c>
      <c r="Q44" s="229">
        <f>ROUND(E44*P44,2)</f>
        <v>0.16</v>
      </c>
      <c r="R44" s="230"/>
      <c r="S44" s="230" t="s">
        <v>207</v>
      </c>
      <c r="T44" s="230" t="s">
        <v>208</v>
      </c>
      <c r="U44" s="230">
        <v>0.55600000000000005</v>
      </c>
      <c r="V44" s="230">
        <f>ROUND(E44*U44,2)</f>
        <v>1.49</v>
      </c>
      <c r="W44" s="230"/>
      <c r="X44" s="230" t="s">
        <v>209</v>
      </c>
      <c r="Y44" s="230" t="s">
        <v>210</v>
      </c>
      <c r="Z44" s="210"/>
      <c r="AA44" s="210"/>
      <c r="AB44" s="210"/>
      <c r="AC44" s="210"/>
      <c r="AD44" s="210"/>
      <c r="AE44" s="210"/>
      <c r="AF44" s="210"/>
      <c r="AG44" s="210" t="s">
        <v>211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2" x14ac:dyDescent="0.2">
      <c r="A45" s="227"/>
      <c r="B45" s="228"/>
      <c r="C45" s="257" t="s">
        <v>257</v>
      </c>
      <c r="D45" s="232"/>
      <c r="E45" s="233">
        <v>2.6880000000000002</v>
      </c>
      <c r="F45" s="230"/>
      <c r="G45" s="230"/>
      <c r="H45" s="230"/>
      <c r="I45" s="230"/>
      <c r="J45" s="230"/>
      <c r="K45" s="230"/>
      <c r="L45" s="230"/>
      <c r="M45" s="230"/>
      <c r="N45" s="229"/>
      <c r="O45" s="229"/>
      <c r="P45" s="229"/>
      <c r="Q45" s="229"/>
      <c r="R45" s="230"/>
      <c r="S45" s="230"/>
      <c r="T45" s="230"/>
      <c r="U45" s="230"/>
      <c r="V45" s="230"/>
      <c r="W45" s="230"/>
      <c r="X45" s="230"/>
      <c r="Y45" s="230"/>
      <c r="Z45" s="210"/>
      <c r="AA45" s="210"/>
      <c r="AB45" s="210"/>
      <c r="AC45" s="210"/>
      <c r="AD45" s="210"/>
      <c r="AE45" s="210"/>
      <c r="AF45" s="210"/>
      <c r="AG45" s="210" t="s">
        <v>213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43">
        <v>12</v>
      </c>
      <c r="B46" s="244" t="s">
        <v>258</v>
      </c>
      <c r="C46" s="256" t="s">
        <v>259</v>
      </c>
      <c r="D46" s="245" t="s">
        <v>260</v>
      </c>
      <c r="E46" s="246">
        <v>3</v>
      </c>
      <c r="F46" s="247"/>
      <c r="G46" s="248">
        <f>ROUND(E46*F46,2)</f>
        <v>0</v>
      </c>
      <c r="H46" s="231"/>
      <c r="I46" s="230">
        <f>ROUND(E46*H46,2)</f>
        <v>0</v>
      </c>
      <c r="J46" s="231"/>
      <c r="K46" s="230">
        <f>ROUND(E46*J46,2)</f>
        <v>0</v>
      </c>
      <c r="L46" s="230">
        <v>21</v>
      </c>
      <c r="M46" s="230">
        <f>G46*(1+L46/100)</f>
        <v>0</v>
      </c>
      <c r="N46" s="229">
        <v>0</v>
      </c>
      <c r="O46" s="229">
        <f>ROUND(E46*N46,2)</f>
        <v>0</v>
      </c>
      <c r="P46" s="229">
        <v>0</v>
      </c>
      <c r="Q46" s="229">
        <f>ROUND(E46*P46,2)</f>
        <v>0</v>
      </c>
      <c r="R46" s="230"/>
      <c r="S46" s="230" t="s">
        <v>207</v>
      </c>
      <c r="T46" s="230" t="s">
        <v>208</v>
      </c>
      <c r="U46" s="230">
        <v>0.08</v>
      </c>
      <c r="V46" s="230">
        <f>ROUND(E46*U46,2)</f>
        <v>0.24</v>
      </c>
      <c r="W46" s="230"/>
      <c r="X46" s="230" t="s">
        <v>209</v>
      </c>
      <c r="Y46" s="230" t="s">
        <v>210</v>
      </c>
      <c r="Z46" s="210"/>
      <c r="AA46" s="210"/>
      <c r="AB46" s="210"/>
      <c r="AC46" s="210"/>
      <c r="AD46" s="210"/>
      <c r="AE46" s="210"/>
      <c r="AF46" s="210"/>
      <c r="AG46" s="210" t="s">
        <v>211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2" x14ac:dyDescent="0.2">
      <c r="A47" s="227"/>
      <c r="B47" s="228"/>
      <c r="C47" s="257" t="s">
        <v>261</v>
      </c>
      <c r="D47" s="232"/>
      <c r="E47" s="233">
        <v>3</v>
      </c>
      <c r="F47" s="230"/>
      <c r="G47" s="230"/>
      <c r="H47" s="230"/>
      <c r="I47" s="230"/>
      <c r="J47" s="230"/>
      <c r="K47" s="230"/>
      <c r="L47" s="230"/>
      <c r="M47" s="230"/>
      <c r="N47" s="229"/>
      <c r="O47" s="229"/>
      <c r="P47" s="229"/>
      <c r="Q47" s="229"/>
      <c r="R47" s="230"/>
      <c r="S47" s="230"/>
      <c r="T47" s="230"/>
      <c r="U47" s="230"/>
      <c r="V47" s="230"/>
      <c r="W47" s="230"/>
      <c r="X47" s="230"/>
      <c r="Y47" s="230"/>
      <c r="Z47" s="210"/>
      <c r="AA47" s="210"/>
      <c r="AB47" s="210"/>
      <c r="AC47" s="210"/>
      <c r="AD47" s="210"/>
      <c r="AE47" s="210"/>
      <c r="AF47" s="210"/>
      <c r="AG47" s="210" t="s">
        <v>213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43">
        <v>13</v>
      </c>
      <c r="B48" s="244" t="s">
        <v>262</v>
      </c>
      <c r="C48" s="256" t="s">
        <v>263</v>
      </c>
      <c r="D48" s="245" t="s">
        <v>260</v>
      </c>
      <c r="E48" s="246">
        <v>6</v>
      </c>
      <c r="F48" s="247"/>
      <c r="G48" s="248">
        <f>ROUND(E48*F48,2)</f>
        <v>0</v>
      </c>
      <c r="H48" s="231"/>
      <c r="I48" s="230">
        <f>ROUND(E48*H48,2)</f>
        <v>0</v>
      </c>
      <c r="J48" s="231"/>
      <c r="K48" s="230">
        <f>ROUND(E48*J48,2)</f>
        <v>0</v>
      </c>
      <c r="L48" s="230">
        <v>21</v>
      </c>
      <c r="M48" s="230">
        <f>G48*(1+L48/100)</f>
        <v>0</v>
      </c>
      <c r="N48" s="229">
        <v>0</v>
      </c>
      <c r="O48" s="229">
        <f>ROUND(E48*N48,2)</f>
        <v>0</v>
      </c>
      <c r="P48" s="229">
        <v>0</v>
      </c>
      <c r="Q48" s="229">
        <f>ROUND(E48*P48,2)</f>
        <v>0</v>
      </c>
      <c r="R48" s="230"/>
      <c r="S48" s="230" t="s">
        <v>207</v>
      </c>
      <c r="T48" s="230" t="s">
        <v>208</v>
      </c>
      <c r="U48" s="230">
        <v>0.28000000000000003</v>
      </c>
      <c r="V48" s="230">
        <f>ROUND(E48*U48,2)</f>
        <v>1.68</v>
      </c>
      <c r="W48" s="230"/>
      <c r="X48" s="230" t="s">
        <v>209</v>
      </c>
      <c r="Y48" s="230" t="s">
        <v>210</v>
      </c>
      <c r="Z48" s="210"/>
      <c r="AA48" s="210"/>
      <c r="AB48" s="210"/>
      <c r="AC48" s="210"/>
      <c r="AD48" s="210"/>
      <c r="AE48" s="210"/>
      <c r="AF48" s="210"/>
      <c r="AG48" s="210" t="s">
        <v>211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2" x14ac:dyDescent="0.2">
      <c r="A49" s="227"/>
      <c r="B49" s="228"/>
      <c r="C49" s="257" t="s">
        <v>264</v>
      </c>
      <c r="D49" s="232"/>
      <c r="E49" s="233">
        <v>6</v>
      </c>
      <c r="F49" s="230"/>
      <c r="G49" s="230"/>
      <c r="H49" s="230"/>
      <c r="I49" s="230"/>
      <c r="J49" s="230"/>
      <c r="K49" s="230"/>
      <c r="L49" s="230"/>
      <c r="M49" s="230"/>
      <c r="N49" s="229"/>
      <c r="O49" s="229"/>
      <c r="P49" s="229"/>
      <c r="Q49" s="229"/>
      <c r="R49" s="230"/>
      <c r="S49" s="230"/>
      <c r="T49" s="230"/>
      <c r="U49" s="230"/>
      <c r="V49" s="230"/>
      <c r="W49" s="230"/>
      <c r="X49" s="230"/>
      <c r="Y49" s="230"/>
      <c r="Z49" s="210"/>
      <c r="AA49" s="210"/>
      <c r="AB49" s="210"/>
      <c r="AC49" s="210"/>
      <c r="AD49" s="210"/>
      <c r="AE49" s="210"/>
      <c r="AF49" s="210"/>
      <c r="AG49" s="210" t="s">
        <v>213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43">
        <v>14</v>
      </c>
      <c r="B50" s="244" t="s">
        <v>265</v>
      </c>
      <c r="C50" s="256" t="s">
        <v>266</v>
      </c>
      <c r="D50" s="245" t="s">
        <v>206</v>
      </c>
      <c r="E50" s="246">
        <v>15.468500000000001</v>
      </c>
      <c r="F50" s="247"/>
      <c r="G50" s="248">
        <f>ROUND(E50*F50,2)</f>
        <v>0</v>
      </c>
      <c r="H50" s="231"/>
      <c r="I50" s="230">
        <f>ROUND(E50*H50,2)</f>
        <v>0</v>
      </c>
      <c r="J50" s="231"/>
      <c r="K50" s="230">
        <f>ROUND(E50*J50,2)</f>
        <v>0</v>
      </c>
      <c r="L50" s="230">
        <v>21</v>
      </c>
      <c r="M50" s="230">
        <f>G50*(1+L50/100)</f>
        <v>0</v>
      </c>
      <c r="N50" s="229">
        <v>0</v>
      </c>
      <c r="O50" s="229">
        <f>ROUND(E50*N50,2)</f>
        <v>0</v>
      </c>
      <c r="P50" s="229">
        <v>2</v>
      </c>
      <c r="Q50" s="229">
        <f>ROUND(E50*P50,2)</f>
        <v>30.94</v>
      </c>
      <c r="R50" s="230"/>
      <c r="S50" s="230" t="s">
        <v>207</v>
      </c>
      <c r="T50" s="230" t="s">
        <v>208</v>
      </c>
      <c r="U50" s="230">
        <v>6.4359999999999999</v>
      </c>
      <c r="V50" s="230">
        <f>ROUND(E50*U50,2)</f>
        <v>99.56</v>
      </c>
      <c r="W50" s="230"/>
      <c r="X50" s="230" t="s">
        <v>209</v>
      </c>
      <c r="Y50" s="230" t="s">
        <v>210</v>
      </c>
      <c r="Z50" s="210"/>
      <c r="AA50" s="210"/>
      <c r="AB50" s="210"/>
      <c r="AC50" s="210"/>
      <c r="AD50" s="210"/>
      <c r="AE50" s="210"/>
      <c r="AF50" s="210"/>
      <c r="AG50" s="210" t="s">
        <v>211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2" x14ac:dyDescent="0.2">
      <c r="A51" s="227"/>
      <c r="B51" s="228"/>
      <c r="C51" s="257" t="s">
        <v>216</v>
      </c>
      <c r="D51" s="232"/>
      <c r="E51" s="233"/>
      <c r="F51" s="230"/>
      <c r="G51" s="230"/>
      <c r="H51" s="230"/>
      <c r="I51" s="230"/>
      <c r="J51" s="230"/>
      <c r="K51" s="230"/>
      <c r="L51" s="230"/>
      <c r="M51" s="230"/>
      <c r="N51" s="229"/>
      <c r="O51" s="229"/>
      <c r="P51" s="229"/>
      <c r="Q51" s="229"/>
      <c r="R51" s="230"/>
      <c r="S51" s="230"/>
      <c r="T51" s="230"/>
      <c r="U51" s="230"/>
      <c r="V51" s="230"/>
      <c r="W51" s="230"/>
      <c r="X51" s="230"/>
      <c r="Y51" s="230"/>
      <c r="Z51" s="210"/>
      <c r="AA51" s="210"/>
      <c r="AB51" s="210"/>
      <c r="AC51" s="210"/>
      <c r="AD51" s="210"/>
      <c r="AE51" s="210"/>
      <c r="AF51" s="210"/>
      <c r="AG51" s="210" t="s">
        <v>213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3" x14ac:dyDescent="0.2">
      <c r="A52" s="227"/>
      <c r="B52" s="228"/>
      <c r="C52" s="257" t="s">
        <v>267</v>
      </c>
      <c r="D52" s="232"/>
      <c r="E52" s="233">
        <v>0.29349999999999998</v>
      </c>
      <c r="F52" s="230"/>
      <c r="G52" s="230"/>
      <c r="H52" s="230"/>
      <c r="I52" s="230"/>
      <c r="J52" s="230"/>
      <c r="K52" s="230"/>
      <c r="L52" s="230"/>
      <c r="M52" s="230"/>
      <c r="N52" s="229"/>
      <c r="O52" s="229"/>
      <c r="P52" s="229"/>
      <c r="Q52" s="229"/>
      <c r="R52" s="230"/>
      <c r="S52" s="230"/>
      <c r="T52" s="230"/>
      <c r="U52" s="230"/>
      <c r="V52" s="230"/>
      <c r="W52" s="230"/>
      <c r="X52" s="230"/>
      <c r="Y52" s="230"/>
      <c r="Z52" s="210"/>
      <c r="AA52" s="210"/>
      <c r="AB52" s="210"/>
      <c r="AC52" s="210"/>
      <c r="AD52" s="210"/>
      <c r="AE52" s="210"/>
      <c r="AF52" s="210"/>
      <c r="AG52" s="210" t="s">
        <v>213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3" x14ac:dyDescent="0.2">
      <c r="A53" s="227"/>
      <c r="B53" s="228"/>
      <c r="C53" s="257" t="s">
        <v>268</v>
      </c>
      <c r="D53" s="232"/>
      <c r="E53" s="233">
        <v>10.8</v>
      </c>
      <c r="F53" s="230"/>
      <c r="G53" s="230"/>
      <c r="H53" s="230"/>
      <c r="I53" s="230"/>
      <c r="J53" s="230"/>
      <c r="K53" s="230"/>
      <c r="L53" s="230"/>
      <c r="M53" s="230"/>
      <c r="N53" s="229"/>
      <c r="O53" s="229"/>
      <c r="P53" s="229"/>
      <c r="Q53" s="229"/>
      <c r="R53" s="230"/>
      <c r="S53" s="230"/>
      <c r="T53" s="230"/>
      <c r="U53" s="230"/>
      <c r="V53" s="230"/>
      <c r="W53" s="230"/>
      <c r="X53" s="230"/>
      <c r="Y53" s="230"/>
      <c r="Z53" s="210"/>
      <c r="AA53" s="210"/>
      <c r="AB53" s="210"/>
      <c r="AC53" s="210"/>
      <c r="AD53" s="210"/>
      <c r="AE53" s="210"/>
      <c r="AF53" s="210"/>
      <c r="AG53" s="210" t="s">
        <v>213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ht="33.75" outlineLevel="3" x14ac:dyDescent="0.2">
      <c r="A54" s="227"/>
      <c r="B54" s="228"/>
      <c r="C54" s="257" t="s">
        <v>269</v>
      </c>
      <c r="D54" s="232"/>
      <c r="E54" s="233">
        <v>4.375</v>
      </c>
      <c r="F54" s="230"/>
      <c r="G54" s="230"/>
      <c r="H54" s="230"/>
      <c r="I54" s="230"/>
      <c r="J54" s="230"/>
      <c r="K54" s="230"/>
      <c r="L54" s="230"/>
      <c r="M54" s="230"/>
      <c r="N54" s="229"/>
      <c r="O54" s="229"/>
      <c r="P54" s="229"/>
      <c r="Q54" s="229"/>
      <c r="R54" s="230"/>
      <c r="S54" s="230"/>
      <c r="T54" s="230"/>
      <c r="U54" s="230"/>
      <c r="V54" s="230"/>
      <c r="W54" s="230"/>
      <c r="X54" s="230"/>
      <c r="Y54" s="230"/>
      <c r="Z54" s="210"/>
      <c r="AA54" s="210"/>
      <c r="AB54" s="210"/>
      <c r="AC54" s="210"/>
      <c r="AD54" s="210"/>
      <c r="AE54" s="210"/>
      <c r="AF54" s="210"/>
      <c r="AG54" s="210" t="s">
        <v>213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43">
        <v>15</v>
      </c>
      <c r="B55" s="244" t="s">
        <v>270</v>
      </c>
      <c r="C55" s="256" t="s">
        <v>271</v>
      </c>
      <c r="D55" s="245" t="s">
        <v>206</v>
      </c>
      <c r="E55" s="246">
        <v>51.03</v>
      </c>
      <c r="F55" s="247"/>
      <c r="G55" s="248">
        <f>ROUND(E55*F55,2)</f>
        <v>0</v>
      </c>
      <c r="H55" s="231"/>
      <c r="I55" s="230">
        <f>ROUND(E55*H55,2)</f>
        <v>0</v>
      </c>
      <c r="J55" s="231"/>
      <c r="K55" s="230">
        <f>ROUND(E55*J55,2)</f>
        <v>0</v>
      </c>
      <c r="L55" s="230">
        <v>21</v>
      </c>
      <c r="M55" s="230">
        <f>G55*(1+L55/100)</f>
        <v>0</v>
      </c>
      <c r="N55" s="229">
        <v>0</v>
      </c>
      <c r="O55" s="229">
        <f>ROUND(E55*N55,2)</f>
        <v>0</v>
      </c>
      <c r="P55" s="229">
        <v>1.5940000000000001</v>
      </c>
      <c r="Q55" s="229">
        <f>ROUND(E55*P55,2)</f>
        <v>81.34</v>
      </c>
      <c r="R55" s="230"/>
      <c r="S55" s="230" t="s">
        <v>207</v>
      </c>
      <c r="T55" s="230" t="s">
        <v>208</v>
      </c>
      <c r="U55" s="230">
        <v>2.42</v>
      </c>
      <c r="V55" s="230">
        <f>ROUND(E55*U55,2)</f>
        <v>123.49</v>
      </c>
      <c r="W55" s="230"/>
      <c r="X55" s="230" t="s">
        <v>209</v>
      </c>
      <c r="Y55" s="230" t="s">
        <v>210</v>
      </c>
      <c r="Z55" s="210"/>
      <c r="AA55" s="210"/>
      <c r="AB55" s="210"/>
      <c r="AC55" s="210"/>
      <c r="AD55" s="210"/>
      <c r="AE55" s="210"/>
      <c r="AF55" s="210"/>
      <c r="AG55" s="210" t="s">
        <v>211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2" x14ac:dyDescent="0.2">
      <c r="A56" s="227"/>
      <c r="B56" s="228"/>
      <c r="C56" s="257" t="s">
        <v>272</v>
      </c>
      <c r="D56" s="232"/>
      <c r="E56" s="233">
        <v>51.03</v>
      </c>
      <c r="F56" s="230"/>
      <c r="G56" s="230"/>
      <c r="H56" s="230"/>
      <c r="I56" s="230"/>
      <c r="J56" s="230"/>
      <c r="K56" s="230"/>
      <c r="L56" s="230"/>
      <c r="M56" s="230"/>
      <c r="N56" s="229"/>
      <c r="O56" s="229"/>
      <c r="P56" s="229"/>
      <c r="Q56" s="229"/>
      <c r="R56" s="230"/>
      <c r="S56" s="230"/>
      <c r="T56" s="230"/>
      <c r="U56" s="230"/>
      <c r="V56" s="230"/>
      <c r="W56" s="230"/>
      <c r="X56" s="230"/>
      <c r="Y56" s="230"/>
      <c r="Z56" s="210"/>
      <c r="AA56" s="210"/>
      <c r="AB56" s="210"/>
      <c r="AC56" s="210"/>
      <c r="AD56" s="210"/>
      <c r="AE56" s="210"/>
      <c r="AF56" s="210"/>
      <c r="AG56" s="210" t="s">
        <v>213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43">
        <v>16</v>
      </c>
      <c r="B57" s="244" t="s">
        <v>273</v>
      </c>
      <c r="C57" s="256" t="s">
        <v>274</v>
      </c>
      <c r="D57" s="245" t="s">
        <v>275</v>
      </c>
      <c r="E57" s="246">
        <v>123.49</v>
      </c>
      <c r="F57" s="247"/>
      <c r="G57" s="248">
        <f>ROUND(E57*F57,2)</f>
        <v>0</v>
      </c>
      <c r="H57" s="231"/>
      <c r="I57" s="230">
        <f>ROUND(E57*H57,2)</f>
        <v>0</v>
      </c>
      <c r="J57" s="231"/>
      <c r="K57" s="230">
        <f>ROUND(E57*J57,2)</f>
        <v>0</v>
      </c>
      <c r="L57" s="230">
        <v>21</v>
      </c>
      <c r="M57" s="230">
        <f>G57*(1+L57/100)</f>
        <v>0</v>
      </c>
      <c r="N57" s="229">
        <v>0</v>
      </c>
      <c r="O57" s="229">
        <f>ROUND(E57*N57,2)</f>
        <v>0</v>
      </c>
      <c r="P57" s="229">
        <v>0</v>
      </c>
      <c r="Q57" s="229">
        <f>ROUND(E57*P57,2)</f>
        <v>0</v>
      </c>
      <c r="R57" s="230" t="s">
        <v>276</v>
      </c>
      <c r="S57" s="230" t="s">
        <v>207</v>
      </c>
      <c r="T57" s="230" t="s">
        <v>208</v>
      </c>
      <c r="U57" s="230">
        <v>0</v>
      </c>
      <c r="V57" s="230">
        <f>ROUND(E57*U57,2)</f>
        <v>0</v>
      </c>
      <c r="W57" s="230"/>
      <c r="X57" s="230" t="s">
        <v>277</v>
      </c>
      <c r="Y57" s="230" t="s">
        <v>210</v>
      </c>
      <c r="Z57" s="210"/>
      <c r="AA57" s="210"/>
      <c r="AB57" s="210"/>
      <c r="AC57" s="210"/>
      <c r="AD57" s="210"/>
      <c r="AE57" s="210"/>
      <c r="AF57" s="210"/>
      <c r="AG57" s="210" t="s">
        <v>278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2" x14ac:dyDescent="0.2">
      <c r="A58" s="227"/>
      <c r="B58" s="228"/>
      <c r="C58" s="257" t="s">
        <v>279</v>
      </c>
      <c r="D58" s="232"/>
      <c r="E58" s="233">
        <v>123.49</v>
      </c>
      <c r="F58" s="230"/>
      <c r="G58" s="230"/>
      <c r="H58" s="230"/>
      <c r="I58" s="230"/>
      <c r="J58" s="230"/>
      <c r="K58" s="230"/>
      <c r="L58" s="230"/>
      <c r="M58" s="230"/>
      <c r="N58" s="229"/>
      <c r="O58" s="229"/>
      <c r="P58" s="229"/>
      <c r="Q58" s="229"/>
      <c r="R58" s="230"/>
      <c r="S58" s="230"/>
      <c r="T58" s="230"/>
      <c r="U58" s="230"/>
      <c r="V58" s="230"/>
      <c r="W58" s="230"/>
      <c r="X58" s="230"/>
      <c r="Y58" s="230"/>
      <c r="Z58" s="210"/>
      <c r="AA58" s="210"/>
      <c r="AB58" s="210"/>
      <c r="AC58" s="210"/>
      <c r="AD58" s="210"/>
      <c r="AE58" s="210"/>
      <c r="AF58" s="210"/>
      <c r="AG58" s="210" t="s">
        <v>213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43">
        <v>17</v>
      </c>
      <c r="B59" s="244" t="s">
        <v>280</v>
      </c>
      <c r="C59" s="256" t="s">
        <v>281</v>
      </c>
      <c r="D59" s="245" t="s">
        <v>260</v>
      </c>
      <c r="E59" s="246">
        <v>72</v>
      </c>
      <c r="F59" s="247"/>
      <c r="G59" s="248">
        <f>ROUND(E59*F59,2)</f>
        <v>0</v>
      </c>
      <c r="H59" s="231"/>
      <c r="I59" s="230">
        <f>ROUND(E59*H59,2)</f>
        <v>0</v>
      </c>
      <c r="J59" s="231"/>
      <c r="K59" s="230">
        <f>ROUND(E59*J59,2)</f>
        <v>0</v>
      </c>
      <c r="L59" s="230">
        <v>21</v>
      </c>
      <c r="M59" s="230">
        <f>G59*(1+L59/100)</f>
        <v>0</v>
      </c>
      <c r="N59" s="229">
        <v>0</v>
      </c>
      <c r="O59" s="229">
        <f>ROUND(E59*N59,2)</f>
        <v>0</v>
      </c>
      <c r="P59" s="229">
        <v>5.4</v>
      </c>
      <c r="Q59" s="229">
        <f>ROUND(E59*P59,2)</f>
        <v>388.8</v>
      </c>
      <c r="R59" s="230"/>
      <c r="S59" s="230" t="s">
        <v>207</v>
      </c>
      <c r="T59" s="230" t="s">
        <v>208</v>
      </c>
      <c r="U59" s="230">
        <v>0.95679999999999998</v>
      </c>
      <c r="V59" s="230">
        <f>ROUND(E59*U59,2)</f>
        <v>68.89</v>
      </c>
      <c r="W59" s="230"/>
      <c r="X59" s="230" t="s">
        <v>209</v>
      </c>
      <c r="Y59" s="230" t="s">
        <v>210</v>
      </c>
      <c r="Z59" s="210"/>
      <c r="AA59" s="210"/>
      <c r="AB59" s="210"/>
      <c r="AC59" s="210"/>
      <c r="AD59" s="210"/>
      <c r="AE59" s="210"/>
      <c r="AF59" s="210"/>
      <c r="AG59" s="210" t="s">
        <v>211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ht="22.5" outlineLevel="2" x14ac:dyDescent="0.2">
      <c r="A60" s="227"/>
      <c r="B60" s="228"/>
      <c r="C60" s="257" t="s">
        <v>282</v>
      </c>
      <c r="D60" s="232"/>
      <c r="E60" s="233">
        <v>36</v>
      </c>
      <c r="F60" s="230"/>
      <c r="G60" s="230"/>
      <c r="H60" s="230"/>
      <c r="I60" s="230"/>
      <c r="J60" s="230"/>
      <c r="K60" s="230"/>
      <c r="L60" s="230"/>
      <c r="M60" s="230"/>
      <c r="N60" s="229"/>
      <c r="O60" s="229"/>
      <c r="P60" s="229"/>
      <c r="Q60" s="229"/>
      <c r="R60" s="230"/>
      <c r="S60" s="230"/>
      <c r="T60" s="230"/>
      <c r="U60" s="230"/>
      <c r="V60" s="230"/>
      <c r="W60" s="230"/>
      <c r="X60" s="230"/>
      <c r="Y60" s="230"/>
      <c r="Z60" s="210"/>
      <c r="AA60" s="210"/>
      <c r="AB60" s="210"/>
      <c r="AC60" s="210"/>
      <c r="AD60" s="210"/>
      <c r="AE60" s="210"/>
      <c r="AF60" s="210"/>
      <c r="AG60" s="210" t="s">
        <v>213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ht="22.5" outlineLevel="3" x14ac:dyDescent="0.2">
      <c r="A61" s="227"/>
      <c r="B61" s="228"/>
      <c r="C61" s="257" t="s">
        <v>283</v>
      </c>
      <c r="D61" s="232"/>
      <c r="E61" s="233">
        <v>36</v>
      </c>
      <c r="F61" s="230"/>
      <c r="G61" s="230"/>
      <c r="H61" s="230"/>
      <c r="I61" s="230"/>
      <c r="J61" s="230"/>
      <c r="K61" s="230"/>
      <c r="L61" s="230"/>
      <c r="M61" s="230"/>
      <c r="N61" s="229"/>
      <c r="O61" s="229"/>
      <c r="P61" s="229"/>
      <c r="Q61" s="229"/>
      <c r="R61" s="230"/>
      <c r="S61" s="230"/>
      <c r="T61" s="230"/>
      <c r="U61" s="230"/>
      <c r="V61" s="230"/>
      <c r="W61" s="230"/>
      <c r="X61" s="230"/>
      <c r="Y61" s="230"/>
      <c r="Z61" s="210"/>
      <c r="AA61" s="210"/>
      <c r="AB61" s="210"/>
      <c r="AC61" s="210"/>
      <c r="AD61" s="210"/>
      <c r="AE61" s="210"/>
      <c r="AF61" s="210"/>
      <c r="AG61" s="210" t="s">
        <v>213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ht="22.5" outlineLevel="1" x14ac:dyDescent="0.2">
      <c r="A62" s="243">
        <v>18</v>
      </c>
      <c r="B62" s="244" t="s">
        <v>284</v>
      </c>
      <c r="C62" s="256" t="s">
        <v>285</v>
      </c>
      <c r="D62" s="245" t="s">
        <v>260</v>
      </c>
      <c r="E62" s="246">
        <v>26</v>
      </c>
      <c r="F62" s="247"/>
      <c r="G62" s="248">
        <f>ROUND(E62*F62,2)</f>
        <v>0</v>
      </c>
      <c r="H62" s="231"/>
      <c r="I62" s="230">
        <f>ROUND(E62*H62,2)</f>
        <v>0</v>
      </c>
      <c r="J62" s="231"/>
      <c r="K62" s="230">
        <f>ROUND(E62*J62,2)</f>
        <v>0</v>
      </c>
      <c r="L62" s="230">
        <v>21</v>
      </c>
      <c r="M62" s="230">
        <f>G62*(1+L62/100)</f>
        <v>0</v>
      </c>
      <c r="N62" s="229">
        <v>0</v>
      </c>
      <c r="O62" s="229">
        <f>ROUND(E62*N62,2)</f>
        <v>0</v>
      </c>
      <c r="P62" s="229">
        <v>1</v>
      </c>
      <c r="Q62" s="229">
        <f>ROUND(E62*P62,2)</f>
        <v>26</v>
      </c>
      <c r="R62" s="230"/>
      <c r="S62" s="230" t="s">
        <v>207</v>
      </c>
      <c r="T62" s="230" t="s">
        <v>208</v>
      </c>
      <c r="U62" s="230">
        <v>0.59519999999999995</v>
      </c>
      <c r="V62" s="230">
        <f>ROUND(E62*U62,2)</f>
        <v>15.48</v>
      </c>
      <c r="W62" s="230"/>
      <c r="X62" s="230" t="s">
        <v>209</v>
      </c>
      <c r="Y62" s="230" t="s">
        <v>210</v>
      </c>
      <c r="Z62" s="210"/>
      <c r="AA62" s="210"/>
      <c r="AB62" s="210"/>
      <c r="AC62" s="210"/>
      <c r="AD62" s="210"/>
      <c r="AE62" s="210"/>
      <c r="AF62" s="210"/>
      <c r="AG62" s="210" t="s">
        <v>211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ht="22.5" outlineLevel="2" x14ac:dyDescent="0.2">
      <c r="A63" s="227"/>
      <c r="B63" s="228"/>
      <c r="C63" s="257" t="s">
        <v>286</v>
      </c>
      <c r="D63" s="232"/>
      <c r="E63" s="233">
        <v>13</v>
      </c>
      <c r="F63" s="230"/>
      <c r="G63" s="230"/>
      <c r="H63" s="230"/>
      <c r="I63" s="230"/>
      <c r="J63" s="230"/>
      <c r="K63" s="230"/>
      <c r="L63" s="230"/>
      <c r="M63" s="230"/>
      <c r="N63" s="229"/>
      <c r="O63" s="229"/>
      <c r="P63" s="229"/>
      <c r="Q63" s="229"/>
      <c r="R63" s="230"/>
      <c r="S63" s="230"/>
      <c r="T63" s="230"/>
      <c r="U63" s="230"/>
      <c r="V63" s="230"/>
      <c r="W63" s="230"/>
      <c r="X63" s="230"/>
      <c r="Y63" s="230"/>
      <c r="Z63" s="210"/>
      <c r="AA63" s="210"/>
      <c r="AB63" s="210"/>
      <c r="AC63" s="210"/>
      <c r="AD63" s="210"/>
      <c r="AE63" s="210"/>
      <c r="AF63" s="210"/>
      <c r="AG63" s="210" t="s">
        <v>213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ht="22.5" outlineLevel="3" x14ac:dyDescent="0.2">
      <c r="A64" s="227"/>
      <c r="B64" s="228"/>
      <c r="C64" s="257" t="s">
        <v>287</v>
      </c>
      <c r="D64" s="232"/>
      <c r="E64" s="233">
        <v>13</v>
      </c>
      <c r="F64" s="230"/>
      <c r="G64" s="230"/>
      <c r="H64" s="230"/>
      <c r="I64" s="230"/>
      <c r="J64" s="230"/>
      <c r="K64" s="230"/>
      <c r="L64" s="230"/>
      <c r="M64" s="230"/>
      <c r="N64" s="229"/>
      <c r="O64" s="229"/>
      <c r="P64" s="229"/>
      <c r="Q64" s="229"/>
      <c r="R64" s="230"/>
      <c r="S64" s="230"/>
      <c r="T64" s="230"/>
      <c r="U64" s="230"/>
      <c r="V64" s="230"/>
      <c r="W64" s="230"/>
      <c r="X64" s="230"/>
      <c r="Y64" s="230"/>
      <c r="Z64" s="210"/>
      <c r="AA64" s="210"/>
      <c r="AB64" s="210"/>
      <c r="AC64" s="210"/>
      <c r="AD64" s="210"/>
      <c r="AE64" s="210"/>
      <c r="AF64" s="210"/>
      <c r="AG64" s="210" t="s">
        <v>213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43">
        <v>19</v>
      </c>
      <c r="B65" s="244" t="s">
        <v>288</v>
      </c>
      <c r="C65" s="256" t="s">
        <v>289</v>
      </c>
      <c r="D65" s="245" t="s">
        <v>206</v>
      </c>
      <c r="E65" s="246">
        <v>2.72</v>
      </c>
      <c r="F65" s="247"/>
      <c r="G65" s="248">
        <f>ROUND(E65*F65,2)</f>
        <v>0</v>
      </c>
      <c r="H65" s="231"/>
      <c r="I65" s="230">
        <f>ROUND(E65*H65,2)</f>
        <v>0</v>
      </c>
      <c r="J65" s="231"/>
      <c r="K65" s="230">
        <f>ROUND(E65*J65,2)</f>
        <v>0</v>
      </c>
      <c r="L65" s="230">
        <v>21</v>
      </c>
      <c r="M65" s="230">
        <f>G65*(1+L65/100)</f>
        <v>0</v>
      </c>
      <c r="N65" s="229">
        <v>1.2489999999999999E-2</v>
      </c>
      <c r="O65" s="229">
        <f>ROUND(E65*N65,2)</f>
        <v>0.03</v>
      </c>
      <c r="P65" s="229">
        <v>2.4</v>
      </c>
      <c r="Q65" s="229">
        <f>ROUND(E65*P65,2)</f>
        <v>6.53</v>
      </c>
      <c r="R65" s="230"/>
      <c r="S65" s="230" t="s">
        <v>207</v>
      </c>
      <c r="T65" s="230" t="s">
        <v>208</v>
      </c>
      <c r="U65" s="230">
        <v>8.9329999999999998</v>
      </c>
      <c r="V65" s="230">
        <f>ROUND(E65*U65,2)</f>
        <v>24.3</v>
      </c>
      <c r="W65" s="230"/>
      <c r="X65" s="230" t="s">
        <v>209</v>
      </c>
      <c r="Y65" s="230" t="s">
        <v>210</v>
      </c>
      <c r="Z65" s="210"/>
      <c r="AA65" s="210"/>
      <c r="AB65" s="210"/>
      <c r="AC65" s="210"/>
      <c r="AD65" s="210"/>
      <c r="AE65" s="210"/>
      <c r="AF65" s="210"/>
      <c r="AG65" s="210" t="s">
        <v>211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2" x14ac:dyDescent="0.2">
      <c r="A66" s="227"/>
      <c r="B66" s="228"/>
      <c r="C66" s="257" t="s">
        <v>290</v>
      </c>
      <c r="D66" s="232"/>
      <c r="E66" s="233">
        <v>2.72</v>
      </c>
      <c r="F66" s="230"/>
      <c r="G66" s="230"/>
      <c r="H66" s="230"/>
      <c r="I66" s="230"/>
      <c r="J66" s="230"/>
      <c r="K66" s="230"/>
      <c r="L66" s="230"/>
      <c r="M66" s="230"/>
      <c r="N66" s="229"/>
      <c r="O66" s="229"/>
      <c r="P66" s="229"/>
      <c r="Q66" s="229"/>
      <c r="R66" s="230"/>
      <c r="S66" s="230"/>
      <c r="T66" s="230"/>
      <c r="U66" s="230"/>
      <c r="V66" s="230"/>
      <c r="W66" s="230"/>
      <c r="X66" s="230"/>
      <c r="Y66" s="230"/>
      <c r="Z66" s="210"/>
      <c r="AA66" s="210"/>
      <c r="AB66" s="210"/>
      <c r="AC66" s="210"/>
      <c r="AD66" s="210"/>
      <c r="AE66" s="210"/>
      <c r="AF66" s="210"/>
      <c r="AG66" s="210" t="s">
        <v>213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43">
        <v>20</v>
      </c>
      <c r="B67" s="244" t="s">
        <v>291</v>
      </c>
      <c r="C67" s="256" t="s">
        <v>292</v>
      </c>
      <c r="D67" s="245" t="s">
        <v>293</v>
      </c>
      <c r="E67" s="246">
        <v>172.3</v>
      </c>
      <c r="F67" s="247"/>
      <c r="G67" s="248">
        <f>ROUND(E67*F67,2)</f>
        <v>0</v>
      </c>
      <c r="H67" s="231"/>
      <c r="I67" s="230">
        <f>ROUND(E67*H67,2)</f>
        <v>0</v>
      </c>
      <c r="J67" s="231"/>
      <c r="K67" s="230">
        <f>ROUND(E67*J67,2)</f>
        <v>0</v>
      </c>
      <c r="L67" s="230">
        <v>21</v>
      </c>
      <c r="M67" s="230">
        <f>G67*(1+L67/100)</f>
        <v>0</v>
      </c>
      <c r="N67" s="229">
        <v>0</v>
      </c>
      <c r="O67" s="229">
        <f>ROUND(E67*N67,2)</f>
        <v>0</v>
      </c>
      <c r="P67" s="229">
        <v>4.6000000000000001E-4</v>
      </c>
      <c r="Q67" s="229">
        <f>ROUND(E67*P67,2)</f>
        <v>0.08</v>
      </c>
      <c r="R67" s="230"/>
      <c r="S67" s="230" t="s">
        <v>207</v>
      </c>
      <c r="T67" s="230" t="s">
        <v>208</v>
      </c>
      <c r="U67" s="230">
        <v>2</v>
      </c>
      <c r="V67" s="230">
        <f>ROUND(E67*U67,2)</f>
        <v>344.6</v>
      </c>
      <c r="W67" s="230"/>
      <c r="X67" s="230" t="s">
        <v>209</v>
      </c>
      <c r="Y67" s="230" t="s">
        <v>210</v>
      </c>
      <c r="Z67" s="210"/>
      <c r="AA67" s="210"/>
      <c r="AB67" s="210"/>
      <c r="AC67" s="210"/>
      <c r="AD67" s="210"/>
      <c r="AE67" s="210"/>
      <c r="AF67" s="210"/>
      <c r="AG67" s="210" t="s">
        <v>211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ht="22.5" outlineLevel="2" x14ac:dyDescent="0.2">
      <c r="A68" s="227"/>
      <c r="B68" s="228"/>
      <c r="C68" s="257" t="s">
        <v>294</v>
      </c>
      <c r="D68" s="232"/>
      <c r="E68" s="233">
        <v>128.69999999999999</v>
      </c>
      <c r="F68" s="230"/>
      <c r="G68" s="230"/>
      <c r="H68" s="230"/>
      <c r="I68" s="230"/>
      <c r="J68" s="230"/>
      <c r="K68" s="230"/>
      <c r="L68" s="230"/>
      <c r="M68" s="230"/>
      <c r="N68" s="229"/>
      <c r="O68" s="229"/>
      <c r="P68" s="229"/>
      <c r="Q68" s="229"/>
      <c r="R68" s="230"/>
      <c r="S68" s="230"/>
      <c r="T68" s="230"/>
      <c r="U68" s="230"/>
      <c r="V68" s="230"/>
      <c r="W68" s="230"/>
      <c r="X68" s="230"/>
      <c r="Y68" s="230"/>
      <c r="Z68" s="210"/>
      <c r="AA68" s="210"/>
      <c r="AB68" s="210"/>
      <c r="AC68" s="210"/>
      <c r="AD68" s="210"/>
      <c r="AE68" s="210"/>
      <c r="AF68" s="210"/>
      <c r="AG68" s="210" t="s">
        <v>213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ht="22.5" outlineLevel="3" x14ac:dyDescent="0.2">
      <c r="A69" s="227"/>
      <c r="B69" s="228"/>
      <c r="C69" s="257" t="s">
        <v>295</v>
      </c>
      <c r="D69" s="232"/>
      <c r="E69" s="233">
        <v>39.6</v>
      </c>
      <c r="F69" s="230"/>
      <c r="G69" s="230"/>
      <c r="H69" s="230"/>
      <c r="I69" s="230"/>
      <c r="J69" s="230"/>
      <c r="K69" s="230"/>
      <c r="L69" s="230"/>
      <c r="M69" s="230"/>
      <c r="N69" s="229"/>
      <c r="O69" s="229"/>
      <c r="P69" s="229"/>
      <c r="Q69" s="229"/>
      <c r="R69" s="230"/>
      <c r="S69" s="230"/>
      <c r="T69" s="230"/>
      <c r="U69" s="230"/>
      <c r="V69" s="230"/>
      <c r="W69" s="230"/>
      <c r="X69" s="230"/>
      <c r="Y69" s="230"/>
      <c r="Z69" s="210"/>
      <c r="AA69" s="210"/>
      <c r="AB69" s="210"/>
      <c r="AC69" s="210"/>
      <c r="AD69" s="210"/>
      <c r="AE69" s="210"/>
      <c r="AF69" s="210"/>
      <c r="AG69" s="210" t="s">
        <v>213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3" x14ac:dyDescent="0.2">
      <c r="A70" s="227"/>
      <c r="B70" s="228"/>
      <c r="C70" s="257" t="s">
        <v>296</v>
      </c>
      <c r="D70" s="232"/>
      <c r="E70" s="233">
        <v>4</v>
      </c>
      <c r="F70" s="230"/>
      <c r="G70" s="230"/>
      <c r="H70" s="230"/>
      <c r="I70" s="230"/>
      <c r="J70" s="230"/>
      <c r="K70" s="230"/>
      <c r="L70" s="230"/>
      <c r="M70" s="230"/>
      <c r="N70" s="229"/>
      <c r="O70" s="229"/>
      <c r="P70" s="229"/>
      <c r="Q70" s="229"/>
      <c r="R70" s="230"/>
      <c r="S70" s="230"/>
      <c r="T70" s="230"/>
      <c r="U70" s="230"/>
      <c r="V70" s="230"/>
      <c r="W70" s="230"/>
      <c r="X70" s="230"/>
      <c r="Y70" s="230"/>
      <c r="Z70" s="210"/>
      <c r="AA70" s="210"/>
      <c r="AB70" s="210"/>
      <c r="AC70" s="210"/>
      <c r="AD70" s="210"/>
      <c r="AE70" s="210"/>
      <c r="AF70" s="210"/>
      <c r="AG70" s="210" t="s">
        <v>213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43">
        <v>21</v>
      </c>
      <c r="B71" s="244" t="s">
        <v>297</v>
      </c>
      <c r="C71" s="256" t="s">
        <v>298</v>
      </c>
      <c r="D71" s="245" t="s">
        <v>206</v>
      </c>
      <c r="E71" s="246">
        <v>10.298</v>
      </c>
      <c r="F71" s="247"/>
      <c r="G71" s="248">
        <f>ROUND(E71*F71,2)</f>
        <v>0</v>
      </c>
      <c r="H71" s="231"/>
      <c r="I71" s="230">
        <f>ROUND(E71*H71,2)</f>
        <v>0</v>
      </c>
      <c r="J71" s="231"/>
      <c r="K71" s="230">
        <f>ROUND(E71*J71,2)</f>
        <v>0</v>
      </c>
      <c r="L71" s="230">
        <v>21</v>
      </c>
      <c r="M71" s="230">
        <f>G71*(1+L71/100)</f>
        <v>0</v>
      </c>
      <c r="N71" s="229">
        <v>0</v>
      </c>
      <c r="O71" s="229">
        <f>ROUND(E71*N71,2)</f>
        <v>0</v>
      </c>
      <c r="P71" s="229">
        <v>2.4</v>
      </c>
      <c r="Q71" s="229">
        <f>ROUND(E71*P71,2)</f>
        <v>24.72</v>
      </c>
      <c r="R71" s="230"/>
      <c r="S71" s="230" t="s">
        <v>207</v>
      </c>
      <c r="T71" s="230" t="s">
        <v>208</v>
      </c>
      <c r="U71" s="230">
        <v>13.301</v>
      </c>
      <c r="V71" s="230">
        <f>ROUND(E71*U71,2)</f>
        <v>136.97</v>
      </c>
      <c r="W71" s="230"/>
      <c r="X71" s="230" t="s">
        <v>209</v>
      </c>
      <c r="Y71" s="230" t="s">
        <v>210</v>
      </c>
      <c r="Z71" s="210"/>
      <c r="AA71" s="210"/>
      <c r="AB71" s="210"/>
      <c r="AC71" s="210"/>
      <c r="AD71" s="210"/>
      <c r="AE71" s="210"/>
      <c r="AF71" s="210"/>
      <c r="AG71" s="210" t="s">
        <v>211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ht="22.5" outlineLevel="2" x14ac:dyDescent="0.2">
      <c r="A72" s="227"/>
      <c r="B72" s="228"/>
      <c r="C72" s="257" t="s">
        <v>299</v>
      </c>
      <c r="D72" s="232"/>
      <c r="E72" s="233">
        <v>7.7220000000000004</v>
      </c>
      <c r="F72" s="230"/>
      <c r="G72" s="230"/>
      <c r="H72" s="230"/>
      <c r="I72" s="230"/>
      <c r="J72" s="230"/>
      <c r="K72" s="230"/>
      <c r="L72" s="230"/>
      <c r="M72" s="230"/>
      <c r="N72" s="229"/>
      <c r="O72" s="229"/>
      <c r="P72" s="229"/>
      <c r="Q72" s="229"/>
      <c r="R72" s="230"/>
      <c r="S72" s="230"/>
      <c r="T72" s="230"/>
      <c r="U72" s="230"/>
      <c r="V72" s="230"/>
      <c r="W72" s="230"/>
      <c r="X72" s="230"/>
      <c r="Y72" s="230"/>
      <c r="Z72" s="210"/>
      <c r="AA72" s="210"/>
      <c r="AB72" s="210"/>
      <c r="AC72" s="210"/>
      <c r="AD72" s="210"/>
      <c r="AE72" s="210"/>
      <c r="AF72" s="210"/>
      <c r="AG72" s="210" t="s">
        <v>213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ht="22.5" outlineLevel="3" x14ac:dyDescent="0.2">
      <c r="A73" s="227"/>
      <c r="B73" s="228"/>
      <c r="C73" s="257" t="s">
        <v>300</v>
      </c>
      <c r="D73" s="232"/>
      <c r="E73" s="233">
        <v>2.3759999999999999</v>
      </c>
      <c r="F73" s="230"/>
      <c r="G73" s="230"/>
      <c r="H73" s="230"/>
      <c r="I73" s="230"/>
      <c r="J73" s="230"/>
      <c r="K73" s="230"/>
      <c r="L73" s="230"/>
      <c r="M73" s="230"/>
      <c r="N73" s="229"/>
      <c r="O73" s="229"/>
      <c r="P73" s="229"/>
      <c r="Q73" s="229"/>
      <c r="R73" s="230"/>
      <c r="S73" s="230"/>
      <c r="T73" s="230"/>
      <c r="U73" s="230"/>
      <c r="V73" s="230"/>
      <c r="W73" s="230"/>
      <c r="X73" s="230"/>
      <c r="Y73" s="230"/>
      <c r="Z73" s="210"/>
      <c r="AA73" s="210"/>
      <c r="AB73" s="210"/>
      <c r="AC73" s="210"/>
      <c r="AD73" s="210"/>
      <c r="AE73" s="210"/>
      <c r="AF73" s="210"/>
      <c r="AG73" s="210" t="s">
        <v>213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3" x14ac:dyDescent="0.2">
      <c r="A74" s="227"/>
      <c r="B74" s="228"/>
      <c r="C74" s="257" t="s">
        <v>301</v>
      </c>
      <c r="D74" s="232"/>
      <c r="E74" s="233">
        <v>0.2</v>
      </c>
      <c r="F74" s="230"/>
      <c r="G74" s="230"/>
      <c r="H74" s="230"/>
      <c r="I74" s="230"/>
      <c r="J74" s="230"/>
      <c r="K74" s="230"/>
      <c r="L74" s="230"/>
      <c r="M74" s="230"/>
      <c r="N74" s="229"/>
      <c r="O74" s="229"/>
      <c r="P74" s="229"/>
      <c r="Q74" s="229"/>
      <c r="R74" s="230"/>
      <c r="S74" s="230"/>
      <c r="T74" s="230"/>
      <c r="U74" s="230"/>
      <c r="V74" s="230"/>
      <c r="W74" s="230"/>
      <c r="X74" s="230"/>
      <c r="Y74" s="230"/>
      <c r="Z74" s="210"/>
      <c r="AA74" s="210"/>
      <c r="AB74" s="210"/>
      <c r="AC74" s="210"/>
      <c r="AD74" s="210"/>
      <c r="AE74" s="210"/>
      <c r="AF74" s="210"/>
      <c r="AG74" s="210" t="s">
        <v>213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x14ac:dyDescent="0.2">
      <c r="A75" s="236" t="s">
        <v>202</v>
      </c>
      <c r="B75" s="237" t="s">
        <v>123</v>
      </c>
      <c r="C75" s="255" t="s">
        <v>124</v>
      </c>
      <c r="D75" s="238"/>
      <c r="E75" s="239"/>
      <c r="F75" s="240"/>
      <c r="G75" s="241">
        <f>SUMIF(AG76:AG79,"&lt;&gt;NOR",G76:G79)</f>
        <v>0</v>
      </c>
      <c r="H75" s="235"/>
      <c r="I75" s="235">
        <f>SUM(I76:I79)</f>
        <v>0</v>
      </c>
      <c r="J75" s="235"/>
      <c r="K75" s="235">
        <f>SUM(K76:K79)</f>
        <v>0</v>
      </c>
      <c r="L75" s="235"/>
      <c r="M75" s="235">
        <f>SUM(M76:M79)</f>
        <v>0</v>
      </c>
      <c r="N75" s="234"/>
      <c r="O75" s="234">
        <f>SUM(O76:O79)</f>
        <v>0</v>
      </c>
      <c r="P75" s="234"/>
      <c r="Q75" s="234">
        <f>SUM(Q76:Q79)</f>
        <v>0.25</v>
      </c>
      <c r="R75" s="235"/>
      <c r="S75" s="235"/>
      <c r="T75" s="235"/>
      <c r="U75" s="235"/>
      <c r="V75" s="235">
        <f>SUM(V76:V79)</f>
        <v>2.11</v>
      </c>
      <c r="W75" s="235"/>
      <c r="X75" s="235"/>
      <c r="Y75" s="235"/>
      <c r="AG75" t="s">
        <v>203</v>
      </c>
    </row>
    <row r="76" spans="1:60" ht="22.5" outlineLevel="1" x14ac:dyDescent="0.2">
      <c r="A76" s="243">
        <v>22</v>
      </c>
      <c r="B76" s="244" t="s">
        <v>302</v>
      </c>
      <c r="C76" s="256" t="s">
        <v>303</v>
      </c>
      <c r="D76" s="245" t="s">
        <v>230</v>
      </c>
      <c r="E76" s="246">
        <v>51.49</v>
      </c>
      <c r="F76" s="247"/>
      <c r="G76" s="248">
        <f>ROUND(E76*F76,2)</f>
        <v>0</v>
      </c>
      <c r="H76" s="231"/>
      <c r="I76" s="230">
        <f>ROUND(E76*H76,2)</f>
        <v>0</v>
      </c>
      <c r="J76" s="231"/>
      <c r="K76" s="230">
        <f>ROUND(E76*J76,2)</f>
        <v>0</v>
      </c>
      <c r="L76" s="230">
        <v>21</v>
      </c>
      <c r="M76" s="230">
        <f>G76*(1+L76/100)</f>
        <v>0</v>
      </c>
      <c r="N76" s="229">
        <v>0</v>
      </c>
      <c r="O76" s="229">
        <f>ROUND(E76*N76,2)</f>
        <v>0</v>
      </c>
      <c r="P76" s="229">
        <v>4.8700000000000002E-3</v>
      </c>
      <c r="Q76" s="229">
        <f>ROUND(E76*P76,2)</f>
        <v>0.25</v>
      </c>
      <c r="R76" s="230"/>
      <c r="S76" s="230" t="s">
        <v>207</v>
      </c>
      <c r="T76" s="230" t="s">
        <v>208</v>
      </c>
      <c r="U76" s="230">
        <v>4.1000000000000002E-2</v>
      </c>
      <c r="V76" s="230">
        <f>ROUND(E76*U76,2)</f>
        <v>2.11</v>
      </c>
      <c r="W76" s="230"/>
      <c r="X76" s="230" t="s">
        <v>209</v>
      </c>
      <c r="Y76" s="230" t="s">
        <v>210</v>
      </c>
      <c r="Z76" s="210"/>
      <c r="AA76" s="210"/>
      <c r="AB76" s="210"/>
      <c r="AC76" s="210"/>
      <c r="AD76" s="210"/>
      <c r="AE76" s="210"/>
      <c r="AF76" s="210"/>
      <c r="AG76" s="210" t="s">
        <v>211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ht="22.5" outlineLevel="2" x14ac:dyDescent="0.2">
      <c r="A77" s="227"/>
      <c r="B77" s="228"/>
      <c r="C77" s="257" t="s">
        <v>304</v>
      </c>
      <c r="D77" s="232"/>
      <c r="E77" s="233">
        <v>38.61</v>
      </c>
      <c r="F77" s="230"/>
      <c r="G77" s="230"/>
      <c r="H77" s="230"/>
      <c r="I77" s="230"/>
      <c r="J77" s="230"/>
      <c r="K77" s="230"/>
      <c r="L77" s="230"/>
      <c r="M77" s="230"/>
      <c r="N77" s="229"/>
      <c r="O77" s="229"/>
      <c r="P77" s="229"/>
      <c r="Q77" s="229"/>
      <c r="R77" s="230"/>
      <c r="S77" s="230"/>
      <c r="T77" s="230"/>
      <c r="U77" s="230"/>
      <c r="V77" s="230"/>
      <c r="W77" s="230"/>
      <c r="X77" s="230"/>
      <c r="Y77" s="230"/>
      <c r="Z77" s="210"/>
      <c r="AA77" s="210"/>
      <c r="AB77" s="210"/>
      <c r="AC77" s="210"/>
      <c r="AD77" s="210"/>
      <c r="AE77" s="210"/>
      <c r="AF77" s="210"/>
      <c r="AG77" s="210" t="s">
        <v>213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ht="22.5" outlineLevel="3" x14ac:dyDescent="0.2">
      <c r="A78" s="227"/>
      <c r="B78" s="228"/>
      <c r="C78" s="257" t="s">
        <v>305</v>
      </c>
      <c r="D78" s="232"/>
      <c r="E78" s="233">
        <v>11.88</v>
      </c>
      <c r="F78" s="230"/>
      <c r="G78" s="230"/>
      <c r="H78" s="230"/>
      <c r="I78" s="230"/>
      <c r="J78" s="230"/>
      <c r="K78" s="230"/>
      <c r="L78" s="230"/>
      <c r="M78" s="230"/>
      <c r="N78" s="229"/>
      <c r="O78" s="229"/>
      <c r="P78" s="229"/>
      <c r="Q78" s="229"/>
      <c r="R78" s="230"/>
      <c r="S78" s="230"/>
      <c r="T78" s="230"/>
      <c r="U78" s="230"/>
      <c r="V78" s="230"/>
      <c r="W78" s="230"/>
      <c r="X78" s="230"/>
      <c r="Y78" s="230"/>
      <c r="Z78" s="210"/>
      <c r="AA78" s="210"/>
      <c r="AB78" s="210"/>
      <c r="AC78" s="210"/>
      <c r="AD78" s="210"/>
      <c r="AE78" s="210"/>
      <c r="AF78" s="210"/>
      <c r="AG78" s="210" t="s">
        <v>213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3" x14ac:dyDescent="0.2">
      <c r="A79" s="227"/>
      <c r="B79" s="228"/>
      <c r="C79" s="257" t="s">
        <v>306</v>
      </c>
      <c r="D79" s="232"/>
      <c r="E79" s="233">
        <v>1</v>
      </c>
      <c r="F79" s="230"/>
      <c r="G79" s="230"/>
      <c r="H79" s="230"/>
      <c r="I79" s="230"/>
      <c r="J79" s="230"/>
      <c r="K79" s="230"/>
      <c r="L79" s="230"/>
      <c r="M79" s="230"/>
      <c r="N79" s="229"/>
      <c r="O79" s="229"/>
      <c r="P79" s="229"/>
      <c r="Q79" s="229"/>
      <c r="R79" s="230"/>
      <c r="S79" s="230"/>
      <c r="T79" s="230"/>
      <c r="U79" s="230"/>
      <c r="V79" s="230"/>
      <c r="W79" s="230"/>
      <c r="X79" s="230"/>
      <c r="Y79" s="230"/>
      <c r="Z79" s="210"/>
      <c r="AA79" s="210"/>
      <c r="AB79" s="210"/>
      <c r="AC79" s="210"/>
      <c r="AD79" s="210"/>
      <c r="AE79" s="210"/>
      <c r="AF79" s="210"/>
      <c r="AG79" s="210" t="s">
        <v>213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x14ac:dyDescent="0.2">
      <c r="A80" s="236" t="s">
        <v>202</v>
      </c>
      <c r="B80" s="237" t="s">
        <v>125</v>
      </c>
      <c r="C80" s="255" t="s">
        <v>126</v>
      </c>
      <c r="D80" s="238"/>
      <c r="E80" s="239"/>
      <c r="F80" s="240"/>
      <c r="G80" s="241">
        <f>SUMIF(AG81:AG82,"&lt;&gt;NOR",G81:G82)</f>
        <v>0</v>
      </c>
      <c r="H80" s="235"/>
      <c r="I80" s="235">
        <f>SUM(I81:I82)</f>
        <v>0</v>
      </c>
      <c r="J80" s="235"/>
      <c r="K80" s="235">
        <f>SUM(K81:K82)</f>
        <v>0</v>
      </c>
      <c r="L80" s="235"/>
      <c r="M80" s="235">
        <f>SUM(M81:M82)</f>
        <v>0</v>
      </c>
      <c r="N80" s="234"/>
      <c r="O80" s="234">
        <f>SUM(O81:O82)</f>
        <v>0</v>
      </c>
      <c r="P80" s="234"/>
      <c r="Q80" s="234">
        <f>SUM(Q81:Q82)</f>
        <v>1.73</v>
      </c>
      <c r="R80" s="235"/>
      <c r="S80" s="235"/>
      <c r="T80" s="235"/>
      <c r="U80" s="235"/>
      <c r="V80" s="235">
        <f>SUM(V81:V82)</f>
        <v>10.4</v>
      </c>
      <c r="W80" s="235"/>
      <c r="X80" s="235"/>
      <c r="Y80" s="235"/>
      <c r="AG80" t="s">
        <v>203</v>
      </c>
    </row>
    <row r="81" spans="1:60" ht="22.5" outlineLevel="1" x14ac:dyDescent="0.2">
      <c r="A81" s="243">
        <v>23</v>
      </c>
      <c r="B81" s="244" t="s">
        <v>307</v>
      </c>
      <c r="C81" s="256" t="s">
        <v>308</v>
      </c>
      <c r="D81" s="245" t="s">
        <v>230</v>
      </c>
      <c r="E81" s="246">
        <v>173.34</v>
      </c>
      <c r="F81" s="247"/>
      <c r="G81" s="248">
        <f>ROUND(E81*F81,2)</f>
        <v>0</v>
      </c>
      <c r="H81" s="231"/>
      <c r="I81" s="230">
        <f>ROUND(E81*H81,2)</f>
        <v>0</v>
      </c>
      <c r="J81" s="231"/>
      <c r="K81" s="230">
        <f>ROUND(E81*J81,2)</f>
        <v>0</v>
      </c>
      <c r="L81" s="230">
        <v>21</v>
      </c>
      <c r="M81" s="230">
        <f>G81*(1+L81/100)</f>
        <v>0</v>
      </c>
      <c r="N81" s="229">
        <v>0</v>
      </c>
      <c r="O81" s="229">
        <f>ROUND(E81*N81,2)</f>
        <v>0</v>
      </c>
      <c r="P81" s="229">
        <v>0.01</v>
      </c>
      <c r="Q81" s="229">
        <f>ROUND(E81*P81,2)</f>
        <v>1.73</v>
      </c>
      <c r="R81" s="230"/>
      <c r="S81" s="230" t="s">
        <v>207</v>
      </c>
      <c r="T81" s="230" t="s">
        <v>208</v>
      </c>
      <c r="U81" s="230">
        <v>0.06</v>
      </c>
      <c r="V81" s="230">
        <f>ROUND(E81*U81,2)</f>
        <v>10.4</v>
      </c>
      <c r="W81" s="230"/>
      <c r="X81" s="230" t="s">
        <v>209</v>
      </c>
      <c r="Y81" s="230" t="s">
        <v>210</v>
      </c>
      <c r="Z81" s="210"/>
      <c r="AA81" s="210"/>
      <c r="AB81" s="210"/>
      <c r="AC81" s="210"/>
      <c r="AD81" s="210"/>
      <c r="AE81" s="210"/>
      <c r="AF81" s="210"/>
      <c r="AG81" s="210" t="s">
        <v>211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2" x14ac:dyDescent="0.2">
      <c r="A82" s="227"/>
      <c r="B82" s="228"/>
      <c r="C82" s="257" t="s">
        <v>309</v>
      </c>
      <c r="D82" s="232"/>
      <c r="E82" s="233">
        <v>173.34</v>
      </c>
      <c r="F82" s="230"/>
      <c r="G82" s="230"/>
      <c r="H82" s="230"/>
      <c r="I82" s="230"/>
      <c r="J82" s="230"/>
      <c r="K82" s="230"/>
      <c r="L82" s="230"/>
      <c r="M82" s="230"/>
      <c r="N82" s="229"/>
      <c r="O82" s="229"/>
      <c r="P82" s="229"/>
      <c r="Q82" s="229"/>
      <c r="R82" s="230"/>
      <c r="S82" s="230"/>
      <c r="T82" s="230"/>
      <c r="U82" s="230"/>
      <c r="V82" s="230"/>
      <c r="W82" s="230"/>
      <c r="X82" s="230"/>
      <c r="Y82" s="230"/>
      <c r="Z82" s="210"/>
      <c r="AA82" s="210"/>
      <c r="AB82" s="210"/>
      <c r="AC82" s="210"/>
      <c r="AD82" s="210"/>
      <c r="AE82" s="210"/>
      <c r="AF82" s="210"/>
      <c r="AG82" s="210" t="s">
        <v>213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x14ac:dyDescent="0.2">
      <c r="A83" s="236" t="s">
        <v>202</v>
      </c>
      <c r="B83" s="237" t="s">
        <v>127</v>
      </c>
      <c r="C83" s="255" t="s">
        <v>128</v>
      </c>
      <c r="D83" s="238"/>
      <c r="E83" s="239"/>
      <c r="F83" s="240"/>
      <c r="G83" s="241">
        <f>SUMIF(AG84:AG85,"&lt;&gt;NOR",G84:G85)</f>
        <v>0</v>
      </c>
      <c r="H83" s="235"/>
      <c r="I83" s="235">
        <f>SUM(I84:I85)</f>
        <v>0</v>
      </c>
      <c r="J83" s="235"/>
      <c r="K83" s="235">
        <f>SUM(K84:K85)</f>
        <v>0</v>
      </c>
      <c r="L83" s="235"/>
      <c r="M83" s="235">
        <f>SUM(M84:M85)</f>
        <v>0</v>
      </c>
      <c r="N83" s="234"/>
      <c r="O83" s="234">
        <f>SUM(O84:O85)</f>
        <v>0</v>
      </c>
      <c r="P83" s="234"/>
      <c r="Q83" s="234">
        <f>SUM(Q84:Q85)</f>
        <v>0.94</v>
      </c>
      <c r="R83" s="235"/>
      <c r="S83" s="235"/>
      <c r="T83" s="235"/>
      <c r="U83" s="235"/>
      <c r="V83" s="235">
        <f>SUM(V84:V85)</f>
        <v>20.8</v>
      </c>
      <c r="W83" s="235"/>
      <c r="X83" s="235"/>
      <c r="Y83" s="235"/>
      <c r="AG83" t="s">
        <v>203</v>
      </c>
    </row>
    <row r="84" spans="1:60" ht="22.5" outlineLevel="1" x14ac:dyDescent="0.2">
      <c r="A84" s="243">
        <v>24</v>
      </c>
      <c r="B84" s="244" t="s">
        <v>310</v>
      </c>
      <c r="C84" s="256" t="s">
        <v>311</v>
      </c>
      <c r="D84" s="245" t="s">
        <v>230</v>
      </c>
      <c r="E84" s="246">
        <v>173.34</v>
      </c>
      <c r="F84" s="247"/>
      <c r="G84" s="248">
        <f>ROUND(E84*F84,2)</f>
        <v>0</v>
      </c>
      <c r="H84" s="231"/>
      <c r="I84" s="230">
        <f>ROUND(E84*H84,2)</f>
        <v>0</v>
      </c>
      <c r="J84" s="231"/>
      <c r="K84" s="230">
        <f>ROUND(E84*J84,2)</f>
        <v>0</v>
      </c>
      <c r="L84" s="230">
        <v>21</v>
      </c>
      <c r="M84" s="230">
        <f>G84*(1+L84/100)</f>
        <v>0</v>
      </c>
      <c r="N84" s="229">
        <v>0</v>
      </c>
      <c r="O84" s="229">
        <f>ROUND(E84*N84,2)</f>
        <v>0</v>
      </c>
      <c r="P84" s="229">
        <v>5.4400000000000004E-3</v>
      </c>
      <c r="Q84" s="229">
        <f>ROUND(E84*P84,2)</f>
        <v>0.94</v>
      </c>
      <c r="R84" s="230"/>
      <c r="S84" s="230" t="s">
        <v>207</v>
      </c>
      <c r="T84" s="230" t="s">
        <v>208</v>
      </c>
      <c r="U84" s="230">
        <v>0.12</v>
      </c>
      <c r="V84" s="230">
        <f>ROUND(E84*U84,2)</f>
        <v>20.8</v>
      </c>
      <c r="W84" s="230"/>
      <c r="X84" s="230" t="s">
        <v>209</v>
      </c>
      <c r="Y84" s="230" t="s">
        <v>210</v>
      </c>
      <c r="Z84" s="210"/>
      <c r="AA84" s="210"/>
      <c r="AB84" s="210"/>
      <c r="AC84" s="210"/>
      <c r="AD84" s="210"/>
      <c r="AE84" s="210"/>
      <c r="AF84" s="210"/>
      <c r="AG84" s="210" t="s">
        <v>211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2" x14ac:dyDescent="0.2">
      <c r="A85" s="227"/>
      <c r="B85" s="228"/>
      <c r="C85" s="257" t="s">
        <v>309</v>
      </c>
      <c r="D85" s="232"/>
      <c r="E85" s="233">
        <v>173.34</v>
      </c>
      <c r="F85" s="230"/>
      <c r="G85" s="230"/>
      <c r="H85" s="230"/>
      <c r="I85" s="230"/>
      <c r="J85" s="230"/>
      <c r="K85" s="230"/>
      <c r="L85" s="230"/>
      <c r="M85" s="230"/>
      <c r="N85" s="229"/>
      <c r="O85" s="229"/>
      <c r="P85" s="229"/>
      <c r="Q85" s="229"/>
      <c r="R85" s="230"/>
      <c r="S85" s="230"/>
      <c r="T85" s="230"/>
      <c r="U85" s="230"/>
      <c r="V85" s="230"/>
      <c r="W85" s="230"/>
      <c r="X85" s="230"/>
      <c r="Y85" s="230"/>
      <c r="Z85" s="210"/>
      <c r="AA85" s="210"/>
      <c r="AB85" s="210"/>
      <c r="AC85" s="210"/>
      <c r="AD85" s="210"/>
      <c r="AE85" s="210"/>
      <c r="AF85" s="210"/>
      <c r="AG85" s="210" t="s">
        <v>213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x14ac:dyDescent="0.2">
      <c r="A86" s="236" t="s">
        <v>202</v>
      </c>
      <c r="B86" s="237" t="s">
        <v>129</v>
      </c>
      <c r="C86" s="255" t="s">
        <v>130</v>
      </c>
      <c r="D86" s="238"/>
      <c r="E86" s="239"/>
      <c r="F86" s="240"/>
      <c r="G86" s="241">
        <f>SUMIF(AG87:AG88,"&lt;&gt;NOR",G87:G88)</f>
        <v>0</v>
      </c>
      <c r="H86" s="235"/>
      <c r="I86" s="235">
        <f>SUM(I87:I88)</f>
        <v>0</v>
      </c>
      <c r="J86" s="235"/>
      <c r="K86" s="235">
        <f>SUM(K87:K88)</f>
        <v>0</v>
      </c>
      <c r="L86" s="235"/>
      <c r="M86" s="235">
        <f>SUM(M87:M88)</f>
        <v>0</v>
      </c>
      <c r="N86" s="234"/>
      <c r="O86" s="234">
        <f>SUM(O87:O88)</f>
        <v>0</v>
      </c>
      <c r="P86" s="234"/>
      <c r="Q86" s="234">
        <f>SUM(Q87:Q88)</f>
        <v>0.25</v>
      </c>
      <c r="R86" s="235"/>
      <c r="S86" s="235"/>
      <c r="T86" s="235"/>
      <c r="U86" s="235"/>
      <c r="V86" s="235">
        <f>SUM(V87:V88)</f>
        <v>1.89</v>
      </c>
      <c r="W86" s="235"/>
      <c r="X86" s="235"/>
      <c r="Y86" s="235"/>
      <c r="AG86" t="s">
        <v>203</v>
      </c>
    </row>
    <row r="87" spans="1:60" outlineLevel="1" x14ac:dyDescent="0.2">
      <c r="A87" s="243">
        <v>25</v>
      </c>
      <c r="B87" s="244" t="s">
        <v>312</v>
      </c>
      <c r="C87" s="256" t="s">
        <v>313</v>
      </c>
      <c r="D87" s="245" t="s">
        <v>260</v>
      </c>
      <c r="E87" s="246">
        <v>3</v>
      </c>
      <c r="F87" s="247"/>
      <c r="G87" s="248">
        <f>ROUND(E87*F87,2)</f>
        <v>0</v>
      </c>
      <c r="H87" s="231"/>
      <c r="I87" s="230">
        <f>ROUND(E87*H87,2)</f>
        <v>0</v>
      </c>
      <c r="J87" s="231"/>
      <c r="K87" s="230">
        <f>ROUND(E87*J87,2)</f>
        <v>0</v>
      </c>
      <c r="L87" s="230">
        <v>21</v>
      </c>
      <c r="M87" s="230">
        <f>G87*(1+L87/100)</f>
        <v>0</v>
      </c>
      <c r="N87" s="229">
        <v>0</v>
      </c>
      <c r="O87" s="229">
        <f>ROUND(E87*N87,2)</f>
        <v>0</v>
      </c>
      <c r="P87" s="229">
        <v>8.2000000000000003E-2</v>
      </c>
      <c r="Q87" s="229">
        <f>ROUND(E87*P87,2)</f>
        <v>0.25</v>
      </c>
      <c r="R87" s="230"/>
      <c r="S87" s="230" t="s">
        <v>207</v>
      </c>
      <c r="T87" s="230" t="s">
        <v>208</v>
      </c>
      <c r="U87" s="230">
        <v>0.63</v>
      </c>
      <c r="V87" s="230">
        <f>ROUND(E87*U87,2)</f>
        <v>1.89</v>
      </c>
      <c r="W87" s="230"/>
      <c r="X87" s="230" t="s">
        <v>209</v>
      </c>
      <c r="Y87" s="230" t="s">
        <v>210</v>
      </c>
      <c r="Z87" s="210"/>
      <c r="AA87" s="210"/>
      <c r="AB87" s="210"/>
      <c r="AC87" s="210"/>
      <c r="AD87" s="210"/>
      <c r="AE87" s="210"/>
      <c r="AF87" s="210"/>
      <c r="AG87" s="210" t="s">
        <v>211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2" x14ac:dyDescent="0.2">
      <c r="A88" s="227"/>
      <c r="B88" s="228"/>
      <c r="C88" s="257" t="s">
        <v>261</v>
      </c>
      <c r="D88" s="232"/>
      <c r="E88" s="233">
        <v>3</v>
      </c>
      <c r="F88" s="230"/>
      <c r="G88" s="230"/>
      <c r="H88" s="230"/>
      <c r="I88" s="230"/>
      <c r="J88" s="230"/>
      <c r="K88" s="230"/>
      <c r="L88" s="230"/>
      <c r="M88" s="230"/>
      <c r="N88" s="229"/>
      <c r="O88" s="229"/>
      <c r="P88" s="229"/>
      <c r="Q88" s="229"/>
      <c r="R88" s="230"/>
      <c r="S88" s="230"/>
      <c r="T88" s="230"/>
      <c r="U88" s="230"/>
      <c r="V88" s="230"/>
      <c r="W88" s="230"/>
      <c r="X88" s="230"/>
      <c r="Y88" s="230"/>
      <c r="Z88" s="210"/>
      <c r="AA88" s="210"/>
      <c r="AB88" s="210"/>
      <c r="AC88" s="210"/>
      <c r="AD88" s="210"/>
      <c r="AE88" s="210"/>
      <c r="AF88" s="210"/>
      <c r="AG88" s="210" t="s">
        <v>213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x14ac:dyDescent="0.2">
      <c r="A89" s="236" t="s">
        <v>202</v>
      </c>
      <c r="B89" s="237" t="s">
        <v>137</v>
      </c>
      <c r="C89" s="255" t="s">
        <v>138</v>
      </c>
      <c r="D89" s="238"/>
      <c r="E89" s="239"/>
      <c r="F89" s="240"/>
      <c r="G89" s="241">
        <f>SUMIF(AG90:AG91,"&lt;&gt;NOR",G90:G91)</f>
        <v>0</v>
      </c>
      <c r="H89" s="235"/>
      <c r="I89" s="235">
        <f>SUM(I90:I91)</f>
        <v>0</v>
      </c>
      <c r="J89" s="235"/>
      <c r="K89" s="235">
        <f>SUM(K90:K91)</f>
        <v>0</v>
      </c>
      <c r="L89" s="235"/>
      <c r="M89" s="235">
        <f>SUM(M90:M91)</f>
        <v>0</v>
      </c>
      <c r="N89" s="234"/>
      <c r="O89" s="234">
        <f>SUM(O90:O91)</f>
        <v>0</v>
      </c>
      <c r="P89" s="234"/>
      <c r="Q89" s="234">
        <f>SUM(Q90:Q91)</f>
        <v>0.21</v>
      </c>
      <c r="R89" s="235"/>
      <c r="S89" s="235"/>
      <c r="T89" s="235"/>
      <c r="U89" s="235"/>
      <c r="V89" s="235">
        <f>SUM(V90:V91)</f>
        <v>27.46</v>
      </c>
      <c r="W89" s="235"/>
      <c r="X89" s="235"/>
      <c r="Y89" s="235"/>
      <c r="AG89" t="s">
        <v>203</v>
      </c>
    </row>
    <row r="90" spans="1:60" ht="22.5" outlineLevel="1" x14ac:dyDescent="0.2">
      <c r="A90" s="243">
        <v>26</v>
      </c>
      <c r="B90" s="244" t="s">
        <v>314</v>
      </c>
      <c r="C90" s="256" t="s">
        <v>315</v>
      </c>
      <c r="D90" s="245" t="s">
        <v>260</v>
      </c>
      <c r="E90" s="246">
        <v>25</v>
      </c>
      <c r="F90" s="247"/>
      <c r="G90" s="248">
        <f>ROUND(E90*F90,2)</f>
        <v>0</v>
      </c>
      <c r="H90" s="231"/>
      <c r="I90" s="230">
        <f>ROUND(E90*H90,2)</f>
        <v>0</v>
      </c>
      <c r="J90" s="231"/>
      <c r="K90" s="230">
        <f>ROUND(E90*J90,2)</f>
        <v>0</v>
      </c>
      <c r="L90" s="230">
        <v>21</v>
      </c>
      <c r="M90" s="230">
        <f>G90*(1+L90/100)</f>
        <v>0</v>
      </c>
      <c r="N90" s="229">
        <v>0</v>
      </c>
      <c r="O90" s="229">
        <f>ROUND(E90*N90,2)</f>
        <v>0</v>
      </c>
      <c r="P90" s="229">
        <v>8.3000000000000001E-3</v>
      </c>
      <c r="Q90" s="229">
        <f>ROUND(E90*P90,2)</f>
        <v>0.21</v>
      </c>
      <c r="R90" s="230"/>
      <c r="S90" s="230" t="s">
        <v>207</v>
      </c>
      <c r="T90" s="230" t="s">
        <v>208</v>
      </c>
      <c r="U90" s="230">
        <v>1.0985</v>
      </c>
      <c r="V90" s="230">
        <f>ROUND(E90*U90,2)</f>
        <v>27.46</v>
      </c>
      <c r="W90" s="230"/>
      <c r="X90" s="230" t="s">
        <v>209</v>
      </c>
      <c r="Y90" s="230" t="s">
        <v>210</v>
      </c>
      <c r="Z90" s="210"/>
      <c r="AA90" s="210"/>
      <c r="AB90" s="210"/>
      <c r="AC90" s="210"/>
      <c r="AD90" s="210"/>
      <c r="AE90" s="210"/>
      <c r="AF90" s="210"/>
      <c r="AG90" s="210" t="s">
        <v>211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2" x14ac:dyDescent="0.2">
      <c r="A91" s="227"/>
      <c r="B91" s="228"/>
      <c r="C91" s="257" t="s">
        <v>316</v>
      </c>
      <c r="D91" s="232"/>
      <c r="E91" s="233">
        <v>25</v>
      </c>
      <c r="F91" s="230"/>
      <c r="G91" s="230"/>
      <c r="H91" s="230"/>
      <c r="I91" s="230"/>
      <c r="J91" s="230"/>
      <c r="K91" s="230"/>
      <c r="L91" s="230"/>
      <c r="M91" s="230"/>
      <c r="N91" s="229"/>
      <c r="O91" s="229"/>
      <c r="P91" s="229"/>
      <c r="Q91" s="229"/>
      <c r="R91" s="230"/>
      <c r="S91" s="230"/>
      <c r="T91" s="230"/>
      <c r="U91" s="230"/>
      <c r="V91" s="230"/>
      <c r="W91" s="230"/>
      <c r="X91" s="230"/>
      <c r="Y91" s="230"/>
      <c r="Z91" s="210"/>
      <c r="AA91" s="210"/>
      <c r="AB91" s="210"/>
      <c r="AC91" s="210"/>
      <c r="AD91" s="210"/>
      <c r="AE91" s="210"/>
      <c r="AF91" s="210"/>
      <c r="AG91" s="210" t="s">
        <v>213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x14ac:dyDescent="0.2">
      <c r="A92" s="236" t="s">
        <v>202</v>
      </c>
      <c r="B92" s="237" t="s">
        <v>153</v>
      </c>
      <c r="C92" s="255" t="s">
        <v>154</v>
      </c>
      <c r="D92" s="238"/>
      <c r="E92" s="239"/>
      <c r="F92" s="240"/>
      <c r="G92" s="241">
        <f>SUMIF(AG93:AG96,"&lt;&gt;NOR",G93:G96)</f>
        <v>0</v>
      </c>
      <c r="H92" s="235"/>
      <c r="I92" s="235">
        <f>SUM(I93:I96)</f>
        <v>0</v>
      </c>
      <c r="J92" s="235"/>
      <c r="K92" s="235">
        <f>SUM(K93:K96)</f>
        <v>0</v>
      </c>
      <c r="L92" s="235"/>
      <c r="M92" s="235">
        <f>SUM(M93:M96)</f>
        <v>0</v>
      </c>
      <c r="N92" s="234"/>
      <c r="O92" s="234">
        <f>SUM(O93:O96)</f>
        <v>0</v>
      </c>
      <c r="P92" s="234"/>
      <c r="Q92" s="234">
        <f>SUM(Q93:Q96)</f>
        <v>0.21</v>
      </c>
      <c r="R92" s="235"/>
      <c r="S92" s="235"/>
      <c r="T92" s="235"/>
      <c r="U92" s="235"/>
      <c r="V92" s="235">
        <f>SUM(V93:V96)</f>
        <v>7.2799999999999994</v>
      </c>
      <c r="W92" s="235"/>
      <c r="X92" s="235"/>
      <c r="Y92" s="235"/>
      <c r="AG92" t="s">
        <v>203</v>
      </c>
    </row>
    <row r="93" spans="1:60" outlineLevel="1" x14ac:dyDescent="0.2">
      <c r="A93" s="243">
        <v>27</v>
      </c>
      <c r="B93" s="244" t="s">
        <v>317</v>
      </c>
      <c r="C93" s="256" t="s">
        <v>318</v>
      </c>
      <c r="D93" s="245" t="s">
        <v>293</v>
      </c>
      <c r="E93" s="246">
        <v>61.4</v>
      </c>
      <c r="F93" s="247"/>
      <c r="G93" s="248">
        <f>ROUND(E93*F93,2)</f>
        <v>0</v>
      </c>
      <c r="H93" s="231"/>
      <c r="I93" s="230">
        <f>ROUND(E93*H93,2)</f>
        <v>0</v>
      </c>
      <c r="J93" s="231"/>
      <c r="K93" s="230">
        <f>ROUND(E93*J93,2)</f>
        <v>0</v>
      </c>
      <c r="L93" s="230">
        <v>21</v>
      </c>
      <c r="M93" s="230">
        <f>G93*(1+L93/100)</f>
        <v>0</v>
      </c>
      <c r="N93" s="229">
        <v>0</v>
      </c>
      <c r="O93" s="229">
        <f>ROUND(E93*N93,2)</f>
        <v>0</v>
      </c>
      <c r="P93" s="229">
        <v>3.3700000000000002E-3</v>
      </c>
      <c r="Q93" s="229">
        <f>ROUND(E93*P93,2)</f>
        <v>0.21</v>
      </c>
      <c r="R93" s="230"/>
      <c r="S93" s="230" t="s">
        <v>207</v>
      </c>
      <c r="T93" s="230" t="s">
        <v>208</v>
      </c>
      <c r="U93" s="230">
        <v>0.115</v>
      </c>
      <c r="V93" s="230">
        <f>ROUND(E93*U93,2)</f>
        <v>7.06</v>
      </c>
      <c r="W93" s="230"/>
      <c r="X93" s="230" t="s">
        <v>209</v>
      </c>
      <c r="Y93" s="230" t="s">
        <v>210</v>
      </c>
      <c r="Z93" s="210"/>
      <c r="AA93" s="210"/>
      <c r="AB93" s="210"/>
      <c r="AC93" s="210"/>
      <c r="AD93" s="210"/>
      <c r="AE93" s="210"/>
      <c r="AF93" s="210"/>
      <c r="AG93" s="210" t="s">
        <v>211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2" x14ac:dyDescent="0.2">
      <c r="A94" s="227"/>
      <c r="B94" s="228"/>
      <c r="C94" s="257" t="s">
        <v>319</v>
      </c>
      <c r="D94" s="232"/>
      <c r="E94" s="233">
        <v>61.4</v>
      </c>
      <c r="F94" s="230"/>
      <c r="G94" s="230"/>
      <c r="H94" s="230"/>
      <c r="I94" s="230"/>
      <c r="J94" s="230"/>
      <c r="K94" s="230"/>
      <c r="L94" s="230"/>
      <c r="M94" s="230"/>
      <c r="N94" s="229"/>
      <c r="O94" s="229"/>
      <c r="P94" s="229"/>
      <c r="Q94" s="229"/>
      <c r="R94" s="230"/>
      <c r="S94" s="230"/>
      <c r="T94" s="230"/>
      <c r="U94" s="230"/>
      <c r="V94" s="230"/>
      <c r="W94" s="230"/>
      <c r="X94" s="230"/>
      <c r="Y94" s="230"/>
      <c r="Z94" s="210"/>
      <c r="AA94" s="210"/>
      <c r="AB94" s="210"/>
      <c r="AC94" s="210"/>
      <c r="AD94" s="210"/>
      <c r="AE94" s="210"/>
      <c r="AF94" s="210"/>
      <c r="AG94" s="210" t="s">
        <v>213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ht="22.5" outlineLevel="1" x14ac:dyDescent="0.2">
      <c r="A95" s="243">
        <v>28</v>
      </c>
      <c r="B95" s="244" t="s">
        <v>320</v>
      </c>
      <c r="C95" s="256" t="s">
        <v>321</v>
      </c>
      <c r="D95" s="245" t="s">
        <v>293</v>
      </c>
      <c r="E95" s="246">
        <v>2.4</v>
      </c>
      <c r="F95" s="247"/>
      <c r="G95" s="248">
        <f>ROUND(E95*F95,2)</f>
        <v>0</v>
      </c>
      <c r="H95" s="231"/>
      <c r="I95" s="230">
        <f>ROUND(E95*H95,2)</f>
        <v>0</v>
      </c>
      <c r="J95" s="231"/>
      <c r="K95" s="230">
        <f>ROUND(E95*J95,2)</f>
        <v>0</v>
      </c>
      <c r="L95" s="230">
        <v>21</v>
      </c>
      <c r="M95" s="230">
        <f>G95*(1+L95/100)</f>
        <v>0</v>
      </c>
      <c r="N95" s="229">
        <v>0</v>
      </c>
      <c r="O95" s="229">
        <f>ROUND(E95*N95,2)</f>
        <v>0</v>
      </c>
      <c r="P95" s="229">
        <v>1.3500000000000001E-3</v>
      </c>
      <c r="Q95" s="229">
        <f>ROUND(E95*P95,2)</f>
        <v>0</v>
      </c>
      <c r="R95" s="230"/>
      <c r="S95" s="230" t="s">
        <v>207</v>
      </c>
      <c r="T95" s="230" t="s">
        <v>208</v>
      </c>
      <c r="U95" s="230">
        <v>9.1999999999999998E-2</v>
      </c>
      <c r="V95" s="230">
        <f>ROUND(E95*U95,2)</f>
        <v>0.22</v>
      </c>
      <c r="W95" s="230"/>
      <c r="X95" s="230" t="s">
        <v>209</v>
      </c>
      <c r="Y95" s="230" t="s">
        <v>210</v>
      </c>
      <c r="Z95" s="210"/>
      <c r="AA95" s="210"/>
      <c r="AB95" s="210"/>
      <c r="AC95" s="210"/>
      <c r="AD95" s="210"/>
      <c r="AE95" s="210"/>
      <c r="AF95" s="210"/>
      <c r="AG95" s="210" t="s">
        <v>211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2" x14ac:dyDescent="0.2">
      <c r="A96" s="227"/>
      <c r="B96" s="228"/>
      <c r="C96" s="257" t="s">
        <v>322</v>
      </c>
      <c r="D96" s="232"/>
      <c r="E96" s="233">
        <v>2.4</v>
      </c>
      <c r="F96" s="230"/>
      <c r="G96" s="230"/>
      <c r="H96" s="230"/>
      <c r="I96" s="230"/>
      <c r="J96" s="230"/>
      <c r="K96" s="230"/>
      <c r="L96" s="230"/>
      <c r="M96" s="230"/>
      <c r="N96" s="229"/>
      <c r="O96" s="229"/>
      <c r="P96" s="229"/>
      <c r="Q96" s="229"/>
      <c r="R96" s="230"/>
      <c r="S96" s="230"/>
      <c r="T96" s="230"/>
      <c r="U96" s="230"/>
      <c r="V96" s="230"/>
      <c r="W96" s="230"/>
      <c r="X96" s="230"/>
      <c r="Y96" s="230"/>
      <c r="Z96" s="210"/>
      <c r="AA96" s="210"/>
      <c r="AB96" s="210"/>
      <c r="AC96" s="210"/>
      <c r="AD96" s="210"/>
      <c r="AE96" s="210"/>
      <c r="AF96" s="210"/>
      <c r="AG96" s="210" t="s">
        <v>213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x14ac:dyDescent="0.2">
      <c r="A97" s="236" t="s">
        <v>202</v>
      </c>
      <c r="B97" s="237" t="s">
        <v>157</v>
      </c>
      <c r="C97" s="255" t="s">
        <v>158</v>
      </c>
      <c r="D97" s="238"/>
      <c r="E97" s="239"/>
      <c r="F97" s="240"/>
      <c r="G97" s="241">
        <f>SUMIF(AG98:AG102,"&lt;&gt;NOR",G98:G102)</f>
        <v>0</v>
      </c>
      <c r="H97" s="235"/>
      <c r="I97" s="235">
        <f>SUM(I98:I102)</f>
        <v>0</v>
      </c>
      <c r="J97" s="235"/>
      <c r="K97" s="235">
        <f>SUM(K98:K102)</f>
        <v>0</v>
      </c>
      <c r="L97" s="235"/>
      <c r="M97" s="235">
        <f>SUM(M98:M102)</f>
        <v>0</v>
      </c>
      <c r="N97" s="234"/>
      <c r="O97" s="234">
        <f>SUM(O98:O102)</f>
        <v>0.04</v>
      </c>
      <c r="P97" s="234"/>
      <c r="Q97" s="234">
        <f>SUM(Q98:Q102)</f>
        <v>0.84</v>
      </c>
      <c r="R97" s="235"/>
      <c r="S97" s="235"/>
      <c r="T97" s="235"/>
      <c r="U97" s="235"/>
      <c r="V97" s="235">
        <f>SUM(V98:V102)</f>
        <v>32.15</v>
      </c>
      <c r="W97" s="235"/>
      <c r="X97" s="235"/>
      <c r="Y97" s="235"/>
      <c r="AG97" t="s">
        <v>203</v>
      </c>
    </row>
    <row r="98" spans="1:60" outlineLevel="1" x14ac:dyDescent="0.2">
      <c r="A98" s="243">
        <v>29</v>
      </c>
      <c r="B98" s="244" t="s">
        <v>323</v>
      </c>
      <c r="C98" s="256" t="s">
        <v>324</v>
      </c>
      <c r="D98" s="245" t="s">
        <v>325</v>
      </c>
      <c r="E98" s="246">
        <v>600</v>
      </c>
      <c r="F98" s="247"/>
      <c r="G98" s="248">
        <f>ROUND(E98*F98,2)</f>
        <v>0</v>
      </c>
      <c r="H98" s="231"/>
      <c r="I98" s="230">
        <f>ROUND(E98*H98,2)</f>
        <v>0</v>
      </c>
      <c r="J98" s="231"/>
      <c r="K98" s="230">
        <f>ROUND(E98*J98,2)</f>
        <v>0</v>
      </c>
      <c r="L98" s="230">
        <v>21</v>
      </c>
      <c r="M98" s="230">
        <f>G98*(1+L98/100)</f>
        <v>0</v>
      </c>
      <c r="N98" s="229">
        <v>6.0000000000000002E-5</v>
      </c>
      <c r="O98" s="229">
        <f>ROUND(E98*N98,2)</f>
        <v>0.04</v>
      </c>
      <c r="P98" s="229">
        <v>1E-3</v>
      </c>
      <c r="Q98" s="229">
        <f>ROUND(E98*P98,2)</f>
        <v>0.6</v>
      </c>
      <c r="R98" s="230"/>
      <c r="S98" s="230" t="s">
        <v>207</v>
      </c>
      <c r="T98" s="230" t="s">
        <v>208</v>
      </c>
      <c r="U98" s="230">
        <v>4.1000000000000002E-2</v>
      </c>
      <c r="V98" s="230">
        <f>ROUND(E98*U98,2)</f>
        <v>24.6</v>
      </c>
      <c r="W98" s="230"/>
      <c r="X98" s="230" t="s">
        <v>209</v>
      </c>
      <c r="Y98" s="230" t="s">
        <v>210</v>
      </c>
      <c r="Z98" s="210"/>
      <c r="AA98" s="210"/>
      <c r="AB98" s="210"/>
      <c r="AC98" s="210"/>
      <c r="AD98" s="210"/>
      <c r="AE98" s="210"/>
      <c r="AF98" s="210"/>
      <c r="AG98" s="210" t="s">
        <v>211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2" x14ac:dyDescent="0.2">
      <c r="A99" s="227"/>
      <c r="B99" s="228"/>
      <c r="C99" s="257" t="s">
        <v>326</v>
      </c>
      <c r="D99" s="232"/>
      <c r="E99" s="233">
        <v>100</v>
      </c>
      <c r="F99" s="230"/>
      <c r="G99" s="230"/>
      <c r="H99" s="230"/>
      <c r="I99" s="230"/>
      <c r="J99" s="230"/>
      <c r="K99" s="230"/>
      <c r="L99" s="230"/>
      <c r="M99" s="230"/>
      <c r="N99" s="229"/>
      <c r="O99" s="229"/>
      <c r="P99" s="229"/>
      <c r="Q99" s="229"/>
      <c r="R99" s="230"/>
      <c r="S99" s="230"/>
      <c r="T99" s="230"/>
      <c r="U99" s="230"/>
      <c r="V99" s="230"/>
      <c r="W99" s="230"/>
      <c r="X99" s="230"/>
      <c r="Y99" s="230"/>
      <c r="Z99" s="210"/>
      <c r="AA99" s="210"/>
      <c r="AB99" s="210"/>
      <c r="AC99" s="210"/>
      <c r="AD99" s="210"/>
      <c r="AE99" s="210"/>
      <c r="AF99" s="210"/>
      <c r="AG99" s="210" t="s">
        <v>213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ht="22.5" outlineLevel="3" x14ac:dyDescent="0.2">
      <c r="A100" s="227"/>
      <c r="B100" s="228"/>
      <c r="C100" s="257" t="s">
        <v>327</v>
      </c>
      <c r="D100" s="232"/>
      <c r="E100" s="233">
        <v>500</v>
      </c>
      <c r="F100" s="230"/>
      <c r="G100" s="230"/>
      <c r="H100" s="230"/>
      <c r="I100" s="230"/>
      <c r="J100" s="230"/>
      <c r="K100" s="230"/>
      <c r="L100" s="230"/>
      <c r="M100" s="230"/>
      <c r="N100" s="229"/>
      <c r="O100" s="229"/>
      <c r="P100" s="229"/>
      <c r="Q100" s="229"/>
      <c r="R100" s="230"/>
      <c r="S100" s="230"/>
      <c r="T100" s="230"/>
      <c r="U100" s="230"/>
      <c r="V100" s="230"/>
      <c r="W100" s="230"/>
      <c r="X100" s="230"/>
      <c r="Y100" s="230"/>
      <c r="Z100" s="210"/>
      <c r="AA100" s="210"/>
      <c r="AB100" s="210"/>
      <c r="AC100" s="210"/>
      <c r="AD100" s="210"/>
      <c r="AE100" s="210"/>
      <c r="AF100" s="210"/>
      <c r="AG100" s="210" t="s">
        <v>213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43">
        <v>30</v>
      </c>
      <c r="B101" s="244" t="s">
        <v>328</v>
      </c>
      <c r="C101" s="256" t="s">
        <v>329</v>
      </c>
      <c r="D101" s="245" t="s">
        <v>293</v>
      </c>
      <c r="E101" s="246">
        <v>26.3</v>
      </c>
      <c r="F101" s="247"/>
      <c r="G101" s="248">
        <f>ROUND(E101*F101,2)</f>
        <v>0</v>
      </c>
      <c r="H101" s="231"/>
      <c r="I101" s="230">
        <f>ROUND(E101*H101,2)</f>
        <v>0</v>
      </c>
      <c r="J101" s="231"/>
      <c r="K101" s="230">
        <f>ROUND(E101*J101,2)</f>
        <v>0</v>
      </c>
      <c r="L101" s="230">
        <v>21</v>
      </c>
      <c r="M101" s="230">
        <f>G101*(1+L101/100)</f>
        <v>0</v>
      </c>
      <c r="N101" s="229">
        <v>0</v>
      </c>
      <c r="O101" s="229">
        <f>ROUND(E101*N101,2)</f>
        <v>0</v>
      </c>
      <c r="P101" s="229">
        <v>9.2499999999999995E-3</v>
      </c>
      <c r="Q101" s="229">
        <f>ROUND(E101*P101,2)</f>
        <v>0.24</v>
      </c>
      <c r="R101" s="230"/>
      <c r="S101" s="230" t="s">
        <v>207</v>
      </c>
      <c r="T101" s="230" t="s">
        <v>208</v>
      </c>
      <c r="U101" s="230">
        <v>0.28699999999999998</v>
      </c>
      <c r="V101" s="230">
        <f>ROUND(E101*U101,2)</f>
        <v>7.55</v>
      </c>
      <c r="W101" s="230"/>
      <c r="X101" s="230" t="s">
        <v>209</v>
      </c>
      <c r="Y101" s="230" t="s">
        <v>210</v>
      </c>
      <c r="Z101" s="210"/>
      <c r="AA101" s="210"/>
      <c r="AB101" s="210"/>
      <c r="AC101" s="210"/>
      <c r="AD101" s="210"/>
      <c r="AE101" s="210"/>
      <c r="AF101" s="210"/>
      <c r="AG101" s="210" t="s">
        <v>211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2" x14ac:dyDescent="0.2">
      <c r="A102" s="227"/>
      <c r="B102" s="228"/>
      <c r="C102" s="257" t="s">
        <v>330</v>
      </c>
      <c r="D102" s="232"/>
      <c r="E102" s="233">
        <v>26.3</v>
      </c>
      <c r="F102" s="230"/>
      <c r="G102" s="230"/>
      <c r="H102" s="230"/>
      <c r="I102" s="230"/>
      <c r="J102" s="230"/>
      <c r="K102" s="230"/>
      <c r="L102" s="230"/>
      <c r="M102" s="230"/>
      <c r="N102" s="229"/>
      <c r="O102" s="229"/>
      <c r="P102" s="229"/>
      <c r="Q102" s="229"/>
      <c r="R102" s="230"/>
      <c r="S102" s="230"/>
      <c r="T102" s="230"/>
      <c r="U102" s="230"/>
      <c r="V102" s="230"/>
      <c r="W102" s="230"/>
      <c r="X102" s="230"/>
      <c r="Y102" s="230"/>
      <c r="Z102" s="210"/>
      <c r="AA102" s="210"/>
      <c r="AB102" s="210"/>
      <c r="AC102" s="210"/>
      <c r="AD102" s="210"/>
      <c r="AE102" s="210"/>
      <c r="AF102" s="210"/>
      <c r="AG102" s="210" t="s">
        <v>213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x14ac:dyDescent="0.2">
      <c r="A103" s="236" t="s">
        <v>202</v>
      </c>
      <c r="B103" s="237" t="s">
        <v>171</v>
      </c>
      <c r="C103" s="255" t="s">
        <v>172</v>
      </c>
      <c r="D103" s="238"/>
      <c r="E103" s="239"/>
      <c r="F103" s="240"/>
      <c r="G103" s="241">
        <f>SUMIF(AG104:AG113,"&lt;&gt;NOR",G104:G113)</f>
        <v>0</v>
      </c>
      <c r="H103" s="235"/>
      <c r="I103" s="235">
        <f>SUM(I104:I113)</f>
        <v>0</v>
      </c>
      <c r="J103" s="235"/>
      <c r="K103" s="235">
        <f>SUM(K104:K113)</f>
        <v>0</v>
      </c>
      <c r="L103" s="235"/>
      <c r="M103" s="235">
        <f>SUM(M104:M113)</f>
        <v>0</v>
      </c>
      <c r="N103" s="234"/>
      <c r="O103" s="234">
        <f>SUM(O104:O113)</f>
        <v>0</v>
      </c>
      <c r="P103" s="234"/>
      <c r="Q103" s="234">
        <f>SUM(Q104:Q113)</f>
        <v>0</v>
      </c>
      <c r="R103" s="235"/>
      <c r="S103" s="235"/>
      <c r="T103" s="235"/>
      <c r="U103" s="235"/>
      <c r="V103" s="235">
        <f>SUM(V104:V113)</f>
        <v>1267.06</v>
      </c>
      <c r="W103" s="235"/>
      <c r="X103" s="235"/>
      <c r="Y103" s="235"/>
      <c r="AG103" t="s">
        <v>203</v>
      </c>
    </row>
    <row r="104" spans="1:60" outlineLevel="1" x14ac:dyDescent="0.2">
      <c r="A104" s="249">
        <v>31</v>
      </c>
      <c r="B104" s="250" t="s">
        <v>331</v>
      </c>
      <c r="C104" s="258" t="s">
        <v>332</v>
      </c>
      <c r="D104" s="251" t="s">
        <v>333</v>
      </c>
      <c r="E104" s="252">
        <v>60</v>
      </c>
      <c r="F104" s="253"/>
      <c r="G104" s="254">
        <f>ROUND(E104*F104,2)</f>
        <v>0</v>
      </c>
      <c r="H104" s="231"/>
      <c r="I104" s="230">
        <f>ROUND(E104*H104,2)</f>
        <v>0</v>
      </c>
      <c r="J104" s="231"/>
      <c r="K104" s="230">
        <f>ROUND(E104*J104,2)</f>
        <v>0</v>
      </c>
      <c r="L104" s="230">
        <v>21</v>
      </c>
      <c r="M104" s="230">
        <f>G104*(1+L104/100)</f>
        <v>0</v>
      </c>
      <c r="N104" s="229">
        <v>0</v>
      </c>
      <c r="O104" s="229">
        <f>ROUND(E104*N104,2)</f>
        <v>0</v>
      </c>
      <c r="P104" s="229">
        <v>0</v>
      </c>
      <c r="Q104" s="229">
        <f>ROUND(E104*P104,2)</f>
        <v>0</v>
      </c>
      <c r="R104" s="230"/>
      <c r="S104" s="230" t="s">
        <v>334</v>
      </c>
      <c r="T104" s="230" t="s">
        <v>208</v>
      </c>
      <c r="U104" s="230">
        <v>0</v>
      </c>
      <c r="V104" s="230">
        <f>ROUND(E104*U104,2)</f>
        <v>0</v>
      </c>
      <c r="W104" s="230"/>
      <c r="X104" s="230" t="s">
        <v>209</v>
      </c>
      <c r="Y104" s="230" t="s">
        <v>210</v>
      </c>
      <c r="Z104" s="210"/>
      <c r="AA104" s="210"/>
      <c r="AB104" s="210"/>
      <c r="AC104" s="210"/>
      <c r="AD104" s="210"/>
      <c r="AE104" s="210"/>
      <c r="AF104" s="210"/>
      <c r="AG104" s="210" t="s">
        <v>211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49">
        <v>32</v>
      </c>
      <c r="B105" s="250" t="s">
        <v>335</v>
      </c>
      <c r="C105" s="258" t="s">
        <v>336</v>
      </c>
      <c r="D105" s="251" t="s">
        <v>337</v>
      </c>
      <c r="E105" s="252">
        <v>767.91340000000002</v>
      </c>
      <c r="F105" s="253"/>
      <c r="G105" s="254">
        <f>ROUND(E105*F105,2)</f>
        <v>0</v>
      </c>
      <c r="H105" s="231"/>
      <c r="I105" s="230">
        <f>ROUND(E105*H105,2)</f>
        <v>0</v>
      </c>
      <c r="J105" s="231"/>
      <c r="K105" s="230">
        <f>ROUND(E105*J105,2)</f>
        <v>0</v>
      </c>
      <c r="L105" s="230">
        <v>21</v>
      </c>
      <c r="M105" s="230">
        <f>G105*(1+L105/100)</f>
        <v>0</v>
      </c>
      <c r="N105" s="229">
        <v>0</v>
      </c>
      <c r="O105" s="229">
        <f>ROUND(E105*N105,2)</f>
        <v>0</v>
      </c>
      <c r="P105" s="229">
        <v>0</v>
      </c>
      <c r="Q105" s="229">
        <f>ROUND(E105*P105,2)</f>
        <v>0</v>
      </c>
      <c r="R105" s="230"/>
      <c r="S105" s="230" t="s">
        <v>207</v>
      </c>
      <c r="T105" s="230" t="s">
        <v>208</v>
      </c>
      <c r="U105" s="230">
        <v>0.94</v>
      </c>
      <c r="V105" s="230">
        <f>ROUND(E105*U105,2)</f>
        <v>721.84</v>
      </c>
      <c r="W105" s="230"/>
      <c r="X105" s="230" t="s">
        <v>338</v>
      </c>
      <c r="Y105" s="230" t="s">
        <v>210</v>
      </c>
      <c r="Z105" s="210"/>
      <c r="AA105" s="210"/>
      <c r="AB105" s="210"/>
      <c r="AC105" s="210"/>
      <c r="AD105" s="210"/>
      <c r="AE105" s="210"/>
      <c r="AF105" s="210"/>
      <c r="AG105" s="210" t="s">
        <v>339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43">
        <v>33</v>
      </c>
      <c r="B106" s="244" t="s">
        <v>340</v>
      </c>
      <c r="C106" s="256" t="s">
        <v>341</v>
      </c>
      <c r="D106" s="245" t="s">
        <v>337</v>
      </c>
      <c r="E106" s="246">
        <v>1535.8</v>
      </c>
      <c r="F106" s="247"/>
      <c r="G106" s="248">
        <f>ROUND(E106*F106,2)</f>
        <v>0</v>
      </c>
      <c r="H106" s="231"/>
      <c r="I106" s="230">
        <f>ROUND(E106*H106,2)</f>
        <v>0</v>
      </c>
      <c r="J106" s="231"/>
      <c r="K106" s="230">
        <f>ROUND(E106*J106,2)</f>
        <v>0</v>
      </c>
      <c r="L106" s="230">
        <v>21</v>
      </c>
      <c r="M106" s="230">
        <f>G106*(1+L106/100)</f>
        <v>0</v>
      </c>
      <c r="N106" s="229">
        <v>0</v>
      </c>
      <c r="O106" s="229">
        <f>ROUND(E106*N106,2)</f>
        <v>0</v>
      </c>
      <c r="P106" s="229">
        <v>0</v>
      </c>
      <c r="Q106" s="229">
        <f>ROUND(E106*P106,2)</f>
        <v>0</v>
      </c>
      <c r="R106" s="230"/>
      <c r="S106" s="230" t="s">
        <v>207</v>
      </c>
      <c r="T106" s="230" t="s">
        <v>208</v>
      </c>
      <c r="U106" s="230">
        <v>0.11</v>
      </c>
      <c r="V106" s="230">
        <f>ROUND(E106*U106,2)</f>
        <v>168.94</v>
      </c>
      <c r="W106" s="230"/>
      <c r="X106" s="230" t="s">
        <v>209</v>
      </c>
      <c r="Y106" s="230" t="s">
        <v>210</v>
      </c>
      <c r="Z106" s="210"/>
      <c r="AA106" s="210"/>
      <c r="AB106" s="210"/>
      <c r="AC106" s="210"/>
      <c r="AD106" s="210"/>
      <c r="AE106" s="210"/>
      <c r="AF106" s="210"/>
      <c r="AG106" s="210" t="s">
        <v>211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2" x14ac:dyDescent="0.2">
      <c r="A107" s="227"/>
      <c r="B107" s="228"/>
      <c r="C107" s="257" t="s">
        <v>342</v>
      </c>
      <c r="D107" s="232"/>
      <c r="E107" s="233">
        <v>1535.8</v>
      </c>
      <c r="F107" s="230"/>
      <c r="G107" s="230"/>
      <c r="H107" s="230"/>
      <c r="I107" s="230"/>
      <c r="J107" s="230"/>
      <c r="K107" s="230"/>
      <c r="L107" s="230"/>
      <c r="M107" s="230"/>
      <c r="N107" s="229"/>
      <c r="O107" s="229"/>
      <c r="P107" s="229"/>
      <c r="Q107" s="229"/>
      <c r="R107" s="230"/>
      <c r="S107" s="230"/>
      <c r="T107" s="230"/>
      <c r="U107" s="230"/>
      <c r="V107" s="230"/>
      <c r="W107" s="230"/>
      <c r="X107" s="230"/>
      <c r="Y107" s="230"/>
      <c r="Z107" s="210"/>
      <c r="AA107" s="210"/>
      <c r="AB107" s="210"/>
      <c r="AC107" s="210"/>
      <c r="AD107" s="210"/>
      <c r="AE107" s="210"/>
      <c r="AF107" s="210"/>
      <c r="AG107" s="210" t="s">
        <v>213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49">
        <v>34</v>
      </c>
      <c r="B108" s="250" t="s">
        <v>343</v>
      </c>
      <c r="C108" s="258" t="s">
        <v>344</v>
      </c>
      <c r="D108" s="251" t="s">
        <v>337</v>
      </c>
      <c r="E108" s="252">
        <v>767.91340000000002</v>
      </c>
      <c r="F108" s="253"/>
      <c r="G108" s="254">
        <f>ROUND(E108*F108,2)</f>
        <v>0</v>
      </c>
      <c r="H108" s="231"/>
      <c r="I108" s="230">
        <f>ROUND(E108*H108,2)</f>
        <v>0</v>
      </c>
      <c r="J108" s="231"/>
      <c r="K108" s="230">
        <f>ROUND(E108*J108,2)</f>
        <v>0</v>
      </c>
      <c r="L108" s="230">
        <v>21</v>
      </c>
      <c r="M108" s="230">
        <f>G108*(1+L108/100)</f>
        <v>0</v>
      </c>
      <c r="N108" s="229">
        <v>0</v>
      </c>
      <c r="O108" s="229">
        <f>ROUND(E108*N108,2)</f>
        <v>0</v>
      </c>
      <c r="P108" s="229">
        <v>0</v>
      </c>
      <c r="Q108" s="229">
        <f>ROUND(E108*P108,2)</f>
        <v>0</v>
      </c>
      <c r="R108" s="230"/>
      <c r="S108" s="230" t="s">
        <v>207</v>
      </c>
      <c r="T108" s="230" t="s">
        <v>208</v>
      </c>
      <c r="U108" s="230">
        <v>0.49</v>
      </c>
      <c r="V108" s="230">
        <f>ROUND(E108*U108,2)</f>
        <v>376.28</v>
      </c>
      <c r="W108" s="230"/>
      <c r="X108" s="230" t="s">
        <v>338</v>
      </c>
      <c r="Y108" s="230" t="s">
        <v>210</v>
      </c>
      <c r="Z108" s="210"/>
      <c r="AA108" s="210"/>
      <c r="AB108" s="210"/>
      <c r="AC108" s="210"/>
      <c r="AD108" s="210"/>
      <c r="AE108" s="210"/>
      <c r="AF108" s="210"/>
      <c r="AG108" s="210" t="s">
        <v>339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43">
        <v>35</v>
      </c>
      <c r="B109" s="244" t="s">
        <v>345</v>
      </c>
      <c r="C109" s="256" t="s">
        <v>346</v>
      </c>
      <c r="D109" s="245" t="s">
        <v>337</v>
      </c>
      <c r="E109" s="246">
        <v>15358</v>
      </c>
      <c r="F109" s="247"/>
      <c r="G109" s="248">
        <f>ROUND(E109*F109,2)</f>
        <v>0</v>
      </c>
      <c r="H109" s="231"/>
      <c r="I109" s="230">
        <f>ROUND(E109*H109,2)</f>
        <v>0</v>
      </c>
      <c r="J109" s="231"/>
      <c r="K109" s="230">
        <f>ROUND(E109*J109,2)</f>
        <v>0</v>
      </c>
      <c r="L109" s="230">
        <v>21</v>
      </c>
      <c r="M109" s="230">
        <f>G109*(1+L109/100)</f>
        <v>0</v>
      </c>
      <c r="N109" s="229">
        <v>0</v>
      </c>
      <c r="O109" s="229">
        <f>ROUND(E109*N109,2)</f>
        <v>0</v>
      </c>
      <c r="P109" s="229">
        <v>0</v>
      </c>
      <c r="Q109" s="229">
        <f>ROUND(E109*P109,2)</f>
        <v>0</v>
      </c>
      <c r="R109" s="230"/>
      <c r="S109" s="230" t="s">
        <v>207</v>
      </c>
      <c r="T109" s="230" t="s">
        <v>208</v>
      </c>
      <c r="U109" s="230">
        <v>0</v>
      </c>
      <c r="V109" s="230">
        <f>ROUND(E109*U109,2)</f>
        <v>0</v>
      </c>
      <c r="W109" s="230"/>
      <c r="X109" s="230" t="s">
        <v>209</v>
      </c>
      <c r="Y109" s="230" t="s">
        <v>210</v>
      </c>
      <c r="Z109" s="210"/>
      <c r="AA109" s="210"/>
      <c r="AB109" s="210"/>
      <c r="AC109" s="210"/>
      <c r="AD109" s="210"/>
      <c r="AE109" s="210"/>
      <c r="AF109" s="210"/>
      <c r="AG109" s="210" t="s">
        <v>211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2" x14ac:dyDescent="0.2">
      <c r="A110" s="227"/>
      <c r="B110" s="228"/>
      <c r="C110" s="257" t="s">
        <v>347</v>
      </c>
      <c r="D110" s="232"/>
      <c r="E110" s="233">
        <v>15358</v>
      </c>
      <c r="F110" s="230"/>
      <c r="G110" s="230"/>
      <c r="H110" s="230"/>
      <c r="I110" s="230"/>
      <c r="J110" s="230"/>
      <c r="K110" s="230"/>
      <c r="L110" s="230"/>
      <c r="M110" s="230"/>
      <c r="N110" s="229"/>
      <c r="O110" s="229"/>
      <c r="P110" s="229"/>
      <c r="Q110" s="229"/>
      <c r="R110" s="230"/>
      <c r="S110" s="230"/>
      <c r="T110" s="230"/>
      <c r="U110" s="230"/>
      <c r="V110" s="230"/>
      <c r="W110" s="230"/>
      <c r="X110" s="230"/>
      <c r="Y110" s="230"/>
      <c r="Z110" s="210"/>
      <c r="AA110" s="210"/>
      <c r="AB110" s="210"/>
      <c r="AC110" s="210"/>
      <c r="AD110" s="210"/>
      <c r="AE110" s="210"/>
      <c r="AF110" s="210"/>
      <c r="AG110" s="210" t="s">
        <v>213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49">
        <v>36</v>
      </c>
      <c r="B111" s="250" t="s">
        <v>348</v>
      </c>
      <c r="C111" s="258" t="s">
        <v>349</v>
      </c>
      <c r="D111" s="251" t="s">
        <v>337</v>
      </c>
      <c r="E111" s="252">
        <v>765</v>
      </c>
      <c r="F111" s="253"/>
      <c r="G111" s="254">
        <f>ROUND(E111*F111,2)</f>
        <v>0</v>
      </c>
      <c r="H111" s="231"/>
      <c r="I111" s="230">
        <f>ROUND(E111*H111,2)</f>
        <v>0</v>
      </c>
      <c r="J111" s="231"/>
      <c r="K111" s="230">
        <f>ROUND(E111*J111,2)</f>
        <v>0</v>
      </c>
      <c r="L111" s="230">
        <v>21</v>
      </c>
      <c r="M111" s="230">
        <f>G111*(1+L111/100)</f>
        <v>0</v>
      </c>
      <c r="N111" s="229">
        <v>0</v>
      </c>
      <c r="O111" s="229">
        <f>ROUND(E111*N111,2)</f>
        <v>0</v>
      </c>
      <c r="P111" s="229">
        <v>0</v>
      </c>
      <c r="Q111" s="229">
        <f>ROUND(E111*P111,2)</f>
        <v>0</v>
      </c>
      <c r="R111" s="230"/>
      <c r="S111" s="230" t="s">
        <v>207</v>
      </c>
      <c r="T111" s="230" t="s">
        <v>208</v>
      </c>
      <c r="U111" s="230">
        <v>0</v>
      </c>
      <c r="V111" s="230">
        <f>ROUND(E111*U111,2)</f>
        <v>0</v>
      </c>
      <c r="W111" s="230"/>
      <c r="X111" s="230" t="s">
        <v>209</v>
      </c>
      <c r="Y111" s="230" t="s">
        <v>210</v>
      </c>
      <c r="Z111" s="210"/>
      <c r="AA111" s="210"/>
      <c r="AB111" s="210"/>
      <c r="AC111" s="210"/>
      <c r="AD111" s="210"/>
      <c r="AE111" s="210"/>
      <c r="AF111" s="210"/>
      <c r="AG111" s="210" t="s">
        <v>211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49">
        <v>37</v>
      </c>
      <c r="B112" s="250" t="s">
        <v>350</v>
      </c>
      <c r="C112" s="258" t="s">
        <v>351</v>
      </c>
      <c r="D112" s="251" t="s">
        <v>337</v>
      </c>
      <c r="E112" s="252">
        <v>1.98</v>
      </c>
      <c r="F112" s="253"/>
      <c r="G112" s="254">
        <f>ROUND(E112*F112,2)</f>
        <v>0</v>
      </c>
      <c r="H112" s="231"/>
      <c r="I112" s="230">
        <f>ROUND(E112*H112,2)</f>
        <v>0</v>
      </c>
      <c r="J112" s="231"/>
      <c r="K112" s="230">
        <f>ROUND(E112*J112,2)</f>
        <v>0</v>
      </c>
      <c r="L112" s="230">
        <v>21</v>
      </c>
      <c r="M112" s="230">
        <f>G112*(1+L112/100)</f>
        <v>0</v>
      </c>
      <c r="N112" s="229">
        <v>0</v>
      </c>
      <c r="O112" s="229">
        <f>ROUND(E112*N112,2)</f>
        <v>0</v>
      </c>
      <c r="P112" s="229">
        <v>0</v>
      </c>
      <c r="Q112" s="229">
        <f>ROUND(E112*P112,2)</f>
        <v>0</v>
      </c>
      <c r="R112" s="230"/>
      <c r="S112" s="230" t="s">
        <v>207</v>
      </c>
      <c r="T112" s="230" t="s">
        <v>208</v>
      </c>
      <c r="U112" s="230">
        <v>0</v>
      </c>
      <c r="V112" s="230">
        <f>ROUND(E112*U112,2)</f>
        <v>0</v>
      </c>
      <c r="W112" s="230"/>
      <c r="X112" s="230" t="s">
        <v>209</v>
      </c>
      <c r="Y112" s="230" t="s">
        <v>210</v>
      </c>
      <c r="Z112" s="210"/>
      <c r="AA112" s="210"/>
      <c r="AB112" s="210"/>
      <c r="AC112" s="210"/>
      <c r="AD112" s="210"/>
      <c r="AE112" s="210"/>
      <c r="AF112" s="210"/>
      <c r="AG112" s="210" t="s">
        <v>211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ht="22.5" outlineLevel="1" x14ac:dyDescent="0.2">
      <c r="A113" s="243">
        <v>38</v>
      </c>
      <c r="B113" s="244" t="s">
        <v>352</v>
      </c>
      <c r="C113" s="256" t="s">
        <v>353</v>
      </c>
      <c r="D113" s="245" t="s">
        <v>337</v>
      </c>
      <c r="E113" s="246">
        <v>0.94</v>
      </c>
      <c r="F113" s="247"/>
      <c r="G113" s="248">
        <f>ROUND(E113*F113,2)</f>
        <v>0</v>
      </c>
      <c r="H113" s="231"/>
      <c r="I113" s="230">
        <f>ROUND(E113*H113,2)</f>
        <v>0</v>
      </c>
      <c r="J113" s="231"/>
      <c r="K113" s="230">
        <f>ROUND(E113*J113,2)</f>
        <v>0</v>
      </c>
      <c r="L113" s="230">
        <v>21</v>
      </c>
      <c r="M113" s="230">
        <f>G113*(1+L113/100)</f>
        <v>0</v>
      </c>
      <c r="N113" s="229">
        <v>0</v>
      </c>
      <c r="O113" s="229">
        <f>ROUND(E113*N113,2)</f>
        <v>0</v>
      </c>
      <c r="P113" s="229">
        <v>0</v>
      </c>
      <c r="Q113" s="229">
        <f>ROUND(E113*P113,2)</f>
        <v>0</v>
      </c>
      <c r="R113" s="230"/>
      <c r="S113" s="230" t="s">
        <v>207</v>
      </c>
      <c r="T113" s="230" t="s">
        <v>208</v>
      </c>
      <c r="U113" s="230">
        <v>0</v>
      </c>
      <c r="V113" s="230">
        <f>ROUND(E113*U113,2)</f>
        <v>0</v>
      </c>
      <c r="W113" s="230"/>
      <c r="X113" s="230" t="s">
        <v>209</v>
      </c>
      <c r="Y113" s="230" t="s">
        <v>210</v>
      </c>
      <c r="Z113" s="210"/>
      <c r="AA113" s="210"/>
      <c r="AB113" s="210"/>
      <c r="AC113" s="210"/>
      <c r="AD113" s="210"/>
      <c r="AE113" s="210"/>
      <c r="AF113" s="210"/>
      <c r="AG113" s="210" t="s">
        <v>211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x14ac:dyDescent="0.2">
      <c r="A114" s="3"/>
      <c r="B114" s="4"/>
      <c r="C114" s="259"/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AE114">
        <v>12</v>
      </c>
      <c r="AF114">
        <v>21</v>
      </c>
      <c r="AG114" t="s">
        <v>188</v>
      </c>
    </row>
    <row r="115" spans="1:60" x14ac:dyDescent="0.2">
      <c r="A115" s="213"/>
      <c r="B115" s="214" t="s">
        <v>31</v>
      </c>
      <c r="C115" s="260"/>
      <c r="D115" s="215"/>
      <c r="E115" s="216"/>
      <c r="F115" s="216"/>
      <c r="G115" s="242">
        <f>G8+G11+G75+G80+G83+G86+G89+G92+G97+G103</f>
        <v>0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AE115">
        <f>SUMIF(L7:L113,AE114,G7:G113)</f>
        <v>0</v>
      </c>
      <c r="AF115">
        <f>SUMIF(L7:L113,AF114,G7:G113)</f>
        <v>0</v>
      </c>
      <c r="AG115" t="s">
        <v>354</v>
      </c>
    </row>
    <row r="116" spans="1:60" x14ac:dyDescent="0.2">
      <c r="A116" s="3"/>
      <c r="B116" s="4"/>
      <c r="C116" s="259"/>
      <c r="D116" s="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60" x14ac:dyDescent="0.2">
      <c r="A117" s="3"/>
      <c r="B117" s="4"/>
      <c r="C117" s="259"/>
      <c r="D117" s="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60" x14ac:dyDescent="0.2">
      <c r="A118" s="217" t="s">
        <v>355</v>
      </c>
      <c r="B118" s="217"/>
      <c r="C118" s="261"/>
      <c r="D118" s="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60" x14ac:dyDescent="0.2">
      <c r="A119" s="218"/>
      <c r="B119" s="219"/>
      <c r="C119" s="262"/>
      <c r="D119" s="219"/>
      <c r="E119" s="219"/>
      <c r="F119" s="219"/>
      <c r="G119" s="220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AG119" t="s">
        <v>356</v>
      </c>
    </row>
    <row r="120" spans="1:60" x14ac:dyDescent="0.2">
      <c r="A120" s="221"/>
      <c r="B120" s="222"/>
      <c r="C120" s="263"/>
      <c r="D120" s="222"/>
      <c r="E120" s="222"/>
      <c r="F120" s="222"/>
      <c r="G120" s="22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60" x14ac:dyDescent="0.2">
      <c r="A121" s="221"/>
      <c r="B121" s="222"/>
      <c r="C121" s="263"/>
      <c r="D121" s="222"/>
      <c r="E121" s="222"/>
      <c r="F121" s="222"/>
      <c r="G121" s="22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60" x14ac:dyDescent="0.2">
      <c r="A122" s="221"/>
      <c r="B122" s="222"/>
      <c r="C122" s="263"/>
      <c r="D122" s="222"/>
      <c r="E122" s="222"/>
      <c r="F122" s="222"/>
      <c r="G122" s="22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60" x14ac:dyDescent="0.2">
      <c r="A123" s="224"/>
      <c r="B123" s="225"/>
      <c r="C123" s="264"/>
      <c r="D123" s="225"/>
      <c r="E123" s="225"/>
      <c r="F123" s="225"/>
      <c r="G123" s="22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60" x14ac:dyDescent="0.2">
      <c r="A124" s="3"/>
      <c r="B124" s="4"/>
      <c r="C124" s="259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60" x14ac:dyDescent="0.2">
      <c r="C125" s="265"/>
      <c r="D125" s="10"/>
      <c r="AG125" t="s">
        <v>357</v>
      </c>
    </row>
    <row r="126" spans="1:60" x14ac:dyDescent="0.2">
      <c r="D126" s="10"/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4Do0mj79g5c+H/lyyD6T+3wTc29bE7cnP55ph6ty72h+GQXP1PYNJOqm8m1Q+pdB7R82cY3m+w8HX9z9bXat8g==" saltValue="nw4Ypcm7zZhPy41ODxc1PQ==" spinCount="100000" sheet="1" formatRows="0"/>
  <mergeCells count="6">
    <mergeCell ref="A1:G1"/>
    <mergeCell ref="C2:G2"/>
    <mergeCell ref="C3:G3"/>
    <mergeCell ref="C4:G4"/>
    <mergeCell ref="A118:C118"/>
    <mergeCell ref="A119:G123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496A-AE50-4995-8E14-B84F774C192D}">
  <sheetPr>
    <outlinePr summaryBelow="0"/>
  </sheetPr>
  <dimension ref="A1:BH5000"/>
  <sheetViews>
    <sheetView workbookViewId="0">
      <pane ySplit="7" topLeftCell="A8" activePane="bottomLeft" state="frozen"/>
      <selection pane="bottomLeft" activeCell="C252" sqref="C252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176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177</v>
      </c>
    </row>
    <row r="3" spans="1:60" ht="24.95" customHeight="1" x14ac:dyDescent="0.2">
      <c r="A3" s="196" t="s">
        <v>9</v>
      </c>
      <c r="B3" s="49" t="s">
        <v>46</v>
      </c>
      <c r="C3" s="199" t="s">
        <v>47</v>
      </c>
      <c r="D3" s="197"/>
      <c r="E3" s="197"/>
      <c r="F3" s="197"/>
      <c r="G3" s="198"/>
      <c r="AC3" s="174" t="s">
        <v>177</v>
      </c>
      <c r="AG3" t="s">
        <v>178</v>
      </c>
    </row>
    <row r="4" spans="1:60" ht="24.95" customHeight="1" x14ac:dyDescent="0.2">
      <c r="A4" s="200" t="s">
        <v>10</v>
      </c>
      <c r="B4" s="201" t="s">
        <v>49</v>
      </c>
      <c r="C4" s="202" t="s">
        <v>50</v>
      </c>
      <c r="D4" s="203"/>
      <c r="E4" s="203"/>
      <c r="F4" s="203"/>
      <c r="G4" s="204"/>
      <c r="AG4" t="s">
        <v>179</v>
      </c>
    </row>
    <row r="5" spans="1:60" x14ac:dyDescent="0.2">
      <c r="D5" s="10"/>
    </row>
    <row r="6" spans="1:60" ht="38.25" x14ac:dyDescent="0.2">
      <c r="A6" s="206" t="s">
        <v>180</v>
      </c>
      <c r="B6" s="208" t="s">
        <v>181</v>
      </c>
      <c r="C6" s="208" t="s">
        <v>182</v>
      </c>
      <c r="D6" s="207" t="s">
        <v>183</v>
      </c>
      <c r="E6" s="206" t="s">
        <v>184</v>
      </c>
      <c r="F6" s="205" t="s">
        <v>185</v>
      </c>
      <c r="G6" s="206" t="s">
        <v>31</v>
      </c>
      <c r="H6" s="209" t="s">
        <v>32</v>
      </c>
      <c r="I6" s="209" t="s">
        <v>186</v>
      </c>
      <c r="J6" s="209" t="s">
        <v>33</v>
      </c>
      <c r="K6" s="209" t="s">
        <v>187</v>
      </c>
      <c r="L6" s="209" t="s">
        <v>188</v>
      </c>
      <c r="M6" s="209" t="s">
        <v>189</v>
      </c>
      <c r="N6" s="209" t="s">
        <v>190</v>
      </c>
      <c r="O6" s="209" t="s">
        <v>191</v>
      </c>
      <c r="P6" s="209" t="s">
        <v>192</v>
      </c>
      <c r="Q6" s="209" t="s">
        <v>193</v>
      </c>
      <c r="R6" s="209" t="s">
        <v>194</v>
      </c>
      <c r="S6" s="209" t="s">
        <v>195</v>
      </c>
      <c r="T6" s="209" t="s">
        <v>196</v>
      </c>
      <c r="U6" s="209" t="s">
        <v>197</v>
      </c>
      <c r="V6" s="209" t="s">
        <v>198</v>
      </c>
      <c r="W6" s="209" t="s">
        <v>199</v>
      </c>
      <c r="X6" s="209" t="s">
        <v>200</v>
      </c>
      <c r="Y6" s="209" t="s">
        <v>201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202</v>
      </c>
      <c r="B8" s="237" t="s">
        <v>85</v>
      </c>
      <c r="C8" s="255" t="s">
        <v>86</v>
      </c>
      <c r="D8" s="238"/>
      <c r="E8" s="239"/>
      <c r="F8" s="240"/>
      <c r="G8" s="241">
        <f>SUMIF(AG9:AG63,"&lt;&gt;NOR",G9:G63)</f>
        <v>0</v>
      </c>
      <c r="H8" s="235"/>
      <c r="I8" s="235">
        <f>SUM(I9:I63)</f>
        <v>0</v>
      </c>
      <c r="J8" s="235"/>
      <c r="K8" s="235">
        <f>SUM(K9:K63)</f>
        <v>0</v>
      </c>
      <c r="L8" s="235"/>
      <c r="M8" s="235">
        <f>SUM(M9:M63)</f>
        <v>0</v>
      </c>
      <c r="N8" s="234"/>
      <c r="O8" s="234">
        <f>SUM(O9:O63)</f>
        <v>34.979999999999997</v>
      </c>
      <c r="P8" s="234"/>
      <c r="Q8" s="234">
        <f>SUM(Q9:Q63)</f>
        <v>0</v>
      </c>
      <c r="R8" s="235"/>
      <c r="S8" s="235"/>
      <c r="T8" s="235"/>
      <c r="U8" s="235"/>
      <c r="V8" s="235">
        <f>SUM(V9:V63)</f>
        <v>142.66999999999999</v>
      </c>
      <c r="W8" s="235"/>
      <c r="X8" s="235"/>
      <c r="Y8" s="235"/>
      <c r="AG8" t="s">
        <v>203</v>
      </c>
    </row>
    <row r="9" spans="1:60" outlineLevel="1" x14ac:dyDescent="0.2">
      <c r="A9" s="243">
        <v>1</v>
      </c>
      <c r="B9" s="244" t="s">
        <v>358</v>
      </c>
      <c r="C9" s="256" t="s">
        <v>359</v>
      </c>
      <c r="D9" s="245" t="s">
        <v>206</v>
      </c>
      <c r="E9" s="246">
        <v>27.979880000000001</v>
      </c>
      <c r="F9" s="247"/>
      <c r="G9" s="248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</v>
      </c>
      <c r="Q9" s="229">
        <f>ROUND(E9*P9,2)</f>
        <v>0</v>
      </c>
      <c r="R9" s="230"/>
      <c r="S9" s="230" t="s">
        <v>207</v>
      </c>
      <c r="T9" s="230" t="s">
        <v>208</v>
      </c>
      <c r="U9" s="230">
        <v>9.7000000000000003E-2</v>
      </c>
      <c r="V9" s="230">
        <f>ROUND(E9*U9,2)</f>
        <v>2.71</v>
      </c>
      <c r="W9" s="230"/>
      <c r="X9" s="230" t="s">
        <v>209</v>
      </c>
      <c r="Y9" s="230" t="s">
        <v>210</v>
      </c>
      <c r="Z9" s="210"/>
      <c r="AA9" s="210"/>
      <c r="AB9" s="210"/>
      <c r="AC9" s="210"/>
      <c r="AD9" s="210"/>
      <c r="AE9" s="210"/>
      <c r="AF9" s="210"/>
      <c r="AG9" s="210" t="s">
        <v>211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57" t="s">
        <v>360</v>
      </c>
      <c r="D10" s="232"/>
      <c r="E10" s="233">
        <v>27.979880000000001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213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3">
        <v>2</v>
      </c>
      <c r="B11" s="244" t="s">
        <v>361</v>
      </c>
      <c r="C11" s="256" t="s">
        <v>362</v>
      </c>
      <c r="D11" s="245" t="s">
        <v>206</v>
      </c>
      <c r="E11" s="246">
        <v>49.057499999999997</v>
      </c>
      <c r="F11" s="247"/>
      <c r="G11" s="248">
        <f>ROUND(E11*F11,2)</f>
        <v>0</v>
      </c>
      <c r="H11" s="231"/>
      <c r="I11" s="230">
        <f>ROUND(E11*H11,2)</f>
        <v>0</v>
      </c>
      <c r="J11" s="231"/>
      <c r="K11" s="230">
        <f>ROUND(E11*J11,2)</f>
        <v>0</v>
      </c>
      <c r="L11" s="230">
        <v>21</v>
      </c>
      <c r="M11" s="230">
        <f>G11*(1+L11/100)</f>
        <v>0</v>
      </c>
      <c r="N11" s="229">
        <v>0</v>
      </c>
      <c r="O11" s="229">
        <f>ROUND(E11*N11,2)</f>
        <v>0</v>
      </c>
      <c r="P11" s="229">
        <v>0</v>
      </c>
      <c r="Q11" s="229">
        <f>ROUND(E11*P11,2)</f>
        <v>0</v>
      </c>
      <c r="R11" s="230"/>
      <c r="S11" s="230" t="s">
        <v>207</v>
      </c>
      <c r="T11" s="230" t="s">
        <v>208</v>
      </c>
      <c r="U11" s="230">
        <v>0.36799999999999999</v>
      </c>
      <c r="V11" s="230">
        <f>ROUND(E11*U11,2)</f>
        <v>18.05</v>
      </c>
      <c r="W11" s="230"/>
      <c r="X11" s="230" t="s">
        <v>209</v>
      </c>
      <c r="Y11" s="230" t="s">
        <v>210</v>
      </c>
      <c r="Z11" s="210"/>
      <c r="AA11" s="210"/>
      <c r="AB11" s="210"/>
      <c r="AC11" s="210"/>
      <c r="AD11" s="210"/>
      <c r="AE11" s="210"/>
      <c r="AF11" s="210"/>
      <c r="AG11" s="210" t="s">
        <v>211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22.5" outlineLevel="2" x14ac:dyDescent="0.2">
      <c r="A12" s="227"/>
      <c r="B12" s="228"/>
      <c r="C12" s="257" t="s">
        <v>363</v>
      </c>
      <c r="D12" s="232"/>
      <c r="E12" s="233">
        <v>49.057499999999997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213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3">
        <v>3</v>
      </c>
      <c r="B13" s="244" t="s">
        <v>364</v>
      </c>
      <c r="C13" s="256" t="s">
        <v>365</v>
      </c>
      <c r="D13" s="245" t="s">
        <v>206</v>
      </c>
      <c r="E13" s="246">
        <v>9.8119999999999994</v>
      </c>
      <c r="F13" s="247"/>
      <c r="G13" s="248">
        <f>ROUND(E13*F13,2)</f>
        <v>0</v>
      </c>
      <c r="H13" s="231"/>
      <c r="I13" s="230">
        <f>ROUND(E13*H13,2)</f>
        <v>0</v>
      </c>
      <c r="J13" s="231"/>
      <c r="K13" s="230">
        <f>ROUND(E13*J13,2)</f>
        <v>0</v>
      </c>
      <c r="L13" s="230">
        <v>21</v>
      </c>
      <c r="M13" s="230">
        <f>G13*(1+L13/100)</f>
        <v>0</v>
      </c>
      <c r="N13" s="229">
        <v>0</v>
      </c>
      <c r="O13" s="229">
        <f>ROUND(E13*N13,2)</f>
        <v>0</v>
      </c>
      <c r="P13" s="229">
        <v>0</v>
      </c>
      <c r="Q13" s="229">
        <f>ROUND(E13*P13,2)</f>
        <v>0</v>
      </c>
      <c r="R13" s="230"/>
      <c r="S13" s="230" t="s">
        <v>207</v>
      </c>
      <c r="T13" s="230" t="s">
        <v>208</v>
      </c>
      <c r="U13" s="230">
        <v>5.8000000000000003E-2</v>
      </c>
      <c r="V13" s="230">
        <f>ROUND(E13*U13,2)</f>
        <v>0.56999999999999995</v>
      </c>
      <c r="W13" s="230"/>
      <c r="X13" s="230" t="s">
        <v>209</v>
      </c>
      <c r="Y13" s="230" t="s">
        <v>210</v>
      </c>
      <c r="Z13" s="210"/>
      <c r="AA13" s="210"/>
      <c r="AB13" s="210"/>
      <c r="AC13" s="210"/>
      <c r="AD13" s="210"/>
      <c r="AE13" s="210"/>
      <c r="AF13" s="210"/>
      <c r="AG13" s="210" t="s">
        <v>211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57" t="s">
        <v>366</v>
      </c>
      <c r="D14" s="232"/>
      <c r="E14" s="233">
        <v>9.8119999999999994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213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3">
        <v>4</v>
      </c>
      <c r="B15" s="244" t="s">
        <v>367</v>
      </c>
      <c r="C15" s="256" t="s">
        <v>368</v>
      </c>
      <c r="D15" s="245" t="s">
        <v>206</v>
      </c>
      <c r="E15" s="246">
        <v>47.803130000000003</v>
      </c>
      <c r="F15" s="247"/>
      <c r="G15" s="248">
        <f>ROUND(E15*F15,2)</f>
        <v>0</v>
      </c>
      <c r="H15" s="231"/>
      <c r="I15" s="230">
        <f>ROUND(E15*H15,2)</f>
        <v>0</v>
      </c>
      <c r="J15" s="231"/>
      <c r="K15" s="230">
        <f>ROUND(E15*J15,2)</f>
        <v>0</v>
      </c>
      <c r="L15" s="230">
        <v>21</v>
      </c>
      <c r="M15" s="230">
        <f>G15*(1+L15/100)</f>
        <v>0</v>
      </c>
      <c r="N15" s="229">
        <v>0</v>
      </c>
      <c r="O15" s="229">
        <f>ROUND(E15*N15,2)</f>
        <v>0</v>
      </c>
      <c r="P15" s="229">
        <v>0</v>
      </c>
      <c r="Q15" s="229">
        <f>ROUND(E15*P15,2)</f>
        <v>0</v>
      </c>
      <c r="R15" s="230"/>
      <c r="S15" s="230" t="s">
        <v>207</v>
      </c>
      <c r="T15" s="230" t="s">
        <v>208</v>
      </c>
      <c r="U15" s="230">
        <v>0.36499999999999999</v>
      </c>
      <c r="V15" s="230">
        <f>ROUND(E15*U15,2)</f>
        <v>17.45</v>
      </c>
      <c r="W15" s="230"/>
      <c r="X15" s="230" t="s">
        <v>209</v>
      </c>
      <c r="Y15" s="230" t="s">
        <v>210</v>
      </c>
      <c r="Z15" s="210"/>
      <c r="AA15" s="210"/>
      <c r="AB15" s="210"/>
      <c r="AC15" s="210"/>
      <c r="AD15" s="210"/>
      <c r="AE15" s="210"/>
      <c r="AF15" s="210"/>
      <c r="AG15" s="210" t="s">
        <v>211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27"/>
      <c r="B16" s="228"/>
      <c r="C16" s="257" t="s">
        <v>369</v>
      </c>
      <c r="D16" s="232"/>
      <c r="E16" s="233"/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213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3" x14ac:dyDescent="0.2">
      <c r="A17" s="227"/>
      <c r="B17" s="228"/>
      <c r="C17" s="257" t="s">
        <v>370</v>
      </c>
      <c r="D17" s="232"/>
      <c r="E17" s="233">
        <v>34.468130000000002</v>
      </c>
      <c r="F17" s="230"/>
      <c r="G17" s="230"/>
      <c r="H17" s="230"/>
      <c r="I17" s="230"/>
      <c r="J17" s="230"/>
      <c r="K17" s="230"/>
      <c r="L17" s="230"/>
      <c r="M17" s="230"/>
      <c r="N17" s="229"/>
      <c r="O17" s="229"/>
      <c r="P17" s="229"/>
      <c r="Q17" s="229"/>
      <c r="R17" s="230"/>
      <c r="S17" s="230"/>
      <c r="T17" s="230"/>
      <c r="U17" s="230"/>
      <c r="V17" s="230"/>
      <c r="W17" s="230"/>
      <c r="X17" s="230"/>
      <c r="Y17" s="230"/>
      <c r="Z17" s="210"/>
      <c r="AA17" s="210"/>
      <c r="AB17" s="210"/>
      <c r="AC17" s="210"/>
      <c r="AD17" s="210"/>
      <c r="AE17" s="210"/>
      <c r="AF17" s="210"/>
      <c r="AG17" s="210" t="s">
        <v>213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3" x14ac:dyDescent="0.2">
      <c r="A18" s="227"/>
      <c r="B18" s="228"/>
      <c r="C18" s="257" t="s">
        <v>371</v>
      </c>
      <c r="D18" s="232"/>
      <c r="E18" s="233">
        <v>13.335000000000001</v>
      </c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213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3">
        <v>5</v>
      </c>
      <c r="B19" s="244" t="s">
        <v>372</v>
      </c>
      <c r="C19" s="256" t="s">
        <v>373</v>
      </c>
      <c r="D19" s="245" t="s">
        <v>206</v>
      </c>
      <c r="E19" s="246">
        <v>9.56</v>
      </c>
      <c r="F19" s="247"/>
      <c r="G19" s="248">
        <f>ROUND(E19*F19,2)</f>
        <v>0</v>
      </c>
      <c r="H19" s="231"/>
      <c r="I19" s="230">
        <f>ROUND(E19*H19,2)</f>
        <v>0</v>
      </c>
      <c r="J19" s="231"/>
      <c r="K19" s="230">
        <f>ROUND(E19*J19,2)</f>
        <v>0</v>
      </c>
      <c r="L19" s="230">
        <v>21</v>
      </c>
      <c r="M19" s="230">
        <f>G19*(1+L19/100)</f>
        <v>0</v>
      </c>
      <c r="N19" s="229">
        <v>0</v>
      </c>
      <c r="O19" s="229">
        <f>ROUND(E19*N19,2)</f>
        <v>0</v>
      </c>
      <c r="P19" s="229">
        <v>0</v>
      </c>
      <c r="Q19" s="229">
        <f>ROUND(E19*P19,2)</f>
        <v>0</v>
      </c>
      <c r="R19" s="230"/>
      <c r="S19" s="230" t="s">
        <v>207</v>
      </c>
      <c r="T19" s="230" t="s">
        <v>208</v>
      </c>
      <c r="U19" s="230">
        <v>8.4000000000000005E-2</v>
      </c>
      <c r="V19" s="230">
        <f>ROUND(E19*U19,2)</f>
        <v>0.8</v>
      </c>
      <c r="W19" s="230"/>
      <c r="X19" s="230" t="s">
        <v>209</v>
      </c>
      <c r="Y19" s="230" t="s">
        <v>210</v>
      </c>
      <c r="Z19" s="210"/>
      <c r="AA19" s="210"/>
      <c r="AB19" s="210"/>
      <c r="AC19" s="210"/>
      <c r="AD19" s="210"/>
      <c r="AE19" s="210"/>
      <c r="AF19" s="210"/>
      <c r="AG19" s="210" t="s">
        <v>211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27"/>
      <c r="B20" s="228"/>
      <c r="C20" s="257" t="s">
        <v>374</v>
      </c>
      <c r="D20" s="232"/>
      <c r="E20" s="233">
        <v>9.56</v>
      </c>
      <c r="F20" s="230"/>
      <c r="G20" s="230"/>
      <c r="H20" s="230"/>
      <c r="I20" s="230"/>
      <c r="J20" s="230"/>
      <c r="K20" s="230"/>
      <c r="L20" s="230"/>
      <c r="M20" s="230"/>
      <c r="N20" s="229"/>
      <c r="O20" s="229"/>
      <c r="P20" s="229"/>
      <c r="Q20" s="229"/>
      <c r="R20" s="230"/>
      <c r="S20" s="230"/>
      <c r="T20" s="230"/>
      <c r="U20" s="230"/>
      <c r="V20" s="230"/>
      <c r="W20" s="230"/>
      <c r="X20" s="230"/>
      <c r="Y20" s="230"/>
      <c r="Z20" s="210"/>
      <c r="AA20" s="210"/>
      <c r="AB20" s="210"/>
      <c r="AC20" s="210"/>
      <c r="AD20" s="210"/>
      <c r="AE20" s="210"/>
      <c r="AF20" s="210"/>
      <c r="AG20" s="210" t="s">
        <v>213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43">
        <v>6</v>
      </c>
      <c r="B21" s="244" t="s">
        <v>375</v>
      </c>
      <c r="C21" s="256" t="s">
        <v>376</v>
      </c>
      <c r="D21" s="245" t="s">
        <v>206</v>
      </c>
      <c r="E21" s="246">
        <v>8.36</v>
      </c>
      <c r="F21" s="247"/>
      <c r="G21" s="248">
        <f>ROUND(E21*F21,2)</f>
        <v>0</v>
      </c>
      <c r="H21" s="231"/>
      <c r="I21" s="230">
        <f>ROUND(E21*H21,2)</f>
        <v>0</v>
      </c>
      <c r="J21" s="231"/>
      <c r="K21" s="230">
        <f>ROUND(E21*J21,2)</f>
        <v>0</v>
      </c>
      <c r="L21" s="230">
        <v>21</v>
      </c>
      <c r="M21" s="230">
        <f>G21*(1+L21/100)</f>
        <v>0</v>
      </c>
      <c r="N21" s="229">
        <v>0</v>
      </c>
      <c r="O21" s="229">
        <f>ROUND(E21*N21,2)</f>
        <v>0</v>
      </c>
      <c r="P21" s="229">
        <v>0</v>
      </c>
      <c r="Q21" s="229">
        <f>ROUND(E21*P21,2)</f>
        <v>0</v>
      </c>
      <c r="R21" s="230"/>
      <c r="S21" s="230" t="s">
        <v>207</v>
      </c>
      <c r="T21" s="230" t="s">
        <v>208</v>
      </c>
      <c r="U21" s="230">
        <v>3.5329999999999999</v>
      </c>
      <c r="V21" s="230">
        <f>ROUND(E21*U21,2)</f>
        <v>29.54</v>
      </c>
      <c r="W21" s="230"/>
      <c r="X21" s="230" t="s">
        <v>209</v>
      </c>
      <c r="Y21" s="230" t="s">
        <v>210</v>
      </c>
      <c r="Z21" s="210"/>
      <c r="AA21" s="210"/>
      <c r="AB21" s="210"/>
      <c r="AC21" s="210"/>
      <c r="AD21" s="210"/>
      <c r="AE21" s="210"/>
      <c r="AF21" s="210"/>
      <c r="AG21" s="210" t="s">
        <v>211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ht="22.5" outlineLevel="2" x14ac:dyDescent="0.2">
      <c r="A22" s="227"/>
      <c r="B22" s="228"/>
      <c r="C22" s="257" t="s">
        <v>377</v>
      </c>
      <c r="D22" s="232"/>
      <c r="E22" s="233">
        <v>5.9850000000000003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30"/>
      <c r="Z22" s="210"/>
      <c r="AA22" s="210"/>
      <c r="AB22" s="210"/>
      <c r="AC22" s="210"/>
      <c r="AD22" s="210"/>
      <c r="AE22" s="210"/>
      <c r="AF22" s="210"/>
      <c r="AG22" s="210" t="s">
        <v>213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3" x14ac:dyDescent="0.2">
      <c r="A23" s="227"/>
      <c r="B23" s="228"/>
      <c r="C23" s="257" t="s">
        <v>378</v>
      </c>
      <c r="D23" s="232"/>
      <c r="E23" s="233">
        <v>0.67500000000000004</v>
      </c>
      <c r="F23" s="230"/>
      <c r="G23" s="230"/>
      <c r="H23" s="230"/>
      <c r="I23" s="230"/>
      <c r="J23" s="230"/>
      <c r="K23" s="230"/>
      <c r="L23" s="230"/>
      <c r="M23" s="230"/>
      <c r="N23" s="229"/>
      <c r="O23" s="229"/>
      <c r="P23" s="229"/>
      <c r="Q23" s="229"/>
      <c r="R23" s="230"/>
      <c r="S23" s="230"/>
      <c r="T23" s="230"/>
      <c r="U23" s="230"/>
      <c r="V23" s="230"/>
      <c r="W23" s="230"/>
      <c r="X23" s="230"/>
      <c r="Y23" s="230"/>
      <c r="Z23" s="210"/>
      <c r="AA23" s="210"/>
      <c r="AB23" s="210"/>
      <c r="AC23" s="210"/>
      <c r="AD23" s="210"/>
      <c r="AE23" s="210"/>
      <c r="AF23" s="210"/>
      <c r="AG23" s="210" t="s">
        <v>213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3" x14ac:dyDescent="0.2">
      <c r="A24" s="227"/>
      <c r="B24" s="228"/>
      <c r="C24" s="257" t="s">
        <v>379</v>
      </c>
      <c r="D24" s="232"/>
      <c r="E24" s="233">
        <v>1.7</v>
      </c>
      <c r="F24" s="230"/>
      <c r="G24" s="230"/>
      <c r="H24" s="230"/>
      <c r="I24" s="230"/>
      <c r="J24" s="230"/>
      <c r="K24" s="230"/>
      <c r="L24" s="230"/>
      <c r="M24" s="230"/>
      <c r="N24" s="229"/>
      <c r="O24" s="229"/>
      <c r="P24" s="229"/>
      <c r="Q24" s="229"/>
      <c r="R24" s="230"/>
      <c r="S24" s="230"/>
      <c r="T24" s="230"/>
      <c r="U24" s="230"/>
      <c r="V24" s="230"/>
      <c r="W24" s="230"/>
      <c r="X24" s="230"/>
      <c r="Y24" s="230"/>
      <c r="Z24" s="210"/>
      <c r="AA24" s="210"/>
      <c r="AB24" s="210"/>
      <c r="AC24" s="210"/>
      <c r="AD24" s="210"/>
      <c r="AE24" s="210"/>
      <c r="AF24" s="210"/>
      <c r="AG24" s="210" t="s">
        <v>213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43">
        <v>7</v>
      </c>
      <c r="B25" s="244" t="s">
        <v>380</v>
      </c>
      <c r="C25" s="256" t="s">
        <v>381</v>
      </c>
      <c r="D25" s="245" t="s">
        <v>230</v>
      </c>
      <c r="E25" s="246">
        <v>107.99375000000001</v>
      </c>
      <c r="F25" s="247"/>
      <c r="G25" s="248">
        <f>ROUND(E25*F25,2)</f>
        <v>0</v>
      </c>
      <c r="H25" s="231"/>
      <c r="I25" s="230">
        <f>ROUND(E25*H25,2)</f>
        <v>0</v>
      </c>
      <c r="J25" s="231"/>
      <c r="K25" s="230">
        <f>ROUND(E25*J25,2)</f>
        <v>0</v>
      </c>
      <c r="L25" s="230">
        <v>21</v>
      </c>
      <c r="M25" s="230">
        <f>G25*(1+L25/100)</f>
        <v>0</v>
      </c>
      <c r="N25" s="229">
        <v>0</v>
      </c>
      <c r="O25" s="229">
        <f>ROUND(E25*N25,2)</f>
        <v>0</v>
      </c>
      <c r="P25" s="229">
        <v>0</v>
      </c>
      <c r="Q25" s="229">
        <f>ROUND(E25*P25,2)</f>
        <v>0</v>
      </c>
      <c r="R25" s="230"/>
      <c r="S25" s="230" t="s">
        <v>207</v>
      </c>
      <c r="T25" s="230" t="s">
        <v>208</v>
      </c>
      <c r="U25" s="230">
        <v>1.7999999999999999E-2</v>
      </c>
      <c r="V25" s="230">
        <f>ROUND(E25*U25,2)</f>
        <v>1.94</v>
      </c>
      <c r="W25" s="230"/>
      <c r="X25" s="230" t="s">
        <v>209</v>
      </c>
      <c r="Y25" s="230" t="s">
        <v>210</v>
      </c>
      <c r="Z25" s="210"/>
      <c r="AA25" s="210"/>
      <c r="AB25" s="210"/>
      <c r="AC25" s="210"/>
      <c r="AD25" s="210"/>
      <c r="AE25" s="210"/>
      <c r="AF25" s="210"/>
      <c r="AG25" s="210" t="s">
        <v>211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27"/>
      <c r="B26" s="228"/>
      <c r="C26" s="257" t="s">
        <v>382</v>
      </c>
      <c r="D26" s="232"/>
      <c r="E26" s="233">
        <v>106.24375000000001</v>
      </c>
      <c r="F26" s="230"/>
      <c r="G26" s="230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30"/>
      <c r="Z26" s="210"/>
      <c r="AA26" s="210"/>
      <c r="AB26" s="210"/>
      <c r="AC26" s="210"/>
      <c r="AD26" s="210"/>
      <c r="AE26" s="210"/>
      <c r="AF26" s="210"/>
      <c r="AG26" s="210" t="s">
        <v>213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3" x14ac:dyDescent="0.2">
      <c r="A27" s="227"/>
      <c r="B27" s="228"/>
      <c r="C27" s="257" t="s">
        <v>383</v>
      </c>
      <c r="D27" s="232"/>
      <c r="E27" s="233">
        <v>0.75</v>
      </c>
      <c r="F27" s="230"/>
      <c r="G27" s="230"/>
      <c r="H27" s="230"/>
      <c r="I27" s="230"/>
      <c r="J27" s="230"/>
      <c r="K27" s="230"/>
      <c r="L27" s="230"/>
      <c r="M27" s="230"/>
      <c r="N27" s="229"/>
      <c r="O27" s="229"/>
      <c r="P27" s="229"/>
      <c r="Q27" s="229"/>
      <c r="R27" s="230"/>
      <c r="S27" s="230"/>
      <c r="T27" s="230"/>
      <c r="U27" s="230"/>
      <c r="V27" s="230"/>
      <c r="W27" s="230"/>
      <c r="X27" s="230"/>
      <c r="Y27" s="230"/>
      <c r="Z27" s="210"/>
      <c r="AA27" s="210"/>
      <c r="AB27" s="210"/>
      <c r="AC27" s="210"/>
      <c r="AD27" s="210"/>
      <c r="AE27" s="210"/>
      <c r="AF27" s="210"/>
      <c r="AG27" s="210" t="s">
        <v>213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3" x14ac:dyDescent="0.2">
      <c r="A28" s="227"/>
      <c r="B28" s="228"/>
      <c r="C28" s="257" t="s">
        <v>384</v>
      </c>
      <c r="D28" s="232"/>
      <c r="E28" s="233">
        <v>1</v>
      </c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213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43">
        <v>8</v>
      </c>
      <c r="B29" s="244" t="s">
        <v>385</v>
      </c>
      <c r="C29" s="256" t="s">
        <v>386</v>
      </c>
      <c r="D29" s="245" t="s">
        <v>206</v>
      </c>
      <c r="E29" s="246">
        <v>133.2184</v>
      </c>
      <c r="F29" s="247"/>
      <c r="G29" s="248">
        <f>ROUND(E29*F29,2)</f>
        <v>0</v>
      </c>
      <c r="H29" s="231"/>
      <c r="I29" s="230">
        <f>ROUND(E29*H29,2)</f>
        <v>0</v>
      </c>
      <c r="J29" s="231"/>
      <c r="K29" s="230">
        <f>ROUND(E29*J29,2)</f>
        <v>0</v>
      </c>
      <c r="L29" s="230">
        <v>21</v>
      </c>
      <c r="M29" s="230">
        <f>G29*(1+L29/100)</f>
        <v>0</v>
      </c>
      <c r="N29" s="229">
        <v>0</v>
      </c>
      <c r="O29" s="229">
        <f>ROUND(E29*N29,2)</f>
        <v>0</v>
      </c>
      <c r="P29" s="229">
        <v>0</v>
      </c>
      <c r="Q29" s="229">
        <f>ROUND(E29*P29,2)</f>
        <v>0</v>
      </c>
      <c r="R29" s="230"/>
      <c r="S29" s="230" t="s">
        <v>207</v>
      </c>
      <c r="T29" s="230" t="s">
        <v>208</v>
      </c>
      <c r="U29" s="230">
        <v>7.3999999999999996E-2</v>
      </c>
      <c r="V29" s="230">
        <f>ROUND(E29*U29,2)</f>
        <v>9.86</v>
      </c>
      <c r="W29" s="230"/>
      <c r="X29" s="230" t="s">
        <v>209</v>
      </c>
      <c r="Y29" s="230" t="s">
        <v>210</v>
      </c>
      <c r="Z29" s="210"/>
      <c r="AA29" s="210"/>
      <c r="AB29" s="210"/>
      <c r="AC29" s="210"/>
      <c r="AD29" s="210"/>
      <c r="AE29" s="210"/>
      <c r="AF29" s="210"/>
      <c r="AG29" s="210" t="s">
        <v>211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ht="22.5" outlineLevel="2" x14ac:dyDescent="0.2">
      <c r="A30" s="227"/>
      <c r="B30" s="228"/>
      <c r="C30" s="257" t="s">
        <v>387</v>
      </c>
      <c r="D30" s="232"/>
      <c r="E30" s="233"/>
      <c r="F30" s="230"/>
      <c r="G30" s="230"/>
      <c r="H30" s="230"/>
      <c r="I30" s="230"/>
      <c r="J30" s="230"/>
      <c r="K30" s="230"/>
      <c r="L30" s="230"/>
      <c r="M30" s="230"/>
      <c r="N30" s="229"/>
      <c r="O30" s="229"/>
      <c r="P30" s="229"/>
      <c r="Q30" s="229"/>
      <c r="R30" s="230"/>
      <c r="S30" s="230"/>
      <c r="T30" s="230"/>
      <c r="U30" s="230"/>
      <c r="V30" s="230"/>
      <c r="W30" s="230"/>
      <c r="X30" s="230"/>
      <c r="Y30" s="230"/>
      <c r="Z30" s="210"/>
      <c r="AA30" s="210"/>
      <c r="AB30" s="210"/>
      <c r="AC30" s="210"/>
      <c r="AD30" s="210"/>
      <c r="AE30" s="210"/>
      <c r="AF30" s="210"/>
      <c r="AG30" s="210" t="s">
        <v>213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ht="22.5" outlineLevel="3" x14ac:dyDescent="0.2">
      <c r="A31" s="227"/>
      <c r="B31" s="228"/>
      <c r="C31" s="257" t="s">
        <v>388</v>
      </c>
      <c r="D31" s="232"/>
      <c r="E31" s="233">
        <v>4.3091999999999997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213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27"/>
      <c r="B32" s="228"/>
      <c r="C32" s="257" t="s">
        <v>389</v>
      </c>
      <c r="D32" s="232"/>
      <c r="E32" s="233">
        <v>62.3</v>
      </c>
      <c r="F32" s="230"/>
      <c r="G32" s="230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213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3" x14ac:dyDescent="0.2">
      <c r="A33" s="227"/>
      <c r="B33" s="228"/>
      <c r="C33" s="268" t="s">
        <v>390</v>
      </c>
      <c r="D33" s="266"/>
      <c r="E33" s="267">
        <v>66.609200000000001</v>
      </c>
      <c r="F33" s="230"/>
      <c r="G33" s="230"/>
      <c r="H33" s="230"/>
      <c r="I33" s="230"/>
      <c r="J33" s="230"/>
      <c r="K33" s="230"/>
      <c r="L33" s="230"/>
      <c r="M33" s="230"/>
      <c r="N33" s="229"/>
      <c r="O33" s="229"/>
      <c r="P33" s="229"/>
      <c r="Q33" s="229"/>
      <c r="R33" s="230"/>
      <c r="S33" s="230"/>
      <c r="T33" s="230"/>
      <c r="U33" s="230"/>
      <c r="V33" s="230"/>
      <c r="W33" s="230"/>
      <c r="X33" s="230"/>
      <c r="Y33" s="230"/>
      <c r="Z33" s="210"/>
      <c r="AA33" s="210"/>
      <c r="AB33" s="210"/>
      <c r="AC33" s="210"/>
      <c r="AD33" s="210"/>
      <c r="AE33" s="210"/>
      <c r="AF33" s="210"/>
      <c r="AG33" s="210" t="s">
        <v>213</v>
      </c>
      <c r="AH33" s="210">
        <v>4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ht="22.5" outlineLevel="1" x14ac:dyDescent="0.2">
      <c r="A34" s="243">
        <v>9</v>
      </c>
      <c r="B34" s="244" t="s">
        <v>391</v>
      </c>
      <c r="C34" s="256" t="s">
        <v>392</v>
      </c>
      <c r="D34" s="245" t="s">
        <v>206</v>
      </c>
      <c r="E34" s="246">
        <v>66.609200000000001</v>
      </c>
      <c r="F34" s="247"/>
      <c r="G34" s="248">
        <f>ROUND(E34*F34,2)</f>
        <v>0</v>
      </c>
      <c r="H34" s="231"/>
      <c r="I34" s="230">
        <f>ROUND(E34*H34,2)</f>
        <v>0</v>
      </c>
      <c r="J34" s="231"/>
      <c r="K34" s="230">
        <f>ROUND(E34*J34,2)</f>
        <v>0</v>
      </c>
      <c r="L34" s="230">
        <v>21</v>
      </c>
      <c r="M34" s="230">
        <f>G34*(1+L34/100)</f>
        <v>0</v>
      </c>
      <c r="N34" s="229">
        <v>0</v>
      </c>
      <c r="O34" s="229">
        <f>ROUND(E34*N34,2)</f>
        <v>0</v>
      </c>
      <c r="P34" s="229">
        <v>0</v>
      </c>
      <c r="Q34" s="229">
        <f>ROUND(E34*P34,2)</f>
        <v>0</v>
      </c>
      <c r="R34" s="230"/>
      <c r="S34" s="230" t="s">
        <v>207</v>
      </c>
      <c r="T34" s="230" t="s">
        <v>208</v>
      </c>
      <c r="U34" s="230">
        <v>0.65200000000000002</v>
      </c>
      <c r="V34" s="230">
        <f>ROUND(E34*U34,2)</f>
        <v>43.43</v>
      </c>
      <c r="W34" s="230"/>
      <c r="X34" s="230" t="s">
        <v>209</v>
      </c>
      <c r="Y34" s="230" t="s">
        <v>210</v>
      </c>
      <c r="Z34" s="210"/>
      <c r="AA34" s="210"/>
      <c r="AB34" s="210"/>
      <c r="AC34" s="210"/>
      <c r="AD34" s="210"/>
      <c r="AE34" s="210"/>
      <c r="AF34" s="210"/>
      <c r="AG34" s="210" t="s">
        <v>211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2" x14ac:dyDescent="0.2">
      <c r="A35" s="227"/>
      <c r="B35" s="228"/>
      <c r="C35" s="257" t="s">
        <v>393</v>
      </c>
      <c r="D35" s="232"/>
      <c r="E35" s="233"/>
      <c r="F35" s="230"/>
      <c r="G35" s="230"/>
      <c r="H35" s="230"/>
      <c r="I35" s="230"/>
      <c r="J35" s="230"/>
      <c r="K35" s="230"/>
      <c r="L35" s="230"/>
      <c r="M35" s="230"/>
      <c r="N35" s="229"/>
      <c r="O35" s="229"/>
      <c r="P35" s="229"/>
      <c r="Q35" s="229"/>
      <c r="R35" s="230"/>
      <c r="S35" s="230"/>
      <c r="T35" s="230"/>
      <c r="U35" s="230"/>
      <c r="V35" s="230"/>
      <c r="W35" s="230"/>
      <c r="X35" s="230"/>
      <c r="Y35" s="230"/>
      <c r="Z35" s="210"/>
      <c r="AA35" s="210"/>
      <c r="AB35" s="210"/>
      <c r="AC35" s="210"/>
      <c r="AD35" s="210"/>
      <c r="AE35" s="210"/>
      <c r="AF35" s="210"/>
      <c r="AG35" s="210" t="s">
        <v>213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22.5" outlineLevel="3" x14ac:dyDescent="0.2">
      <c r="A36" s="227"/>
      <c r="B36" s="228"/>
      <c r="C36" s="257" t="s">
        <v>388</v>
      </c>
      <c r="D36" s="232"/>
      <c r="E36" s="233">
        <v>4.3091999999999997</v>
      </c>
      <c r="F36" s="230"/>
      <c r="G36" s="230"/>
      <c r="H36" s="230"/>
      <c r="I36" s="230"/>
      <c r="J36" s="230"/>
      <c r="K36" s="230"/>
      <c r="L36" s="230"/>
      <c r="M36" s="230"/>
      <c r="N36" s="229"/>
      <c r="O36" s="229"/>
      <c r="P36" s="229"/>
      <c r="Q36" s="229"/>
      <c r="R36" s="230"/>
      <c r="S36" s="230"/>
      <c r="T36" s="230"/>
      <c r="U36" s="230"/>
      <c r="V36" s="230"/>
      <c r="W36" s="230"/>
      <c r="X36" s="230"/>
      <c r="Y36" s="230"/>
      <c r="Z36" s="210"/>
      <c r="AA36" s="210"/>
      <c r="AB36" s="210"/>
      <c r="AC36" s="210"/>
      <c r="AD36" s="210"/>
      <c r="AE36" s="210"/>
      <c r="AF36" s="210"/>
      <c r="AG36" s="210" t="s">
        <v>213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3" x14ac:dyDescent="0.2">
      <c r="A37" s="227"/>
      <c r="B37" s="228"/>
      <c r="C37" s="257" t="s">
        <v>389</v>
      </c>
      <c r="D37" s="232"/>
      <c r="E37" s="233">
        <v>62.3</v>
      </c>
      <c r="F37" s="230"/>
      <c r="G37" s="230"/>
      <c r="H37" s="230"/>
      <c r="I37" s="230"/>
      <c r="J37" s="230"/>
      <c r="K37" s="230"/>
      <c r="L37" s="230"/>
      <c r="M37" s="230"/>
      <c r="N37" s="229"/>
      <c r="O37" s="229"/>
      <c r="P37" s="229"/>
      <c r="Q37" s="229"/>
      <c r="R37" s="230"/>
      <c r="S37" s="230"/>
      <c r="T37" s="230"/>
      <c r="U37" s="230"/>
      <c r="V37" s="230"/>
      <c r="W37" s="230"/>
      <c r="X37" s="230"/>
      <c r="Y37" s="230"/>
      <c r="Z37" s="210"/>
      <c r="AA37" s="210"/>
      <c r="AB37" s="210"/>
      <c r="AC37" s="210"/>
      <c r="AD37" s="210"/>
      <c r="AE37" s="210"/>
      <c r="AF37" s="210"/>
      <c r="AG37" s="210" t="s">
        <v>213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43">
        <v>10</v>
      </c>
      <c r="B38" s="244" t="s">
        <v>394</v>
      </c>
      <c r="C38" s="256" t="s">
        <v>395</v>
      </c>
      <c r="D38" s="245" t="s">
        <v>206</v>
      </c>
      <c r="E38" s="246">
        <v>66.609200000000001</v>
      </c>
      <c r="F38" s="247"/>
      <c r="G38" s="248">
        <f>ROUND(E38*F38,2)</f>
        <v>0</v>
      </c>
      <c r="H38" s="231"/>
      <c r="I38" s="230">
        <f>ROUND(E38*H38,2)</f>
        <v>0</v>
      </c>
      <c r="J38" s="231"/>
      <c r="K38" s="230">
        <f>ROUND(E38*J38,2)</f>
        <v>0</v>
      </c>
      <c r="L38" s="230">
        <v>21</v>
      </c>
      <c r="M38" s="230">
        <f>G38*(1+L38/100)</f>
        <v>0</v>
      </c>
      <c r="N38" s="229">
        <v>0</v>
      </c>
      <c r="O38" s="229">
        <f>ROUND(E38*N38,2)</f>
        <v>0</v>
      </c>
      <c r="P38" s="229">
        <v>0</v>
      </c>
      <c r="Q38" s="229">
        <f>ROUND(E38*P38,2)</f>
        <v>0</v>
      </c>
      <c r="R38" s="230"/>
      <c r="S38" s="230" t="s">
        <v>207</v>
      </c>
      <c r="T38" s="230" t="s">
        <v>208</v>
      </c>
      <c r="U38" s="230">
        <v>8.9999999999999993E-3</v>
      </c>
      <c r="V38" s="230">
        <f>ROUND(E38*U38,2)</f>
        <v>0.6</v>
      </c>
      <c r="W38" s="230"/>
      <c r="X38" s="230" t="s">
        <v>209</v>
      </c>
      <c r="Y38" s="230" t="s">
        <v>210</v>
      </c>
      <c r="Z38" s="210"/>
      <c r="AA38" s="210"/>
      <c r="AB38" s="210"/>
      <c r="AC38" s="210"/>
      <c r="AD38" s="210"/>
      <c r="AE38" s="210"/>
      <c r="AF38" s="210"/>
      <c r="AG38" s="210" t="s">
        <v>211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2" x14ac:dyDescent="0.2">
      <c r="A39" s="227"/>
      <c r="B39" s="228"/>
      <c r="C39" s="257" t="s">
        <v>393</v>
      </c>
      <c r="D39" s="232"/>
      <c r="E39" s="233"/>
      <c r="F39" s="230"/>
      <c r="G39" s="230"/>
      <c r="H39" s="230"/>
      <c r="I39" s="230"/>
      <c r="J39" s="230"/>
      <c r="K39" s="230"/>
      <c r="L39" s="230"/>
      <c r="M39" s="230"/>
      <c r="N39" s="229"/>
      <c r="O39" s="229"/>
      <c r="P39" s="229"/>
      <c r="Q39" s="229"/>
      <c r="R39" s="230"/>
      <c r="S39" s="230"/>
      <c r="T39" s="230"/>
      <c r="U39" s="230"/>
      <c r="V39" s="230"/>
      <c r="W39" s="230"/>
      <c r="X39" s="230"/>
      <c r="Y39" s="230"/>
      <c r="Z39" s="210"/>
      <c r="AA39" s="210"/>
      <c r="AB39" s="210"/>
      <c r="AC39" s="210"/>
      <c r="AD39" s="210"/>
      <c r="AE39" s="210"/>
      <c r="AF39" s="210"/>
      <c r="AG39" s="210" t="s">
        <v>213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ht="22.5" outlineLevel="3" x14ac:dyDescent="0.2">
      <c r="A40" s="227"/>
      <c r="B40" s="228"/>
      <c r="C40" s="257" t="s">
        <v>388</v>
      </c>
      <c r="D40" s="232"/>
      <c r="E40" s="233">
        <v>4.3091999999999997</v>
      </c>
      <c r="F40" s="230"/>
      <c r="G40" s="230"/>
      <c r="H40" s="230"/>
      <c r="I40" s="230"/>
      <c r="J40" s="230"/>
      <c r="K40" s="230"/>
      <c r="L40" s="230"/>
      <c r="M40" s="230"/>
      <c r="N40" s="229"/>
      <c r="O40" s="229"/>
      <c r="P40" s="229"/>
      <c r="Q40" s="229"/>
      <c r="R40" s="230"/>
      <c r="S40" s="230"/>
      <c r="T40" s="230"/>
      <c r="U40" s="230"/>
      <c r="V40" s="230"/>
      <c r="W40" s="230"/>
      <c r="X40" s="230"/>
      <c r="Y40" s="230"/>
      <c r="Z40" s="210"/>
      <c r="AA40" s="210"/>
      <c r="AB40" s="210"/>
      <c r="AC40" s="210"/>
      <c r="AD40" s="210"/>
      <c r="AE40" s="210"/>
      <c r="AF40" s="210"/>
      <c r="AG40" s="210" t="s">
        <v>213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3" x14ac:dyDescent="0.2">
      <c r="A41" s="227"/>
      <c r="B41" s="228"/>
      <c r="C41" s="257" t="s">
        <v>389</v>
      </c>
      <c r="D41" s="232"/>
      <c r="E41" s="233">
        <v>62.3</v>
      </c>
      <c r="F41" s="230"/>
      <c r="G41" s="230"/>
      <c r="H41" s="230"/>
      <c r="I41" s="230"/>
      <c r="J41" s="230"/>
      <c r="K41" s="230"/>
      <c r="L41" s="230"/>
      <c r="M41" s="230"/>
      <c r="N41" s="229"/>
      <c r="O41" s="229"/>
      <c r="P41" s="229"/>
      <c r="Q41" s="229"/>
      <c r="R41" s="230"/>
      <c r="S41" s="230"/>
      <c r="T41" s="230"/>
      <c r="U41" s="230"/>
      <c r="V41" s="230"/>
      <c r="W41" s="230"/>
      <c r="X41" s="230"/>
      <c r="Y41" s="230"/>
      <c r="Z41" s="210"/>
      <c r="AA41" s="210"/>
      <c r="AB41" s="210"/>
      <c r="AC41" s="210"/>
      <c r="AD41" s="210"/>
      <c r="AE41" s="210"/>
      <c r="AF41" s="210"/>
      <c r="AG41" s="210" t="s">
        <v>213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ht="22.5" outlineLevel="1" x14ac:dyDescent="0.2">
      <c r="A42" s="243">
        <v>11</v>
      </c>
      <c r="B42" s="244" t="s">
        <v>396</v>
      </c>
      <c r="C42" s="256" t="s">
        <v>397</v>
      </c>
      <c r="D42" s="245" t="s">
        <v>206</v>
      </c>
      <c r="E42" s="246">
        <v>66.599999999999994</v>
      </c>
      <c r="F42" s="247"/>
      <c r="G42" s="248">
        <f>ROUND(E42*F42,2)</f>
        <v>0</v>
      </c>
      <c r="H42" s="231"/>
      <c r="I42" s="230">
        <f>ROUND(E42*H42,2)</f>
        <v>0</v>
      </c>
      <c r="J42" s="231"/>
      <c r="K42" s="230">
        <f>ROUND(E42*J42,2)</f>
        <v>0</v>
      </c>
      <c r="L42" s="230">
        <v>21</v>
      </c>
      <c r="M42" s="230">
        <f>G42*(1+L42/100)</f>
        <v>0</v>
      </c>
      <c r="N42" s="229">
        <v>0</v>
      </c>
      <c r="O42" s="229">
        <f>ROUND(E42*N42,2)</f>
        <v>0</v>
      </c>
      <c r="P42" s="229">
        <v>0</v>
      </c>
      <c r="Q42" s="229">
        <f>ROUND(E42*P42,2)</f>
        <v>0</v>
      </c>
      <c r="R42" s="230"/>
      <c r="S42" s="230" t="s">
        <v>207</v>
      </c>
      <c r="T42" s="230" t="s">
        <v>208</v>
      </c>
      <c r="U42" s="230">
        <v>1.0999999999999999E-2</v>
      </c>
      <c r="V42" s="230">
        <f>ROUND(E42*U42,2)</f>
        <v>0.73</v>
      </c>
      <c r="W42" s="230"/>
      <c r="X42" s="230" t="s">
        <v>209</v>
      </c>
      <c r="Y42" s="230" t="s">
        <v>210</v>
      </c>
      <c r="Z42" s="210"/>
      <c r="AA42" s="210"/>
      <c r="AB42" s="210"/>
      <c r="AC42" s="210"/>
      <c r="AD42" s="210"/>
      <c r="AE42" s="210"/>
      <c r="AF42" s="210"/>
      <c r="AG42" s="210" t="s">
        <v>211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2" x14ac:dyDescent="0.2">
      <c r="A43" s="227"/>
      <c r="B43" s="228"/>
      <c r="C43" s="257" t="s">
        <v>398</v>
      </c>
      <c r="D43" s="232"/>
      <c r="E43" s="233">
        <v>27.98</v>
      </c>
      <c r="F43" s="230"/>
      <c r="G43" s="230"/>
      <c r="H43" s="230"/>
      <c r="I43" s="230"/>
      <c r="J43" s="230"/>
      <c r="K43" s="230"/>
      <c r="L43" s="230"/>
      <c r="M43" s="230"/>
      <c r="N43" s="229"/>
      <c r="O43" s="229"/>
      <c r="P43" s="229"/>
      <c r="Q43" s="229"/>
      <c r="R43" s="230"/>
      <c r="S43" s="230"/>
      <c r="T43" s="230"/>
      <c r="U43" s="230"/>
      <c r="V43" s="230"/>
      <c r="W43" s="230"/>
      <c r="X43" s="230"/>
      <c r="Y43" s="230"/>
      <c r="Z43" s="210"/>
      <c r="AA43" s="210"/>
      <c r="AB43" s="210"/>
      <c r="AC43" s="210"/>
      <c r="AD43" s="210"/>
      <c r="AE43" s="210"/>
      <c r="AF43" s="210"/>
      <c r="AG43" s="210" t="s">
        <v>213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3" x14ac:dyDescent="0.2">
      <c r="A44" s="227"/>
      <c r="B44" s="228"/>
      <c r="C44" s="257" t="s">
        <v>399</v>
      </c>
      <c r="D44" s="232"/>
      <c r="E44" s="233">
        <v>38.619999999999997</v>
      </c>
      <c r="F44" s="230"/>
      <c r="G44" s="230"/>
      <c r="H44" s="230"/>
      <c r="I44" s="230"/>
      <c r="J44" s="230"/>
      <c r="K44" s="230"/>
      <c r="L44" s="230"/>
      <c r="M44" s="230"/>
      <c r="N44" s="229"/>
      <c r="O44" s="229"/>
      <c r="P44" s="229"/>
      <c r="Q44" s="229"/>
      <c r="R44" s="230"/>
      <c r="S44" s="230"/>
      <c r="T44" s="230"/>
      <c r="U44" s="230"/>
      <c r="V44" s="230"/>
      <c r="W44" s="230"/>
      <c r="X44" s="230"/>
      <c r="Y44" s="230"/>
      <c r="Z44" s="210"/>
      <c r="AA44" s="210"/>
      <c r="AB44" s="210"/>
      <c r="AC44" s="210"/>
      <c r="AD44" s="210"/>
      <c r="AE44" s="210"/>
      <c r="AF44" s="210"/>
      <c r="AG44" s="210" t="s">
        <v>213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3">
        <v>12</v>
      </c>
      <c r="B45" s="244" t="s">
        <v>400</v>
      </c>
      <c r="C45" s="256" t="s">
        <v>401</v>
      </c>
      <c r="D45" s="245" t="s">
        <v>206</v>
      </c>
      <c r="E45" s="246">
        <v>666</v>
      </c>
      <c r="F45" s="247"/>
      <c r="G45" s="248">
        <f>ROUND(E45*F45,2)</f>
        <v>0</v>
      </c>
      <c r="H45" s="231"/>
      <c r="I45" s="230">
        <f>ROUND(E45*H45,2)</f>
        <v>0</v>
      </c>
      <c r="J45" s="231"/>
      <c r="K45" s="230">
        <f>ROUND(E45*J45,2)</f>
        <v>0</v>
      </c>
      <c r="L45" s="230">
        <v>21</v>
      </c>
      <c r="M45" s="230">
        <f>G45*(1+L45/100)</f>
        <v>0</v>
      </c>
      <c r="N45" s="229">
        <v>0</v>
      </c>
      <c r="O45" s="229">
        <f>ROUND(E45*N45,2)</f>
        <v>0</v>
      </c>
      <c r="P45" s="229">
        <v>0</v>
      </c>
      <c r="Q45" s="229">
        <f>ROUND(E45*P45,2)</f>
        <v>0</v>
      </c>
      <c r="R45" s="230"/>
      <c r="S45" s="230" t="s">
        <v>207</v>
      </c>
      <c r="T45" s="230" t="s">
        <v>208</v>
      </c>
      <c r="U45" s="230">
        <v>0</v>
      </c>
      <c r="V45" s="230">
        <f>ROUND(E45*U45,2)</f>
        <v>0</v>
      </c>
      <c r="W45" s="230"/>
      <c r="X45" s="230" t="s">
        <v>209</v>
      </c>
      <c r="Y45" s="230" t="s">
        <v>210</v>
      </c>
      <c r="Z45" s="210"/>
      <c r="AA45" s="210"/>
      <c r="AB45" s="210"/>
      <c r="AC45" s="210"/>
      <c r="AD45" s="210"/>
      <c r="AE45" s="210"/>
      <c r="AF45" s="210"/>
      <c r="AG45" s="210" t="s">
        <v>211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2" x14ac:dyDescent="0.2">
      <c r="A46" s="227"/>
      <c r="B46" s="228"/>
      <c r="C46" s="257" t="s">
        <v>402</v>
      </c>
      <c r="D46" s="232"/>
      <c r="E46" s="233">
        <v>666</v>
      </c>
      <c r="F46" s="230"/>
      <c r="G46" s="230"/>
      <c r="H46" s="230"/>
      <c r="I46" s="230"/>
      <c r="J46" s="230"/>
      <c r="K46" s="230"/>
      <c r="L46" s="230"/>
      <c r="M46" s="230"/>
      <c r="N46" s="229"/>
      <c r="O46" s="229"/>
      <c r="P46" s="229"/>
      <c r="Q46" s="229"/>
      <c r="R46" s="230"/>
      <c r="S46" s="230"/>
      <c r="T46" s="230"/>
      <c r="U46" s="230"/>
      <c r="V46" s="230"/>
      <c r="W46" s="230"/>
      <c r="X46" s="230"/>
      <c r="Y46" s="230"/>
      <c r="Z46" s="210"/>
      <c r="AA46" s="210"/>
      <c r="AB46" s="210"/>
      <c r="AC46" s="210"/>
      <c r="AD46" s="210"/>
      <c r="AE46" s="210"/>
      <c r="AF46" s="210"/>
      <c r="AG46" s="210" t="s">
        <v>213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43">
        <v>13</v>
      </c>
      <c r="B47" s="244" t="s">
        <v>403</v>
      </c>
      <c r="C47" s="256" t="s">
        <v>404</v>
      </c>
      <c r="D47" s="245" t="s">
        <v>206</v>
      </c>
      <c r="E47" s="246">
        <v>27.98</v>
      </c>
      <c r="F47" s="247"/>
      <c r="G47" s="248">
        <f>ROUND(E47*F47,2)</f>
        <v>0</v>
      </c>
      <c r="H47" s="231"/>
      <c r="I47" s="230">
        <f>ROUND(E47*H47,2)</f>
        <v>0</v>
      </c>
      <c r="J47" s="231"/>
      <c r="K47" s="230">
        <f>ROUND(E47*J47,2)</f>
        <v>0</v>
      </c>
      <c r="L47" s="230">
        <v>21</v>
      </c>
      <c r="M47" s="230">
        <f>G47*(1+L47/100)</f>
        <v>0</v>
      </c>
      <c r="N47" s="229">
        <v>0</v>
      </c>
      <c r="O47" s="229">
        <f>ROUND(E47*N47,2)</f>
        <v>0</v>
      </c>
      <c r="P47" s="229">
        <v>0</v>
      </c>
      <c r="Q47" s="229">
        <f>ROUND(E47*P47,2)</f>
        <v>0</v>
      </c>
      <c r="R47" s="230"/>
      <c r="S47" s="230" t="s">
        <v>207</v>
      </c>
      <c r="T47" s="230" t="s">
        <v>208</v>
      </c>
      <c r="U47" s="230">
        <v>0</v>
      </c>
      <c r="V47" s="230">
        <f>ROUND(E47*U47,2)</f>
        <v>0</v>
      </c>
      <c r="W47" s="230"/>
      <c r="X47" s="230" t="s">
        <v>209</v>
      </c>
      <c r="Y47" s="230" t="s">
        <v>210</v>
      </c>
      <c r="Z47" s="210"/>
      <c r="AA47" s="210"/>
      <c r="AB47" s="210"/>
      <c r="AC47" s="210"/>
      <c r="AD47" s="210"/>
      <c r="AE47" s="210"/>
      <c r="AF47" s="210"/>
      <c r="AG47" s="210" t="s">
        <v>211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2" x14ac:dyDescent="0.2">
      <c r="A48" s="227"/>
      <c r="B48" s="228"/>
      <c r="C48" s="257" t="s">
        <v>398</v>
      </c>
      <c r="D48" s="232"/>
      <c r="E48" s="233">
        <v>27.98</v>
      </c>
      <c r="F48" s="230"/>
      <c r="G48" s="230"/>
      <c r="H48" s="230"/>
      <c r="I48" s="230"/>
      <c r="J48" s="230"/>
      <c r="K48" s="230"/>
      <c r="L48" s="230"/>
      <c r="M48" s="230"/>
      <c r="N48" s="229"/>
      <c r="O48" s="229"/>
      <c r="P48" s="229"/>
      <c r="Q48" s="229"/>
      <c r="R48" s="230"/>
      <c r="S48" s="230"/>
      <c r="T48" s="230"/>
      <c r="U48" s="230"/>
      <c r="V48" s="230"/>
      <c r="W48" s="230"/>
      <c r="X48" s="230"/>
      <c r="Y48" s="230"/>
      <c r="Z48" s="210"/>
      <c r="AA48" s="210"/>
      <c r="AB48" s="210"/>
      <c r="AC48" s="210"/>
      <c r="AD48" s="210"/>
      <c r="AE48" s="210"/>
      <c r="AF48" s="210"/>
      <c r="AG48" s="210" t="s">
        <v>213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ht="22.5" outlineLevel="1" x14ac:dyDescent="0.2">
      <c r="A49" s="243">
        <v>14</v>
      </c>
      <c r="B49" s="244" t="s">
        <v>405</v>
      </c>
      <c r="C49" s="256" t="s">
        <v>406</v>
      </c>
      <c r="D49" s="245" t="s">
        <v>206</v>
      </c>
      <c r="E49" s="246">
        <v>38.619999999999997</v>
      </c>
      <c r="F49" s="247"/>
      <c r="G49" s="248">
        <f>ROUND(E49*F49,2)</f>
        <v>0</v>
      </c>
      <c r="H49" s="231"/>
      <c r="I49" s="230">
        <f>ROUND(E49*H49,2)</f>
        <v>0</v>
      </c>
      <c r="J49" s="231"/>
      <c r="K49" s="230">
        <f>ROUND(E49*J49,2)</f>
        <v>0</v>
      </c>
      <c r="L49" s="230">
        <v>21</v>
      </c>
      <c r="M49" s="230">
        <f>G49*(1+L49/100)</f>
        <v>0</v>
      </c>
      <c r="N49" s="229">
        <v>0</v>
      </c>
      <c r="O49" s="229">
        <f>ROUND(E49*N49,2)</f>
        <v>0</v>
      </c>
      <c r="P49" s="229">
        <v>0</v>
      </c>
      <c r="Q49" s="229">
        <f>ROUND(E49*P49,2)</f>
        <v>0</v>
      </c>
      <c r="R49" s="230"/>
      <c r="S49" s="230" t="s">
        <v>207</v>
      </c>
      <c r="T49" s="230" t="s">
        <v>208</v>
      </c>
      <c r="U49" s="230">
        <v>0</v>
      </c>
      <c r="V49" s="230">
        <f>ROUND(E49*U49,2)</f>
        <v>0</v>
      </c>
      <c r="W49" s="230"/>
      <c r="X49" s="230" t="s">
        <v>209</v>
      </c>
      <c r="Y49" s="230" t="s">
        <v>210</v>
      </c>
      <c r="Z49" s="210"/>
      <c r="AA49" s="210"/>
      <c r="AB49" s="210"/>
      <c r="AC49" s="210"/>
      <c r="AD49" s="210"/>
      <c r="AE49" s="210"/>
      <c r="AF49" s="210"/>
      <c r="AG49" s="210" t="s">
        <v>211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2" x14ac:dyDescent="0.2">
      <c r="A50" s="227"/>
      <c r="B50" s="228"/>
      <c r="C50" s="257" t="s">
        <v>399</v>
      </c>
      <c r="D50" s="232"/>
      <c r="E50" s="233">
        <v>38.619999999999997</v>
      </c>
      <c r="F50" s="230"/>
      <c r="G50" s="230"/>
      <c r="H50" s="230"/>
      <c r="I50" s="230"/>
      <c r="J50" s="230"/>
      <c r="K50" s="230"/>
      <c r="L50" s="230"/>
      <c r="M50" s="230"/>
      <c r="N50" s="229"/>
      <c r="O50" s="229"/>
      <c r="P50" s="229"/>
      <c r="Q50" s="229"/>
      <c r="R50" s="230"/>
      <c r="S50" s="230"/>
      <c r="T50" s="230"/>
      <c r="U50" s="230"/>
      <c r="V50" s="230"/>
      <c r="W50" s="230"/>
      <c r="X50" s="230"/>
      <c r="Y50" s="230"/>
      <c r="Z50" s="210"/>
      <c r="AA50" s="210"/>
      <c r="AB50" s="210"/>
      <c r="AC50" s="210"/>
      <c r="AD50" s="210"/>
      <c r="AE50" s="210"/>
      <c r="AF50" s="210"/>
      <c r="AG50" s="210" t="s">
        <v>213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3">
        <v>15</v>
      </c>
      <c r="B51" s="244" t="s">
        <v>407</v>
      </c>
      <c r="C51" s="256" t="s">
        <v>408</v>
      </c>
      <c r="D51" s="245" t="s">
        <v>206</v>
      </c>
      <c r="E51" s="246">
        <v>84.100449999999995</v>
      </c>
      <c r="F51" s="247"/>
      <c r="G51" s="248">
        <f>ROUND(E51*F51,2)</f>
        <v>0</v>
      </c>
      <c r="H51" s="231"/>
      <c r="I51" s="230">
        <f>ROUND(E51*H51,2)</f>
        <v>0</v>
      </c>
      <c r="J51" s="231"/>
      <c r="K51" s="230">
        <f>ROUND(E51*J51,2)</f>
        <v>0</v>
      </c>
      <c r="L51" s="230">
        <v>21</v>
      </c>
      <c r="M51" s="230">
        <f>G51*(1+L51/100)</f>
        <v>0</v>
      </c>
      <c r="N51" s="229">
        <v>0</v>
      </c>
      <c r="O51" s="229">
        <f>ROUND(E51*N51,2)</f>
        <v>0</v>
      </c>
      <c r="P51" s="229">
        <v>0</v>
      </c>
      <c r="Q51" s="229">
        <f>ROUND(E51*P51,2)</f>
        <v>0</v>
      </c>
      <c r="R51" s="230"/>
      <c r="S51" s="230" t="s">
        <v>207</v>
      </c>
      <c r="T51" s="230" t="s">
        <v>208</v>
      </c>
      <c r="U51" s="230">
        <v>0.20200000000000001</v>
      </c>
      <c r="V51" s="230">
        <f>ROUND(E51*U51,2)</f>
        <v>16.989999999999998</v>
      </c>
      <c r="W51" s="230"/>
      <c r="X51" s="230" t="s">
        <v>209</v>
      </c>
      <c r="Y51" s="230" t="s">
        <v>210</v>
      </c>
      <c r="Z51" s="210"/>
      <c r="AA51" s="210"/>
      <c r="AB51" s="210"/>
      <c r="AC51" s="210"/>
      <c r="AD51" s="210"/>
      <c r="AE51" s="210"/>
      <c r="AF51" s="210"/>
      <c r="AG51" s="210" t="s">
        <v>211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ht="22.5" outlineLevel="2" x14ac:dyDescent="0.2">
      <c r="A52" s="227"/>
      <c r="B52" s="228"/>
      <c r="C52" s="257" t="s">
        <v>388</v>
      </c>
      <c r="D52" s="232"/>
      <c r="E52" s="233">
        <v>4.3091999999999997</v>
      </c>
      <c r="F52" s="230"/>
      <c r="G52" s="230"/>
      <c r="H52" s="230"/>
      <c r="I52" s="230"/>
      <c r="J52" s="230"/>
      <c r="K52" s="230"/>
      <c r="L52" s="230"/>
      <c r="M52" s="230"/>
      <c r="N52" s="229"/>
      <c r="O52" s="229"/>
      <c r="P52" s="229"/>
      <c r="Q52" s="229"/>
      <c r="R52" s="230"/>
      <c r="S52" s="230"/>
      <c r="T52" s="230"/>
      <c r="U52" s="230"/>
      <c r="V52" s="230"/>
      <c r="W52" s="230"/>
      <c r="X52" s="230"/>
      <c r="Y52" s="230"/>
      <c r="Z52" s="210"/>
      <c r="AA52" s="210"/>
      <c r="AB52" s="210"/>
      <c r="AC52" s="210"/>
      <c r="AD52" s="210"/>
      <c r="AE52" s="210"/>
      <c r="AF52" s="210"/>
      <c r="AG52" s="210" t="s">
        <v>213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3" x14ac:dyDescent="0.2">
      <c r="A53" s="227"/>
      <c r="B53" s="228"/>
      <c r="C53" s="257" t="s">
        <v>389</v>
      </c>
      <c r="D53" s="232"/>
      <c r="E53" s="233">
        <v>62.3</v>
      </c>
      <c r="F53" s="230"/>
      <c r="G53" s="230"/>
      <c r="H53" s="230"/>
      <c r="I53" s="230"/>
      <c r="J53" s="230"/>
      <c r="K53" s="230"/>
      <c r="L53" s="230"/>
      <c r="M53" s="230"/>
      <c r="N53" s="229"/>
      <c r="O53" s="229"/>
      <c r="P53" s="229"/>
      <c r="Q53" s="229"/>
      <c r="R53" s="230"/>
      <c r="S53" s="230"/>
      <c r="T53" s="230"/>
      <c r="U53" s="230"/>
      <c r="V53" s="230"/>
      <c r="W53" s="230"/>
      <c r="X53" s="230"/>
      <c r="Y53" s="230"/>
      <c r="Z53" s="210"/>
      <c r="AA53" s="210"/>
      <c r="AB53" s="210"/>
      <c r="AC53" s="210"/>
      <c r="AD53" s="210"/>
      <c r="AE53" s="210"/>
      <c r="AF53" s="210"/>
      <c r="AG53" s="210" t="s">
        <v>213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3" x14ac:dyDescent="0.2">
      <c r="A54" s="227"/>
      <c r="B54" s="228"/>
      <c r="C54" s="257" t="s">
        <v>409</v>
      </c>
      <c r="D54" s="232"/>
      <c r="E54" s="233"/>
      <c r="F54" s="230"/>
      <c r="G54" s="230"/>
      <c r="H54" s="230"/>
      <c r="I54" s="230"/>
      <c r="J54" s="230"/>
      <c r="K54" s="230"/>
      <c r="L54" s="230"/>
      <c r="M54" s="230"/>
      <c r="N54" s="229"/>
      <c r="O54" s="229"/>
      <c r="P54" s="229"/>
      <c r="Q54" s="229"/>
      <c r="R54" s="230"/>
      <c r="S54" s="230"/>
      <c r="T54" s="230"/>
      <c r="U54" s="230"/>
      <c r="V54" s="230"/>
      <c r="W54" s="230"/>
      <c r="X54" s="230"/>
      <c r="Y54" s="230"/>
      <c r="Z54" s="210"/>
      <c r="AA54" s="210"/>
      <c r="AB54" s="210"/>
      <c r="AC54" s="210"/>
      <c r="AD54" s="210"/>
      <c r="AE54" s="210"/>
      <c r="AF54" s="210"/>
      <c r="AG54" s="210" t="s">
        <v>213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ht="22.5" outlineLevel="3" x14ac:dyDescent="0.2">
      <c r="A55" s="227"/>
      <c r="B55" s="228"/>
      <c r="C55" s="257" t="s">
        <v>410</v>
      </c>
      <c r="D55" s="232"/>
      <c r="E55" s="233">
        <v>15.112500000000001</v>
      </c>
      <c r="F55" s="230"/>
      <c r="G55" s="230"/>
      <c r="H55" s="230"/>
      <c r="I55" s="230"/>
      <c r="J55" s="230"/>
      <c r="K55" s="230"/>
      <c r="L55" s="230"/>
      <c r="M55" s="230"/>
      <c r="N55" s="229"/>
      <c r="O55" s="229"/>
      <c r="P55" s="229"/>
      <c r="Q55" s="229"/>
      <c r="R55" s="230"/>
      <c r="S55" s="230"/>
      <c r="T55" s="230"/>
      <c r="U55" s="230"/>
      <c r="V55" s="230"/>
      <c r="W55" s="230"/>
      <c r="X55" s="230"/>
      <c r="Y55" s="230"/>
      <c r="Z55" s="210"/>
      <c r="AA55" s="210"/>
      <c r="AB55" s="210"/>
      <c r="AC55" s="210"/>
      <c r="AD55" s="210"/>
      <c r="AE55" s="210"/>
      <c r="AF55" s="210"/>
      <c r="AG55" s="210" t="s">
        <v>213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3" x14ac:dyDescent="0.2">
      <c r="A56" s="227"/>
      <c r="B56" s="228"/>
      <c r="C56" s="257" t="s">
        <v>411</v>
      </c>
      <c r="D56" s="232"/>
      <c r="E56" s="233">
        <v>1.42875</v>
      </c>
      <c r="F56" s="230"/>
      <c r="G56" s="230"/>
      <c r="H56" s="230"/>
      <c r="I56" s="230"/>
      <c r="J56" s="230"/>
      <c r="K56" s="230"/>
      <c r="L56" s="230"/>
      <c r="M56" s="230"/>
      <c r="N56" s="229"/>
      <c r="O56" s="229"/>
      <c r="P56" s="229"/>
      <c r="Q56" s="229"/>
      <c r="R56" s="230"/>
      <c r="S56" s="230"/>
      <c r="T56" s="230"/>
      <c r="U56" s="230"/>
      <c r="V56" s="230"/>
      <c r="W56" s="230"/>
      <c r="X56" s="230"/>
      <c r="Y56" s="230"/>
      <c r="Z56" s="210"/>
      <c r="AA56" s="210"/>
      <c r="AB56" s="210"/>
      <c r="AC56" s="210"/>
      <c r="AD56" s="210"/>
      <c r="AE56" s="210"/>
      <c r="AF56" s="210"/>
      <c r="AG56" s="210" t="s">
        <v>213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ht="22.5" outlineLevel="3" x14ac:dyDescent="0.2">
      <c r="A57" s="227"/>
      <c r="B57" s="228"/>
      <c r="C57" s="257" t="s">
        <v>412</v>
      </c>
      <c r="D57" s="232"/>
      <c r="E57" s="233">
        <v>0.95</v>
      </c>
      <c r="F57" s="230"/>
      <c r="G57" s="230"/>
      <c r="H57" s="230"/>
      <c r="I57" s="230"/>
      <c r="J57" s="230"/>
      <c r="K57" s="230"/>
      <c r="L57" s="230"/>
      <c r="M57" s="230"/>
      <c r="N57" s="229"/>
      <c r="O57" s="229"/>
      <c r="P57" s="229"/>
      <c r="Q57" s="229"/>
      <c r="R57" s="230"/>
      <c r="S57" s="230"/>
      <c r="T57" s="230"/>
      <c r="U57" s="230"/>
      <c r="V57" s="230"/>
      <c r="W57" s="230"/>
      <c r="X57" s="230"/>
      <c r="Y57" s="230"/>
      <c r="Z57" s="210"/>
      <c r="AA57" s="210"/>
      <c r="AB57" s="210"/>
      <c r="AC57" s="210"/>
      <c r="AD57" s="210"/>
      <c r="AE57" s="210"/>
      <c r="AF57" s="210"/>
      <c r="AG57" s="210" t="s">
        <v>213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43">
        <v>16</v>
      </c>
      <c r="B58" s="244" t="s">
        <v>413</v>
      </c>
      <c r="C58" s="256" t="s">
        <v>414</v>
      </c>
      <c r="D58" s="245" t="s">
        <v>337</v>
      </c>
      <c r="E58" s="246">
        <v>34.982500000000002</v>
      </c>
      <c r="F58" s="247"/>
      <c r="G58" s="248">
        <f>ROUND(E58*F58,2)</f>
        <v>0</v>
      </c>
      <c r="H58" s="231"/>
      <c r="I58" s="230">
        <f>ROUND(E58*H58,2)</f>
        <v>0</v>
      </c>
      <c r="J58" s="231"/>
      <c r="K58" s="230">
        <f>ROUND(E58*J58,2)</f>
        <v>0</v>
      </c>
      <c r="L58" s="230">
        <v>21</v>
      </c>
      <c r="M58" s="230">
        <f>G58*(1+L58/100)</f>
        <v>0</v>
      </c>
      <c r="N58" s="229">
        <v>1</v>
      </c>
      <c r="O58" s="229">
        <f>ROUND(E58*N58,2)</f>
        <v>34.979999999999997</v>
      </c>
      <c r="P58" s="229">
        <v>0</v>
      </c>
      <c r="Q58" s="229">
        <f>ROUND(E58*P58,2)</f>
        <v>0</v>
      </c>
      <c r="R58" s="230" t="s">
        <v>415</v>
      </c>
      <c r="S58" s="230" t="s">
        <v>207</v>
      </c>
      <c r="T58" s="230" t="s">
        <v>208</v>
      </c>
      <c r="U58" s="230">
        <v>0</v>
      </c>
      <c r="V58" s="230">
        <f>ROUND(E58*U58,2)</f>
        <v>0</v>
      </c>
      <c r="W58" s="230"/>
      <c r="X58" s="230" t="s">
        <v>416</v>
      </c>
      <c r="Y58" s="230" t="s">
        <v>210</v>
      </c>
      <c r="Z58" s="210"/>
      <c r="AA58" s="210"/>
      <c r="AB58" s="210"/>
      <c r="AC58" s="210"/>
      <c r="AD58" s="210"/>
      <c r="AE58" s="210"/>
      <c r="AF58" s="210"/>
      <c r="AG58" s="210" t="s">
        <v>417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2" x14ac:dyDescent="0.2">
      <c r="A59" s="227"/>
      <c r="B59" s="228"/>
      <c r="C59" s="257" t="s">
        <v>409</v>
      </c>
      <c r="D59" s="232"/>
      <c r="E59" s="233"/>
      <c r="F59" s="230"/>
      <c r="G59" s="230"/>
      <c r="H59" s="230"/>
      <c r="I59" s="230"/>
      <c r="J59" s="230"/>
      <c r="K59" s="230"/>
      <c r="L59" s="230"/>
      <c r="M59" s="230"/>
      <c r="N59" s="229"/>
      <c r="O59" s="229"/>
      <c r="P59" s="229"/>
      <c r="Q59" s="229"/>
      <c r="R59" s="230"/>
      <c r="S59" s="230"/>
      <c r="T59" s="230"/>
      <c r="U59" s="230"/>
      <c r="V59" s="230"/>
      <c r="W59" s="230"/>
      <c r="X59" s="230"/>
      <c r="Y59" s="230"/>
      <c r="Z59" s="210"/>
      <c r="AA59" s="210"/>
      <c r="AB59" s="210"/>
      <c r="AC59" s="210"/>
      <c r="AD59" s="210"/>
      <c r="AE59" s="210"/>
      <c r="AF59" s="210"/>
      <c r="AG59" s="210" t="s">
        <v>213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ht="22.5" outlineLevel="3" x14ac:dyDescent="0.2">
      <c r="A60" s="227"/>
      <c r="B60" s="228"/>
      <c r="C60" s="257" t="s">
        <v>410</v>
      </c>
      <c r="D60" s="232"/>
      <c r="E60" s="233">
        <v>15.112500000000001</v>
      </c>
      <c r="F60" s="230"/>
      <c r="G60" s="230"/>
      <c r="H60" s="230"/>
      <c r="I60" s="230"/>
      <c r="J60" s="230"/>
      <c r="K60" s="230"/>
      <c r="L60" s="230"/>
      <c r="M60" s="230"/>
      <c r="N60" s="229"/>
      <c r="O60" s="229"/>
      <c r="P60" s="229"/>
      <c r="Q60" s="229"/>
      <c r="R60" s="230"/>
      <c r="S60" s="230"/>
      <c r="T60" s="230"/>
      <c r="U60" s="230"/>
      <c r="V60" s="230"/>
      <c r="W60" s="230"/>
      <c r="X60" s="230"/>
      <c r="Y60" s="230"/>
      <c r="Z60" s="210"/>
      <c r="AA60" s="210"/>
      <c r="AB60" s="210"/>
      <c r="AC60" s="210"/>
      <c r="AD60" s="210"/>
      <c r="AE60" s="210"/>
      <c r="AF60" s="210"/>
      <c r="AG60" s="210" t="s">
        <v>213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3" x14ac:dyDescent="0.2">
      <c r="A61" s="227"/>
      <c r="B61" s="228"/>
      <c r="C61" s="257" t="s">
        <v>411</v>
      </c>
      <c r="D61" s="232"/>
      <c r="E61" s="233">
        <v>1.42875</v>
      </c>
      <c r="F61" s="230"/>
      <c r="G61" s="230"/>
      <c r="H61" s="230"/>
      <c r="I61" s="230"/>
      <c r="J61" s="230"/>
      <c r="K61" s="230"/>
      <c r="L61" s="230"/>
      <c r="M61" s="230"/>
      <c r="N61" s="229"/>
      <c r="O61" s="229"/>
      <c r="P61" s="229"/>
      <c r="Q61" s="229"/>
      <c r="R61" s="230"/>
      <c r="S61" s="230"/>
      <c r="T61" s="230"/>
      <c r="U61" s="230"/>
      <c r="V61" s="230"/>
      <c r="W61" s="230"/>
      <c r="X61" s="230"/>
      <c r="Y61" s="230"/>
      <c r="Z61" s="210"/>
      <c r="AA61" s="210"/>
      <c r="AB61" s="210"/>
      <c r="AC61" s="210"/>
      <c r="AD61" s="210"/>
      <c r="AE61" s="210"/>
      <c r="AF61" s="210"/>
      <c r="AG61" s="210" t="s">
        <v>213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ht="22.5" outlineLevel="3" x14ac:dyDescent="0.2">
      <c r="A62" s="227"/>
      <c r="B62" s="228"/>
      <c r="C62" s="257" t="s">
        <v>412</v>
      </c>
      <c r="D62" s="232"/>
      <c r="E62" s="233">
        <v>0.95</v>
      </c>
      <c r="F62" s="230"/>
      <c r="G62" s="230"/>
      <c r="H62" s="230"/>
      <c r="I62" s="230"/>
      <c r="J62" s="230"/>
      <c r="K62" s="230"/>
      <c r="L62" s="230"/>
      <c r="M62" s="230"/>
      <c r="N62" s="229"/>
      <c r="O62" s="229"/>
      <c r="P62" s="229"/>
      <c r="Q62" s="229"/>
      <c r="R62" s="230"/>
      <c r="S62" s="230"/>
      <c r="T62" s="230"/>
      <c r="U62" s="230"/>
      <c r="V62" s="230"/>
      <c r="W62" s="230"/>
      <c r="X62" s="230"/>
      <c r="Y62" s="230"/>
      <c r="Z62" s="210"/>
      <c r="AA62" s="210"/>
      <c r="AB62" s="210"/>
      <c r="AC62" s="210"/>
      <c r="AD62" s="210"/>
      <c r="AE62" s="210"/>
      <c r="AF62" s="210"/>
      <c r="AG62" s="210" t="s">
        <v>213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3" x14ac:dyDescent="0.2">
      <c r="A63" s="227"/>
      <c r="B63" s="228"/>
      <c r="C63" s="268" t="s">
        <v>390</v>
      </c>
      <c r="D63" s="266"/>
      <c r="E63" s="267">
        <v>17.491250000000001</v>
      </c>
      <c r="F63" s="230"/>
      <c r="G63" s="230"/>
      <c r="H63" s="230"/>
      <c r="I63" s="230"/>
      <c r="J63" s="230"/>
      <c r="K63" s="230"/>
      <c r="L63" s="230"/>
      <c r="M63" s="230"/>
      <c r="N63" s="229"/>
      <c r="O63" s="229"/>
      <c r="P63" s="229"/>
      <c r="Q63" s="229"/>
      <c r="R63" s="230"/>
      <c r="S63" s="230"/>
      <c r="T63" s="230"/>
      <c r="U63" s="230"/>
      <c r="V63" s="230"/>
      <c r="W63" s="230"/>
      <c r="X63" s="230"/>
      <c r="Y63" s="230"/>
      <c r="Z63" s="210"/>
      <c r="AA63" s="210"/>
      <c r="AB63" s="210"/>
      <c r="AC63" s="210"/>
      <c r="AD63" s="210"/>
      <c r="AE63" s="210"/>
      <c r="AF63" s="210"/>
      <c r="AG63" s="210" t="s">
        <v>213</v>
      </c>
      <c r="AH63" s="210">
        <v>4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x14ac:dyDescent="0.2">
      <c r="A64" s="236" t="s">
        <v>202</v>
      </c>
      <c r="B64" s="237" t="s">
        <v>87</v>
      </c>
      <c r="C64" s="255" t="s">
        <v>88</v>
      </c>
      <c r="D64" s="238"/>
      <c r="E64" s="239"/>
      <c r="F64" s="240"/>
      <c r="G64" s="241">
        <f>SUMIF(AG65:AG108,"&lt;&gt;NOR",G65:G108)</f>
        <v>0</v>
      </c>
      <c r="H64" s="235"/>
      <c r="I64" s="235">
        <f>SUM(I65:I108)</f>
        <v>0</v>
      </c>
      <c r="J64" s="235"/>
      <c r="K64" s="235">
        <f>SUM(K65:K108)</f>
        <v>0</v>
      </c>
      <c r="L64" s="235"/>
      <c r="M64" s="235">
        <f>SUM(M65:M108)</f>
        <v>0</v>
      </c>
      <c r="N64" s="234"/>
      <c r="O64" s="234">
        <f>SUM(O65:O108)</f>
        <v>199.75</v>
      </c>
      <c r="P64" s="234"/>
      <c r="Q64" s="234">
        <f>SUM(Q65:Q108)</f>
        <v>0</v>
      </c>
      <c r="R64" s="235"/>
      <c r="S64" s="235"/>
      <c r="T64" s="235"/>
      <c r="U64" s="235"/>
      <c r="V64" s="235">
        <f>SUM(V65:V108)</f>
        <v>192.83</v>
      </c>
      <c r="W64" s="235"/>
      <c r="X64" s="235"/>
      <c r="Y64" s="235"/>
      <c r="AG64" t="s">
        <v>203</v>
      </c>
    </row>
    <row r="65" spans="1:60" outlineLevel="1" x14ac:dyDescent="0.2">
      <c r="A65" s="243">
        <v>17</v>
      </c>
      <c r="B65" s="244" t="s">
        <v>418</v>
      </c>
      <c r="C65" s="256" t="s">
        <v>419</v>
      </c>
      <c r="D65" s="245" t="s">
        <v>206</v>
      </c>
      <c r="E65" s="246">
        <v>30.815809999999999</v>
      </c>
      <c r="F65" s="247"/>
      <c r="G65" s="248">
        <f>ROUND(E65*F65,2)</f>
        <v>0</v>
      </c>
      <c r="H65" s="231"/>
      <c r="I65" s="230">
        <f>ROUND(E65*H65,2)</f>
        <v>0</v>
      </c>
      <c r="J65" s="231"/>
      <c r="K65" s="230">
        <f>ROUND(E65*J65,2)</f>
        <v>0</v>
      </c>
      <c r="L65" s="230">
        <v>21</v>
      </c>
      <c r="M65" s="230">
        <f>G65*(1+L65/100)</f>
        <v>0</v>
      </c>
      <c r="N65" s="229">
        <v>2.5249999999999999</v>
      </c>
      <c r="O65" s="229">
        <f>ROUND(E65*N65,2)</f>
        <v>77.81</v>
      </c>
      <c r="P65" s="229">
        <v>0</v>
      </c>
      <c r="Q65" s="229">
        <f>ROUND(E65*P65,2)</f>
        <v>0</v>
      </c>
      <c r="R65" s="230"/>
      <c r="S65" s="230" t="s">
        <v>207</v>
      </c>
      <c r="T65" s="230" t="s">
        <v>208</v>
      </c>
      <c r="U65" s="230">
        <v>0.48</v>
      </c>
      <c r="V65" s="230">
        <f>ROUND(E65*U65,2)</f>
        <v>14.79</v>
      </c>
      <c r="W65" s="230"/>
      <c r="X65" s="230" t="s">
        <v>209</v>
      </c>
      <c r="Y65" s="230" t="s">
        <v>210</v>
      </c>
      <c r="Z65" s="210"/>
      <c r="AA65" s="210"/>
      <c r="AB65" s="210"/>
      <c r="AC65" s="210"/>
      <c r="AD65" s="210"/>
      <c r="AE65" s="210"/>
      <c r="AF65" s="210"/>
      <c r="AG65" s="210" t="s">
        <v>211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2" x14ac:dyDescent="0.2">
      <c r="A66" s="227"/>
      <c r="B66" s="228"/>
      <c r="C66" s="257" t="s">
        <v>369</v>
      </c>
      <c r="D66" s="232"/>
      <c r="E66" s="233"/>
      <c r="F66" s="230"/>
      <c r="G66" s="230"/>
      <c r="H66" s="230"/>
      <c r="I66" s="230"/>
      <c r="J66" s="230"/>
      <c r="K66" s="230"/>
      <c r="L66" s="230"/>
      <c r="M66" s="230"/>
      <c r="N66" s="229"/>
      <c r="O66" s="229"/>
      <c r="P66" s="229"/>
      <c r="Q66" s="229"/>
      <c r="R66" s="230"/>
      <c r="S66" s="230"/>
      <c r="T66" s="230"/>
      <c r="U66" s="230"/>
      <c r="V66" s="230"/>
      <c r="W66" s="230"/>
      <c r="X66" s="230"/>
      <c r="Y66" s="230"/>
      <c r="Z66" s="210"/>
      <c r="AA66" s="210"/>
      <c r="AB66" s="210"/>
      <c r="AC66" s="210"/>
      <c r="AD66" s="210"/>
      <c r="AE66" s="210"/>
      <c r="AF66" s="210"/>
      <c r="AG66" s="210" t="s">
        <v>213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ht="22.5" outlineLevel="3" x14ac:dyDescent="0.2">
      <c r="A67" s="227"/>
      <c r="B67" s="228"/>
      <c r="C67" s="257" t="s">
        <v>420</v>
      </c>
      <c r="D67" s="232"/>
      <c r="E67" s="233">
        <v>14.004379999999999</v>
      </c>
      <c r="F67" s="230"/>
      <c r="G67" s="230"/>
      <c r="H67" s="230"/>
      <c r="I67" s="230"/>
      <c r="J67" s="230"/>
      <c r="K67" s="230"/>
      <c r="L67" s="230"/>
      <c r="M67" s="230"/>
      <c r="N67" s="229"/>
      <c r="O67" s="229"/>
      <c r="P67" s="229"/>
      <c r="Q67" s="229"/>
      <c r="R67" s="230"/>
      <c r="S67" s="230"/>
      <c r="T67" s="230"/>
      <c r="U67" s="230"/>
      <c r="V67" s="230"/>
      <c r="W67" s="230"/>
      <c r="X67" s="230"/>
      <c r="Y67" s="230"/>
      <c r="Z67" s="210"/>
      <c r="AA67" s="210"/>
      <c r="AB67" s="210"/>
      <c r="AC67" s="210"/>
      <c r="AD67" s="210"/>
      <c r="AE67" s="210"/>
      <c r="AF67" s="210"/>
      <c r="AG67" s="210" t="s">
        <v>213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3" x14ac:dyDescent="0.2">
      <c r="A68" s="227"/>
      <c r="B68" s="228"/>
      <c r="C68" s="257" t="s">
        <v>371</v>
      </c>
      <c r="D68" s="232"/>
      <c r="E68" s="233">
        <v>13.335000000000001</v>
      </c>
      <c r="F68" s="230"/>
      <c r="G68" s="230"/>
      <c r="H68" s="230"/>
      <c r="I68" s="230"/>
      <c r="J68" s="230"/>
      <c r="K68" s="230"/>
      <c r="L68" s="230"/>
      <c r="M68" s="230"/>
      <c r="N68" s="229"/>
      <c r="O68" s="229"/>
      <c r="P68" s="229"/>
      <c r="Q68" s="229"/>
      <c r="R68" s="230"/>
      <c r="S68" s="230"/>
      <c r="T68" s="230"/>
      <c r="U68" s="230"/>
      <c r="V68" s="230"/>
      <c r="W68" s="230"/>
      <c r="X68" s="230"/>
      <c r="Y68" s="230"/>
      <c r="Z68" s="210"/>
      <c r="AA68" s="210"/>
      <c r="AB68" s="210"/>
      <c r="AC68" s="210"/>
      <c r="AD68" s="210"/>
      <c r="AE68" s="210"/>
      <c r="AF68" s="210"/>
      <c r="AG68" s="210" t="s">
        <v>213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3" x14ac:dyDescent="0.2">
      <c r="A69" s="227"/>
      <c r="B69" s="228"/>
      <c r="C69" s="257" t="s">
        <v>421</v>
      </c>
      <c r="D69" s="232"/>
      <c r="E69" s="233">
        <v>0.67500000000000004</v>
      </c>
      <c r="F69" s="230"/>
      <c r="G69" s="230"/>
      <c r="H69" s="230"/>
      <c r="I69" s="230"/>
      <c r="J69" s="230"/>
      <c r="K69" s="230"/>
      <c r="L69" s="230"/>
      <c r="M69" s="230"/>
      <c r="N69" s="229"/>
      <c r="O69" s="229"/>
      <c r="P69" s="229"/>
      <c r="Q69" s="229"/>
      <c r="R69" s="230"/>
      <c r="S69" s="230"/>
      <c r="T69" s="230"/>
      <c r="U69" s="230"/>
      <c r="V69" s="230"/>
      <c r="W69" s="230"/>
      <c r="X69" s="230"/>
      <c r="Y69" s="230"/>
      <c r="Z69" s="210"/>
      <c r="AA69" s="210"/>
      <c r="AB69" s="210"/>
      <c r="AC69" s="210"/>
      <c r="AD69" s="210"/>
      <c r="AE69" s="210"/>
      <c r="AF69" s="210"/>
      <c r="AG69" s="210" t="s">
        <v>213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3" x14ac:dyDescent="0.2">
      <c r="A70" s="227"/>
      <c r="B70" s="228"/>
      <c r="C70" s="268" t="s">
        <v>422</v>
      </c>
      <c r="D70" s="266"/>
      <c r="E70" s="267">
        <v>2.8014399999999999</v>
      </c>
      <c r="F70" s="230"/>
      <c r="G70" s="230"/>
      <c r="H70" s="230"/>
      <c r="I70" s="230"/>
      <c r="J70" s="230"/>
      <c r="K70" s="230"/>
      <c r="L70" s="230"/>
      <c r="M70" s="230"/>
      <c r="N70" s="229"/>
      <c r="O70" s="229"/>
      <c r="P70" s="229"/>
      <c r="Q70" s="229"/>
      <c r="R70" s="230"/>
      <c r="S70" s="230"/>
      <c r="T70" s="230"/>
      <c r="U70" s="230"/>
      <c r="V70" s="230"/>
      <c r="W70" s="230"/>
      <c r="X70" s="230"/>
      <c r="Y70" s="230"/>
      <c r="Z70" s="210"/>
      <c r="AA70" s="210"/>
      <c r="AB70" s="210"/>
      <c r="AC70" s="210"/>
      <c r="AD70" s="210"/>
      <c r="AE70" s="210"/>
      <c r="AF70" s="210"/>
      <c r="AG70" s="210" t="s">
        <v>213</v>
      </c>
      <c r="AH70" s="210">
        <v>4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ht="22.5" outlineLevel="1" x14ac:dyDescent="0.2">
      <c r="A71" s="243">
        <v>18</v>
      </c>
      <c r="B71" s="244" t="s">
        <v>423</v>
      </c>
      <c r="C71" s="256" t="s">
        <v>424</v>
      </c>
      <c r="D71" s="245" t="s">
        <v>337</v>
      </c>
      <c r="E71" s="246">
        <v>1.8062499999999999</v>
      </c>
      <c r="F71" s="247"/>
      <c r="G71" s="248">
        <f>ROUND(E71*F71,2)</f>
        <v>0</v>
      </c>
      <c r="H71" s="231"/>
      <c r="I71" s="230">
        <f>ROUND(E71*H71,2)</f>
        <v>0</v>
      </c>
      <c r="J71" s="231"/>
      <c r="K71" s="230">
        <f>ROUND(E71*J71,2)</f>
        <v>0</v>
      </c>
      <c r="L71" s="230">
        <v>21</v>
      </c>
      <c r="M71" s="230">
        <f>G71*(1+L71/100)</f>
        <v>0</v>
      </c>
      <c r="N71" s="229">
        <v>1.0249299999999999</v>
      </c>
      <c r="O71" s="229">
        <f>ROUND(E71*N71,2)</f>
        <v>1.85</v>
      </c>
      <c r="P71" s="229">
        <v>0</v>
      </c>
      <c r="Q71" s="229">
        <f>ROUND(E71*P71,2)</f>
        <v>0</v>
      </c>
      <c r="R71" s="230"/>
      <c r="S71" s="230" t="s">
        <v>207</v>
      </c>
      <c r="T71" s="230" t="s">
        <v>208</v>
      </c>
      <c r="U71" s="230">
        <v>23.530999999999999</v>
      </c>
      <c r="V71" s="230">
        <f>ROUND(E71*U71,2)</f>
        <v>42.5</v>
      </c>
      <c r="W71" s="230"/>
      <c r="X71" s="230" t="s">
        <v>209</v>
      </c>
      <c r="Y71" s="230" t="s">
        <v>210</v>
      </c>
      <c r="Z71" s="210"/>
      <c r="AA71" s="210"/>
      <c r="AB71" s="210"/>
      <c r="AC71" s="210"/>
      <c r="AD71" s="210"/>
      <c r="AE71" s="210"/>
      <c r="AF71" s="210"/>
      <c r="AG71" s="210" t="s">
        <v>211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2" x14ac:dyDescent="0.2">
      <c r="A72" s="227"/>
      <c r="B72" s="228"/>
      <c r="C72" s="257" t="s">
        <v>425</v>
      </c>
      <c r="D72" s="232"/>
      <c r="E72" s="233">
        <v>1.8062499999999999</v>
      </c>
      <c r="F72" s="230"/>
      <c r="G72" s="230"/>
      <c r="H72" s="230"/>
      <c r="I72" s="230"/>
      <c r="J72" s="230"/>
      <c r="K72" s="230"/>
      <c r="L72" s="230"/>
      <c r="M72" s="230"/>
      <c r="N72" s="229"/>
      <c r="O72" s="229"/>
      <c r="P72" s="229"/>
      <c r="Q72" s="229"/>
      <c r="R72" s="230"/>
      <c r="S72" s="230"/>
      <c r="T72" s="230"/>
      <c r="U72" s="230"/>
      <c r="V72" s="230"/>
      <c r="W72" s="230"/>
      <c r="X72" s="230"/>
      <c r="Y72" s="230"/>
      <c r="Z72" s="210"/>
      <c r="AA72" s="210"/>
      <c r="AB72" s="210"/>
      <c r="AC72" s="210"/>
      <c r="AD72" s="210"/>
      <c r="AE72" s="210"/>
      <c r="AF72" s="210"/>
      <c r="AG72" s="210" t="s">
        <v>213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ht="22.5" outlineLevel="1" x14ac:dyDescent="0.2">
      <c r="A73" s="243">
        <v>19</v>
      </c>
      <c r="B73" s="244" t="s">
        <v>426</v>
      </c>
      <c r="C73" s="256" t="s">
        <v>427</v>
      </c>
      <c r="D73" s="245" t="s">
        <v>230</v>
      </c>
      <c r="E73" s="246">
        <v>23.787500000000001</v>
      </c>
      <c r="F73" s="247"/>
      <c r="G73" s="248">
        <f>ROUND(E73*F73,2)</f>
        <v>0</v>
      </c>
      <c r="H73" s="231"/>
      <c r="I73" s="230">
        <f>ROUND(E73*H73,2)</f>
        <v>0</v>
      </c>
      <c r="J73" s="231"/>
      <c r="K73" s="230">
        <f>ROUND(E73*J73,2)</f>
        <v>0</v>
      </c>
      <c r="L73" s="230">
        <v>21</v>
      </c>
      <c r="M73" s="230">
        <f>G73*(1+L73/100)</f>
        <v>0</v>
      </c>
      <c r="N73" s="229">
        <v>0.75</v>
      </c>
      <c r="O73" s="229">
        <f>ROUND(E73*N73,2)</f>
        <v>17.84</v>
      </c>
      <c r="P73" s="229">
        <v>0</v>
      </c>
      <c r="Q73" s="229">
        <f>ROUND(E73*P73,2)</f>
        <v>0</v>
      </c>
      <c r="R73" s="230"/>
      <c r="S73" s="230" t="s">
        <v>207</v>
      </c>
      <c r="T73" s="230" t="s">
        <v>208</v>
      </c>
      <c r="U73" s="230">
        <v>1.1000000000000001</v>
      </c>
      <c r="V73" s="230">
        <f>ROUND(E73*U73,2)</f>
        <v>26.17</v>
      </c>
      <c r="W73" s="230"/>
      <c r="X73" s="230" t="s">
        <v>209</v>
      </c>
      <c r="Y73" s="230" t="s">
        <v>210</v>
      </c>
      <c r="Z73" s="210"/>
      <c r="AA73" s="210"/>
      <c r="AB73" s="210"/>
      <c r="AC73" s="210"/>
      <c r="AD73" s="210"/>
      <c r="AE73" s="210"/>
      <c r="AF73" s="210"/>
      <c r="AG73" s="210" t="s">
        <v>211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2" x14ac:dyDescent="0.2">
      <c r="A74" s="227"/>
      <c r="B74" s="228"/>
      <c r="C74" s="257" t="s">
        <v>369</v>
      </c>
      <c r="D74" s="232"/>
      <c r="E74" s="233"/>
      <c r="F74" s="230"/>
      <c r="G74" s="230"/>
      <c r="H74" s="230"/>
      <c r="I74" s="230"/>
      <c r="J74" s="230"/>
      <c r="K74" s="230"/>
      <c r="L74" s="230"/>
      <c r="M74" s="230"/>
      <c r="N74" s="229"/>
      <c r="O74" s="229"/>
      <c r="P74" s="229"/>
      <c r="Q74" s="229"/>
      <c r="R74" s="230"/>
      <c r="S74" s="230"/>
      <c r="T74" s="230"/>
      <c r="U74" s="230"/>
      <c r="V74" s="230"/>
      <c r="W74" s="230"/>
      <c r="X74" s="230"/>
      <c r="Y74" s="230"/>
      <c r="Z74" s="210"/>
      <c r="AA74" s="210"/>
      <c r="AB74" s="210"/>
      <c r="AC74" s="210"/>
      <c r="AD74" s="210"/>
      <c r="AE74" s="210"/>
      <c r="AF74" s="210"/>
      <c r="AG74" s="210" t="s">
        <v>213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3" x14ac:dyDescent="0.2">
      <c r="A75" s="227"/>
      <c r="B75" s="228"/>
      <c r="C75" s="257" t="s">
        <v>428</v>
      </c>
      <c r="D75" s="232"/>
      <c r="E75" s="233">
        <v>17.4375</v>
      </c>
      <c r="F75" s="230"/>
      <c r="G75" s="230"/>
      <c r="H75" s="230"/>
      <c r="I75" s="230"/>
      <c r="J75" s="230"/>
      <c r="K75" s="230"/>
      <c r="L75" s="230"/>
      <c r="M75" s="230"/>
      <c r="N75" s="229"/>
      <c r="O75" s="229"/>
      <c r="P75" s="229"/>
      <c r="Q75" s="229"/>
      <c r="R75" s="230"/>
      <c r="S75" s="230"/>
      <c r="T75" s="230"/>
      <c r="U75" s="230"/>
      <c r="V75" s="230"/>
      <c r="W75" s="230"/>
      <c r="X75" s="230"/>
      <c r="Y75" s="230"/>
      <c r="Z75" s="210"/>
      <c r="AA75" s="210"/>
      <c r="AB75" s="210"/>
      <c r="AC75" s="210"/>
      <c r="AD75" s="210"/>
      <c r="AE75" s="210"/>
      <c r="AF75" s="210"/>
      <c r="AG75" s="210" t="s">
        <v>213</v>
      </c>
      <c r="AH75" s="210">
        <v>0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3" x14ac:dyDescent="0.2">
      <c r="A76" s="227"/>
      <c r="B76" s="228"/>
      <c r="C76" s="257" t="s">
        <v>429</v>
      </c>
      <c r="D76" s="232"/>
      <c r="E76" s="233">
        <v>6.35</v>
      </c>
      <c r="F76" s="230"/>
      <c r="G76" s="230"/>
      <c r="H76" s="230"/>
      <c r="I76" s="230"/>
      <c r="J76" s="230"/>
      <c r="K76" s="230"/>
      <c r="L76" s="230"/>
      <c r="M76" s="230"/>
      <c r="N76" s="229"/>
      <c r="O76" s="229"/>
      <c r="P76" s="229"/>
      <c r="Q76" s="229"/>
      <c r="R76" s="230"/>
      <c r="S76" s="230"/>
      <c r="T76" s="230"/>
      <c r="U76" s="230"/>
      <c r="V76" s="230"/>
      <c r="W76" s="230"/>
      <c r="X76" s="230"/>
      <c r="Y76" s="230"/>
      <c r="Z76" s="210"/>
      <c r="AA76" s="210"/>
      <c r="AB76" s="210"/>
      <c r="AC76" s="210"/>
      <c r="AD76" s="210"/>
      <c r="AE76" s="210"/>
      <c r="AF76" s="210"/>
      <c r="AG76" s="210" t="s">
        <v>213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43">
        <v>20</v>
      </c>
      <c r="B77" s="244" t="s">
        <v>430</v>
      </c>
      <c r="C77" s="256" t="s">
        <v>431</v>
      </c>
      <c r="D77" s="245" t="s">
        <v>206</v>
      </c>
      <c r="E77" s="246">
        <v>0.82499999999999996</v>
      </c>
      <c r="F77" s="247"/>
      <c r="G77" s="248">
        <f>ROUND(E77*F77,2)</f>
        <v>0</v>
      </c>
      <c r="H77" s="231"/>
      <c r="I77" s="230">
        <f>ROUND(E77*H77,2)</f>
        <v>0</v>
      </c>
      <c r="J77" s="231"/>
      <c r="K77" s="230">
        <f>ROUND(E77*J77,2)</f>
        <v>0</v>
      </c>
      <c r="L77" s="230">
        <v>21</v>
      </c>
      <c r="M77" s="230">
        <f>G77*(1+L77/100)</f>
        <v>0</v>
      </c>
      <c r="N77" s="229">
        <v>2.5249999999999999</v>
      </c>
      <c r="O77" s="229">
        <f>ROUND(E77*N77,2)</f>
        <v>2.08</v>
      </c>
      <c r="P77" s="229">
        <v>0</v>
      </c>
      <c r="Q77" s="229">
        <f>ROUND(E77*P77,2)</f>
        <v>0</v>
      </c>
      <c r="R77" s="230"/>
      <c r="S77" s="230" t="s">
        <v>207</v>
      </c>
      <c r="T77" s="230" t="s">
        <v>208</v>
      </c>
      <c r="U77" s="230">
        <v>0.48</v>
      </c>
      <c r="V77" s="230">
        <f>ROUND(E77*U77,2)</f>
        <v>0.4</v>
      </c>
      <c r="W77" s="230"/>
      <c r="X77" s="230" t="s">
        <v>209</v>
      </c>
      <c r="Y77" s="230" t="s">
        <v>210</v>
      </c>
      <c r="Z77" s="210"/>
      <c r="AA77" s="210"/>
      <c r="AB77" s="210"/>
      <c r="AC77" s="210"/>
      <c r="AD77" s="210"/>
      <c r="AE77" s="210"/>
      <c r="AF77" s="210"/>
      <c r="AG77" s="210" t="s">
        <v>211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2" x14ac:dyDescent="0.2">
      <c r="A78" s="227"/>
      <c r="B78" s="228"/>
      <c r="C78" s="257" t="s">
        <v>432</v>
      </c>
      <c r="D78" s="232"/>
      <c r="E78" s="233">
        <v>0.5</v>
      </c>
      <c r="F78" s="230"/>
      <c r="G78" s="230"/>
      <c r="H78" s="230"/>
      <c r="I78" s="230"/>
      <c r="J78" s="230"/>
      <c r="K78" s="230"/>
      <c r="L78" s="230"/>
      <c r="M78" s="230"/>
      <c r="N78" s="229"/>
      <c r="O78" s="229"/>
      <c r="P78" s="229"/>
      <c r="Q78" s="229"/>
      <c r="R78" s="230"/>
      <c r="S78" s="230"/>
      <c r="T78" s="230"/>
      <c r="U78" s="230"/>
      <c r="V78" s="230"/>
      <c r="W78" s="230"/>
      <c r="X78" s="230"/>
      <c r="Y78" s="230"/>
      <c r="Z78" s="210"/>
      <c r="AA78" s="210"/>
      <c r="AB78" s="210"/>
      <c r="AC78" s="210"/>
      <c r="AD78" s="210"/>
      <c r="AE78" s="210"/>
      <c r="AF78" s="210"/>
      <c r="AG78" s="210" t="s">
        <v>213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3" x14ac:dyDescent="0.2">
      <c r="A79" s="227"/>
      <c r="B79" s="228"/>
      <c r="C79" s="257" t="s">
        <v>433</v>
      </c>
      <c r="D79" s="232"/>
      <c r="E79" s="233">
        <v>0.25</v>
      </c>
      <c r="F79" s="230"/>
      <c r="G79" s="230"/>
      <c r="H79" s="230"/>
      <c r="I79" s="230"/>
      <c r="J79" s="230"/>
      <c r="K79" s="230"/>
      <c r="L79" s="230"/>
      <c r="M79" s="230"/>
      <c r="N79" s="229"/>
      <c r="O79" s="229"/>
      <c r="P79" s="229"/>
      <c r="Q79" s="229"/>
      <c r="R79" s="230"/>
      <c r="S79" s="230"/>
      <c r="T79" s="230"/>
      <c r="U79" s="230"/>
      <c r="V79" s="230"/>
      <c r="W79" s="230"/>
      <c r="X79" s="230"/>
      <c r="Y79" s="230"/>
      <c r="Z79" s="210"/>
      <c r="AA79" s="210"/>
      <c r="AB79" s="210"/>
      <c r="AC79" s="210"/>
      <c r="AD79" s="210"/>
      <c r="AE79" s="210"/>
      <c r="AF79" s="210"/>
      <c r="AG79" s="210" t="s">
        <v>213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3" x14ac:dyDescent="0.2">
      <c r="A80" s="227"/>
      <c r="B80" s="228"/>
      <c r="C80" s="268" t="s">
        <v>422</v>
      </c>
      <c r="D80" s="266"/>
      <c r="E80" s="267">
        <v>7.4999999999999997E-2</v>
      </c>
      <c r="F80" s="230"/>
      <c r="G80" s="230"/>
      <c r="H80" s="230"/>
      <c r="I80" s="230"/>
      <c r="J80" s="230"/>
      <c r="K80" s="230"/>
      <c r="L80" s="230"/>
      <c r="M80" s="230"/>
      <c r="N80" s="229"/>
      <c r="O80" s="229"/>
      <c r="P80" s="229"/>
      <c r="Q80" s="229"/>
      <c r="R80" s="230"/>
      <c r="S80" s="230"/>
      <c r="T80" s="230"/>
      <c r="U80" s="230"/>
      <c r="V80" s="230"/>
      <c r="W80" s="230"/>
      <c r="X80" s="230"/>
      <c r="Y80" s="230"/>
      <c r="Z80" s="210"/>
      <c r="AA80" s="210"/>
      <c r="AB80" s="210"/>
      <c r="AC80" s="210"/>
      <c r="AD80" s="210"/>
      <c r="AE80" s="210"/>
      <c r="AF80" s="210"/>
      <c r="AG80" s="210" t="s">
        <v>213</v>
      </c>
      <c r="AH80" s="210">
        <v>4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43">
        <v>21</v>
      </c>
      <c r="B81" s="244" t="s">
        <v>434</v>
      </c>
      <c r="C81" s="256" t="s">
        <v>435</v>
      </c>
      <c r="D81" s="245" t="s">
        <v>230</v>
      </c>
      <c r="E81" s="246">
        <v>2.4</v>
      </c>
      <c r="F81" s="247"/>
      <c r="G81" s="248">
        <f>ROUND(E81*F81,2)</f>
        <v>0</v>
      </c>
      <c r="H81" s="231"/>
      <c r="I81" s="230">
        <f>ROUND(E81*H81,2)</f>
        <v>0</v>
      </c>
      <c r="J81" s="231"/>
      <c r="K81" s="230">
        <f>ROUND(E81*J81,2)</f>
        <v>0</v>
      </c>
      <c r="L81" s="230">
        <v>21</v>
      </c>
      <c r="M81" s="230">
        <f>G81*(1+L81/100)</f>
        <v>0</v>
      </c>
      <c r="N81" s="229">
        <v>3.9199999999999999E-2</v>
      </c>
      <c r="O81" s="229">
        <f>ROUND(E81*N81,2)</f>
        <v>0.09</v>
      </c>
      <c r="P81" s="229">
        <v>0</v>
      </c>
      <c r="Q81" s="229">
        <f>ROUND(E81*P81,2)</f>
        <v>0</v>
      </c>
      <c r="R81" s="230"/>
      <c r="S81" s="230" t="s">
        <v>207</v>
      </c>
      <c r="T81" s="230" t="s">
        <v>208</v>
      </c>
      <c r="U81" s="230">
        <v>1.05</v>
      </c>
      <c r="V81" s="230">
        <f>ROUND(E81*U81,2)</f>
        <v>2.52</v>
      </c>
      <c r="W81" s="230"/>
      <c r="X81" s="230" t="s">
        <v>209</v>
      </c>
      <c r="Y81" s="230" t="s">
        <v>210</v>
      </c>
      <c r="Z81" s="210"/>
      <c r="AA81" s="210"/>
      <c r="AB81" s="210"/>
      <c r="AC81" s="210"/>
      <c r="AD81" s="210"/>
      <c r="AE81" s="210"/>
      <c r="AF81" s="210"/>
      <c r="AG81" s="210" t="s">
        <v>211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ht="22.5" outlineLevel="2" x14ac:dyDescent="0.2">
      <c r="A82" s="227"/>
      <c r="B82" s="228"/>
      <c r="C82" s="257" t="s">
        <v>436</v>
      </c>
      <c r="D82" s="232"/>
      <c r="E82" s="233">
        <v>2.4</v>
      </c>
      <c r="F82" s="230"/>
      <c r="G82" s="230"/>
      <c r="H82" s="230"/>
      <c r="I82" s="230"/>
      <c r="J82" s="230"/>
      <c r="K82" s="230"/>
      <c r="L82" s="230"/>
      <c r="M82" s="230"/>
      <c r="N82" s="229"/>
      <c r="O82" s="229"/>
      <c r="P82" s="229"/>
      <c r="Q82" s="229"/>
      <c r="R82" s="230"/>
      <c r="S82" s="230"/>
      <c r="T82" s="230"/>
      <c r="U82" s="230"/>
      <c r="V82" s="230"/>
      <c r="W82" s="230"/>
      <c r="X82" s="230"/>
      <c r="Y82" s="230"/>
      <c r="Z82" s="210"/>
      <c r="AA82" s="210"/>
      <c r="AB82" s="210"/>
      <c r="AC82" s="210"/>
      <c r="AD82" s="210"/>
      <c r="AE82" s="210"/>
      <c r="AF82" s="210"/>
      <c r="AG82" s="210" t="s">
        <v>213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43">
        <v>22</v>
      </c>
      <c r="B83" s="244" t="s">
        <v>437</v>
      </c>
      <c r="C83" s="256" t="s">
        <v>438</v>
      </c>
      <c r="D83" s="245" t="s">
        <v>230</v>
      </c>
      <c r="E83" s="246">
        <v>2.4</v>
      </c>
      <c r="F83" s="247"/>
      <c r="G83" s="248">
        <f>ROUND(E83*F83,2)</f>
        <v>0</v>
      </c>
      <c r="H83" s="231"/>
      <c r="I83" s="230">
        <f>ROUND(E83*H83,2)</f>
        <v>0</v>
      </c>
      <c r="J83" s="231"/>
      <c r="K83" s="230">
        <f>ROUND(E83*J83,2)</f>
        <v>0</v>
      </c>
      <c r="L83" s="230">
        <v>21</v>
      </c>
      <c r="M83" s="230">
        <f>G83*(1+L83/100)</f>
        <v>0</v>
      </c>
      <c r="N83" s="229">
        <v>0</v>
      </c>
      <c r="O83" s="229">
        <f>ROUND(E83*N83,2)</f>
        <v>0</v>
      </c>
      <c r="P83" s="229">
        <v>0</v>
      </c>
      <c r="Q83" s="229">
        <f>ROUND(E83*P83,2)</f>
        <v>0</v>
      </c>
      <c r="R83" s="230"/>
      <c r="S83" s="230" t="s">
        <v>207</v>
      </c>
      <c r="T83" s="230" t="s">
        <v>208</v>
      </c>
      <c r="U83" s="230">
        <v>0.32</v>
      </c>
      <c r="V83" s="230">
        <f>ROUND(E83*U83,2)</f>
        <v>0.77</v>
      </c>
      <c r="W83" s="230"/>
      <c r="X83" s="230" t="s">
        <v>209</v>
      </c>
      <c r="Y83" s="230" t="s">
        <v>210</v>
      </c>
      <c r="Z83" s="210"/>
      <c r="AA83" s="210"/>
      <c r="AB83" s="210"/>
      <c r="AC83" s="210"/>
      <c r="AD83" s="210"/>
      <c r="AE83" s="210"/>
      <c r="AF83" s="210"/>
      <c r="AG83" s="210" t="s">
        <v>211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ht="22.5" outlineLevel="2" x14ac:dyDescent="0.2">
      <c r="A84" s="227"/>
      <c r="B84" s="228"/>
      <c r="C84" s="257" t="s">
        <v>436</v>
      </c>
      <c r="D84" s="232"/>
      <c r="E84" s="233">
        <v>2.4</v>
      </c>
      <c r="F84" s="230"/>
      <c r="G84" s="230"/>
      <c r="H84" s="230"/>
      <c r="I84" s="230"/>
      <c r="J84" s="230"/>
      <c r="K84" s="230"/>
      <c r="L84" s="230"/>
      <c r="M84" s="230"/>
      <c r="N84" s="229"/>
      <c r="O84" s="229"/>
      <c r="P84" s="229"/>
      <c r="Q84" s="229"/>
      <c r="R84" s="230"/>
      <c r="S84" s="230"/>
      <c r="T84" s="230"/>
      <c r="U84" s="230"/>
      <c r="V84" s="230"/>
      <c r="W84" s="230"/>
      <c r="X84" s="230"/>
      <c r="Y84" s="230"/>
      <c r="Z84" s="210"/>
      <c r="AA84" s="210"/>
      <c r="AB84" s="210"/>
      <c r="AC84" s="210"/>
      <c r="AD84" s="210"/>
      <c r="AE84" s="210"/>
      <c r="AF84" s="210"/>
      <c r="AG84" s="210" t="s">
        <v>213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43">
        <v>23</v>
      </c>
      <c r="B85" s="244" t="s">
        <v>439</v>
      </c>
      <c r="C85" s="256" t="s">
        <v>440</v>
      </c>
      <c r="D85" s="245" t="s">
        <v>206</v>
      </c>
      <c r="E85" s="246">
        <v>7.14</v>
      </c>
      <c r="F85" s="247"/>
      <c r="G85" s="248">
        <f>ROUND(E85*F85,2)</f>
        <v>0</v>
      </c>
      <c r="H85" s="231"/>
      <c r="I85" s="230">
        <f>ROUND(E85*H85,2)</f>
        <v>0</v>
      </c>
      <c r="J85" s="231"/>
      <c r="K85" s="230">
        <f>ROUND(E85*J85,2)</f>
        <v>0</v>
      </c>
      <c r="L85" s="230">
        <v>21</v>
      </c>
      <c r="M85" s="230">
        <f>G85*(1+L85/100)</f>
        <v>0</v>
      </c>
      <c r="N85" s="229">
        <v>2.5251399999999999</v>
      </c>
      <c r="O85" s="229">
        <f>ROUND(E85*N85,2)</f>
        <v>18.03</v>
      </c>
      <c r="P85" s="229">
        <v>0</v>
      </c>
      <c r="Q85" s="229">
        <f>ROUND(E85*P85,2)</f>
        <v>0</v>
      </c>
      <c r="R85" s="230"/>
      <c r="S85" s="230" t="s">
        <v>207</v>
      </c>
      <c r="T85" s="230" t="s">
        <v>208</v>
      </c>
      <c r="U85" s="230">
        <v>1.17</v>
      </c>
      <c r="V85" s="230">
        <f>ROUND(E85*U85,2)</f>
        <v>8.35</v>
      </c>
      <c r="W85" s="230"/>
      <c r="X85" s="230" t="s">
        <v>209</v>
      </c>
      <c r="Y85" s="230" t="s">
        <v>210</v>
      </c>
      <c r="Z85" s="210"/>
      <c r="AA85" s="210"/>
      <c r="AB85" s="210"/>
      <c r="AC85" s="210"/>
      <c r="AD85" s="210"/>
      <c r="AE85" s="210"/>
      <c r="AF85" s="210"/>
      <c r="AG85" s="210" t="s">
        <v>211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2" x14ac:dyDescent="0.2">
      <c r="A86" s="227"/>
      <c r="B86" s="228"/>
      <c r="C86" s="257" t="s">
        <v>441</v>
      </c>
      <c r="D86" s="232"/>
      <c r="E86" s="233">
        <v>7.14</v>
      </c>
      <c r="F86" s="230"/>
      <c r="G86" s="230"/>
      <c r="H86" s="230"/>
      <c r="I86" s="230"/>
      <c r="J86" s="230"/>
      <c r="K86" s="230"/>
      <c r="L86" s="230"/>
      <c r="M86" s="230"/>
      <c r="N86" s="229"/>
      <c r="O86" s="229"/>
      <c r="P86" s="229"/>
      <c r="Q86" s="229"/>
      <c r="R86" s="230"/>
      <c r="S86" s="230"/>
      <c r="T86" s="230"/>
      <c r="U86" s="230"/>
      <c r="V86" s="230"/>
      <c r="W86" s="230"/>
      <c r="X86" s="230"/>
      <c r="Y86" s="230"/>
      <c r="Z86" s="210"/>
      <c r="AA86" s="210"/>
      <c r="AB86" s="210"/>
      <c r="AC86" s="210"/>
      <c r="AD86" s="210"/>
      <c r="AE86" s="210"/>
      <c r="AF86" s="210"/>
      <c r="AG86" s="210" t="s">
        <v>213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43">
        <v>24</v>
      </c>
      <c r="B87" s="244" t="s">
        <v>442</v>
      </c>
      <c r="C87" s="256" t="s">
        <v>443</v>
      </c>
      <c r="D87" s="245" t="s">
        <v>206</v>
      </c>
      <c r="E87" s="246">
        <v>27.498000000000001</v>
      </c>
      <c r="F87" s="247"/>
      <c r="G87" s="248">
        <f>ROUND(E87*F87,2)</f>
        <v>0</v>
      </c>
      <c r="H87" s="231"/>
      <c r="I87" s="230">
        <f>ROUND(E87*H87,2)</f>
        <v>0</v>
      </c>
      <c r="J87" s="231"/>
      <c r="K87" s="230">
        <f>ROUND(E87*J87,2)</f>
        <v>0</v>
      </c>
      <c r="L87" s="230">
        <v>21</v>
      </c>
      <c r="M87" s="230">
        <f>G87*(1+L87/100)</f>
        <v>0</v>
      </c>
      <c r="N87" s="229">
        <v>2.5249999999999999</v>
      </c>
      <c r="O87" s="229">
        <f>ROUND(E87*N87,2)</f>
        <v>69.430000000000007</v>
      </c>
      <c r="P87" s="229">
        <v>0</v>
      </c>
      <c r="Q87" s="229">
        <f>ROUND(E87*P87,2)</f>
        <v>0</v>
      </c>
      <c r="R87" s="230"/>
      <c r="S87" s="230" t="s">
        <v>207</v>
      </c>
      <c r="T87" s="230" t="s">
        <v>208</v>
      </c>
      <c r="U87" s="230">
        <v>0.48</v>
      </c>
      <c r="V87" s="230">
        <f>ROUND(E87*U87,2)</f>
        <v>13.2</v>
      </c>
      <c r="W87" s="230"/>
      <c r="X87" s="230" t="s">
        <v>209</v>
      </c>
      <c r="Y87" s="230" t="s">
        <v>210</v>
      </c>
      <c r="Z87" s="210"/>
      <c r="AA87" s="210"/>
      <c r="AB87" s="210"/>
      <c r="AC87" s="210"/>
      <c r="AD87" s="210"/>
      <c r="AE87" s="210"/>
      <c r="AF87" s="210"/>
      <c r="AG87" s="210" t="s">
        <v>211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2" x14ac:dyDescent="0.2">
      <c r="A88" s="227"/>
      <c r="B88" s="228"/>
      <c r="C88" s="257" t="s">
        <v>444</v>
      </c>
      <c r="D88" s="232"/>
      <c r="E88" s="233"/>
      <c r="F88" s="230"/>
      <c r="G88" s="230"/>
      <c r="H88" s="230"/>
      <c r="I88" s="230"/>
      <c r="J88" s="230"/>
      <c r="K88" s="230"/>
      <c r="L88" s="230"/>
      <c r="M88" s="230"/>
      <c r="N88" s="229"/>
      <c r="O88" s="229"/>
      <c r="P88" s="229"/>
      <c r="Q88" s="229"/>
      <c r="R88" s="230"/>
      <c r="S88" s="230"/>
      <c r="T88" s="230"/>
      <c r="U88" s="230"/>
      <c r="V88" s="230"/>
      <c r="W88" s="230"/>
      <c r="X88" s="230"/>
      <c r="Y88" s="230"/>
      <c r="Z88" s="210"/>
      <c r="AA88" s="210"/>
      <c r="AB88" s="210"/>
      <c r="AC88" s="210"/>
      <c r="AD88" s="210"/>
      <c r="AE88" s="210"/>
      <c r="AF88" s="210"/>
      <c r="AG88" s="210" t="s">
        <v>213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ht="22.5" outlineLevel="3" x14ac:dyDescent="0.2">
      <c r="A89" s="227"/>
      <c r="B89" s="228"/>
      <c r="C89" s="257" t="s">
        <v>445</v>
      </c>
      <c r="D89" s="232"/>
      <c r="E89" s="233">
        <v>7.7220000000000004</v>
      </c>
      <c r="F89" s="230"/>
      <c r="G89" s="230"/>
      <c r="H89" s="230"/>
      <c r="I89" s="230"/>
      <c r="J89" s="230"/>
      <c r="K89" s="230"/>
      <c r="L89" s="230"/>
      <c r="M89" s="230"/>
      <c r="N89" s="229"/>
      <c r="O89" s="229"/>
      <c r="P89" s="229"/>
      <c r="Q89" s="229"/>
      <c r="R89" s="230"/>
      <c r="S89" s="230"/>
      <c r="T89" s="230"/>
      <c r="U89" s="230"/>
      <c r="V89" s="230"/>
      <c r="W89" s="230"/>
      <c r="X89" s="230"/>
      <c r="Y89" s="230"/>
      <c r="Z89" s="210"/>
      <c r="AA89" s="210"/>
      <c r="AB89" s="210"/>
      <c r="AC89" s="210"/>
      <c r="AD89" s="210"/>
      <c r="AE89" s="210"/>
      <c r="AF89" s="210"/>
      <c r="AG89" s="210" t="s">
        <v>213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ht="22.5" outlineLevel="3" x14ac:dyDescent="0.2">
      <c r="A90" s="227"/>
      <c r="B90" s="228"/>
      <c r="C90" s="257" t="s">
        <v>446</v>
      </c>
      <c r="D90" s="232"/>
      <c r="E90" s="233">
        <v>2.3759999999999999</v>
      </c>
      <c r="F90" s="230"/>
      <c r="G90" s="230"/>
      <c r="H90" s="230"/>
      <c r="I90" s="230"/>
      <c r="J90" s="230"/>
      <c r="K90" s="230"/>
      <c r="L90" s="230"/>
      <c r="M90" s="230"/>
      <c r="N90" s="229"/>
      <c r="O90" s="229"/>
      <c r="P90" s="229"/>
      <c r="Q90" s="229"/>
      <c r="R90" s="230"/>
      <c r="S90" s="230"/>
      <c r="T90" s="230"/>
      <c r="U90" s="230"/>
      <c r="V90" s="230"/>
      <c r="W90" s="230"/>
      <c r="X90" s="230"/>
      <c r="Y90" s="230"/>
      <c r="Z90" s="210"/>
      <c r="AA90" s="210"/>
      <c r="AB90" s="210"/>
      <c r="AC90" s="210"/>
      <c r="AD90" s="210"/>
      <c r="AE90" s="210"/>
      <c r="AF90" s="210"/>
      <c r="AG90" s="210" t="s">
        <v>213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3" x14ac:dyDescent="0.2">
      <c r="A91" s="227"/>
      <c r="B91" s="228"/>
      <c r="C91" s="257" t="s">
        <v>447</v>
      </c>
      <c r="D91" s="232"/>
      <c r="E91" s="233">
        <v>0.2</v>
      </c>
      <c r="F91" s="230"/>
      <c r="G91" s="230"/>
      <c r="H91" s="230"/>
      <c r="I91" s="230"/>
      <c r="J91" s="230"/>
      <c r="K91" s="230"/>
      <c r="L91" s="230"/>
      <c r="M91" s="230"/>
      <c r="N91" s="229"/>
      <c r="O91" s="229"/>
      <c r="P91" s="229"/>
      <c r="Q91" s="229"/>
      <c r="R91" s="230"/>
      <c r="S91" s="230"/>
      <c r="T91" s="230"/>
      <c r="U91" s="230"/>
      <c r="V91" s="230"/>
      <c r="W91" s="230"/>
      <c r="X91" s="230"/>
      <c r="Y91" s="230"/>
      <c r="Z91" s="210"/>
      <c r="AA91" s="210"/>
      <c r="AB91" s="210"/>
      <c r="AC91" s="210"/>
      <c r="AD91" s="210"/>
      <c r="AE91" s="210"/>
      <c r="AF91" s="210"/>
      <c r="AG91" s="210" t="s">
        <v>213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3" x14ac:dyDescent="0.2">
      <c r="A92" s="227"/>
      <c r="B92" s="228"/>
      <c r="C92" s="257" t="s">
        <v>448</v>
      </c>
      <c r="D92" s="232"/>
      <c r="E92" s="233">
        <v>17.2</v>
      </c>
      <c r="F92" s="230"/>
      <c r="G92" s="230"/>
      <c r="H92" s="230"/>
      <c r="I92" s="230"/>
      <c r="J92" s="230"/>
      <c r="K92" s="230"/>
      <c r="L92" s="230"/>
      <c r="M92" s="230"/>
      <c r="N92" s="229"/>
      <c r="O92" s="229"/>
      <c r="P92" s="229"/>
      <c r="Q92" s="229"/>
      <c r="R92" s="230"/>
      <c r="S92" s="230"/>
      <c r="T92" s="230"/>
      <c r="U92" s="230"/>
      <c r="V92" s="230"/>
      <c r="W92" s="230"/>
      <c r="X92" s="230"/>
      <c r="Y92" s="230"/>
      <c r="Z92" s="210"/>
      <c r="AA92" s="210"/>
      <c r="AB92" s="210"/>
      <c r="AC92" s="210"/>
      <c r="AD92" s="210"/>
      <c r="AE92" s="210"/>
      <c r="AF92" s="210"/>
      <c r="AG92" s="210" t="s">
        <v>213</v>
      </c>
      <c r="AH92" s="210">
        <v>0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ht="22.5" outlineLevel="1" x14ac:dyDescent="0.2">
      <c r="A93" s="243">
        <v>25</v>
      </c>
      <c r="B93" s="244" t="s">
        <v>449</v>
      </c>
      <c r="C93" s="256" t="s">
        <v>450</v>
      </c>
      <c r="D93" s="245" t="s">
        <v>337</v>
      </c>
      <c r="E93" s="246">
        <v>2.3465199999999999</v>
      </c>
      <c r="F93" s="247"/>
      <c r="G93" s="248">
        <f>ROUND(E93*F93,2)</f>
        <v>0</v>
      </c>
      <c r="H93" s="231"/>
      <c r="I93" s="230">
        <f>ROUND(E93*H93,2)</f>
        <v>0</v>
      </c>
      <c r="J93" s="231"/>
      <c r="K93" s="230">
        <f>ROUND(E93*J93,2)</f>
        <v>0</v>
      </c>
      <c r="L93" s="230">
        <v>21</v>
      </c>
      <c r="M93" s="230">
        <f>G93*(1+L93/100)</f>
        <v>0</v>
      </c>
      <c r="N93" s="229">
        <v>1.0275300000000001</v>
      </c>
      <c r="O93" s="229">
        <f>ROUND(E93*N93,2)</f>
        <v>2.41</v>
      </c>
      <c r="P93" s="229">
        <v>0</v>
      </c>
      <c r="Q93" s="229">
        <f>ROUND(E93*P93,2)</f>
        <v>0</v>
      </c>
      <c r="R93" s="230"/>
      <c r="S93" s="230" t="s">
        <v>207</v>
      </c>
      <c r="T93" s="230" t="s">
        <v>208</v>
      </c>
      <c r="U93" s="230">
        <v>23.530999999999999</v>
      </c>
      <c r="V93" s="230">
        <f>ROUND(E93*U93,2)</f>
        <v>55.22</v>
      </c>
      <c r="W93" s="230"/>
      <c r="X93" s="230" t="s">
        <v>209</v>
      </c>
      <c r="Y93" s="230" t="s">
        <v>210</v>
      </c>
      <c r="Z93" s="210"/>
      <c r="AA93" s="210"/>
      <c r="AB93" s="210"/>
      <c r="AC93" s="210"/>
      <c r="AD93" s="210"/>
      <c r="AE93" s="210"/>
      <c r="AF93" s="210"/>
      <c r="AG93" s="210" t="s">
        <v>211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2" x14ac:dyDescent="0.2">
      <c r="A94" s="227"/>
      <c r="B94" s="228"/>
      <c r="C94" s="257" t="s">
        <v>444</v>
      </c>
      <c r="D94" s="232"/>
      <c r="E94" s="233"/>
      <c r="F94" s="230"/>
      <c r="G94" s="230"/>
      <c r="H94" s="230"/>
      <c r="I94" s="230"/>
      <c r="J94" s="230"/>
      <c r="K94" s="230"/>
      <c r="L94" s="230"/>
      <c r="M94" s="230"/>
      <c r="N94" s="229"/>
      <c r="O94" s="229"/>
      <c r="P94" s="229"/>
      <c r="Q94" s="229"/>
      <c r="R94" s="230"/>
      <c r="S94" s="230"/>
      <c r="T94" s="230"/>
      <c r="U94" s="230"/>
      <c r="V94" s="230"/>
      <c r="W94" s="230"/>
      <c r="X94" s="230"/>
      <c r="Y94" s="230"/>
      <c r="Z94" s="210"/>
      <c r="AA94" s="210"/>
      <c r="AB94" s="210"/>
      <c r="AC94" s="210"/>
      <c r="AD94" s="210"/>
      <c r="AE94" s="210"/>
      <c r="AF94" s="210"/>
      <c r="AG94" s="210" t="s">
        <v>213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ht="22.5" outlineLevel="3" x14ac:dyDescent="0.2">
      <c r="A95" s="227"/>
      <c r="B95" s="228"/>
      <c r="C95" s="257" t="s">
        <v>451</v>
      </c>
      <c r="D95" s="232"/>
      <c r="E95" s="233">
        <v>0.34362999999999999</v>
      </c>
      <c r="F95" s="230"/>
      <c r="G95" s="230"/>
      <c r="H95" s="230"/>
      <c r="I95" s="230"/>
      <c r="J95" s="230"/>
      <c r="K95" s="230"/>
      <c r="L95" s="230"/>
      <c r="M95" s="230"/>
      <c r="N95" s="229"/>
      <c r="O95" s="229"/>
      <c r="P95" s="229"/>
      <c r="Q95" s="229"/>
      <c r="R95" s="230"/>
      <c r="S95" s="230"/>
      <c r="T95" s="230"/>
      <c r="U95" s="230"/>
      <c r="V95" s="230"/>
      <c r="W95" s="230"/>
      <c r="X95" s="230"/>
      <c r="Y95" s="230"/>
      <c r="Z95" s="210"/>
      <c r="AA95" s="210"/>
      <c r="AB95" s="210"/>
      <c r="AC95" s="210"/>
      <c r="AD95" s="210"/>
      <c r="AE95" s="210"/>
      <c r="AF95" s="210"/>
      <c r="AG95" s="210" t="s">
        <v>213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ht="33.75" outlineLevel="3" x14ac:dyDescent="0.2">
      <c r="A96" s="227"/>
      <c r="B96" s="228"/>
      <c r="C96" s="257" t="s">
        <v>452</v>
      </c>
      <c r="D96" s="232"/>
      <c r="E96" s="233">
        <v>0.10573</v>
      </c>
      <c r="F96" s="230"/>
      <c r="G96" s="230"/>
      <c r="H96" s="230"/>
      <c r="I96" s="230"/>
      <c r="J96" s="230"/>
      <c r="K96" s="230"/>
      <c r="L96" s="230"/>
      <c r="M96" s="230"/>
      <c r="N96" s="229"/>
      <c r="O96" s="229"/>
      <c r="P96" s="229"/>
      <c r="Q96" s="229"/>
      <c r="R96" s="230"/>
      <c r="S96" s="230"/>
      <c r="T96" s="230"/>
      <c r="U96" s="230"/>
      <c r="V96" s="230"/>
      <c r="W96" s="230"/>
      <c r="X96" s="230"/>
      <c r="Y96" s="230"/>
      <c r="Z96" s="210"/>
      <c r="AA96" s="210"/>
      <c r="AB96" s="210"/>
      <c r="AC96" s="210"/>
      <c r="AD96" s="210"/>
      <c r="AE96" s="210"/>
      <c r="AF96" s="210"/>
      <c r="AG96" s="210" t="s">
        <v>213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3" x14ac:dyDescent="0.2">
      <c r="A97" s="227"/>
      <c r="B97" s="228"/>
      <c r="C97" s="257" t="s">
        <v>453</v>
      </c>
      <c r="D97" s="232"/>
      <c r="E97" s="233">
        <v>8.8999999999999999E-3</v>
      </c>
      <c r="F97" s="230"/>
      <c r="G97" s="230"/>
      <c r="H97" s="230"/>
      <c r="I97" s="230"/>
      <c r="J97" s="230"/>
      <c r="K97" s="230"/>
      <c r="L97" s="230"/>
      <c r="M97" s="230"/>
      <c r="N97" s="229"/>
      <c r="O97" s="229"/>
      <c r="P97" s="229"/>
      <c r="Q97" s="229"/>
      <c r="R97" s="230"/>
      <c r="S97" s="230"/>
      <c r="T97" s="230"/>
      <c r="U97" s="230"/>
      <c r="V97" s="230"/>
      <c r="W97" s="230"/>
      <c r="X97" s="230"/>
      <c r="Y97" s="230"/>
      <c r="Z97" s="210"/>
      <c r="AA97" s="210"/>
      <c r="AB97" s="210"/>
      <c r="AC97" s="210"/>
      <c r="AD97" s="210"/>
      <c r="AE97" s="210"/>
      <c r="AF97" s="210"/>
      <c r="AG97" s="210" t="s">
        <v>213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3" x14ac:dyDescent="0.2">
      <c r="A98" s="227"/>
      <c r="B98" s="228"/>
      <c r="C98" s="268" t="s">
        <v>454</v>
      </c>
      <c r="D98" s="266"/>
      <c r="E98" s="267">
        <v>6.8739999999999996E-2</v>
      </c>
      <c r="F98" s="230"/>
      <c r="G98" s="230"/>
      <c r="H98" s="230"/>
      <c r="I98" s="230"/>
      <c r="J98" s="230"/>
      <c r="K98" s="230"/>
      <c r="L98" s="230"/>
      <c r="M98" s="230"/>
      <c r="N98" s="229"/>
      <c r="O98" s="229"/>
      <c r="P98" s="229"/>
      <c r="Q98" s="229"/>
      <c r="R98" s="230"/>
      <c r="S98" s="230"/>
      <c r="T98" s="230"/>
      <c r="U98" s="230"/>
      <c r="V98" s="230"/>
      <c r="W98" s="230"/>
      <c r="X98" s="230"/>
      <c r="Y98" s="230"/>
      <c r="Z98" s="210"/>
      <c r="AA98" s="210"/>
      <c r="AB98" s="210"/>
      <c r="AC98" s="210"/>
      <c r="AD98" s="210"/>
      <c r="AE98" s="210"/>
      <c r="AF98" s="210"/>
      <c r="AG98" s="210" t="s">
        <v>213</v>
      </c>
      <c r="AH98" s="210">
        <v>4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ht="22.5" outlineLevel="3" x14ac:dyDescent="0.2">
      <c r="A99" s="227"/>
      <c r="B99" s="228"/>
      <c r="C99" s="257" t="s">
        <v>455</v>
      </c>
      <c r="D99" s="232"/>
      <c r="E99" s="233">
        <v>1.81952</v>
      </c>
      <c r="F99" s="230"/>
      <c r="G99" s="230"/>
      <c r="H99" s="230"/>
      <c r="I99" s="230"/>
      <c r="J99" s="230"/>
      <c r="K99" s="230"/>
      <c r="L99" s="230"/>
      <c r="M99" s="230"/>
      <c r="N99" s="229"/>
      <c r="O99" s="229"/>
      <c r="P99" s="229"/>
      <c r="Q99" s="229"/>
      <c r="R99" s="230"/>
      <c r="S99" s="230"/>
      <c r="T99" s="230"/>
      <c r="U99" s="230"/>
      <c r="V99" s="230"/>
      <c r="W99" s="230"/>
      <c r="X99" s="230"/>
      <c r="Y99" s="230"/>
      <c r="Z99" s="210"/>
      <c r="AA99" s="210"/>
      <c r="AB99" s="210"/>
      <c r="AC99" s="210"/>
      <c r="AD99" s="210"/>
      <c r="AE99" s="210"/>
      <c r="AF99" s="210"/>
      <c r="AG99" s="210" t="s">
        <v>213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43">
        <v>26</v>
      </c>
      <c r="B100" s="244" t="s">
        <v>456</v>
      </c>
      <c r="C100" s="256" t="s">
        <v>457</v>
      </c>
      <c r="D100" s="245" t="s">
        <v>230</v>
      </c>
      <c r="E100" s="246">
        <v>11.8</v>
      </c>
      <c r="F100" s="247"/>
      <c r="G100" s="248">
        <f>ROUND(E100*F100,2)</f>
        <v>0</v>
      </c>
      <c r="H100" s="231"/>
      <c r="I100" s="230">
        <f>ROUND(E100*H100,2)</f>
        <v>0</v>
      </c>
      <c r="J100" s="231"/>
      <c r="K100" s="230">
        <f>ROUND(E100*J100,2)</f>
        <v>0</v>
      </c>
      <c r="L100" s="230">
        <v>21</v>
      </c>
      <c r="M100" s="230">
        <f>G100*(1+L100/100)</f>
        <v>0</v>
      </c>
      <c r="N100" s="229">
        <v>3.9199999999999999E-2</v>
      </c>
      <c r="O100" s="229">
        <f>ROUND(E100*N100,2)</f>
        <v>0.46</v>
      </c>
      <c r="P100" s="229">
        <v>0</v>
      </c>
      <c r="Q100" s="229">
        <f>ROUND(E100*P100,2)</f>
        <v>0</v>
      </c>
      <c r="R100" s="230"/>
      <c r="S100" s="230" t="s">
        <v>207</v>
      </c>
      <c r="T100" s="230" t="s">
        <v>208</v>
      </c>
      <c r="U100" s="230">
        <v>1.6</v>
      </c>
      <c r="V100" s="230">
        <f>ROUND(E100*U100,2)</f>
        <v>18.88</v>
      </c>
      <c r="W100" s="230"/>
      <c r="X100" s="230" t="s">
        <v>209</v>
      </c>
      <c r="Y100" s="230" t="s">
        <v>210</v>
      </c>
      <c r="Z100" s="210"/>
      <c r="AA100" s="210"/>
      <c r="AB100" s="210"/>
      <c r="AC100" s="210"/>
      <c r="AD100" s="210"/>
      <c r="AE100" s="210"/>
      <c r="AF100" s="210"/>
      <c r="AG100" s="210" t="s">
        <v>211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2" x14ac:dyDescent="0.2">
      <c r="A101" s="227"/>
      <c r="B101" s="228"/>
      <c r="C101" s="257" t="s">
        <v>458</v>
      </c>
      <c r="D101" s="232"/>
      <c r="E101" s="233">
        <v>11.8</v>
      </c>
      <c r="F101" s="230"/>
      <c r="G101" s="230"/>
      <c r="H101" s="230"/>
      <c r="I101" s="230"/>
      <c r="J101" s="230"/>
      <c r="K101" s="230"/>
      <c r="L101" s="230"/>
      <c r="M101" s="230"/>
      <c r="N101" s="229"/>
      <c r="O101" s="229"/>
      <c r="P101" s="229"/>
      <c r="Q101" s="229"/>
      <c r="R101" s="230"/>
      <c r="S101" s="230"/>
      <c r="T101" s="230"/>
      <c r="U101" s="230"/>
      <c r="V101" s="230"/>
      <c r="W101" s="230"/>
      <c r="X101" s="230"/>
      <c r="Y101" s="230"/>
      <c r="Z101" s="210"/>
      <c r="AA101" s="210"/>
      <c r="AB101" s="210"/>
      <c r="AC101" s="210"/>
      <c r="AD101" s="210"/>
      <c r="AE101" s="210"/>
      <c r="AF101" s="210"/>
      <c r="AG101" s="210" t="s">
        <v>213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43">
        <v>27</v>
      </c>
      <c r="B102" s="244" t="s">
        <v>459</v>
      </c>
      <c r="C102" s="256" t="s">
        <v>460</v>
      </c>
      <c r="D102" s="245" t="s">
        <v>230</v>
      </c>
      <c r="E102" s="246">
        <v>11.8</v>
      </c>
      <c r="F102" s="247"/>
      <c r="G102" s="248">
        <f>ROUND(E102*F102,2)</f>
        <v>0</v>
      </c>
      <c r="H102" s="231"/>
      <c r="I102" s="230">
        <f>ROUND(E102*H102,2)</f>
        <v>0</v>
      </c>
      <c r="J102" s="231"/>
      <c r="K102" s="230">
        <f>ROUND(E102*J102,2)</f>
        <v>0</v>
      </c>
      <c r="L102" s="230">
        <v>21</v>
      </c>
      <c r="M102" s="230">
        <f>G102*(1+L102/100)</f>
        <v>0</v>
      </c>
      <c r="N102" s="229">
        <v>0</v>
      </c>
      <c r="O102" s="229">
        <f>ROUND(E102*N102,2)</f>
        <v>0</v>
      </c>
      <c r="P102" s="229">
        <v>0</v>
      </c>
      <c r="Q102" s="229">
        <f>ROUND(E102*P102,2)</f>
        <v>0</v>
      </c>
      <c r="R102" s="230"/>
      <c r="S102" s="230" t="s">
        <v>207</v>
      </c>
      <c r="T102" s="230" t="s">
        <v>208</v>
      </c>
      <c r="U102" s="230">
        <v>0.32</v>
      </c>
      <c r="V102" s="230">
        <f>ROUND(E102*U102,2)</f>
        <v>3.78</v>
      </c>
      <c r="W102" s="230"/>
      <c r="X102" s="230" t="s">
        <v>209</v>
      </c>
      <c r="Y102" s="230" t="s">
        <v>210</v>
      </c>
      <c r="Z102" s="210"/>
      <c r="AA102" s="210"/>
      <c r="AB102" s="210"/>
      <c r="AC102" s="210"/>
      <c r="AD102" s="210"/>
      <c r="AE102" s="210"/>
      <c r="AF102" s="210"/>
      <c r="AG102" s="210" t="s">
        <v>211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2" x14ac:dyDescent="0.2">
      <c r="A103" s="227"/>
      <c r="B103" s="228"/>
      <c r="C103" s="257" t="s">
        <v>458</v>
      </c>
      <c r="D103" s="232"/>
      <c r="E103" s="233">
        <v>11.8</v>
      </c>
      <c r="F103" s="230"/>
      <c r="G103" s="230"/>
      <c r="H103" s="230"/>
      <c r="I103" s="230"/>
      <c r="J103" s="230"/>
      <c r="K103" s="230"/>
      <c r="L103" s="230"/>
      <c r="M103" s="230"/>
      <c r="N103" s="229"/>
      <c r="O103" s="229"/>
      <c r="P103" s="229"/>
      <c r="Q103" s="229"/>
      <c r="R103" s="230"/>
      <c r="S103" s="230"/>
      <c r="T103" s="230"/>
      <c r="U103" s="230"/>
      <c r="V103" s="230"/>
      <c r="W103" s="230"/>
      <c r="X103" s="230"/>
      <c r="Y103" s="230"/>
      <c r="Z103" s="210"/>
      <c r="AA103" s="210"/>
      <c r="AB103" s="210"/>
      <c r="AC103" s="210"/>
      <c r="AD103" s="210"/>
      <c r="AE103" s="210"/>
      <c r="AF103" s="210"/>
      <c r="AG103" s="210" t="s">
        <v>213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49">
        <v>28</v>
      </c>
      <c r="B104" s="250" t="s">
        <v>461</v>
      </c>
      <c r="C104" s="258" t="s">
        <v>462</v>
      </c>
      <c r="D104" s="251" t="s">
        <v>260</v>
      </c>
      <c r="E104" s="252">
        <v>3</v>
      </c>
      <c r="F104" s="253"/>
      <c r="G104" s="254">
        <f>ROUND(E104*F104,2)</f>
        <v>0</v>
      </c>
      <c r="H104" s="231"/>
      <c r="I104" s="230">
        <f>ROUND(E104*H104,2)</f>
        <v>0</v>
      </c>
      <c r="J104" s="231"/>
      <c r="K104" s="230">
        <f>ROUND(E104*J104,2)</f>
        <v>0</v>
      </c>
      <c r="L104" s="230">
        <v>21</v>
      </c>
      <c r="M104" s="230">
        <f>G104*(1+L104/100)</f>
        <v>0</v>
      </c>
      <c r="N104" s="229">
        <v>1.41E-3</v>
      </c>
      <c r="O104" s="229">
        <f>ROUND(E104*N104,2)</f>
        <v>0</v>
      </c>
      <c r="P104" s="229">
        <v>0</v>
      </c>
      <c r="Q104" s="229">
        <f>ROUND(E104*P104,2)</f>
        <v>0</v>
      </c>
      <c r="R104" s="230"/>
      <c r="S104" s="230" t="s">
        <v>207</v>
      </c>
      <c r="T104" s="230" t="s">
        <v>208</v>
      </c>
      <c r="U104" s="230">
        <v>0.4</v>
      </c>
      <c r="V104" s="230">
        <f>ROUND(E104*U104,2)</f>
        <v>1.2</v>
      </c>
      <c r="W104" s="230"/>
      <c r="X104" s="230" t="s">
        <v>209</v>
      </c>
      <c r="Y104" s="230" t="s">
        <v>210</v>
      </c>
      <c r="Z104" s="210"/>
      <c r="AA104" s="210"/>
      <c r="AB104" s="210"/>
      <c r="AC104" s="210"/>
      <c r="AD104" s="210"/>
      <c r="AE104" s="210"/>
      <c r="AF104" s="210"/>
      <c r="AG104" s="210" t="s">
        <v>211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ht="22.5" outlineLevel="1" x14ac:dyDescent="0.2">
      <c r="A105" s="243">
        <v>29</v>
      </c>
      <c r="B105" s="244" t="s">
        <v>463</v>
      </c>
      <c r="C105" s="256" t="s">
        <v>464</v>
      </c>
      <c r="D105" s="245" t="s">
        <v>293</v>
      </c>
      <c r="E105" s="246">
        <v>22.85</v>
      </c>
      <c r="F105" s="247"/>
      <c r="G105" s="248">
        <f>ROUND(E105*F105,2)</f>
        <v>0</v>
      </c>
      <c r="H105" s="231"/>
      <c r="I105" s="230">
        <f>ROUND(E105*H105,2)</f>
        <v>0</v>
      </c>
      <c r="J105" s="231"/>
      <c r="K105" s="230">
        <f>ROUND(E105*J105,2)</f>
        <v>0</v>
      </c>
      <c r="L105" s="230">
        <v>21</v>
      </c>
      <c r="M105" s="230">
        <f>G105*(1+L105/100)</f>
        <v>0</v>
      </c>
      <c r="N105" s="229">
        <v>0.42530000000000001</v>
      </c>
      <c r="O105" s="229">
        <f>ROUND(E105*N105,2)</f>
        <v>9.7200000000000006</v>
      </c>
      <c r="P105" s="229">
        <v>0</v>
      </c>
      <c r="Q105" s="229">
        <f>ROUND(E105*P105,2)</f>
        <v>0</v>
      </c>
      <c r="R105" s="230"/>
      <c r="S105" s="230" t="s">
        <v>207</v>
      </c>
      <c r="T105" s="230" t="s">
        <v>208</v>
      </c>
      <c r="U105" s="230">
        <v>0</v>
      </c>
      <c r="V105" s="230">
        <f>ROUND(E105*U105,2)</f>
        <v>0</v>
      </c>
      <c r="W105" s="230"/>
      <c r="X105" s="230" t="s">
        <v>465</v>
      </c>
      <c r="Y105" s="230" t="s">
        <v>210</v>
      </c>
      <c r="Z105" s="210"/>
      <c r="AA105" s="210"/>
      <c r="AB105" s="210"/>
      <c r="AC105" s="210"/>
      <c r="AD105" s="210"/>
      <c r="AE105" s="210"/>
      <c r="AF105" s="210"/>
      <c r="AG105" s="210" t="s">
        <v>466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2" x14ac:dyDescent="0.2">
      <c r="A106" s="227"/>
      <c r="B106" s="228"/>
      <c r="C106" s="257" t="s">
        <v>467</v>
      </c>
      <c r="D106" s="232"/>
      <c r="E106" s="233">
        <v>22.85</v>
      </c>
      <c r="F106" s="230"/>
      <c r="G106" s="230"/>
      <c r="H106" s="230"/>
      <c r="I106" s="230"/>
      <c r="J106" s="230"/>
      <c r="K106" s="230"/>
      <c r="L106" s="230"/>
      <c r="M106" s="230"/>
      <c r="N106" s="229"/>
      <c r="O106" s="229"/>
      <c r="P106" s="229"/>
      <c r="Q106" s="229"/>
      <c r="R106" s="230"/>
      <c r="S106" s="230"/>
      <c r="T106" s="230"/>
      <c r="U106" s="230"/>
      <c r="V106" s="230"/>
      <c r="W106" s="230"/>
      <c r="X106" s="230"/>
      <c r="Y106" s="230"/>
      <c r="Z106" s="210"/>
      <c r="AA106" s="210"/>
      <c r="AB106" s="210"/>
      <c r="AC106" s="210"/>
      <c r="AD106" s="210"/>
      <c r="AE106" s="210"/>
      <c r="AF106" s="210"/>
      <c r="AG106" s="210" t="s">
        <v>213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43">
        <v>30</v>
      </c>
      <c r="B107" s="244" t="s">
        <v>468</v>
      </c>
      <c r="C107" s="256" t="s">
        <v>469</v>
      </c>
      <c r="D107" s="245" t="s">
        <v>230</v>
      </c>
      <c r="E107" s="246">
        <v>53.75</v>
      </c>
      <c r="F107" s="247"/>
      <c r="G107" s="248">
        <f>ROUND(E107*F107,2)</f>
        <v>0</v>
      </c>
      <c r="H107" s="231"/>
      <c r="I107" s="230">
        <f>ROUND(E107*H107,2)</f>
        <v>0</v>
      </c>
      <c r="J107" s="231"/>
      <c r="K107" s="230">
        <f>ROUND(E107*J107,2)</f>
        <v>0</v>
      </c>
      <c r="L107" s="230">
        <v>21</v>
      </c>
      <c r="M107" s="230">
        <f>G107*(1+L107/100)</f>
        <v>0</v>
      </c>
      <c r="N107" s="229">
        <v>5.0000000000000001E-4</v>
      </c>
      <c r="O107" s="229">
        <f>ROUND(E107*N107,2)</f>
        <v>0.03</v>
      </c>
      <c r="P107" s="229">
        <v>0</v>
      </c>
      <c r="Q107" s="229">
        <f>ROUND(E107*P107,2)</f>
        <v>0</v>
      </c>
      <c r="R107" s="230"/>
      <c r="S107" s="230" t="s">
        <v>207</v>
      </c>
      <c r="T107" s="230" t="s">
        <v>208</v>
      </c>
      <c r="U107" s="230">
        <v>9.4E-2</v>
      </c>
      <c r="V107" s="230">
        <f>ROUND(E107*U107,2)</f>
        <v>5.05</v>
      </c>
      <c r="W107" s="230"/>
      <c r="X107" s="230" t="s">
        <v>209</v>
      </c>
      <c r="Y107" s="230" t="s">
        <v>210</v>
      </c>
      <c r="Z107" s="210"/>
      <c r="AA107" s="210"/>
      <c r="AB107" s="210"/>
      <c r="AC107" s="210"/>
      <c r="AD107" s="210"/>
      <c r="AE107" s="210"/>
      <c r="AF107" s="210"/>
      <c r="AG107" s="210" t="s">
        <v>211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2" x14ac:dyDescent="0.2">
      <c r="A108" s="227"/>
      <c r="B108" s="228"/>
      <c r="C108" s="257" t="s">
        <v>470</v>
      </c>
      <c r="D108" s="232"/>
      <c r="E108" s="233">
        <v>53.75</v>
      </c>
      <c r="F108" s="230"/>
      <c r="G108" s="230"/>
      <c r="H108" s="230"/>
      <c r="I108" s="230"/>
      <c r="J108" s="230"/>
      <c r="K108" s="230"/>
      <c r="L108" s="230"/>
      <c r="M108" s="230"/>
      <c r="N108" s="229"/>
      <c r="O108" s="229"/>
      <c r="P108" s="229"/>
      <c r="Q108" s="229"/>
      <c r="R108" s="230"/>
      <c r="S108" s="230"/>
      <c r="T108" s="230"/>
      <c r="U108" s="230"/>
      <c r="V108" s="230"/>
      <c r="W108" s="230"/>
      <c r="X108" s="230"/>
      <c r="Y108" s="230"/>
      <c r="Z108" s="210"/>
      <c r="AA108" s="210"/>
      <c r="AB108" s="210"/>
      <c r="AC108" s="210"/>
      <c r="AD108" s="210"/>
      <c r="AE108" s="210"/>
      <c r="AF108" s="210"/>
      <c r="AG108" s="210" t="s">
        <v>213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x14ac:dyDescent="0.2">
      <c r="A109" s="236" t="s">
        <v>202</v>
      </c>
      <c r="B109" s="237" t="s">
        <v>89</v>
      </c>
      <c r="C109" s="255" t="s">
        <v>90</v>
      </c>
      <c r="D109" s="238"/>
      <c r="E109" s="239"/>
      <c r="F109" s="240"/>
      <c r="G109" s="241">
        <f>SUMIF(AG110:AG157,"&lt;&gt;NOR",G110:G157)</f>
        <v>0</v>
      </c>
      <c r="H109" s="235"/>
      <c r="I109" s="235">
        <f>SUM(I110:I157)</f>
        <v>0</v>
      </c>
      <c r="J109" s="235"/>
      <c r="K109" s="235">
        <f>SUM(K110:K157)</f>
        <v>0</v>
      </c>
      <c r="L109" s="235"/>
      <c r="M109" s="235">
        <f>SUM(M110:M157)</f>
        <v>0</v>
      </c>
      <c r="N109" s="234"/>
      <c r="O109" s="234">
        <f>SUM(O110:O157)</f>
        <v>113.60999999999999</v>
      </c>
      <c r="P109" s="234"/>
      <c r="Q109" s="234">
        <f>SUM(Q110:Q157)</f>
        <v>0</v>
      </c>
      <c r="R109" s="235"/>
      <c r="S109" s="235"/>
      <c r="T109" s="235"/>
      <c r="U109" s="235"/>
      <c r="V109" s="235">
        <f>SUM(V110:V157)</f>
        <v>290.66000000000003</v>
      </c>
      <c r="W109" s="235"/>
      <c r="X109" s="235"/>
      <c r="Y109" s="235"/>
      <c r="AG109" t="s">
        <v>203</v>
      </c>
    </row>
    <row r="110" spans="1:60" outlineLevel="1" x14ac:dyDescent="0.2">
      <c r="A110" s="243">
        <v>31</v>
      </c>
      <c r="B110" s="244" t="s">
        <v>471</v>
      </c>
      <c r="C110" s="256" t="s">
        <v>472</v>
      </c>
      <c r="D110" s="245" t="s">
        <v>206</v>
      </c>
      <c r="E110" s="246">
        <v>2.4625499999999998</v>
      </c>
      <c r="F110" s="247"/>
      <c r="G110" s="248">
        <f>ROUND(E110*F110,2)</f>
        <v>0</v>
      </c>
      <c r="H110" s="231"/>
      <c r="I110" s="230">
        <f>ROUND(E110*H110,2)</f>
        <v>0</v>
      </c>
      <c r="J110" s="231"/>
      <c r="K110" s="230">
        <f>ROUND(E110*J110,2)</f>
        <v>0</v>
      </c>
      <c r="L110" s="230">
        <v>21</v>
      </c>
      <c r="M110" s="230">
        <f>G110*(1+L110/100)</f>
        <v>0</v>
      </c>
      <c r="N110" s="229">
        <v>1.9245399999999999</v>
      </c>
      <c r="O110" s="229">
        <f>ROUND(E110*N110,2)</f>
        <v>4.74</v>
      </c>
      <c r="P110" s="229">
        <v>0</v>
      </c>
      <c r="Q110" s="229">
        <f>ROUND(E110*P110,2)</f>
        <v>0</v>
      </c>
      <c r="R110" s="230"/>
      <c r="S110" s="230" t="s">
        <v>207</v>
      </c>
      <c r="T110" s="230" t="s">
        <v>208</v>
      </c>
      <c r="U110" s="230">
        <v>3.8420000000000001</v>
      </c>
      <c r="V110" s="230">
        <f>ROUND(E110*U110,2)</f>
        <v>9.4600000000000009</v>
      </c>
      <c r="W110" s="230"/>
      <c r="X110" s="230" t="s">
        <v>209</v>
      </c>
      <c r="Y110" s="230" t="s">
        <v>210</v>
      </c>
      <c r="Z110" s="210"/>
      <c r="AA110" s="210"/>
      <c r="AB110" s="210"/>
      <c r="AC110" s="210"/>
      <c r="AD110" s="210"/>
      <c r="AE110" s="210"/>
      <c r="AF110" s="210"/>
      <c r="AG110" s="210" t="s">
        <v>211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2" x14ac:dyDescent="0.2">
      <c r="A111" s="227"/>
      <c r="B111" s="228"/>
      <c r="C111" s="257" t="s">
        <v>473</v>
      </c>
      <c r="D111" s="232"/>
      <c r="E111" s="233">
        <v>0.61499999999999999</v>
      </c>
      <c r="F111" s="230"/>
      <c r="G111" s="230"/>
      <c r="H111" s="230"/>
      <c r="I111" s="230"/>
      <c r="J111" s="230"/>
      <c r="K111" s="230"/>
      <c r="L111" s="230"/>
      <c r="M111" s="230"/>
      <c r="N111" s="229"/>
      <c r="O111" s="229"/>
      <c r="P111" s="229"/>
      <c r="Q111" s="229"/>
      <c r="R111" s="230"/>
      <c r="S111" s="230"/>
      <c r="T111" s="230"/>
      <c r="U111" s="230"/>
      <c r="V111" s="230"/>
      <c r="W111" s="230"/>
      <c r="X111" s="230"/>
      <c r="Y111" s="230"/>
      <c r="Z111" s="210"/>
      <c r="AA111" s="210"/>
      <c r="AB111" s="210"/>
      <c r="AC111" s="210"/>
      <c r="AD111" s="210"/>
      <c r="AE111" s="210"/>
      <c r="AF111" s="210"/>
      <c r="AG111" s="210" t="s">
        <v>213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3" x14ac:dyDescent="0.2">
      <c r="A112" s="227"/>
      <c r="B112" s="228"/>
      <c r="C112" s="257" t="s">
        <v>474</v>
      </c>
      <c r="D112" s="232"/>
      <c r="E112" s="233">
        <v>0.59099999999999997</v>
      </c>
      <c r="F112" s="230"/>
      <c r="G112" s="230"/>
      <c r="H112" s="230"/>
      <c r="I112" s="230"/>
      <c r="J112" s="230"/>
      <c r="K112" s="230"/>
      <c r="L112" s="230"/>
      <c r="M112" s="230"/>
      <c r="N112" s="229"/>
      <c r="O112" s="229"/>
      <c r="P112" s="229"/>
      <c r="Q112" s="229"/>
      <c r="R112" s="230"/>
      <c r="S112" s="230"/>
      <c r="T112" s="230"/>
      <c r="U112" s="230"/>
      <c r="V112" s="230"/>
      <c r="W112" s="230"/>
      <c r="X112" s="230"/>
      <c r="Y112" s="230"/>
      <c r="Z112" s="210"/>
      <c r="AA112" s="210"/>
      <c r="AB112" s="210"/>
      <c r="AC112" s="210"/>
      <c r="AD112" s="210"/>
      <c r="AE112" s="210"/>
      <c r="AF112" s="210"/>
      <c r="AG112" s="210" t="s">
        <v>213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3" x14ac:dyDescent="0.2">
      <c r="A113" s="227"/>
      <c r="B113" s="228"/>
      <c r="C113" s="257" t="s">
        <v>475</v>
      </c>
      <c r="D113" s="232"/>
      <c r="E113" s="233">
        <v>0.10575</v>
      </c>
      <c r="F113" s="230"/>
      <c r="G113" s="230"/>
      <c r="H113" s="230"/>
      <c r="I113" s="230"/>
      <c r="J113" s="230"/>
      <c r="K113" s="230"/>
      <c r="L113" s="230"/>
      <c r="M113" s="230"/>
      <c r="N113" s="229"/>
      <c r="O113" s="229"/>
      <c r="P113" s="229"/>
      <c r="Q113" s="229"/>
      <c r="R113" s="230"/>
      <c r="S113" s="230"/>
      <c r="T113" s="230"/>
      <c r="U113" s="230"/>
      <c r="V113" s="230"/>
      <c r="W113" s="230"/>
      <c r="X113" s="230"/>
      <c r="Y113" s="230"/>
      <c r="Z113" s="210"/>
      <c r="AA113" s="210"/>
      <c r="AB113" s="210"/>
      <c r="AC113" s="210"/>
      <c r="AD113" s="210"/>
      <c r="AE113" s="210"/>
      <c r="AF113" s="210"/>
      <c r="AG113" s="210" t="s">
        <v>213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3" x14ac:dyDescent="0.2">
      <c r="A114" s="227"/>
      <c r="B114" s="228"/>
      <c r="C114" s="257" t="s">
        <v>476</v>
      </c>
      <c r="D114" s="232"/>
      <c r="E114" s="233">
        <v>0.29399999999999998</v>
      </c>
      <c r="F114" s="230"/>
      <c r="G114" s="230"/>
      <c r="H114" s="230"/>
      <c r="I114" s="230"/>
      <c r="J114" s="230"/>
      <c r="K114" s="230"/>
      <c r="L114" s="230"/>
      <c r="M114" s="230"/>
      <c r="N114" s="229"/>
      <c r="O114" s="229"/>
      <c r="P114" s="229"/>
      <c r="Q114" s="229"/>
      <c r="R114" s="230"/>
      <c r="S114" s="230"/>
      <c r="T114" s="230"/>
      <c r="U114" s="230"/>
      <c r="V114" s="230"/>
      <c r="W114" s="230"/>
      <c r="X114" s="230"/>
      <c r="Y114" s="230"/>
      <c r="Z114" s="210"/>
      <c r="AA114" s="210"/>
      <c r="AB114" s="210"/>
      <c r="AC114" s="210"/>
      <c r="AD114" s="210"/>
      <c r="AE114" s="210"/>
      <c r="AF114" s="210"/>
      <c r="AG114" s="210" t="s">
        <v>213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3" x14ac:dyDescent="0.2">
      <c r="A115" s="227"/>
      <c r="B115" s="228"/>
      <c r="C115" s="257" t="s">
        <v>477</v>
      </c>
      <c r="D115" s="232"/>
      <c r="E115" s="233">
        <v>0.85680000000000001</v>
      </c>
      <c r="F115" s="230"/>
      <c r="G115" s="230"/>
      <c r="H115" s="230"/>
      <c r="I115" s="230"/>
      <c r="J115" s="230"/>
      <c r="K115" s="230"/>
      <c r="L115" s="230"/>
      <c r="M115" s="230"/>
      <c r="N115" s="229"/>
      <c r="O115" s="229"/>
      <c r="P115" s="229"/>
      <c r="Q115" s="229"/>
      <c r="R115" s="230"/>
      <c r="S115" s="230"/>
      <c r="T115" s="230"/>
      <c r="U115" s="230"/>
      <c r="V115" s="230"/>
      <c r="W115" s="230"/>
      <c r="X115" s="230"/>
      <c r="Y115" s="230"/>
      <c r="Z115" s="210"/>
      <c r="AA115" s="210"/>
      <c r="AB115" s="210"/>
      <c r="AC115" s="210"/>
      <c r="AD115" s="210"/>
      <c r="AE115" s="210"/>
      <c r="AF115" s="210"/>
      <c r="AG115" s="210" t="s">
        <v>213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ht="22.5" outlineLevel="1" x14ac:dyDescent="0.2">
      <c r="A116" s="243">
        <v>32</v>
      </c>
      <c r="B116" s="244" t="s">
        <v>478</v>
      </c>
      <c r="C116" s="256" t="s">
        <v>479</v>
      </c>
      <c r="D116" s="245" t="s">
        <v>230</v>
      </c>
      <c r="E116" s="246">
        <v>130.697</v>
      </c>
      <c r="F116" s="247"/>
      <c r="G116" s="248">
        <f>ROUND(E116*F116,2)</f>
        <v>0</v>
      </c>
      <c r="H116" s="231"/>
      <c r="I116" s="230">
        <f>ROUND(E116*H116,2)</f>
        <v>0</v>
      </c>
      <c r="J116" s="231"/>
      <c r="K116" s="230">
        <f>ROUND(E116*J116,2)</f>
        <v>0</v>
      </c>
      <c r="L116" s="230">
        <v>21</v>
      </c>
      <c r="M116" s="230">
        <f>G116*(1+L116/100)</f>
        <v>0</v>
      </c>
      <c r="N116" s="229">
        <v>0.59209999999999996</v>
      </c>
      <c r="O116" s="229">
        <f>ROUND(E116*N116,2)</f>
        <v>77.39</v>
      </c>
      <c r="P116" s="229">
        <v>0</v>
      </c>
      <c r="Q116" s="229">
        <f>ROUND(E116*P116,2)</f>
        <v>0</v>
      </c>
      <c r="R116" s="230"/>
      <c r="S116" s="230" t="s">
        <v>207</v>
      </c>
      <c r="T116" s="230" t="s">
        <v>208</v>
      </c>
      <c r="U116" s="230">
        <v>0.83399999999999996</v>
      </c>
      <c r="V116" s="230">
        <f>ROUND(E116*U116,2)</f>
        <v>109</v>
      </c>
      <c r="W116" s="230"/>
      <c r="X116" s="230" t="s">
        <v>209</v>
      </c>
      <c r="Y116" s="230" t="s">
        <v>210</v>
      </c>
      <c r="Z116" s="210"/>
      <c r="AA116" s="210"/>
      <c r="AB116" s="210"/>
      <c r="AC116" s="210"/>
      <c r="AD116" s="210"/>
      <c r="AE116" s="210"/>
      <c r="AF116" s="210"/>
      <c r="AG116" s="210" t="s">
        <v>211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ht="22.5" outlineLevel="2" x14ac:dyDescent="0.2">
      <c r="A117" s="227"/>
      <c r="B117" s="228"/>
      <c r="C117" s="257" t="s">
        <v>480</v>
      </c>
      <c r="D117" s="232"/>
      <c r="E117" s="233">
        <v>21.004999999999999</v>
      </c>
      <c r="F117" s="230"/>
      <c r="G117" s="230"/>
      <c r="H117" s="230"/>
      <c r="I117" s="230"/>
      <c r="J117" s="230"/>
      <c r="K117" s="230"/>
      <c r="L117" s="230"/>
      <c r="M117" s="230"/>
      <c r="N117" s="229"/>
      <c r="O117" s="229"/>
      <c r="P117" s="229"/>
      <c r="Q117" s="229"/>
      <c r="R117" s="230"/>
      <c r="S117" s="230"/>
      <c r="T117" s="230"/>
      <c r="U117" s="230"/>
      <c r="V117" s="230"/>
      <c r="W117" s="230"/>
      <c r="X117" s="230"/>
      <c r="Y117" s="230"/>
      <c r="Z117" s="210"/>
      <c r="AA117" s="210"/>
      <c r="AB117" s="210"/>
      <c r="AC117" s="210"/>
      <c r="AD117" s="210"/>
      <c r="AE117" s="210"/>
      <c r="AF117" s="210"/>
      <c r="AG117" s="210" t="s">
        <v>213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3" x14ac:dyDescent="0.2">
      <c r="A118" s="227"/>
      <c r="B118" s="228"/>
      <c r="C118" s="257" t="s">
        <v>481</v>
      </c>
      <c r="D118" s="232"/>
      <c r="E118" s="233">
        <v>26.82</v>
      </c>
      <c r="F118" s="230"/>
      <c r="G118" s="230"/>
      <c r="H118" s="230"/>
      <c r="I118" s="230"/>
      <c r="J118" s="230"/>
      <c r="K118" s="230"/>
      <c r="L118" s="230"/>
      <c r="M118" s="230"/>
      <c r="N118" s="229"/>
      <c r="O118" s="229"/>
      <c r="P118" s="229"/>
      <c r="Q118" s="229"/>
      <c r="R118" s="230"/>
      <c r="S118" s="230"/>
      <c r="T118" s="230"/>
      <c r="U118" s="230"/>
      <c r="V118" s="230"/>
      <c r="W118" s="230"/>
      <c r="X118" s="230"/>
      <c r="Y118" s="230"/>
      <c r="Z118" s="210"/>
      <c r="AA118" s="210"/>
      <c r="AB118" s="210"/>
      <c r="AC118" s="210"/>
      <c r="AD118" s="210"/>
      <c r="AE118" s="210"/>
      <c r="AF118" s="210"/>
      <c r="AG118" s="210" t="s">
        <v>213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3" x14ac:dyDescent="0.2">
      <c r="A119" s="227"/>
      <c r="B119" s="228"/>
      <c r="C119" s="257" t="s">
        <v>482</v>
      </c>
      <c r="D119" s="232"/>
      <c r="E119" s="233">
        <v>25.52</v>
      </c>
      <c r="F119" s="230"/>
      <c r="G119" s="230"/>
      <c r="H119" s="230"/>
      <c r="I119" s="230"/>
      <c r="J119" s="230"/>
      <c r="K119" s="230"/>
      <c r="L119" s="230"/>
      <c r="M119" s="230"/>
      <c r="N119" s="229"/>
      <c r="O119" s="229"/>
      <c r="P119" s="229"/>
      <c r="Q119" s="229"/>
      <c r="R119" s="230"/>
      <c r="S119" s="230"/>
      <c r="T119" s="230"/>
      <c r="U119" s="230"/>
      <c r="V119" s="230"/>
      <c r="W119" s="230"/>
      <c r="X119" s="230"/>
      <c r="Y119" s="230"/>
      <c r="Z119" s="210"/>
      <c r="AA119" s="210"/>
      <c r="AB119" s="210"/>
      <c r="AC119" s="210"/>
      <c r="AD119" s="210"/>
      <c r="AE119" s="210"/>
      <c r="AF119" s="210"/>
      <c r="AG119" s="210" t="s">
        <v>213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3" x14ac:dyDescent="0.2">
      <c r="A120" s="227"/>
      <c r="B120" s="228"/>
      <c r="C120" s="257" t="s">
        <v>483</v>
      </c>
      <c r="D120" s="232"/>
      <c r="E120" s="233">
        <v>57.351999999999997</v>
      </c>
      <c r="F120" s="230"/>
      <c r="G120" s="230"/>
      <c r="H120" s="230"/>
      <c r="I120" s="230"/>
      <c r="J120" s="230"/>
      <c r="K120" s="230"/>
      <c r="L120" s="230"/>
      <c r="M120" s="230"/>
      <c r="N120" s="229"/>
      <c r="O120" s="229"/>
      <c r="P120" s="229"/>
      <c r="Q120" s="229"/>
      <c r="R120" s="230"/>
      <c r="S120" s="230"/>
      <c r="T120" s="230"/>
      <c r="U120" s="230"/>
      <c r="V120" s="230"/>
      <c r="W120" s="230"/>
      <c r="X120" s="230"/>
      <c r="Y120" s="230"/>
      <c r="Z120" s="210"/>
      <c r="AA120" s="210"/>
      <c r="AB120" s="210"/>
      <c r="AC120" s="210"/>
      <c r="AD120" s="210"/>
      <c r="AE120" s="210"/>
      <c r="AF120" s="210"/>
      <c r="AG120" s="210" t="s">
        <v>213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43">
        <v>33</v>
      </c>
      <c r="B121" s="244" t="s">
        <v>484</v>
      </c>
      <c r="C121" s="256" t="s">
        <v>485</v>
      </c>
      <c r="D121" s="245" t="s">
        <v>337</v>
      </c>
      <c r="E121" s="246">
        <v>1.84066</v>
      </c>
      <c r="F121" s="247"/>
      <c r="G121" s="248">
        <f>ROUND(E121*F121,2)</f>
        <v>0</v>
      </c>
      <c r="H121" s="231"/>
      <c r="I121" s="230">
        <f>ROUND(E121*H121,2)</f>
        <v>0</v>
      </c>
      <c r="J121" s="231"/>
      <c r="K121" s="230">
        <f>ROUND(E121*J121,2)</f>
        <v>0</v>
      </c>
      <c r="L121" s="230">
        <v>21</v>
      </c>
      <c r="M121" s="230">
        <f>G121*(1+L121/100)</f>
        <v>0</v>
      </c>
      <c r="N121" s="229">
        <v>1.0210999999999999</v>
      </c>
      <c r="O121" s="229">
        <f>ROUND(E121*N121,2)</f>
        <v>1.88</v>
      </c>
      <c r="P121" s="229">
        <v>0</v>
      </c>
      <c r="Q121" s="229">
        <f>ROUND(E121*P121,2)</f>
        <v>0</v>
      </c>
      <c r="R121" s="230"/>
      <c r="S121" s="230" t="s">
        <v>207</v>
      </c>
      <c r="T121" s="230" t="s">
        <v>208</v>
      </c>
      <c r="U121" s="230">
        <v>25.271000000000001</v>
      </c>
      <c r="V121" s="230">
        <f>ROUND(E121*U121,2)</f>
        <v>46.52</v>
      </c>
      <c r="W121" s="230"/>
      <c r="X121" s="230" t="s">
        <v>209</v>
      </c>
      <c r="Y121" s="230" t="s">
        <v>210</v>
      </c>
      <c r="Z121" s="210"/>
      <c r="AA121" s="210"/>
      <c r="AB121" s="210"/>
      <c r="AC121" s="210"/>
      <c r="AD121" s="210"/>
      <c r="AE121" s="210"/>
      <c r="AF121" s="210"/>
      <c r="AG121" s="210" t="s">
        <v>211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2" x14ac:dyDescent="0.2">
      <c r="A122" s="227"/>
      <c r="B122" s="228"/>
      <c r="C122" s="257" t="s">
        <v>486</v>
      </c>
      <c r="D122" s="232"/>
      <c r="E122" s="233">
        <v>1.84066</v>
      </c>
      <c r="F122" s="230"/>
      <c r="G122" s="230"/>
      <c r="H122" s="230"/>
      <c r="I122" s="230"/>
      <c r="J122" s="230"/>
      <c r="K122" s="230"/>
      <c r="L122" s="230"/>
      <c r="M122" s="230"/>
      <c r="N122" s="229"/>
      <c r="O122" s="229"/>
      <c r="P122" s="229"/>
      <c r="Q122" s="229"/>
      <c r="R122" s="230"/>
      <c r="S122" s="230"/>
      <c r="T122" s="230"/>
      <c r="U122" s="230"/>
      <c r="V122" s="230"/>
      <c r="W122" s="230"/>
      <c r="X122" s="230"/>
      <c r="Y122" s="230"/>
      <c r="Z122" s="210"/>
      <c r="AA122" s="210"/>
      <c r="AB122" s="210"/>
      <c r="AC122" s="210"/>
      <c r="AD122" s="210"/>
      <c r="AE122" s="210"/>
      <c r="AF122" s="210"/>
      <c r="AG122" s="210" t="s">
        <v>213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43">
        <v>34</v>
      </c>
      <c r="B123" s="244" t="s">
        <v>487</v>
      </c>
      <c r="C123" s="256" t="s">
        <v>488</v>
      </c>
      <c r="D123" s="245" t="s">
        <v>230</v>
      </c>
      <c r="E123" s="246">
        <v>3.8224999999999998</v>
      </c>
      <c r="F123" s="247"/>
      <c r="G123" s="248">
        <f>ROUND(E123*F123,2)</f>
        <v>0</v>
      </c>
      <c r="H123" s="231"/>
      <c r="I123" s="230">
        <f>ROUND(E123*H123,2)</f>
        <v>0</v>
      </c>
      <c r="J123" s="231"/>
      <c r="K123" s="230">
        <f>ROUND(E123*J123,2)</f>
        <v>0</v>
      </c>
      <c r="L123" s="230">
        <v>21</v>
      </c>
      <c r="M123" s="230">
        <f>G123*(1+L123/100)</f>
        <v>0</v>
      </c>
      <c r="N123" s="229">
        <v>8.8400000000000006E-3</v>
      </c>
      <c r="O123" s="229">
        <f>ROUND(E123*N123,2)</f>
        <v>0.03</v>
      </c>
      <c r="P123" s="229">
        <v>0</v>
      </c>
      <c r="Q123" s="229">
        <f>ROUND(E123*P123,2)</f>
        <v>0</v>
      </c>
      <c r="R123" s="230"/>
      <c r="S123" s="230" t="s">
        <v>207</v>
      </c>
      <c r="T123" s="230" t="s">
        <v>208</v>
      </c>
      <c r="U123" s="230">
        <v>1.179</v>
      </c>
      <c r="V123" s="230">
        <f>ROUND(E123*U123,2)</f>
        <v>4.51</v>
      </c>
      <c r="W123" s="230"/>
      <c r="X123" s="230" t="s">
        <v>209</v>
      </c>
      <c r="Y123" s="230" t="s">
        <v>210</v>
      </c>
      <c r="Z123" s="210"/>
      <c r="AA123" s="210"/>
      <c r="AB123" s="210"/>
      <c r="AC123" s="210"/>
      <c r="AD123" s="210"/>
      <c r="AE123" s="210"/>
      <c r="AF123" s="210"/>
      <c r="AG123" s="210" t="s">
        <v>211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ht="22.5" outlineLevel="2" x14ac:dyDescent="0.2">
      <c r="A124" s="227"/>
      <c r="B124" s="228"/>
      <c r="C124" s="257" t="s">
        <v>489</v>
      </c>
      <c r="D124" s="232"/>
      <c r="E124" s="233">
        <v>3.4750000000000001</v>
      </c>
      <c r="F124" s="230"/>
      <c r="G124" s="230"/>
      <c r="H124" s="230"/>
      <c r="I124" s="230"/>
      <c r="J124" s="230"/>
      <c r="K124" s="230"/>
      <c r="L124" s="230"/>
      <c r="M124" s="230"/>
      <c r="N124" s="229"/>
      <c r="O124" s="229"/>
      <c r="P124" s="229"/>
      <c r="Q124" s="229"/>
      <c r="R124" s="230"/>
      <c r="S124" s="230"/>
      <c r="T124" s="230"/>
      <c r="U124" s="230"/>
      <c r="V124" s="230"/>
      <c r="W124" s="230"/>
      <c r="X124" s="230"/>
      <c r="Y124" s="230"/>
      <c r="Z124" s="210"/>
      <c r="AA124" s="210"/>
      <c r="AB124" s="210"/>
      <c r="AC124" s="210"/>
      <c r="AD124" s="210"/>
      <c r="AE124" s="210"/>
      <c r="AF124" s="210"/>
      <c r="AG124" s="210" t="s">
        <v>213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3" x14ac:dyDescent="0.2">
      <c r="A125" s="227"/>
      <c r="B125" s="228"/>
      <c r="C125" s="268" t="s">
        <v>422</v>
      </c>
      <c r="D125" s="266"/>
      <c r="E125" s="267">
        <v>0.34749999999999998</v>
      </c>
      <c r="F125" s="230"/>
      <c r="G125" s="230"/>
      <c r="H125" s="230"/>
      <c r="I125" s="230"/>
      <c r="J125" s="230"/>
      <c r="K125" s="230"/>
      <c r="L125" s="230"/>
      <c r="M125" s="230"/>
      <c r="N125" s="229"/>
      <c r="O125" s="229"/>
      <c r="P125" s="229"/>
      <c r="Q125" s="229"/>
      <c r="R125" s="230"/>
      <c r="S125" s="230"/>
      <c r="T125" s="230"/>
      <c r="U125" s="230"/>
      <c r="V125" s="230"/>
      <c r="W125" s="230"/>
      <c r="X125" s="230"/>
      <c r="Y125" s="230"/>
      <c r="Z125" s="210"/>
      <c r="AA125" s="210"/>
      <c r="AB125" s="210"/>
      <c r="AC125" s="210"/>
      <c r="AD125" s="210"/>
      <c r="AE125" s="210"/>
      <c r="AF125" s="210"/>
      <c r="AG125" s="210" t="s">
        <v>213</v>
      </c>
      <c r="AH125" s="210">
        <v>4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43">
        <v>35</v>
      </c>
      <c r="B126" s="244" t="s">
        <v>490</v>
      </c>
      <c r="C126" s="256" t="s">
        <v>491</v>
      </c>
      <c r="D126" s="245" t="s">
        <v>230</v>
      </c>
      <c r="E126" s="246">
        <v>3.8224999999999998</v>
      </c>
      <c r="F126" s="247"/>
      <c r="G126" s="248">
        <f>ROUND(E126*F126,2)</f>
        <v>0</v>
      </c>
      <c r="H126" s="231"/>
      <c r="I126" s="230">
        <f>ROUND(E126*H126,2)</f>
        <v>0</v>
      </c>
      <c r="J126" s="231"/>
      <c r="K126" s="230">
        <f>ROUND(E126*J126,2)</f>
        <v>0</v>
      </c>
      <c r="L126" s="230">
        <v>21</v>
      </c>
      <c r="M126" s="230">
        <f>G126*(1+L126/100)</f>
        <v>0</v>
      </c>
      <c r="N126" s="229">
        <v>0</v>
      </c>
      <c r="O126" s="229">
        <f>ROUND(E126*N126,2)</f>
        <v>0</v>
      </c>
      <c r="P126" s="229">
        <v>0</v>
      </c>
      <c r="Q126" s="229">
        <f>ROUND(E126*P126,2)</f>
        <v>0</v>
      </c>
      <c r="R126" s="230"/>
      <c r="S126" s="230" t="s">
        <v>207</v>
      </c>
      <c r="T126" s="230" t="s">
        <v>208</v>
      </c>
      <c r="U126" s="230">
        <v>0.497</v>
      </c>
      <c r="V126" s="230">
        <f>ROUND(E126*U126,2)</f>
        <v>1.9</v>
      </c>
      <c r="W126" s="230"/>
      <c r="X126" s="230" t="s">
        <v>209</v>
      </c>
      <c r="Y126" s="230" t="s">
        <v>210</v>
      </c>
      <c r="Z126" s="210"/>
      <c r="AA126" s="210"/>
      <c r="AB126" s="210"/>
      <c r="AC126" s="210"/>
      <c r="AD126" s="210"/>
      <c r="AE126" s="210"/>
      <c r="AF126" s="210"/>
      <c r="AG126" s="210" t="s">
        <v>211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ht="22.5" outlineLevel="2" x14ac:dyDescent="0.2">
      <c r="A127" s="227"/>
      <c r="B127" s="228"/>
      <c r="C127" s="257" t="s">
        <v>489</v>
      </c>
      <c r="D127" s="232"/>
      <c r="E127" s="233">
        <v>3.4750000000000001</v>
      </c>
      <c r="F127" s="230"/>
      <c r="G127" s="230"/>
      <c r="H127" s="230"/>
      <c r="I127" s="230"/>
      <c r="J127" s="230"/>
      <c r="K127" s="230"/>
      <c r="L127" s="230"/>
      <c r="M127" s="230"/>
      <c r="N127" s="229"/>
      <c r="O127" s="229"/>
      <c r="P127" s="229"/>
      <c r="Q127" s="229"/>
      <c r="R127" s="230"/>
      <c r="S127" s="230"/>
      <c r="T127" s="230"/>
      <c r="U127" s="230"/>
      <c r="V127" s="230"/>
      <c r="W127" s="230"/>
      <c r="X127" s="230"/>
      <c r="Y127" s="230"/>
      <c r="Z127" s="210"/>
      <c r="AA127" s="210"/>
      <c r="AB127" s="210"/>
      <c r="AC127" s="210"/>
      <c r="AD127" s="210"/>
      <c r="AE127" s="210"/>
      <c r="AF127" s="210"/>
      <c r="AG127" s="210" t="s">
        <v>213</v>
      </c>
      <c r="AH127" s="210">
        <v>0</v>
      </c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3" x14ac:dyDescent="0.2">
      <c r="A128" s="227"/>
      <c r="B128" s="228"/>
      <c r="C128" s="268" t="s">
        <v>422</v>
      </c>
      <c r="D128" s="266"/>
      <c r="E128" s="267">
        <v>0.34749999999999998</v>
      </c>
      <c r="F128" s="230"/>
      <c r="G128" s="230"/>
      <c r="H128" s="230"/>
      <c r="I128" s="230"/>
      <c r="J128" s="230"/>
      <c r="K128" s="230"/>
      <c r="L128" s="230"/>
      <c r="M128" s="230"/>
      <c r="N128" s="229"/>
      <c r="O128" s="229"/>
      <c r="P128" s="229"/>
      <c r="Q128" s="229"/>
      <c r="R128" s="230"/>
      <c r="S128" s="230"/>
      <c r="T128" s="230"/>
      <c r="U128" s="230"/>
      <c r="V128" s="230"/>
      <c r="W128" s="230"/>
      <c r="X128" s="230"/>
      <c r="Y128" s="230"/>
      <c r="Z128" s="210"/>
      <c r="AA128" s="210"/>
      <c r="AB128" s="210"/>
      <c r="AC128" s="210"/>
      <c r="AD128" s="210"/>
      <c r="AE128" s="210"/>
      <c r="AF128" s="210"/>
      <c r="AG128" s="210" t="s">
        <v>213</v>
      </c>
      <c r="AH128" s="210">
        <v>4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ht="22.5" outlineLevel="1" x14ac:dyDescent="0.2">
      <c r="A129" s="243">
        <v>36</v>
      </c>
      <c r="B129" s="244" t="s">
        <v>492</v>
      </c>
      <c r="C129" s="256" t="s">
        <v>493</v>
      </c>
      <c r="D129" s="245" t="s">
        <v>260</v>
      </c>
      <c r="E129" s="246">
        <v>2</v>
      </c>
      <c r="F129" s="247"/>
      <c r="G129" s="248">
        <f>ROUND(E129*F129,2)</f>
        <v>0</v>
      </c>
      <c r="H129" s="231"/>
      <c r="I129" s="230">
        <f>ROUND(E129*H129,2)</f>
        <v>0</v>
      </c>
      <c r="J129" s="231"/>
      <c r="K129" s="230">
        <f>ROUND(E129*J129,2)</f>
        <v>0</v>
      </c>
      <c r="L129" s="230">
        <v>21</v>
      </c>
      <c r="M129" s="230">
        <f>G129*(1+L129/100)</f>
        <v>0</v>
      </c>
      <c r="N129" s="229">
        <v>4.854E-2</v>
      </c>
      <c r="O129" s="229">
        <f>ROUND(E129*N129,2)</f>
        <v>0.1</v>
      </c>
      <c r="P129" s="229">
        <v>0</v>
      </c>
      <c r="Q129" s="229">
        <f>ROUND(E129*P129,2)</f>
        <v>0</v>
      </c>
      <c r="R129" s="230"/>
      <c r="S129" s="230" t="s">
        <v>207</v>
      </c>
      <c r="T129" s="230" t="s">
        <v>208</v>
      </c>
      <c r="U129" s="230">
        <v>0.24199999999999999</v>
      </c>
      <c r="V129" s="230">
        <f>ROUND(E129*U129,2)</f>
        <v>0.48</v>
      </c>
      <c r="W129" s="230"/>
      <c r="X129" s="230" t="s">
        <v>209</v>
      </c>
      <c r="Y129" s="230" t="s">
        <v>210</v>
      </c>
      <c r="Z129" s="210"/>
      <c r="AA129" s="210"/>
      <c r="AB129" s="210"/>
      <c r="AC129" s="210"/>
      <c r="AD129" s="210"/>
      <c r="AE129" s="210"/>
      <c r="AF129" s="210"/>
      <c r="AG129" s="210" t="s">
        <v>211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2" x14ac:dyDescent="0.2">
      <c r="A130" s="227"/>
      <c r="B130" s="228"/>
      <c r="C130" s="257" t="s">
        <v>494</v>
      </c>
      <c r="D130" s="232"/>
      <c r="E130" s="233">
        <v>2</v>
      </c>
      <c r="F130" s="230"/>
      <c r="G130" s="230"/>
      <c r="H130" s="230"/>
      <c r="I130" s="230"/>
      <c r="J130" s="230"/>
      <c r="K130" s="230"/>
      <c r="L130" s="230"/>
      <c r="M130" s="230"/>
      <c r="N130" s="229"/>
      <c r="O130" s="229"/>
      <c r="P130" s="229"/>
      <c r="Q130" s="229"/>
      <c r="R130" s="230"/>
      <c r="S130" s="230"/>
      <c r="T130" s="230"/>
      <c r="U130" s="230"/>
      <c r="V130" s="230"/>
      <c r="W130" s="230"/>
      <c r="X130" s="230"/>
      <c r="Y130" s="230"/>
      <c r="Z130" s="210"/>
      <c r="AA130" s="210"/>
      <c r="AB130" s="210"/>
      <c r="AC130" s="210"/>
      <c r="AD130" s="210"/>
      <c r="AE130" s="210"/>
      <c r="AF130" s="210"/>
      <c r="AG130" s="210" t="s">
        <v>213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ht="22.5" outlineLevel="1" x14ac:dyDescent="0.2">
      <c r="A131" s="243">
        <v>37</v>
      </c>
      <c r="B131" s="244" t="s">
        <v>495</v>
      </c>
      <c r="C131" s="256" t="s">
        <v>496</v>
      </c>
      <c r="D131" s="245" t="s">
        <v>260</v>
      </c>
      <c r="E131" s="246">
        <v>20</v>
      </c>
      <c r="F131" s="247"/>
      <c r="G131" s="248">
        <f>ROUND(E131*F131,2)</f>
        <v>0</v>
      </c>
      <c r="H131" s="231"/>
      <c r="I131" s="230">
        <f>ROUND(E131*H131,2)</f>
        <v>0</v>
      </c>
      <c r="J131" s="231"/>
      <c r="K131" s="230">
        <f>ROUND(E131*J131,2)</f>
        <v>0</v>
      </c>
      <c r="L131" s="230">
        <v>21</v>
      </c>
      <c r="M131" s="230">
        <f>G131*(1+L131/100)</f>
        <v>0</v>
      </c>
      <c r="N131" s="229">
        <v>6.5049999999999997E-2</v>
      </c>
      <c r="O131" s="229">
        <f>ROUND(E131*N131,2)</f>
        <v>1.3</v>
      </c>
      <c r="P131" s="229">
        <v>0</v>
      </c>
      <c r="Q131" s="229">
        <f>ROUND(E131*P131,2)</f>
        <v>0</v>
      </c>
      <c r="R131" s="230"/>
      <c r="S131" s="230" t="s">
        <v>207</v>
      </c>
      <c r="T131" s="230" t="s">
        <v>208</v>
      </c>
      <c r="U131" s="230">
        <v>0.30099999999999999</v>
      </c>
      <c r="V131" s="230">
        <f>ROUND(E131*U131,2)</f>
        <v>6.02</v>
      </c>
      <c r="W131" s="230"/>
      <c r="X131" s="230" t="s">
        <v>209</v>
      </c>
      <c r="Y131" s="230" t="s">
        <v>210</v>
      </c>
      <c r="Z131" s="210"/>
      <c r="AA131" s="210"/>
      <c r="AB131" s="210"/>
      <c r="AC131" s="210"/>
      <c r="AD131" s="210"/>
      <c r="AE131" s="210"/>
      <c r="AF131" s="210"/>
      <c r="AG131" s="210" t="s">
        <v>211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2" x14ac:dyDescent="0.2">
      <c r="A132" s="227"/>
      <c r="B132" s="228"/>
      <c r="C132" s="257" t="s">
        <v>216</v>
      </c>
      <c r="D132" s="232"/>
      <c r="E132" s="233"/>
      <c r="F132" s="230"/>
      <c r="G132" s="230"/>
      <c r="H132" s="230"/>
      <c r="I132" s="230"/>
      <c r="J132" s="230"/>
      <c r="K132" s="230"/>
      <c r="L132" s="230"/>
      <c r="M132" s="230"/>
      <c r="N132" s="229"/>
      <c r="O132" s="229"/>
      <c r="P132" s="229"/>
      <c r="Q132" s="229"/>
      <c r="R132" s="230"/>
      <c r="S132" s="230"/>
      <c r="T132" s="230"/>
      <c r="U132" s="230"/>
      <c r="V132" s="230"/>
      <c r="W132" s="230"/>
      <c r="X132" s="230"/>
      <c r="Y132" s="230"/>
      <c r="Z132" s="210"/>
      <c r="AA132" s="210"/>
      <c r="AB132" s="210"/>
      <c r="AC132" s="210"/>
      <c r="AD132" s="210"/>
      <c r="AE132" s="210"/>
      <c r="AF132" s="210"/>
      <c r="AG132" s="210" t="s">
        <v>213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3" x14ac:dyDescent="0.2">
      <c r="A133" s="227"/>
      <c r="B133" s="228"/>
      <c r="C133" s="257" t="s">
        <v>497</v>
      </c>
      <c r="D133" s="232"/>
      <c r="E133" s="233">
        <v>8</v>
      </c>
      <c r="F133" s="230"/>
      <c r="G133" s="230"/>
      <c r="H133" s="230"/>
      <c r="I133" s="230"/>
      <c r="J133" s="230"/>
      <c r="K133" s="230"/>
      <c r="L133" s="230"/>
      <c r="M133" s="230"/>
      <c r="N133" s="229"/>
      <c r="O133" s="229"/>
      <c r="P133" s="229"/>
      <c r="Q133" s="229"/>
      <c r="R133" s="230"/>
      <c r="S133" s="230"/>
      <c r="T133" s="230"/>
      <c r="U133" s="230"/>
      <c r="V133" s="230"/>
      <c r="W133" s="230"/>
      <c r="X133" s="230"/>
      <c r="Y133" s="230"/>
      <c r="Z133" s="210"/>
      <c r="AA133" s="210"/>
      <c r="AB133" s="210"/>
      <c r="AC133" s="210"/>
      <c r="AD133" s="210"/>
      <c r="AE133" s="210"/>
      <c r="AF133" s="210"/>
      <c r="AG133" s="210" t="s">
        <v>213</v>
      </c>
      <c r="AH133" s="210">
        <v>0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3" x14ac:dyDescent="0.2">
      <c r="A134" s="227"/>
      <c r="B134" s="228"/>
      <c r="C134" s="257" t="s">
        <v>498</v>
      </c>
      <c r="D134" s="232"/>
      <c r="E134" s="233">
        <v>4</v>
      </c>
      <c r="F134" s="230"/>
      <c r="G134" s="230"/>
      <c r="H134" s="230"/>
      <c r="I134" s="230"/>
      <c r="J134" s="230"/>
      <c r="K134" s="230"/>
      <c r="L134" s="230"/>
      <c r="M134" s="230"/>
      <c r="N134" s="229"/>
      <c r="O134" s="229"/>
      <c r="P134" s="229"/>
      <c r="Q134" s="229"/>
      <c r="R134" s="230"/>
      <c r="S134" s="230"/>
      <c r="T134" s="230"/>
      <c r="U134" s="230"/>
      <c r="V134" s="230"/>
      <c r="W134" s="230"/>
      <c r="X134" s="230"/>
      <c r="Y134" s="230"/>
      <c r="Z134" s="210"/>
      <c r="AA134" s="210"/>
      <c r="AB134" s="210"/>
      <c r="AC134" s="210"/>
      <c r="AD134" s="210"/>
      <c r="AE134" s="210"/>
      <c r="AF134" s="210"/>
      <c r="AG134" s="210" t="s">
        <v>213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3" x14ac:dyDescent="0.2">
      <c r="A135" s="227"/>
      <c r="B135" s="228"/>
      <c r="C135" s="257" t="s">
        <v>226</v>
      </c>
      <c r="D135" s="232"/>
      <c r="E135" s="233"/>
      <c r="F135" s="230"/>
      <c r="G135" s="230"/>
      <c r="H135" s="230"/>
      <c r="I135" s="230"/>
      <c r="J135" s="230"/>
      <c r="K135" s="230"/>
      <c r="L135" s="230"/>
      <c r="M135" s="230"/>
      <c r="N135" s="229"/>
      <c r="O135" s="229"/>
      <c r="P135" s="229"/>
      <c r="Q135" s="229"/>
      <c r="R135" s="230"/>
      <c r="S135" s="230"/>
      <c r="T135" s="230"/>
      <c r="U135" s="230"/>
      <c r="V135" s="230"/>
      <c r="W135" s="230"/>
      <c r="X135" s="230"/>
      <c r="Y135" s="230"/>
      <c r="Z135" s="210"/>
      <c r="AA135" s="210"/>
      <c r="AB135" s="210"/>
      <c r="AC135" s="210"/>
      <c r="AD135" s="210"/>
      <c r="AE135" s="210"/>
      <c r="AF135" s="210"/>
      <c r="AG135" s="210" t="s">
        <v>213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3" x14ac:dyDescent="0.2">
      <c r="A136" s="227"/>
      <c r="B136" s="228"/>
      <c r="C136" s="257" t="s">
        <v>497</v>
      </c>
      <c r="D136" s="232"/>
      <c r="E136" s="233">
        <v>8</v>
      </c>
      <c r="F136" s="230"/>
      <c r="G136" s="230"/>
      <c r="H136" s="230"/>
      <c r="I136" s="230"/>
      <c r="J136" s="230"/>
      <c r="K136" s="230"/>
      <c r="L136" s="230"/>
      <c r="M136" s="230"/>
      <c r="N136" s="229"/>
      <c r="O136" s="229"/>
      <c r="P136" s="229"/>
      <c r="Q136" s="229"/>
      <c r="R136" s="230"/>
      <c r="S136" s="230"/>
      <c r="T136" s="230"/>
      <c r="U136" s="230"/>
      <c r="V136" s="230"/>
      <c r="W136" s="230"/>
      <c r="X136" s="230"/>
      <c r="Y136" s="230"/>
      <c r="Z136" s="210"/>
      <c r="AA136" s="210"/>
      <c r="AB136" s="210"/>
      <c r="AC136" s="210"/>
      <c r="AD136" s="210"/>
      <c r="AE136" s="210"/>
      <c r="AF136" s="210"/>
      <c r="AG136" s="210" t="s">
        <v>213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ht="22.5" outlineLevel="1" x14ac:dyDescent="0.2">
      <c r="A137" s="243">
        <v>38</v>
      </c>
      <c r="B137" s="244" t="s">
        <v>499</v>
      </c>
      <c r="C137" s="256" t="s">
        <v>500</v>
      </c>
      <c r="D137" s="245" t="s">
        <v>260</v>
      </c>
      <c r="E137" s="246">
        <v>10</v>
      </c>
      <c r="F137" s="247"/>
      <c r="G137" s="248">
        <f>ROUND(E137*F137,2)</f>
        <v>0</v>
      </c>
      <c r="H137" s="231"/>
      <c r="I137" s="230">
        <f>ROUND(E137*H137,2)</f>
        <v>0</v>
      </c>
      <c r="J137" s="231"/>
      <c r="K137" s="230">
        <f>ROUND(E137*J137,2)</f>
        <v>0</v>
      </c>
      <c r="L137" s="230">
        <v>21</v>
      </c>
      <c r="M137" s="230">
        <f>G137*(1+L137/100)</f>
        <v>0</v>
      </c>
      <c r="N137" s="229">
        <v>0.10581</v>
      </c>
      <c r="O137" s="229">
        <f>ROUND(E137*N137,2)</f>
        <v>1.06</v>
      </c>
      <c r="P137" s="229">
        <v>0</v>
      </c>
      <c r="Q137" s="229">
        <f>ROUND(E137*P137,2)</f>
        <v>0</v>
      </c>
      <c r="R137" s="230"/>
      <c r="S137" s="230" t="s">
        <v>207</v>
      </c>
      <c r="T137" s="230" t="s">
        <v>208</v>
      </c>
      <c r="U137" s="230">
        <v>0.45600000000000002</v>
      </c>
      <c r="V137" s="230">
        <f>ROUND(E137*U137,2)</f>
        <v>4.5599999999999996</v>
      </c>
      <c r="W137" s="230"/>
      <c r="X137" s="230" t="s">
        <v>209</v>
      </c>
      <c r="Y137" s="230" t="s">
        <v>210</v>
      </c>
      <c r="Z137" s="210"/>
      <c r="AA137" s="210"/>
      <c r="AB137" s="210"/>
      <c r="AC137" s="210"/>
      <c r="AD137" s="210"/>
      <c r="AE137" s="210"/>
      <c r="AF137" s="210"/>
      <c r="AG137" s="210" t="s">
        <v>211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2" x14ac:dyDescent="0.2">
      <c r="A138" s="227"/>
      <c r="B138" s="228"/>
      <c r="C138" s="257" t="s">
        <v>216</v>
      </c>
      <c r="D138" s="232"/>
      <c r="E138" s="233"/>
      <c r="F138" s="230"/>
      <c r="G138" s="230"/>
      <c r="H138" s="230"/>
      <c r="I138" s="230"/>
      <c r="J138" s="230"/>
      <c r="K138" s="230"/>
      <c r="L138" s="230"/>
      <c r="M138" s="230"/>
      <c r="N138" s="229"/>
      <c r="O138" s="229"/>
      <c r="P138" s="229"/>
      <c r="Q138" s="229"/>
      <c r="R138" s="230"/>
      <c r="S138" s="230"/>
      <c r="T138" s="230"/>
      <c r="U138" s="230"/>
      <c r="V138" s="230"/>
      <c r="W138" s="230"/>
      <c r="X138" s="230"/>
      <c r="Y138" s="230"/>
      <c r="Z138" s="210"/>
      <c r="AA138" s="210"/>
      <c r="AB138" s="210"/>
      <c r="AC138" s="210"/>
      <c r="AD138" s="210"/>
      <c r="AE138" s="210"/>
      <c r="AF138" s="210"/>
      <c r="AG138" s="210" t="s">
        <v>213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3" x14ac:dyDescent="0.2">
      <c r="A139" s="227"/>
      <c r="B139" s="228"/>
      <c r="C139" s="257" t="s">
        <v>501</v>
      </c>
      <c r="D139" s="232"/>
      <c r="E139" s="233">
        <v>4</v>
      </c>
      <c r="F139" s="230"/>
      <c r="G139" s="230"/>
      <c r="H139" s="230"/>
      <c r="I139" s="230"/>
      <c r="J139" s="230"/>
      <c r="K139" s="230"/>
      <c r="L139" s="230"/>
      <c r="M139" s="230"/>
      <c r="N139" s="229"/>
      <c r="O139" s="229"/>
      <c r="P139" s="229"/>
      <c r="Q139" s="229"/>
      <c r="R139" s="230"/>
      <c r="S139" s="230"/>
      <c r="T139" s="230"/>
      <c r="U139" s="230"/>
      <c r="V139" s="230"/>
      <c r="W139" s="230"/>
      <c r="X139" s="230"/>
      <c r="Y139" s="230"/>
      <c r="Z139" s="210"/>
      <c r="AA139" s="210"/>
      <c r="AB139" s="210"/>
      <c r="AC139" s="210"/>
      <c r="AD139" s="210"/>
      <c r="AE139" s="210"/>
      <c r="AF139" s="210"/>
      <c r="AG139" s="210" t="s">
        <v>213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3" x14ac:dyDescent="0.2">
      <c r="A140" s="227"/>
      <c r="B140" s="228"/>
      <c r="C140" s="257" t="s">
        <v>226</v>
      </c>
      <c r="D140" s="232"/>
      <c r="E140" s="233"/>
      <c r="F140" s="230"/>
      <c r="G140" s="230"/>
      <c r="H140" s="230"/>
      <c r="I140" s="230"/>
      <c r="J140" s="230"/>
      <c r="K140" s="230"/>
      <c r="L140" s="230"/>
      <c r="M140" s="230"/>
      <c r="N140" s="229"/>
      <c r="O140" s="229"/>
      <c r="P140" s="229"/>
      <c r="Q140" s="229"/>
      <c r="R140" s="230"/>
      <c r="S140" s="230"/>
      <c r="T140" s="230"/>
      <c r="U140" s="230"/>
      <c r="V140" s="230"/>
      <c r="W140" s="230"/>
      <c r="X140" s="230"/>
      <c r="Y140" s="230"/>
      <c r="Z140" s="210"/>
      <c r="AA140" s="210"/>
      <c r="AB140" s="210"/>
      <c r="AC140" s="210"/>
      <c r="AD140" s="210"/>
      <c r="AE140" s="210"/>
      <c r="AF140" s="210"/>
      <c r="AG140" s="210" t="s">
        <v>213</v>
      </c>
      <c r="AH140" s="210">
        <v>0</v>
      </c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3" x14ac:dyDescent="0.2">
      <c r="A141" s="227"/>
      <c r="B141" s="228"/>
      <c r="C141" s="257" t="s">
        <v>502</v>
      </c>
      <c r="D141" s="232"/>
      <c r="E141" s="233">
        <v>6</v>
      </c>
      <c r="F141" s="230"/>
      <c r="G141" s="230"/>
      <c r="H141" s="230"/>
      <c r="I141" s="230"/>
      <c r="J141" s="230"/>
      <c r="K141" s="230"/>
      <c r="L141" s="230"/>
      <c r="M141" s="230"/>
      <c r="N141" s="229"/>
      <c r="O141" s="229"/>
      <c r="P141" s="229"/>
      <c r="Q141" s="229"/>
      <c r="R141" s="230"/>
      <c r="S141" s="230"/>
      <c r="T141" s="230"/>
      <c r="U141" s="230"/>
      <c r="V141" s="230"/>
      <c r="W141" s="230"/>
      <c r="X141" s="230"/>
      <c r="Y141" s="230"/>
      <c r="Z141" s="210"/>
      <c r="AA141" s="210"/>
      <c r="AB141" s="210"/>
      <c r="AC141" s="210"/>
      <c r="AD141" s="210"/>
      <c r="AE141" s="210"/>
      <c r="AF141" s="210"/>
      <c r="AG141" s="210" t="s">
        <v>213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43">
        <v>39</v>
      </c>
      <c r="B142" s="244" t="s">
        <v>503</v>
      </c>
      <c r="C142" s="256" t="s">
        <v>504</v>
      </c>
      <c r="D142" s="245" t="s">
        <v>230</v>
      </c>
      <c r="E142" s="246">
        <v>19.95</v>
      </c>
      <c r="F142" s="247"/>
      <c r="G142" s="248">
        <f>ROUND(E142*F142,2)</f>
        <v>0</v>
      </c>
      <c r="H142" s="231"/>
      <c r="I142" s="230">
        <f>ROUND(E142*H142,2)</f>
        <v>0</v>
      </c>
      <c r="J142" s="231"/>
      <c r="K142" s="230">
        <f>ROUND(E142*J142,2)</f>
        <v>0</v>
      </c>
      <c r="L142" s="230">
        <v>21</v>
      </c>
      <c r="M142" s="230">
        <f>G142*(1+L142/100)</f>
        <v>0</v>
      </c>
      <c r="N142" s="229">
        <v>7.5340000000000004E-2</v>
      </c>
      <c r="O142" s="229">
        <f>ROUND(E142*N142,2)</f>
        <v>1.5</v>
      </c>
      <c r="P142" s="229">
        <v>0</v>
      </c>
      <c r="Q142" s="229">
        <f>ROUND(E142*P142,2)</f>
        <v>0</v>
      </c>
      <c r="R142" s="230"/>
      <c r="S142" s="230" t="s">
        <v>207</v>
      </c>
      <c r="T142" s="230" t="s">
        <v>208</v>
      </c>
      <c r="U142" s="230">
        <v>0.52915000000000001</v>
      </c>
      <c r="V142" s="230">
        <f>ROUND(E142*U142,2)</f>
        <v>10.56</v>
      </c>
      <c r="W142" s="230"/>
      <c r="X142" s="230" t="s">
        <v>209</v>
      </c>
      <c r="Y142" s="230" t="s">
        <v>210</v>
      </c>
      <c r="Z142" s="210"/>
      <c r="AA142" s="210"/>
      <c r="AB142" s="210"/>
      <c r="AC142" s="210"/>
      <c r="AD142" s="210"/>
      <c r="AE142" s="210"/>
      <c r="AF142" s="210"/>
      <c r="AG142" s="210" t="s">
        <v>211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2" x14ac:dyDescent="0.2">
      <c r="A143" s="227"/>
      <c r="B143" s="228"/>
      <c r="C143" s="257" t="s">
        <v>505</v>
      </c>
      <c r="D143" s="232"/>
      <c r="E143" s="233">
        <v>19.95</v>
      </c>
      <c r="F143" s="230"/>
      <c r="G143" s="230"/>
      <c r="H143" s="230"/>
      <c r="I143" s="230"/>
      <c r="J143" s="230"/>
      <c r="K143" s="230"/>
      <c r="L143" s="230"/>
      <c r="M143" s="230"/>
      <c r="N143" s="229"/>
      <c r="O143" s="229"/>
      <c r="P143" s="229"/>
      <c r="Q143" s="229"/>
      <c r="R143" s="230"/>
      <c r="S143" s="230"/>
      <c r="T143" s="230"/>
      <c r="U143" s="230"/>
      <c r="V143" s="230"/>
      <c r="W143" s="230"/>
      <c r="X143" s="230"/>
      <c r="Y143" s="230"/>
      <c r="Z143" s="210"/>
      <c r="AA143" s="210"/>
      <c r="AB143" s="210"/>
      <c r="AC143" s="210"/>
      <c r="AD143" s="210"/>
      <c r="AE143" s="210"/>
      <c r="AF143" s="210"/>
      <c r="AG143" s="210" t="s">
        <v>213</v>
      </c>
      <c r="AH143" s="210">
        <v>0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43">
        <v>40</v>
      </c>
      <c r="B144" s="244" t="s">
        <v>506</v>
      </c>
      <c r="C144" s="256" t="s">
        <v>507</v>
      </c>
      <c r="D144" s="245" t="s">
        <v>293</v>
      </c>
      <c r="E144" s="246">
        <v>5.7</v>
      </c>
      <c r="F144" s="247"/>
      <c r="G144" s="248">
        <f>ROUND(E144*F144,2)</f>
        <v>0</v>
      </c>
      <c r="H144" s="231"/>
      <c r="I144" s="230">
        <f>ROUND(E144*H144,2)</f>
        <v>0</v>
      </c>
      <c r="J144" s="231"/>
      <c r="K144" s="230">
        <f>ROUND(E144*J144,2)</f>
        <v>0</v>
      </c>
      <c r="L144" s="230">
        <v>21</v>
      </c>
      <c r="M144" s="230">
        <f>G144*(1+L144/100)</f>
        <v>0</v>
      </c>
      <c r="N144" s="229">
        <v>1E-3</v>
      </c>
      <c r="O144" s="229">
        <f>ROUND(E144*N144,2)</f>
        <v>0.01</v>
      </c>
      <c r="P144" s="229">
        <v>0</v>
      </c>
      <c r="Q144" s="229">
        <f>ROUND(E144*P144,2)</f>
        <v>0</v>
      </c>
      <c r="R144" s="230"/>
      <c r="S144" s="230" t="s">
        <v>207</v>
      </c>
      <c r="T144" s="230" t="s">
        <v>208</v>
      </c>
      <c r="U144" s="230">
        <v>8.5999999999999993E-2</v>
      </c>
      <c r="V144" s="230">
        <f>ROUND(E144*U144,2)</f>
        <v>0.49</v>
      </c>
      <c r="W144" s="230"/>
      <c r="X144" s="230" t="s">
        <v>209</v>
      </c>
      <c r="Y144" s="230" t="s">
        <v>210</v>
      </c>
      <c r="Z144" s="210"/>
      <c r="AA144" s="210"/>
      <c r="AB144" s="210"/>
      <c r="AC144" s="210"/>
      <c r="AD144" s="210"/>
      <c r="AE144" s="210"/>
      <c r="AF144" s="210"/>
      <c r="AG144" s="210" t="s">
        <v>211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2" x14ac:dyDescent="0.2">
      <c r="A145" s="227"/>
      <c r="B145" s="228"/>
      <c r="C145" s="257" t="s">
        <v>508</v>
      </c>
      <c r="D145" s="232"/>
      <c r="E145" s="233">
        <v>5.7</v>
      </c>
      <c r="F145" s="230"/>
      <c r="G145" s="230"/>
      <c r="H145" s="230"/>
      <c r="I145" s="230"/>
      <c r="J145" s="230"/>
      <c r="K145" s="230"/>
      <c r="L145" s="230"/>
      <c r="M145" s="230"/>
      <c r="N145" s="229"/>
      <c r="O145" s="229"/>
      <c r="P145" s="229"/>
      <c r="Q145" s="229"/>
      <c r="R145" s="230"/>
      <c r="S145" s="230"/>
      <c r="T145" s="230"/>
      <c r="U145" s="230"/>
      <c r="V145" s="230"/>
      <c r="W145" s="230"/>
      <c r="X145" s="230"/>
      <c r="Y145" s="230"/>
      <c r="Z145" s="210"/>
      <c r="AA145" s="210"/>
      <c r="AB145" s="210"/>
      <c r="AC145" s="210"/>
      <c r="AD145" s="210"/>
      <c r="AE145" s="210"/>
      <c r="AF145" s="210"/>
      <c r="AG145" s="210" t="s">
        <v>213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43">
        <v>41</v>
      </c>
      <c r="B146" s="244" t="s">
        <v>509</v>
      </c>
      <c r="C146" s="256" t="s">
        <v>510</v>
      </c>
      <c r="D146" s="245" t="s">
        <v>260</v>
      </c>
      <c r="E146" s="246">
        <v>8.4166699999999999</v>
      </c>
      <c r="F146" s="247"/>
      <c r="G146" s="248">
        <f>ROUND(E146*F146,2)</f>
        <v>0</v>
      </c>
      <c r="H146" s="231"/>
      <c r="I146" s="230">
        <f>ROUND(E146*H146,2)</f>
        <v>0</v>
      </c>
      <c r="J146" s="231"/>
      <c r="K146" s="230">
        <f>ROUND(E146*J146,2)</f>
        <v>0</v>
      </c>
      <c r="L146" s="230">
        <v>21</v>
      </c>
      <c r="M146" s="230">
        <f>G146*(1+L146/100)</f>
        <v>0</v>
      </c>
      <c r="N146" s="229">
        <v>1.465E-2</v>
      </c>
      <c r="O146" s="229">
        <f>ROUND(E146*N146,2)</f>
        <v>0.12</v>
      </c>
      <c r="P146" s="229">
        <v>0</v>
      </c>
      <c r="Q146" s="229">
        <f>ROUND(E146*P146,2)</f>
        <v>0</v>
      </c>
      <c r="R146" s="230"/>
      <c r="S146" s="230" t="s">
        <v>511</v>
      </c>
      <c r="T146" s="230" t="s">
        <v>512</v>
      </c>
      <c r="U146" s="230">
        <v>0.32</v>
      </c>
      <c r="V146" s="230">
        <f>ROUND(E146*U146,2)</f>
        <v>2.69</v>
      </c>
      <c r="W146" s="230"/>
      <c r="X146" s="230" t="s">
        <v>209</v>
      </c>
      <c r="Y146" s="230" t="s">
        <v>210</v>
      </c>
      <c r="Z146" s="210"/>
      <c r="AA146" s="210"/>
      <c r="AB146" s="210"/>
      <c r="AC146" s="210"/>
      <c r="AD146" s="210"/>
      <c r="AE146" s="210"/>
      <c r="AF146" s="210"/>
      <c r="AG146" s="210" t="s">
        <v>211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2" x14ac:dyDescent="0.2">
      <c r="A147" s="227"/>
      <c r="B147" s="228"/>
      <c r="C147" s="257" t="s">
        <v>513</v>
      </c>
      <c r="D147" s="232"/>
      <c r="E147" s="233">
        <v>6.9166699999999999</v>
      </c>
      <c r="F147" s="230"/>
      <c r="G147" s="230"/>
      <c r="H147" s="230"/>
      <c r="I147" s="230"/>
      <c r="J147" s="230"/>
      <c r="K147" s="230"/>
      <c r="L147" s="230"/>
      <c r="M147" s="230"/>
      <c r="N147" s="229"/>
      <c r="O147" s="229"/>
      <c r="P147" s="229"/>
      <c r="Q147" s="229"/>
      <c r="R147" s="230"/>
      <c r="S147" s="230"/>
      <c r="T147" s="230"/>
      <c r="U147" s="230"/>
      <c r="V147" s="230"/>
      <c r="W147" s="230"/>
      <c r="X147" s="230"/>
      <c r="Y147" s="230"/>
      <c r="Z147" s="210"/>
      <c r="AA147" s="210"/>
      <c r="AB147" s="210"/>
      <c r="AC147" s="210"/>
      <c r="AD147" s="210"/>
      <c r="AE147" s="210"/>
      <c r="AF147" s="210"/>
      <c r="AG147" s="210" t="s">
        <v>213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3" x14ac:dyDescent="0.2">
      <c r="A148" s="227"/>
      <c r="B148" s="228"/>
      <c r="C148" s="257" t="s">
        <v>514</v>
      </c>
      <c r="D148" s="232"/>
      <c r="E148" s="233">
        <v>1.5</v>
      </c>
      <c r="F148" s="230"/>
      <c r="G148" s="230"/>
      <c r="H148" s="230"/>
      <c r="I148" s="230"/>
      <c r="J148" s="230"/>
      <c r="K148" s="230"/>
      <c r="L148" s="230"/>
      <c r="M148" s="230"/>
      <c r="N148" s="229"/>
      <c r="O148" s="229"/>
      <c r="P148" s="229"/>
      <c r="Q148" s="229"/>
      <c r="R148" s="230"/>
      <c r="S148" s="230"/>
      <c r="T148" s="230"/>
      <c r="U148" s="230"/>
      <c r="V148" s="230"/>
      <c r="W148" s="230"/>
      <c r="X148" s="230"/>
      <c r="Y148" s="230"/>
      <c r="Z148" s="210"/>
      <c r="AA148" s="210"/>
      <c r="AB148" s="210"/>
      <c r="AC148" s="210"/>
      <c r="AD148" s="210"/>
      <c r="AE148" s="210"/>
      <c r="AF148" s="210"/>
      <c r="AG148" s="210" t="s">
        <v>213</v>
      </c>
      <c r="AH148" s="210">
        <v>0</v>
      </c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ht="22.5" outlineLevel="1" x14ac:dyDescent="0.2">
      <c r="A149" s="243">
        <v>42</v>
      </c>
      <c r="B149" s="244" t="s">
        <v>515</v>
      </c>
      <c r="C149" s="256" t="s">
        <v>516</v>
      </c>
      <c r="D149" s="245" t="s">
        <v>260</v>
      </c>
      <c r="E149" s="246">
        <v>8.8375000000000004</v>
      </c>
      <c r="F149" s="247"/>
      <c r="G149" s="248">
        <f>ROUND(E149*F149,2)</f>
        <v>0</v>
      </c>
      <c r="H149" s="231"/>
      <c r="I149" s="230">
        <f>ROUND(E149*H149,2)</f>
        <v>0</v>
      </c>
      <c r="J149" s="231"/>
      <c r="K149" s="230">
        <f>ROUND(E149*J149,2)</f>
        <v>0</v>
      </c>
      <c r="L149" s="230">
        <v>21</v>
      </c>
      <c r="M149" s="230">
        <f>G149*(1+L149/100)</f>
        <v>0</v>
      </c>
      <c r="N149" s="229">
        <v>7.9000000000000008E-3</v>
      </c>
      <c r="O149" s="229">
        <f>ROUND(E149*N149,2)</f>
        <v>7.0000000000000007E-2</v>
      </c>
      <c r="P149" s="229">
        <v>0</v>
      </c>
      <c r="Q149" s="229">
        <f>ROUND(E149*P149,2)</f>
        <v>0</v>
      </c>
      <c r="R149" s="230" t="s">
        <v>415</v>
      </c>
      <c r="S149" s="230" t="s">
        <v>207</v>
      </c>
      <c r="T149" s="230" t="s">
        <v>208</v>
      </c>
      <c r="U149" s="230">
        <v>0</v>
      </c>
      <c r="V149" s="230">
        <f>ROUND(E149*U149,2)</f>
        <v>0</v>
      </c>
      <c r="W149" s="230"/>
      <c r="X149" s="230" t="s">
        <v>416</v>
      </c>
      <c r="Y149" s="230" t="s">
        <v>210</v>
      </c>
      <c r="Z149" s="210"/>
      <c r="AA149" s="210"/>
      <c r="AB149" s="210"/>
      <c r="AC149" s="210"/>
      <c r="AD149" s="210"/>
      <c r="AE149" s="210"/>
      <c r="AF149" s="210"/>
      <c r="AG149" s="210" t="s">
        <v>417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2" x14ac:dyDescent="0.2">
      <c r="A150" s="227"/>
      <c r="B150" s="228"/>
      <c r="C150" s="257" t="s">
        <v>513</v>
      </c>
      <c r="D150" s="232"/>
      <c r="E150" s="233">
        <v>6.9166699999999999</v>
      </c>
      <c r="F150" s="230"/>
      <c r="G150" s="230"/>
      <c r="H150" s="230"/>
      <c r="I150" s="230"/>
      <c r="J150" s="230"/>
      <c r="K150" s="230"/>
      <c r="L150" s="230"/>
      <c r="M150" s="230"/>
      <c r="N150" s="229"/>
      <c r="O150" s="229"/>
      <c r="P150" s="229"/>
      <c r="Q150" s="229"/>
      <c r="R150" s="230"/>
      <c r="S150" s="230"/>
      <c r="T150" s="230"/>
      <c r="U150" s="230"/>
      <c r="V150" s="230"/>
      <c r="W150" s="230"/>
      <c r="X150" s="230"/>
      <c r="Y150" s="230"/>
      <c r="Z150" s="210"/>
      <c r="AA150" s="210"/>
      <c r="AB150" s="210"/>
      <c r="AC150" s="210"/>
      <c r="AD150" s="210"/>
      <c r="AE150" s="210"/>
      <c r="AF150" s="210"/>
      <c r="AG150" s="210" t="s">
        <v>213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3" x14ac:dyDescent="0.2">
      <c r="A151" s="227"/>
      <c r="B151" s="228"/>
      <c r="C151" s="257" t="s">
        <v>514</v>
      </c>
      <c r="D151" s="232"/>
      <c r="E151" s="233">
        <v>1.5</v>
      </c>
      <c r="F151" s="230"/>
      <c r="G151" s="230"/>
      <c r="H151" s="230"/>
      <c r="I151" s="230"/>
      <c r="J151" s="230"/>
      <c r="K151" s="230"/>
      <c r="L151" s="230"/>
      <c r="M151" s="230"/>
      <c r="N151" s="229"/>
      <c r="O151" s="229"/>
      <c r="P151" s="229"/>
      <c r="Q151" s="229"/>
      <c r="R151" s="230"/>
      <c r="S151" s="230"/>
      <c r="T151" s="230"/>
      <c r="U151" s="230"/>
      <c r="V151" s="230"/>
      <c r="W151" s="230"/>
      <c r="X151" s="230"/>
      <c r="Y151" s="230"/>
      <c r="Z151" s="210"/>
      <c r="AA151" s="210"/>
      <c r="AB151" s="210"/>
      <c r="AC151" s="210"/>
      <c r="AD151" s="210"/>
      <c r="AE151" s="210"/>
      <c r="AF151" s="210"/>
      <c r="AG151" s="210" t="s">
        <v>213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3" x14ac:dyDescent="0.2">
      <c r="A152" s="227"/>
      <c r="B152" s="228"/>
      <c r="C152" s="268" t="s">
        <v>517</v>
      </c>
      <c r="D152" s="266"/>
      <c r="E152" s="267">
        <v>0.42082999999999998</v>
      </c>
      <c r="F152" s="230"/>
      <c r="G152" s="230"/>
      <c r="H152" s="230"/>
      <c r="I152" s="230"/>
      <c r="J152" s="230"/>
      <c r="K152" s="230"/>
      <c r="L152" s="230"/>
      <c r="M152" s="230"/>
      <c r="N152" s="229"/>
      <c r="O152" s="229"/>
      <c r="P152" s="229"/>
      <c r="Q152" s="229"/>
      <c r="R152" s="230"/>
      <c r="S152" s="230"/>
      <c r="T152" s="230"/>
      <c r="U152" s="230"/>
      <c r="V152" s="230"/>
      <c r="W152" s="230"/>
      <c r="X152" s="230"/>
      <c r="Y152" s="230"/>
      <c r="Z152" s="210"/>
      <c r="AA152" s="210"/>
      <c r="AB152" s="210"/>
      <c r="AC152" s="210"/>
      <c r="AD152" s="210"/>
      <c r="AE152" s="210"/>
      <c r="AF152" s="210"/>
      <c r="AG152" s="210" t="s">
        <v>213</v>
      </c>
      <c r="AH152" s="210">
        <v>4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ht="22.5" outlineLevel="1" x14ac:dyDescent="0.2">
      <c r="A153" s="243">
        <v>43</v>
      </c>
      <c r="B153" s="244" t="s">
        <v>518</v>
      </c>
      <c r="C153" s="256" t="s">
        <v>519</v>
      </c>
      <c r="D153" s="245" t="s">
        <v>230</v>
      </c>
      <c r="E153" s="246">
        <v>30.1</v>
      </c>
      <c r="F153" s="247"/>
      <c r="G153" s="248">
        <f>ROUND(E153*F153,2)</f>
        <v>0</v>
      </c>
      <c r="H153" s="231"/>
      <c r="I153" s="230">
        <f>ROUND(E153*H153,2)</f>
        <v>0</v>
      </c>
      <c r="J153" s="231"/>
      <c r="K153" s="230">
        <f>ROUND(E153*J153,2)</f>
        <v>0</v>
      </c>
      <c r="L153" s="230">
        <v>21</v>
      </c>
      <c r="M153" s="230">
        <f>G153*(1+L153/100)</f>
        <v>0</v>
      </c>
      <c r="N153" s="229">
        <v>0.16322999999999999</v>
      </c>
      <c r="O153" s="229">
        <f>ROUND(E153*N153,2)</f>
        <v>4.91</v>
      </c>
      <c r="P153" s="229">
        <v>0</v>
      </c>
      <c r="Q153" s="229">
        <f>ROUND(E153*P153,2)</f>
        <v>0</v>
      </c>
      <c r="R153" s="230"/>
      <c r="S153" s="230" t="s">
        <v>207</v>
      </c>
      <c r="T153" s="230" t="s">
        <v>208</v>
      </c>
      <c r="U153" s="230">
        <v>0.59</v>
      </c>
      <c r="V153" s="230">
        <f>ROUND(E153*U153,2)</f>
        <v>17.760000000000002</v>
      </c>
      <c r="W153" s="230"/>
      <c r="X153" s="230" t="s">
        <v>209</v>
      </c>
      <c r="Y153" s="230" t="s">
        <v>210</v>
      </c>
      <c r="Z153" s="210"/>
      <c r="AA153" s="210"/>
      <c r="AB153" s="210"/>
      <c r="AC153" s="210"/>
      <c r="AD153" s="210"/>
      <c r="AE153" s="210"/>
      <c r="AF153" s="210"/>
      <c r="AG153" s="210" t="s">
        <v>211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ht="22.5" outlineLevel="2" x14ac:dyDescent="0.2">
      <c r="A154" s="227"/>
      <c r="B154" s="228"/>
      <c r="C154" s="257" t="s">
        <v>520</v>
      </c>
      <c r="D154" s="232"/>
      <c r="E154" s="233">
        <v>30.1</v>
      </c>
      <c r="F154" s="230"/>
      <c r="G154" s="230"/>
      <c r="H154" s="230"/>
      <c r="I154" s="230"/>
      <c r="J154" s="230"/>
      <c r="K154" s="230"/>
      <c r="L154" s="230"/>
      <c r="M154" s="230"/>
      <c r="N154" s="229"/>
      <c r="O154" s="229"/>
      <c r="P154" s="229"/>
      <c r="Q154" s="229"/>
      <c r="R154" s="230"/>
      <c r="S154" s="230"/>
      <c r="T154" s="230"/>
      <c r="U154" s="230"/>
      <c r="V154" s="230"/>
      <c r="W154" s="230"/>
      <c r="X154" s="230"/>
      <c r="Y154" s="230"/>
      <c r="Z154" s="210"/>
      <c r="AA154" s="210"/>
      <c r="AB154" s="210"/>
      <c r="AC154" s="210"/>
      <c r="AD154" s="210"/>
      <c r="AE154" s="210"/>
      <c r="AF154" s="210"/>
      <c r="AG154" s="210" t="s">
        <v>213</v>
      </c>
      <c r="AH154" s="210">
        <v>0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ht="22.5" outlineLevel="1" x14ac:dyDescent="0.2">
      <c r="A155" s="243">
        <v>44</v>
      </c>
      <c r="B155" s="244" t="s">
        <v>521</v>
      </c>
      <c r="C155" s="256" t="s">
        <v>522</v>
      </c>
      <c r="D155" s="245" t="s">
        <v>230</v>
      </c>
      <c r="E155" s="246">
        <v>117.1125</v>
      </c>
      <c r="F155" s="247"/>
      <c r="G155" s="248">
        <f>ROUND(E155*F155,2)</f>
        <v>0</v>
      </c>
      <c r="H155" s="231"/>
      <c r="I155" s="230">
        <f>ROUND(E155*H155,2)</f>
        <v>0</v>
      </c>
      <c r="J155" s="231"/>
      <c r="K155" s="230">
        <f>ROUND(E155*J155,2)</f>
        <v>0</v>
      </c>
      <c r="L155" s="230">
        <v>21</v>
      </c>
      <c r="M155" s="230">
        <f>G155*(1+L155/100)</f>
        <v>0</v>
      </c>
      <c r="N155" s="229">
        <v>0.17501</v>
      </c>
      <c r="O155" s="229">
        <f>ROUND(E155*N155,2)</f>
        <v>20.5</v>
      </c>
      <c r="P155" s="229">
        <v>0</v>
      </c>
      <c r="Q155" s="229">
        <f>ROUND(E155*P155,2)</f>
        <v>0</v>
      </c>
      <c r="R155" s="230"/>
      <c r="S155" s="230" t="s">
        <v>207</v>
      </c>
      <c r="T155" s="230" t="s">
        <v>208</v>
      </c>
      <c r="U155" s="230">
        <v>0.65500000000000003</v>
      </c>
      <c r="V155" s="230">
        <f>ROUND(E155*U155,2)</f>
        <v>76.709999999999994</v>
      </c>
      <c r="W155" s="230"/>
      <c r="X155" s="230" t="s">
        <v>209</v>
      </c>
      <c r="Y155" s="230" t="s">
        <v>210</v>
      </c>
      <c r="Z155" s="210"/>
      <c r="AA155" s="210"/>
      <c r="AB155" s="210"/>
      <c r="AC155" s="210"/>
      <c r="AD155" s="210"/>
      <c r="AE155" s="210"/>
      <c r="AF155" s="210"/>
      <c r="AG155" s="210" t="s">
        <v>211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2" x14ac:dyDescent="0.2">
      <c r="A156" s="227"/>
      <c r="B156" s="228"/>
      <c r="C156" s="257" t="s">
        <v>523</v>
      </c>
      <c r="D156" s="232"/>
      <c r="E156" s="233">
        <v>150.5</v>
      </c>
      <c r="F156" s="230"/>
      <c r="G156" s="230"/>
      <c r="H156" s="230"/>
      <c r="I156" s="230"/>
      <c r="J156" s="230"/>
      <c r="K156" s="230"/>
      <c r="L156" s="230"/>
      <c r="M156" s="230"/>
      <c r="N156" s="229"/>
      <c r="O156" s="229"/>
      <c r="P156" s="229"/>
      <c r="Q156" s="229"/>
      <c r="R156" s="230"/>
      <c r="S156" s="230"/>
      <c r="T156" s="230"/>
      <c r="U156" s="230"/>
      <c r="V156" s="230"/>
      <c r="W156" s="230"/>
      <c r="X156" s="230"/>
      <c r="Y156" s="230"/>
      <c r="Z156" s="210"/>
      <c r="AA156" s="210"/>
      <c r="AB156" s="210"/>
      <c r="AC156" s="210"/>
      <c r="AD156" s="210"/>
      <c r="AE156" s="210"/>
      <c r="AF156" s="210"/>
      <c r="AG156" s="210" t="s">
        <v>213</v>
      </c>
      <c r="AH156" s="210">
        <v>0</v>
      </c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ht="45" outlineLevel="3" x14ac:dyDescent="0.2">
      <c r="A157" s="227"/>
      <c r="B157" s="228"/>
      <c r="C157" s="257" t="s">
        <v>524</v>
      </c>
      <c r="D157" s="232"/>
      <c r="E157" s="233">
        <v>-33.387500000000003</v>
      </c>
      <c r="F157" s="230"/>
      <c r="G157" s="230"/>
      <c r="H157" s="230"/>
      <c r="I157" s="230"/>
      <c r="J157" s="230"/>
      <c r="K157" s="230"/>
      <c r="L157" s="230"/>
      <c r="M157" s="230"/>
      <c r="N157" s="229"/>
      <c r="O157" s="229"/>
      <c r="P157" s="229"/>
      <c r="Q157" s="229"/>
      <c r="R157" s="230"/>
      <c r="S157" s="230"/>
      <c r="T157" s="230"/>
      <c r="U157" s="230"/>
      <c r="V157" s="230"/>
      <c r="W157" s="230"/>
      <c r="X157" s="230"/>
      <c r="Y157" s="230"/>
      <c r="Z157" s="210"/>
      <c r="AA157" s="210"/>
      <c r="AB157" s="210"/>
      <c r="AC157" s="210"/>
      <c r="AD157" s="210"/>
      <c r="AE157" s="210"/>
      <c r="AF157" s="210"/>
      <c r="AG157" s="210" t="s">
        <v>213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x14ac:dyDescent="0.2">
      <c r="A158" s="236" t="s">
        <v>202</v>
      </c>
      <c r="B158" s="237" t="s">
        <v>91</v>
      </c>
      <c r="C158" s="255" t="s">
        <v>92</v>
      </c>
      <c r="D158" s="238"/>
      <c r="E158" s="239"/>
      <c r="F158" s="240"/>
      <c r="G158" s="241">
        <f>SUMIF(AG159:AG210,"&lt;&gt;NOR",G159:G210)</f>
        <v>0</v>
      </c>
      <c r="H158" s="235"/>
      <c r="I158" s="235">
        <f>SUM(I159:I210)</f>
        <v>0</v>
      </c>
      <c r="J158" s="235"/>
      <c r="K158" s="235">
        <f>SUM(K159:K210)</f>
        <v>0</v>
      </c>
      <c r="L158" s="235"/>
      <c r="M158" s="235">
        <f>SUM(M159:M210)</f>
        <v>0</v>
      </c>
      <c r="N158" s="234"/>
      <c r="O158" s="234">
        <f>SUM(O159:O210)</f>
        <v>13.129999999999999</v>
      </c>
      <c r="P158" s="234"/>
      <c r="Q158" s="234">
        <f>SUM(Q159:Q210)</f>
        <v>0</v>
      </c>
      <c r="R158" s="235"/>
      <c r="S158" s="235"/>
      <c r="T158" s="235"/>
      <c r="U158" s="235"/>
      <c r="V158" s="235">
        <f>SUM(V159:V210)</f>
        <v>387.58</v>
      </c>
      <c r="W158" s="235"/>
      <c r="X158" s="235"/>
      <c r="Y158" s="235"/>
      <c r="AG158" t="s">
        <v>203</v>
      </c>
    </row>
    <row r="159" spans="1:60" outlineLevel="1" x14ac:dyDescent="0.2">
      <c r="A159" s="243">
        <v>45</v>
      </c>
      <c r="B159" s="244" t="s">
        <v>525</v>
      </c>
      <c r="C159" s="256" t="s">
        <v>526</v>
      </c>
      <c r="D159" s="245" t="s">
        <v>230</v>
      </c>
      <c r="E159" s="246">
        <v>47.557499999999997</v>
      </c>
      <c r="F159" s="247"/>
      <c r="G159" s="248">
        <f>ROUND(E159*F159,2)</f>
        <v>0</v>
      </c>
      <c r="H159" s="231"/>
      <c r="I159" s="230">
        <f>ROUND(E159*H159,2)</f>
        <v>0</v>
      </c>
      <c r="J159" s="231"/>
      <c r="K159" s="230">
        <f>ROUND(E159*J159,2)</f>
        <v>0</v>
      </c>
      <c r="L159" s="230">
        <v>21</v>
      </c>
      <c r="M159" s="230">
        <f>G159*(1+L159/100)</f>
        <v>0</v>
      </c>
      <c r="N159" s="229">
        <v>2.5950000000000001E-2</v>
      </c>
      <c r="O159" s="229">
        <f>ROUND(E159*N159,2)</f>
        <v>1.23</v>
      </c>
      <c r="P159" s="229">
        <v>0</v>
      </c>
      <c r="Q159" s="229">
        <f>ROUND(E159*P159,2)</f>
        <v>0</v>
      </c>
      <c r="R159" s="230"/>
      <c r="S159" s="230" t="s">
        <v>207</v>
      </c>
      <c r="T159" s="230" t="s">
        <v>208</v>
      </c>
      <c r="U159" s="230">
        <v>0.99</v>
      </c>
      <c r="V159" s="230">
        <f>ROUND(E159*U159,2)</f>
        <v>47.08</v>
      </c>
      <c r="W159" s="230"/>
      <c r="X159" s="230" t="s">
        <v>209</v>
      </c>
      <c r="Y159" s="230" t="s">
        <v>210</v>
      </c>
      <c r="Z159" s="210"/>
      <c r="AA159" s="210"/>
      <c r="AB159" s="210"/>
      <c r="AC159" s="210"/>
      <c r="AD159" s="210"/>
      <c r="AE159" s="210"/>
      <c r="AF159" s="210"/>
      <c r="AG159" s="210" t="s">
        <v>211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2" x14ac:dyDescent="0.2">
      <c r="A160" s="227"/>
      <c r="B160" s="228"/>
      <c r="C160" s="257" t="s">
        <v>216</v>
      </c>
      <c r="D160" s="232"/>
      <c r="E160" s="233"/>
      <c r="F160" s="230"/>
      <c r="G160" s="230"/>
      <c r="H160" s="230"/>
      <c r="I160" s="230"/>
      <c r="J160" s="230"/>
      <c r="K160" s="230"/>
      <c r="L160" s="230"/>
      <c r="M160" s="230"/>
      <c r="N160" s="229"/>
      <c r="O160" s="229"/>
      <c r="P160" s="229"/>
      <c r="Q160" s="229"/>
      <c r="R160" s="230"/>
      <c r="S160" s="230"/>
      <c r="T160" s="230"/>
      <c r="U160" s="230"/>
      <c r="V160" s="230"/>
      <c r="W160" s="230"/>
      <c r="X160" s="230"/>
      <c r="Y160" s="230"/>
      <c r="Z160" s="210"/>
      <c r="AA160" s="210"/>
      <c r="AB160" s="210"/>
      <c r="AC160" s="210"/>
      <c r="AD160" s="210"/>
      <c r="AE160" s="210"/>
      <c r="AF160" s="210"/>
      <c r="AG160" s="210" t="s">
        <v>213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3" x14ac:dyDescent="0.2">
      <c r="A161" s="227"/>
      <c r="B161" s="228"/>
      <c r="C161" s="257" t="s">
        <v>527</v>
      </c>
      <c r="D161" s="232"/>
      <c r="E161" s="233">
        <v>11.827500000000001</v>
      </c>
      <c r="F161" s="230"/>
      <c r="G161" s="230"/>
      <c r="H161" s="230"/>
      <c r="I161" s="230"/>
      <c r="J161" s="230"/>
      <c r="K161" s="230"/>
      <c r="L161" s="230"/>
      <c r="M161" s="230"/>
      <c r="N161" s="229"/>
      <c r="O161" s="229"/>
      <c r="P161" s="229"/>
      <c r="Q161" s="229"/>
      <c r="R161" s="230"/>
      <c r="S161" s="230"/>
      <c r="T161" s="230"/>
      <c r="U161" s="230"/>
      <c r="V161" s="230"/>
      <c r="W161" s="230"/>
      <c r="X161" s="230"/>
      <c r="Y161" s="230"/>
      <c r="Z161" s="210"/>
      <c r="AA161" s="210"/>
      <c r="AB161" s="210"/>
      <c r="AC161" s="210"/>
      <c r="AD161" s="210"/>
      <c r="AE161" s="210"/>
      <c r="AF161" s="210"/>
      <c r="AG161" s="210" t="s">
        <v>213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3" x14ac:dyDescent="0.2">
      <c r="A162" s="227"/>
      <c r="B162" s="228"/>
      <c r="C162" s="257" t="s">
        <v>226</v>
      </c>
      <c r="D162" s="232"/>
      <c r="E162" s="233"/>
      <c r="F162" s="230"/>
      <c r="G162" s="230"/>
      <c r="H162" s="230"/>
      <c r="I162" s="230"/>
      <c r="J162" s="230"/>
      <c r="K162" s="230"/>
      <c r="L162" s="230"/>
      <c r="M162" s="230"/>
      <c r="N162" s="229"/>
      <c r="O162" s="229"/>
      <c r="P162" s="229"/>
      <c r="Q162" s="229"/>
      <c r="R162" s="230"/>
      <c r="S162" s="230"/>
      <c r="T162" s="230"/>
      <c r="U162" s="230"/>
      <c r="V162" s="230"/>
      <c r="W162" s="230"/>
      <c r="X162" s="230"/>
      <c r="Y162" s="230"/>
      <c r="Z162" s="210"/>
      <c r="AA162" s="210"/>
      <c r="AB162" s="210"/>
      <c r="AC162" s="210"/>
      <c r="AD162" s="210"/>
      <c r="AE162" s="210"/>
      <c r="AF162" s="210"/>
      <c r="AG162" s="210" t="s">
        <v>213</v>
      </c>
      <c r="AH162" s="210">
        <v>0</v>
      </c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3" x14ac:dyDescent="0.2">
      <c r="A163" s="227"/>
      <c r="B163" s="228"/>
      <c r="C163" s="257" t="s">
        <v>528</v>
      </c>
      <c r="D163" s="232"/>
      <c r="E163" s="233">
        <v>35.729999999999997</v>
      </c>
      <c r="F163" s="230"/>
      <c r="G163" s="230"/>
      <c r="H163" s="230"/>
      <c r="I163" s="230"/>
      <c r="J163" s="230"/>
      <c r="K163" s="230"/>
      <c r="L163" s="230"/>
      <c r="M163" s="230"/>
      <c r="N163" s="229"/>
      <c r="O163" s="229"/>
      <c r="P163" s="229"/>
      <c r="Q163" s="229"/>
      <c r="R163" s="230"/>
      <c r="S163" s="230"/>
      <c r="T163" s="230"/>
      <c r="U163" s="230"/>
      <c r="V163" s="230"/>
      <c r="W163" s="230"/>
      <c r="X163" s="230"/>
      <c r="Y163" s="230"/>
      <c r="Z163" s="210"/>
      <c r="AA163" s="210"/>
      <c r="AB163" s="210"/>
      <c r="AC163" s="210"/>
      <c r="AD163" s="210"/>
      <c r="AE163" s="210"/>
      <c r="AF163" s="210"/>
      <c r="AG163" s="210" t="s">
        <v>213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43">
        <v>46</v>
      </c>
      <c r="B164" s="244" t="s">
        <v>529</v>
      </c>
      <c r="C164" s="256" t="s">
        <v>530</v>
      </c>
      <c r="D164" s="245" t="s">
        <v>230</v>
      </c>
      <c r="E164" s="246">
        <v>179.20263</v>
      </c>
      <c r="F164" s="247"/>
      <c r="G164" s="248">
        <f>ROUND(E164*F164,2)</f>
        <v>0</v>
      </c>
      <c r="H164" s="231"/>
      <c r="I164" s="230">
        <f>ROUND(E164*H164,2)</f>
        <v>0</v>
      </c>
      <c r="J164" s="231"/>
      <c r="K164" s="230">
        <f>ROUND(E164*J164,2)</f>
        <v>0</v>
      </c>
      <c r="L164" s="230">
        <v>21</v>
      </c>
      <c r="M164" s="230">
        <f>G164*(1+L164/100)</f>
        <v>0</v>
      </c>
      <c r="N164" s="229">
        <v>4.7379999999999999E-2</v>
      </c>
      <c r="O164" s="229">
        <f>ROUND(E164*N164,2)</f>
        <v>8.49</v>
      </c>
      <c r="P164" s="229">
        <v>0</v>
      </c>
      <c r="Q164" s="229">
        <f>ROUND(E164*P164,2)</f>
        <v>0</v>
      </c>
      <c r="R164" s="230"/>
      <c r="S164" s="230" t="s">
        <v>207</v>
      </c>
      <c r="T164" s="230" t="s">
        <v>208</v>
      </c>
      <c r="U164" s="230">
        <v>1.2869999999999999</v>
      </c>
      <c r="V164" s="230">
        <f>ROUND(E164*U164,2)</f>
        <v>230.63</v>
      </c>
      <c r="W164" s="230"/>
      <c r="X164" s="230" t="s">
        <v>209</v>
      </c>
      <c r="Y164" s="230" t="s">
        <v>210</v>
      </c>
      <c r="Z164" s="210"/>
      <c r="AA164" s="210"/>
      <c r="AB164" s="210"/>
      <c r="AC164" s="210"/>
      <c r="AD164" s="210"/>
      <c r="AE164" s="210"/>
      <c r="AF164" s="210"/>
      <c r="AG164" s="210" t="s">
        <v>211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2" x14ac:dyDescent="0.2">
      <c r="A165" s="227"/>
      <c r="B165" s="228"/>
      <c r="C165" s="257" t="s">
        <v>216</v>
      </c>
      <c r="D165" s="232"/>
      <c r="E165" s="233"/>
      <c r="F165" s="230"/>
      <c r="G165" s="230"/>
      <c r="H165" s="230"/>
      <c r="I165" s="230"/>
      <c r="J165" s="230"/>
      <c r="K165" s="230"/>
      <c r="L165" s="230"/>
      <c r="M165" s="230"/>
      <c r="N165" s="229"/>
      <c r="O165" s="229"/>
      <c r="P165" s="229"/>
      <c r="Q165" s="229"/>
      <c r="R165" s="230"/>
      <c r="S165" s="230"/>
      <c r="T165" s="230"/>
      <c r="U165" s="230"/>
      <c r="V165" s="230"/>
      <c r="W165" s="230"/>
      <c r="X165" s="230"/>
      <c r="Y165" s="230"/>
      <c r="Z165" s="210"/>
      <c r="AA165" s="210"/>
      <c r="AB165" s="210"/>
      <c r="AC165" s="210"/>
      <c r="AD165" s="210"/>
      <c r="AE165" s="210"/>
      <c r="AF165" s="210"/>
      <c r="AG165" s="210" t="s">
        <v>213</v>
      </c>
      <c r="AH165" s="210">
        <v>0</v>
      </c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ht="22.5" outlineLevel="3" x14ac:dyDescent="0.2">
      <c r="A166" s="227"/>
      <c r="B166" s="228"/>
      <c r="C166" s="257" t="s">
        <v>531</v>
      </c>
      <c r="D166" s="232"/>
      <c r="E166" s="233">
        <v>58.166249999999998</v>
      </c>
      <c r="F166" s="230"/>
      <c r="G166" s="230"/>
      <c r="H166" s="230"/>
      <c r="I166" s="230"/>
      <c r="J166" s="230"/>
      <c r="K166" s="230"/>
      <c r="L166" s="230"/>
      <c r="M166" s="230"/>
      <c r="N166" s="229"/>
      <c r="O166" s="229"/>
      <c r="P166" s="229"/>
      <c r="Q166" s="229"/>
      <c r="R166" s="230"/>
      <c r="S166" s="230"/>
      <c r="T166" s="230"/>
      <c r="U166" s="230"/>
      <c r="V166" s="230"/>
      <c r="W166" s="230"/>
      <c r="X166" s="230"/>
      <c r="Y166" s="230"/>
      <c r="Z166" s="210"/>
      <c r="AA166" s="210"/>
      <c r="AB166" s="210"/>
      <c r="AC166" s="210"/>
      <c r="AD166" s="210"/>
      <c r="AE166" s="210"/>
      <c r="AF166" s="210"/>
      <c r="AG166" s="210" t="s">
        <v>213</v>
      </c>
      <c r="AH166" s="210">
        <v>0</v>
      </c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3" x14ac:dyDescent="0.2">
      <c r="A167" s="227"/>
      <c r="B167" s="228"/>
      <c r="C167" s="257" t="s">
        <v>532</v>
      </c>
      <c r="D167" s="232"/>
      <c r="E167" s="233">
        <v>29.567</v>
      </c>
      <c r="F167" s="230"/>
      <c r="G167" s="230"/>
      <c r="H167" s="230"/>
      <c r="I167" s="230"/>
      <c r="J167" s="230"/>
      <c r="K167" s="230"/>
      <c r="L167" s="230"/>
      <c r="M167" s="230"/>
      <c r="N167" s="229"/>
      <c r="O167" s="229"/>
      <c r="P167" s="229"/>
      <c r="Q167" s="229"/>
      <c r="R167" s="230"/>
      <c r="S167" s="230"/>
      <c r="T167" s="230"/>
      <c r="U167" s="230"/>
      <c r="V167" s="230"/>
      <c r="W167" s="230"/>
      <c r="X167" s="230"/>
      <c r="Y167" s="230"/>
      <c r="Z167" s="210"/>
      <c r="AA167" s="210"/>
      <c r="AB167" s="210"/>
      <c r="AC167" s="210"/>
      <c r="AD167" s="210"/>
      <c r="AE167" s="210"/>
      <c r="AF167" s="210"/>
      <c r="AG167" s="210" t="s">
        <v>213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ht="22.5" outlineLevel="3" x14ac:dyDescent="0.2">
      <c r="A168" s="227"/>
      <c r="B168" s="228"/>
      <c r="C168" s="257" t="s">
        <v>533</v>
      </c>
      <c r="D168" s="232"/>
      <c r="E168" s="233">
        <v>13.00938</v>
      </c>
      <c r="F168" s="230"/>
      <c r="G168" s="230"/>
      <c r="H168" s="230"/>
      <c r="I168" s="230"/>
      <c r="J168" s="230"/>
      <c r="K168" s="230"/>
      <c r="L168" s="230"/>
      <c r="M168" s="230"/>
      <c r="N168" s="229"/>
      <c r="O168" s="229"/>
      <c r="P168" s="229"/>
      <c r="Q168" s="229"/>
      <c r="R168" s="230"/>
      <c r="S168" s="230"/>
      <c r="T168" s="230"/>
      <c r="U168" s="230"/>
      <c r="V168" s="230"/>
      <c r="W168" s="230"/>
      <c r="X168" s="230"/>
      <c r="Y168" s="230"/>
      <c r="Z168" s="210"/>
      <c r="AA168" s="210"/>
      <c r="AB168" s="210"/>
      <c r="AC168" s="210"/>
      <c r="AD168" s="210"/>
      <c r="AE168" s="210"/>
      <c r="AF168" s="210"/>
      <c r="AG168" s="210" t="s">
        <v>213</v>
      </c>
      <c r="AH168" s="210">
        <v>0</v>
      </c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ht="22.5" outlineLevel="3" x14ac:dyDescent="0.2">
      <c r="A169" s="227"/>
      <c r="B169" s="228"/>
      <c r="C169" s="257" t="s">
        <v>534</v>
      </c>
      <c r="D169" s="232"/>
      <c r="E169" s="233">
        <v>5.5575000000000001</v>
      </c>
      <c r="F169" s="230"/>
      <c r="G169" s="230"/>
      <c r="H169" s="230"/>
      <c r="I169" s="230"/>
      <c r="J169" s="230"/>
      <c r="K169" s="230"/>
      <c r="L169" s="230"/>
      <c r="M169" s="230"/>
      <c r="N169" s="229"/>
      <c r="O169" s="229"/>
      <c r="P169" s="229"/>
      <c r="Q169" s="229"/>
      <c r="R169" s="230"/>
      <c r="S169" s="230"/>
      <c r="T169" s="230"/>
      <c r="U169" s="230"/>
      <c r="V169" s="230"/>
      <c r="W169" s="230"/>
      <c r="X169" s="230"/>
      <c r="Y169" s="230"/>
      <c r="Z169" s="210"/>
      <c r="AA169" s="210"/>
      <c r="AB169" s="210"/>
      <c r="AC169" s="210"/>
      <c r="AD169" s="210"/>
      <c r="AE169" s="210"/>
      <c r="AF169" s="210"/>
      <c r="AG169" s="210" t="s">
        <v>213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3" x14ac:dyDescent="0.2">
      <c r="A170" s="227"/>
      <c r="B170" s="228"/>
      <c r="C170" s="257" t="s">
        <v>226</v>
      </c>
      <c r="D170" s="232"/>
      <c r="E170" s="233"/>
      <c r="F170" s="230"/>
      <c r="G170" s="230"/>
      <c r="H170" s="230"/>
      <c r="I170" s="230"/>
      <c r="J170" s="230"/>
      <c r="K170" s="230"/>
      <c r="L170" s="230"/>
      <c r="M170" s="230"/>
      <c r="N170" s="229"/>
      <c r="O170" s="229"/>
      <c r="P170" s="229"/>
      <c r="Q170" s="229"/>
      <c r="R170" s="230"/>
      <c r="S170" s="230"/>
      <c r="T170" s="230"/>
      <c r="U170" s="230"/>
      <c r="V170" s="230"/>
      <c r="W170" s="230"/>
      <c r="X170" s="230"/>
      <c r="Y170" s="230"/>
      <c r="Z170" s="210"/>
      <c r="AA170" s="210"/>
      <c r="AB170" s="210"/>
      <c r="AC170" s="210"/>
      <c r="AD170" s="210"/>
      <c r="AE170" s="210"/>
      <c r="AF170" s="210"/>
      <c r="AG170" s="210" t="s">
        <v>213</v>
      </c>
      <c r="AH170" s="210">
        <v>0</v>
      </c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ht="22.5" outlineLevel="3" x14ac:dyDescent="0.2">
      <c r="A171" s="227"/>
      <c r="B171" s="228"/>
      <c r="C171" s="257" t="s">
        <v>535</v>
      </c>
      <c r="D171" s="232"/>
      <c r="E171" s="233">
        <v>26.922499999999999</v>
      </c>
      <c r="F171" s="230"/>
      <c r="G171" s="230"/>
      <c r="H171" s="230"/>
      <c r="I171" s="230"/>
      <c r="J171" s="230"/>
      <c r="K171" s="230"/>
      <c r="L171" s="230"/>
      <c r="M171" s="230"/>
      <c r="N171" s="229"/>
      <c r="O171" s="229"/>
      <c r="P171" s="229"/>
      <c r="Q171" s="229"/>
      <c r="R171" s="230"/>
      <c r="S171" s="230"/>
      <c r="T171" s="230"/>
      <c r="U171" s="230"/>
      <c r="V171" s="230"/>
      <c r="W171" s="230"/>
      <c r="X171" s="230"/>
      <c r="Y171" s="230"/>
      <c r="Z171" s="210"/>
      <c r="AA171" s="210"/>
      <c r="AB171" s="210"/>
      <c r="AC171" s="210"/>
      <c r="AD171" s="210"/>
      <c r="AE171" s="210"/>
      <c r="AF171" s="210"/>
      <c r="AG171" s="210" t="s">
        <v>213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ht="22.5" outlineLevel="3" x14ac:dyDescent="0.2">
      <c r="A172" s="227"/>
      <c r="B172" s="228"/>
      <c r="C172" s="257" t="s">
        <v>536</v>
      </c>
      <c r="D172" s="232"/>
      <c r="E172" s="233">
        <v>28.9025</v>
      </c>
      <c r="F172" s="230"/>
      <c r="G172" s="230"/>
      <c r="H172" s="230"/>
      <c r="I172" s="230"/>
      <c r="J172" s="230"/>
      <c r="K172" s="230"/>
      <c r="L172" s="230"/>
      <c r="M172" s="230"/>
      <c r="N172" s="229"/>
      <c r="O172" s="229"/>
      <c r="P172" s="229"/>
      <c r="Q172" s="229"/>
      <c r="R172" s="230"/>
      <c r="S172" s="230"/>
      <c r="T172" s="230"/>
      <c r="U172" s="230"/>
      <c r="V172" s="230"/>
      <c r="W172" s="230"/>
      <c r="X172" s="230"/>
      <c r="Y172" s="230"/>
      <c r="Z172" s="210"/>
      <c r="AA172" s="210"/>
      <c r="AB172" s="210"/>
      <c r="AC172" s="210"/>
      <c r="AD172" s="210"/>
      <c r="AE172" s="210"/>
      <c r="AF172" s="210"/>
      <c r="AG172" s="210" t="s">
        <v>213</v>
      </c>
      <c r="AH172" s="210">
        <v>0</v>
      </c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ht="22.5" outlineLevel="3" x14ac:dyDescent="0.2">
      <c r="A173" s="227"/>
      <c r="B173" s="228"/>
      <c r="C173" s="257" t="s">
        <v>537</v>
      </c>
      <c r="D173" s="232"/>
      <c r="E173" s="233">
        <v>17.077500000000001</v>
      </c>
      <c r="F173" s="230"/>
      <c r="G173" s="230"/>
      <c r="H173" s="230"/>
      <c r="I173" s="230"/>
      <c r="J173" s="230"/>
      <c r="K173" s="230"/>
      <c r="L173" s="230"/>
      <c r="M173" s="230"/>
      <c r="N173" s="229"/>
      <c r="O173" s="229"/>
      <c r="P173" s="229"/>
      <c r="Q173" s="229"/>
      <c r="R173" s="230"/>
      <c r="S173" s="230"/>
      <c r="T173" s="230"/>
      <c r="U173" s="230"/>
      <c r="V173" s="230"/>
      <c r="W173" s="230"/>
      <c r="X173" s="230"/>
      <c r="Y173" s="230"/>
      <c r="Z173" s="210"/>
      <c r="AA173" s="210"/>
      <c r="AB173" s="210"/>
      <c r="AC173" s="210"/>
      <c r="AD173" s="210"/>
      <c r="AE173" s="210"/>
      <c r="AF173" s="210"/>
      <c r="AG173" s="210" t="s">
        <v>213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43">
        <v>47</v>
      </c>
      <c r="B174" s="244" t="s">
        <v>538</v>
      </c>
      <c r="C174" s="256" t="s">
        <v>539</v>
      </c>
      <c r="D174" s="245" t="s">
        <v>230</v>
      </c>
      <c r="E174" s="246">
        <v>26.04</v>
      </c>
      <c r="F174" s="247"/>
      <c r="G174" s="248">
        <f>ROUND(E174*F174,2)</f>
        <v>0</v>
      </c>
      <c r="H174" s="231"/>
      <c r="I174" s="230">
        <f>ROUND(E174*H174,2)</f>
        <v>0</v>
      </c>
      <c r="J174" s="231"/>
      <c r="K174" s="230">
        <f>ROUND(E174*J174,2)</f>
        <v>0</v>
      </c>
      <c r="L174" s="230">
        <v>21</v>
      </c>
      <c r="M174" s="230">
        <f>G174*(1+L174/100)</f>
        <v>0</v>
      </c>
      <c r="N174" s="229">
        <v>4.7800000000000002E-2</v>
      </c>
      <c r="O174" s="229">
        <f>ROUND(E174*N174,2)</f>
        <v>1.24</v>
      </c>
      <c r="P174" s="229">
        <v>0</v>
      </c>
      <c r="Q174" s="229">
        <f>ROUND(E174*P174,2)</f>
        <v>0</v>
      </c>
      <c r="R174" s="230"/>
      <c r="S174" s="230" t="s">
        <v>207</v>
      </c>
      <c r="T174" s="230" t="s">
        <v>208</v>
      </c>
      <c r="U174" s="230">
        <v>1.2869999999999999</v>
      </c>
      <c r="V174" s="230">
        <f>ROUND(E174*U174,2)</f>
        <v>33.51</v>
      </c>
      <c r="W174" s="230"/>
      <c r="X174" s="230" t="s">
        <v>209</v>
      </c>
      <c r="Y174" s="230" t="s">
        <v>210</v>
      </c>
      <c r="Z174" s="210"/>
      <c r="AA174" s="210"/>
      <c r="AB174" s="210"/>
      <c r="AC174" s="210"/>
      <c r="AD174" s="210"/>
      <c r="AE174" s="210"/>
      <c r="AF174" s="210"/>
      <c r="AG174" s="210" t="s">
        <v>211</v>
      </c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2" x14ac:dyDescent="0.2">
      <c r="A175" s="227"/>
      <c r="B175" s="228"/>
      <c r="C175" s="257" t="s">
        <v>216</v>
      </c>
      <c r="D175" s="232"/>
      <c r="E175" s="233"/>
      <c r="F175" s="230"/>
      <c r="G175" s="230"/>
      <c r="H175" s="230"/>
      <c r="I175" s="230"/>
      <c r="J175" s="230"/>
      <c r="K175" s="230"/>
      <c r="L175" s="230"/>
      <c r="M175" s="230"/>
      <c r="N175" s="229"/>
      <c r="O175" s="229"/>
      <c r="P175" s="229"/>
      <c r="Q175" s="229"/>
      <c r="R175" s="230"/>
      <c r="S175" s="230"/>
      <c r="T175" s="230"/>
      <c r="U175" s="230"/>
      <c r="V175" s="230"/>
      <c r="W175" s="230"/>
      <c r="X175" s="230"/>
      <c r="Y175" s="230"/>
      <c r="Z175" s="210"/>
      <c r="AA175" s="210"/>
      <c r="AB175" s="210"/>
      <c r="AC175" s="210"/>
      <c r="AD175" s="210"/>
      <c r="AE175" s="210"/>
      <c r="AF175" s="210"/>
      <c r="AG175" s="210" t="s">
        <v>213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3" x14ac:dyDescent="0.2">
      <c r="A176" s="227"/>
      <c r="B176" s="228"/>
      <c r="C176" s="257" t="s">
        <v>540</v>
      </c>
      <c r="D176" s="232"/>
      <c r="E176" s="233">
        <v>17.670000000000002</v>
      </c>
      <c r="F176" s="230"/>
      <c r="G176" s="230"/>
      <c r="H176" s="230"/>
      <c r="I176" s="230"/>
      <c r="J176" s="230"/>
      <c r="K176" s="230"/>
      <c r="L176" s="230"/>
      <c r="M176" s="230"/>
      <c r="N176" s="229"/>
      <c r="O176" s="229"/>
      <c r="P176" s="229"/>
      <c r="Q176" s="229"/>
      <c r="R176" s="230"/>
      <c r="S176" s="230"/>
      <c r="T176" s="230"/>
      <c r="U176" s="230"/>
      <c r="V176" s="230"/>
      <c r="W176" s="230"/>
      <c r="X176" s="230"/>
      <c r="Y176" s="230"/>
      <c r="Z176" s="210"/>
      <c r="AA176" s="210"/>
      <c r="AB176" s="210"/>
      <c r="AC176" s="210"/>
      <c r="AD176" s="210"/>
      <c r="AE176" s="210"/>
      <c r="AF176" s="210"/>
      <c r="AG176" s="210" t="s">
        <v>213</v>
      </c>
      <c r="AH176" s="210">
        <v>0</v>
      </c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3" x14ac:dyDescent="0.2">
      <c r="A177" s="227"/>
      <c r="B177" s="228"/>
      <c r="C177" s="257" t="s">
        <v>226</v>
      </c>
      <c r="D177" s="232"/>
      <c r="E177" s="233"/>
      <c r="F177" s="230"/>
      <c r="G177" s="230"/>
      <c r="H177" s="230"/>
      <c r="I177" s="230"/>
      <c r="J177" s="230"/>
      <c r="K177" s="230"/>
      <c r="L177" s="230"/>
      <c r="M177" s="230"/>
      <c r="N177" s="229"/>
      <c r="O177" s="229"/>
      <c r="P177" s="229"/>
      <c r="Q177" s="229"/>
      <c r="R177" s="230"/>
      <c r="S177" s="230"/>
      <c r="T177" s="230"/>
      <c r="U177" s="230"/>
      <c r="V177" s="230"/>
      <c r="W177" s="230"/>
      <c r="X177" s="230"/>
      <c r="Y177" s="230"/>
      <c r="Z177" s="210"/>
      <c r="AA177" s="210"/>
      <c r="AB177" s="210"/>
      <c r="AC177" s="210"/>
      <c r="AD177" s="210"/>
      <c r="AE177" s="210"/>
      <c r="AF177" s="210"/>
      <c r="AG177" s="210" t="s">
        <v>213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3" x14ac:dyDescent="0.2">
      <c r="A178" s="227"/>
      <c r="B178" s="228"/>
      <c r="C178" s="257" t="s">
        <v>541</v>
      </c>
      <c r="D178" s="232"/>
      <c r="E178" s="233">
        <v>8.3699999999999992</v>
      </c>
      <c r="F178" s="230"/>
      <c r="G178" s="230"/>
      <c r="H178" s="230"/>
      <c r="I178" s="230"/>
      <c r="J178" s="230"/>
      <c r="K178" s="230"/>
      <c r="L178" s="230"/>
      <c r="M178" s="230"/>
      <c r="N178" s="229"/>
      <c r="O178" s="229"/>
      <c r="P178" s="229"/>
      <c r="Q178" s="229"/>
      <c r="R178" s="230"/>
      <c r="S178" s="230"/>
      <c r="T178" s="230"/>
      <c r="U178" s="230"/>
      <c r="V178" s="230"/>
      <c r="W178" s="230"/>
      <c r="X178" s="230"/>
      <c r="Y178" s="230"/>
      <c r="Z178" s="210"/>
      <c r="AA178" s="210"/>
      <c r="AB178" s="210"/>
      <c r="AC178" s="210"/>
      <c r="AD178" s="210"/>
      <c r="AE178" s="210"/>
      <c r="AF178" s="210"/>
      <c r="AG178" s="210" t="s">
        <v>213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43">
        <v>48</v>
      </c>
      <c r="B179" s="244" t="s">
        <v>542</v>
      </c>
      <c r="C179" s="256" t="s">
        <v>543</v>
      </c>
      <c r="D179" s="245" t="s">
        <v>230</v>
      </c>
      <c r="E179" s="246">
        <v>10.545</v>
      </c>
      <c r="F179" s="247"/>
      <c r="G179" s="248">
        <f>ROUND(E179*F179,2)</f>
        <v>0</v>
      </c>
      <c r="H179" s="231"/>
      <c r="I179" s="230">
        <f>ROUND(E179*H179,2)</f>
        <v>0</v>
      </c>
      <c r="J179" s="231"/>
      <c r="K179" s="230">
        <f>ROUND(E179*J179,2)</f>
        <v>0</v>
      </c>
      <c r="L179" s="230">
        <v>21</v>
      </c>
      <c r="M179" s="230">
        <f>G179*(1+L179/100)</f>
        <v>0</v>
      </c>
      <c r="N179" s="229">
        <v>5.0889999999999998E-2</v>
      </c>
      <c r="O179" s="229">
        <f>ROUND(E179*N179,2)</f>
        <v>0.54</v>
      </c>
      <c r="P179" s="229">
        <v>0</v>
      </c>
      <c r="Q179" s="229">
        <f>ROUND(E179*P179,2)</f>
        <v>0</v>
      </c>
      <c r="R179" s="230"/>
      <c r="S179" s="230" t="s">
        <v>207</v>
      </c>
      <c r="T179" s="230" t="s">
        <v>208</v>
      </c>
      <c r="U179" s="230">
        <v>1.673</v>
      </c>
      <c r="V179" s="230">
        <f>ROUND(E179*U179,2)</f>
        <v>17.64</v>
      </c>
      <c r="W179" s="230"/>
      <c r="X179" s="230" t="s">
        <v>209</v>
      </c>
      <c r="Y179" s="230" t="s">
        <v>210</v>
      </c>
      <c r="Z179" s="210"/>
      <c r="AA179" s="210"/>
      <c r="AB179" s="210"/>
      <c r="AC179" s="210"/>
      <c r="AD179" s="210"/>
      <c r="AE179" s="210"/>
      <c r="AF179" s="210"/>
      <c r="AG179" s="210" t="s">
        <v>211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2" x14ac:dyDescent="0.2">
      <c r="A180" s="227"/>
      <c r="B180" s="228"/>
      <c r="C180" s="257" t="s">
        <v>216</v>
      </c>
      <c r="D180" s="232"/>
      <c r="E180" s="233"/>
      <c r="F180" s="230"/>
      <c r="G180" s="230"/>
      <c r="H180" s="230"/>
      <c r="I180" s="230"/>
      <c r="J180" s="230"/>
      <c r="K180" s="230"/>
      <c r="L180" s="230"/>
      <c r="M180" s="230"/>
      <c r="N180" s="229"/>
      <c r="O180" s="229"/>
      <c r="P180" s="229"/>
      <c r="Q180" s="229"/>
      <c r="R180" s="230"/>
      <c r="S180" s="230"/>
      <c r="T180" s="230"/>
      <c r="U180" s="230"/>
      <c r="V180" s="230"/>
      <c r="W180" s="230"/>
      <c r="X180" s="230"/>
      <c r="Y180" s="230"/>
      <c r="Z180" s="210"/>
      <c r="AA180" s="210"/>
      <c r="AB180" s="210"/>
      <c r="AC180" s="210"/>
      <c r="AD180" s="210"/>
      <c r="AE180" s="210"/>
      <c r="AF180" s="210"/>
      <c r="AG180" s="210" t="s">
        <v>213</v>
      </c>
      <c r="AH180" s="210">
        <v>0</v>
      </c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3" x14ac:dyDescent="0.2">
      <c r="A181" s="227"/>
      <c r="B181" s="228"/>
      <c r="C181" s="257" t="s">
        <v>544</v>
      </c>
      <c r="D181" s="232"/>
      <c r="E181" s="233">
        <v>5.415</v>
      </c>
      <c r="F181" s="230"/>
      <c r="G181" s="230"/>
      <c r="H181" s="230"/>
      <c r="I181" s="230"/>
      <c r="J181" s="230"/>
      <c r="K181" s="230"/>
      <c r="L181" s="230"/>
      <c r="M181" s="230"/>
      <c r="N181" s="229"/>
      <c r="O181" s="229"/>
      <c r="P181" s="229"/>
      <c r="Q181" s="229"/>
      <c r="R181" s="230"/>
      <c r="S181" s="230"/>
      <c r="T181" s="230"/>
      <c r="U181" s="230"/>
      <c r="V181" s="230"/>
      <c r="W181" s="230"/>
      <c r="X181" s="230"/>
      <c r="Y181" s="230"/>
      <c r="Z181" s="210"/>
      <c r="AA181" s="210"/>
      <c r="AB181" s="210"/>
      <c r="AC181" s="210"/>
      <c r="AD181" s="210"/>
      <c r="AE181" s="210"/>
      <c r="AF181" s="210"/>
      <c r="AG181" s="210" t="s">
        <v>213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3" x14ac:dyDescent="0.2">
      <c r="A182" s="227"/>
      <c r="B182" s="228"/>
      <c r="C182" s="257" t="s">
        <v>226</v>
      </c>
      <c r="D182" s="232"/>
      <c r="E182" s="233"/>
      <c r="F182" s="230"/>
      <c r="G182" s="230"/>
      <c r="H182" s="230"/>
      <c r="I182" s="230"/>
      <c r="J182" s="230"/>
      <c r="K182" s="230"/>
      <c r="L182" s="230"/>
      <c r="M182" s="230"/>
      <c r="N182" s="229"/>
      <c r="O182" s="229"/>
      <c r="P182" s="229"/>
      <c r="Q182" s="229"/>
      <c r="R182" s="230"/>
      <c r="S182" s="230"/>
      <c r="T182" s="230"/>
      <c r="U182" s="230"/>
      <c r="V182" s="230"/>
      <c r="W182" s="230"/>
      <c r="X182" s="230"/>
      <c r="Y182" s="230"/>
      <c r="Z182" s="210"/>
      <c r="AA182" s="210"/>
      <c r="AB182" s="210"/>
      <c r="AC182" s="210"/>
      <c r="AD182" s="210"/>
      <c r="AE182" s="210"/>
      <c r="AF182" s="210"/>
      <c r="AG182" s="210" t="s">
        <v>213</v>
      </c>
      <c r="AH182" s="210">
        <v>0</v>
      </c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3" x14ac:dyDescent="0.2">
      <c r="A183" s="227"/>
      <c r="B183" s="228"/>
      <c r="C183" s="257" t="s">
        <v>545</v>
      </c>
      <c r="D183" s="232"/>
      <c r="E183" s="233">
        <v>5.13</v>
      </c>
      <c r="F183" s="230"/>
      <c r="G183" s="230"/>
      <c r="H183" s="230"/>
      <c r="I183" s="230"/>
      <c r="J183" s="230"/>
      <c r="K183" s="230"/>
      <c r="L183" s="230"/>
      <c r="M183" s="230"/>
      <c r="N183" s="229"/>
      <c r="O183" s="229"/>
      <c r="P183" s="229"/>
      <c r="Q183" s="229"/>
      <c r="R183" s="230"/>
      <c r="S183" s="230"/>
      <c r="T183" s="230"/>
      <c r="U183" s="230"/>
      <c r="V183" s="230"/>
      <c r="W183" s="230"/>
      <c r="X183" s="230"/>
      <c r="Y183" s="230"/>
      <c r="Z183" s="210"/>
      <c r="AA183" s="210"/>
      <c r="AB183" s="210"/>
      <c r="AC183" s="210"/>
      <c r="AD183" s="210"/>
      <c r="AE183" s="210"/>
      <c r="AF183" s="210"/>
      <c r="AG183" s="210" t="s">
        <v>213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49">
        <v>49</v>
      </c>
      <c r="B184" s="250" t="s">
        <v>546</v>
      </c>
      <c r="C184" s="258" t="s">
        <v>547</v>
      </c>
      <c r="D184" s="251" t="s">
        <v>260</v>
      </c>
      <c r="E184" s="252">
        <v>19</v>
      </c>
      <c r="F184" s="253"/>
      <c r="G184" s="254">
        <f>ROUND(E184*F184,2)</f>
        <v>0</v>
      </c>
      <c r="H184" s="231"/>
      <c r="I184" s="230">
        <f>ROUND(E184*H184,2)</f>
        <v>0</v>
      </c>
      <c r="J184" s="231"/>
      <c r="K184" s="230">
        <f>ROUND(E184*J184,2)</f>
        <v>0</v>
      </c>
      <c r="L184" s="230">
        <v>21</v>
      </c>
      <c r="M184" s="230">
        <f>G184*(1+L184/100)</f>
        <v>0</v>
      </c>
      <c r="N184" s="229">
        <v>6.3200000000000001E-3</v>
      </c>
      <c r="O184" s="229">
        <f>ROUND(E184*N184,2)</f>
        <v>0.12</v>
      </c>
      <c r="P184" s="229">
        <v>0</v>
      </c>
      <c r="Q184" s="229">
        <f>ROUND(E184*P184,2)</f>
        <v>0</v>
      </c>
      <c r="R184" s="230"/>
      <c r="S184" s="230" t="s">
        <v>207</v>
      </c>
      <c r="T184" s="230" t="s">
        <v>208</v>
      </c>
      <c r="U184" s="230">
        <v>0.96</v>
      </c>
      <c r="V184" s="230">
        <f>ROUND(E184*U184,2)</f>
        <v>18.239999999999998</v>
      </c>
      <c r="W184" s="230"/>
      <c r="X184" s="230" t="s">
        <v>209</v>
      </c>
      <c r="Y184" s="230" t="s">
        <v>210</v>
      </c>
      <c r="Z184" s="210"/>
      <c r="AA184" s="210"/>
      <c r="AB184" s="210"/>
      <c r="AC184" s="210"/>
      <c r="AD184" s="210"/>
      <c r="AE184" s="210"/>
      <c r="AF184" s="210"/>
      <c r="AG184" s="210" t="s">
        <v>211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ht="22.5" outlineLevel="1" x14ac:dyDescent="0.2">
      <c r="A185" s="243">
        <v>50</v>
      </c>
      <c r="B185" s="244" t="s">
        <v>548</v>
      </c>
      <c r="C185" s="256" t="s">
        <v>549</v>
      </c>
      <c r="D185" s="245" t="s">
        <v>230</v>
      </c>
      <c r="E185" s="246">
        <v>136.83563000000001</v>
      </c>
      <c r="F185" s="247"/>
      <c r="G185" s="248">
        <f>ROUND(E185*F185,2)</f>
        <v>0</v>
      </c>
      <c r="H185" s="231"/>
      <c r="I185" s="230">
        <f>ROUND(E185*H185,2)</f>
        <v>0</v>
      </c>
      <c r="J185" s="231"/>
      <c r="K185" s="230">
        <f>ROUND(E185*J185,2)</f>
        <v>0</v>
      </c>
      <c r="L185" s="230">
        <v>21</v>
      </c>
      <c r="M185" s="230">
        <f>G185*(1+L185/100)</f>
        <v>0</v>
      </c>
      <c r="N185" s="229">
        <v>0</v>
      </c>
      <c r="O185" s="229">
        <f>ROUND(E185*N185,2)</f>
        <v>0</v>
      </c>
      <c r="P185" s="229">
        <v>0</v>
      </c>
      <c r="Q185" s="229">
        <f>ROUND(E185*P185,2)</f>
        <v>0</v>
      </c>
      <c r="R185" s="230"/>
      <c r="S185" s="230" t="s">
        <v>207</v>
      </c>
      <c r="T185" s="230" t="s">
        <v>208</v>
      </c>
      <c r="U185" s="230">
        <v>0</v>
      </c>
      <c r="V185" s="230">
        <f>ROUND(E185*U185,2)</f>
        <v>0</v>
      </c>
      <c r="W185" s="230"/>
      <c r="X185" s="230" t="s">
        <v>209</v>
      </c>
      <c r="Y185" s="230" t="s">
        <v>210</v>
      </c>
      <c r="Z185" s="210"/>
      <c r="AA185" s="210"/>
      <c r="AB185" s="210"/>
      <c r="AC185" s="210"/>
      <c r="AD185" s="210"/>
      <c r="AE185" s="210"/>
      <c r="AF185" s="210"/>
      <c r="AG185" s="210" t="s">
        <v>211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2" x14ac:dyDescent="0.2">
      <c r="A186" s="227"/>
      <c r="B186" s="228"/>
      <c r="C186" s="257" t="s">
        <v>216</v>
      </c>
      <c r="D186" s="232"/>
      <c r="E186" s="233"/>
      <c r="F186" s="230"/>
      <c r="G186" s="230"/>
      <c r="H186" s="230"/>
      <c r="I186" s="230"/>
      <c r="J186" s="230"/>
      <c r="K186" s="230"/>
      <c r="L186" s="230"/>
      <c r="M186" s="230"/>
      <c r="N186" s="229"/>
      <c r="O186" s="229"/>
      <c r="P186" s="229"/>
      <c r="Q186" s="229"/>
      <c r="R186" s="230"/>
      <c r="S186" s="230"/>
      <c r="T186" s="230"/>
      <c r="U186" s="230"/>
      <c r="V186" s="230"/>
      <c r="W186" s="230"/>
      <c r="X186" s="230"/>
      <c r="Y186" s="230"/>
      <c r="Z186" s="210"/>
      <c r="AA186" s="210"/>
      <c r="AB186" s="210"/>
      <c r="AC186" s="210"/>
      <c r="AD186" s="210"/>
      <c r="AE186" s="210"/>
      <c r="AF186" s="210"/>
      <c r="AG186" s="210" t="s">
        <v>213</v>
      </c>
      <c r="AH186" s="210">
        <v>0</v>
      </c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ht="22.5" outlineLevel="3" x14ac:dyDescent="0.2">
      <c r="A187" s="227"/>
      <c r="B187" s="228"/>
      <c r="C187" s="257" t="s">
        <v>533</v>
      </c>
      <c r="D187" s="232"/>
      <c r="E187" s="233">
        <v>13.00938</v>
      </c>
      <c r="F187" s="230"/>
      <c r="G187" s="230"/>
      <c r="H187" s="230"/>
      <c r="I187" s="230"/>
      <c r="J187" s="230"/>
      <c r="K187" s="230"/>
      <c r="L187" s="230"/>
      <c r="M187" s="230"/>
      <c r="N187" s="229"/>
      <c r="O187" s="229"/>
      <c r="P187" s="229"/>
      <c r="Q187" s="229"/>
      <c r="R187" s="230"/>
      <c r="S187" s="230"/>
      <c r="T187" s="230"/>
      <c r="U187" s="230"/>
      <c r="V187" s="230"/>
      <c r="W187" s="230"/>
      <c r="X187" s="230"/>
      <c r="Y187" s="230"/>
      <c r="Z187" s="210"/>
      <c r="AA187" s="210"/>
      <c r="AB187" s="210"/>
      <c r="AC187" s="210"/>
      <c r="AD187" s="210"/>
      <c r="AE187" s="210"/>
      <c r="AF187" s="210"/>
      <c r="AG187" s="210" t="s">
        <v>213</v>
      </c>
      <c r="AH187" s="210">
        <v>0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ht="22.5" outlineLevel="3" x14ac:dyDescent="0.2">
      <c r="A188" s="227"/>
      <c r="B188" s="228"/>
      <c r="C188" s="257" t="s">
        <v>550</v>
      </c>
      <c r="D188" s="232"/>
      <c r="E188" s="233">
        <v>11.115</v>
      </c>
      <c r="F188" s="230"/>
      <c r="G188" s="230"/>
      <c r="H188" s="230"/>
      <c r="I188" s="230"/>
      <c r="J188" s="230"/>
      <c r="K188" s="230"/>
      <c r="L188" s="230"/>
      <c r="M188" s="230"/>
      <c r="N188" s="229"/>
      <c r="O188" s="229"/>
      <c r="P188" s="229"/>
      <c r="Q188" s="229"/>
      <c r="R188" s="230"/>
      <c r="S188" s="230"/>
      <c r="T188" s="230"/>
      <c r="U188" s="230"/>
      <c r="V188" s="230"/>
      <c r="W188" s="230"/>
      <c r="X188" s="230"/>
      <c r="Y188" s="230"/>
      <c r="Z188" s="210"/>
      <c r="AA188" s="210"/>
      <c r="AB188" s="210"/>
      <c r="AC188" s="210"/>
      <c r="AD188" s="210"/>
      <c r="AE188" s="210"/>
      <c r="AF188" s="210"/>
      <c r="AG188" s="210" t="s">
        <v>213</v>
      </c>
      <c r="AH188" s="210">
        <v>0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3" x14ac:dyDescent="0.2">
      <c r="A189" s="227"/>
      <c r="B189" s="228"/>
      <c r="C189" s="257" t="s">
        <v>226</v>
      </c>
      <c r="D189" s="232"/>
      <c r="E189" s="233"/>
      <c r="F189" s="230"/>
      <c r="G189" s="230"/>
      <c r="H189" s="230"/>
      <c r="I189" s="230"/>
      <c r="J189" s="230"/>
      <c r="K189" s="230"/>
      <c r="L189" s="230"/>
      <c r="M189" s="230"/>
      <c r="N189" s="229"/>
      <c r="O189" s="229"/>
      <c r="P189" s="229"/>
      <c r="Q189" s="229"/>
      <c r="R189" s="230"/>
      <c r="S189" s="230"/>
      <c r="T189" s="230"/>
      <c r="U189" s="230"/>
      <c r="V189" s="230"/>
      <c r="W189" s="230"/>
      <c r="X189" s="230"/>
      <c r="Y189" s="230"/>
      <c r="Z189" s="210"/>
      <c r="AA189" s="210"/>
      <c r="AB189" s="210"/>
      <c r="AC189" s="210"/>
      <c r="AD189" s="210"/>
      <c r="AE189" s="210"/>
      <c r="AF189" s="210"/>
      <c r="AG189" s="210" t="s">
        <v>213</v>
      </c>
      <c r="AH189" s="210">
        <v>0</v>
      </c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ht="22.5" outlineLevel="3" x14ac:dyDescent="0.2">
      <c r="A190" s="227"/>
      <c r="B190" s="228"/>
      <c r="C190" s="257" t="s">
        <v>537</v>
      </c>
      <c r="D190" s="232"/>
      <c r="E190" s="233">
        <v>17.077500000000001</v>
      </c>
      <c r="F190" s="230"/>
      <c r="G190" s="230"/>
      <c r="H190" s="230"/>
      <c r="I190" s="230"/>
      <c r="J190" s="230"/>
      <c r="K190" s="230"/>
      <c r="L190" s="230"/>
      <c r="M190" s="230"/>
      <c r="N190" s="229"/>
      <c r="O190" s="229"/>
      <c r="P190" s="229"/>
      <c r="Q190" s="229"/>
      <c r="R190" s="230"/>
      <c r="S190" s="230"/>
      <c r="T190" s="230"/>
      <c r="U190" s="230"/>
      <c r="V190" s="230"/>
      <c r="W190" s="230"/>
      <c r="X190" s="230"/>
      <c r="Y190" s="230"/>
      <c r="Z190" s="210"/>
      <c r="AA190" s="210"/>
      <c r="AB190" s="210"/>
      <c r="AC190" s="210"/>
      <c r="AD190" s="210"/>
      <c r="AE190" s="210"/>
      <c r="AF190" s="210"/>
      <c r="AG190" s="210" t="s">
        <v>213</v>
      </c>
      <c r="AH190" s="210">
        <v>0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3" x14ac:dyDescent="0.2">
      <c r="A191" s="227"/>
      <c r="B191" s="228"/>
      <c r="C191" s="257" t="s">
        <v>216</v>
      </c>
      <c r="D191" s="232"/>
      <c r="E191" s="233"/>
      <c r="F191" s="230"/>
      <c r="G191" s="230"/>
      <c r="H191" s="230"/>
      <c r="I191" s="230"/>
      <c r="J191" s="230"/>
      <c r="K191" s="230"/>
      <c r="L191" s="230"/>
      <c r="M191" s="230"/>
      <c r="N191" s="229"/>
      <c r="O191" s="229"/>
      <c r="P191" s="229"/>
      <c r="Q191" s="229"/>
      <c r="R191" s="230"/>
      <c r="S191" s="230"/>
      <c r="T191" s="230"/>
      <c r="U191" s="230"/>
      <c r="V191" s="230"/>
      <c r="W191" s="230"/>
      <c r="X191" s="230"/>
      <c r="Y191" s="230"/>
      <c r="Z191" s="210"/>
      <c r="AA191" s="210"/>
      <c r="AB191" s="210"/>
      <c r="AC191" s="210"/>
      <c r="AD191" s="210"/>
      <c r="AE191" s="210"/>
      <c r="AF191" s="210"/>
      <c r="AG191" s="210" t="s">
        <v>213</v>
      </c>
      <c r="AH191" s="210">
        <v>0</v>
      </c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ht="22.5" outlineLevel="3" x14ac:dyDescent="0.2">
      <c r="A192" s="227"/>
      <c r="B192" s="228"/>
      <c r="C192" s="257" t="s">
        <v>531</v>
      </c>
      <c r="D192" s="232"/>
      <c r="E192" s="233">
        <v>58.166249999999998</v>
      </c>
      <c r="F192" s="230"/>
      <c r="G192" s="230"/>
      <c r="H192" s="230"/>
      <c r="I192" s="230"/>
      <c r="J192" s="230"/>
      <c r="K192" s="230"/>
      <c r="L192" s="230"/>
      <c r="M192" s="230"/>
      <c r="N192" s="229"/>
      <c r="O192" s="229"/>
      <c r="P192" s="229"/>
      <c r="Q192" s="229"/>
      <c r="R192" s="230"/>
      <c r="S192" s="230"/>
      <c r="T192" s="230"/>
      <c r="U192" s="230"/>
      <c r="V192" s="230"/>
      <c r="W192" s="230"/>
      <c r="X192" s="230"/>
      <c r="Y192" s="230"/>
      <c r="Z192" s="210"/>
      <c r="AA192" s="210"/>
      <c r="AB192" s="210"/>
      <c r="AC192" s="210"/>
      <c r="AD192" s="210"/>
      <c r="AE192" s="210"/>
      <c r="AF192" s="210"/>
      <c r="AG192" s="210" t="s">
        <v>213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3" x14ac:dyDescent="0.2">
      <c r="A193" s="227"/>
      <c r="B193" s="228"/>
      <c r="C193" s="257" t="s">
        <v>226</v>
      </c>
      <c r="D193" s="232"/>
      <c r="E193" s="233"/>
      <c r="F193" s="230"/>
      <c r="G193" s="230"/>
      <c r="H193" s="230"/>
      <c r="I193" s="230"/>
      <c r="J193" s="230"/>
      <c r="K193" s="230"/>
      <c r="L193" s="230"/>
      <c r="M193" s="230"/>
      <c r="N193" s="229"/>
      <c r="O193" s="229"/>
      <c r="P193" s="229"/>
      <c r="Q193" s="229"/>
      <c r="R193" s="230"/>
      <c r="S193" s="230"/>
      <c r="T193" s="230"/>
      <c r="U193" s="230"/>
      <c r="V193" s="230"/>
      <c r="W193" s="230"/>
      <c r="X193" s="230"/>
      <c r="Y193" s="230"/>
      <c r="Z193" s="210"/>
      <c r="AA193" s="210"/>
      <c r="AB193" s="210"/>
      <c r="AC193" s="210"/>
      <c r="AD193" s="210"/>
      <c r="AE193" s="210"/>
      <c r="AF193" s="210"/>
      <c r="AG193" s="210" t="s">
        <v>213</v>
      </c>
      <c r="AH193" s="210">
        <v>0</v>
      </c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ht="22.5" outlineLevel="3" x14ac:dyDescent="0.2">
      <c r="A194" s="227"/>
      <c r="B194" s="228"/>
      <c r="C194" s="257" t="s">
        <v>535</v>
      </c>
      <c r="D194" s="232"/>
      <c r="E194" s="233">
        <v>26.922499999999999</v>
      </c>
      <c r="F194" s="230"/>
      <c r="G194" s="230"/>
      <c r="H194" s="230"/>
      <c r="I194" s="230"/>
      <c r="J194" s="230"/>
      <c r="K194" s="230"/>
      <c r="L194" s="230"/>
      <c r="M194" s="230"/>
      <c r="N194" s="229"/>
      <c r="O194" s="229"/>
      <c r="P194" s="229"/>
      <c r="Q194" s="229"/>
      <c r="R194" s="230"/>
      <c r="S194" s="230"/>
      <c r="T194" s="230"/>
      <c r="U194" s="230"/>
      <c r="V194" s="230"/>
      <c r="W194" s="230"/>
      <c r="X194" s="230"/>
      <c r="Y194" s="230"/>
      <c r="Z194" s="210"/>
      <c r="AA194" s="210"/>
      <c r="AB194" s="210"/>
      <c r="AC194" s="210"/>
      <c r="AD194" s="210"/>
      <c r="AE194" s="210"/>
      <c r="AF194" s="210"/>
      <c r="AG194" s="210" t="s">
        <v>213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3" x14ac:dyDescent="0.2">
      <c r="A195" s="227"/>
      <c r="B195" s="228"/>
      <c r="C195" s="257" t="s">
        <v>216</v>
      </c>
      <c r="D195" s="232"/>
      <c r="E195" s="233"/>
      <c r="F195" s="230"/>
      <c r="G195" s="230"/>
      <c r="H195" s="230"/>
      <c r="I195" s="230"/>
      <c r="J195" s="230"/>
      <c r="K195" s="230"/>
      <c r="L195" s="230"/>
      <c r="M195" s="230"/>
      <c r="N195" s="229"/>
      <c r="O195" s="229"/>
      <c r="P195" s="229"/>
      <c r="Q195" s="229"/>
      <c r="R195" s="230"/>
      <c r="S195" s="230"/>
      <c r="T195" s="230"/>
      <c r="U195" s="230"/>
      <c r="V195" s="230"/>
      <c r="W195" s="230"/>
      <c r="X195" s="230"/>
      <c r="Y195" s="230"/>
      <c r="Z195" s="210"/>
      <c r="AA195" s="210"/>
      <c r="AB195" s="210"/>
      <c r="AC195" s="210"/>
      <c r="AD195" s="210"/>
      <c r="AE195" s="210"/>
      <c r="AF195" s="210"/>
      <c r="AG195" s="210" t="s">
        <v>213</v>
      </c>
      <c r="AH195" s="210">
        <v>0</v>
      </c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3" x14ac:dyDescent="0.2">
      <c r="A196" s="227"/>
      <c r="B196" s="228"/>
      <c r="C196" s="257" t="s">
        <v>544</v>
      </c>
      <c r="D196" s="232"/>
      <c r="E196" s="233">
        <v>5.415</v>
      </c>
      <c r="F196" s="230"/>
      <c r="G196" s="230"/>
      <c r="H196" s="230"/>
      <c r="I196" s="230"/>
      <c r="J196" s="230"/>
      <c r="K196" s="230"/>
      <c r="L196" s="230"/>
      <c r="M196" s="230"/>
      <c r="N196" s="229"/>
      <c r="O196" s="229"/>
      <c r="P196" s="229"/>
      <c r="Q196" s="229"/>
      <c r="R196" s="230"/>
      <c r="S196" s="230"/>
      <c r="T196" s="230"/>
      <c r="U196" s="230"/>
      <c r="V196" s="230"/>
      <c r="W196" s="230"/>
      <c r="X196" s="230"/>
      <c r="Y196" s="230"/>
      <c r="Z196" s="210"/>
      <c r="AA196" s="210"/>
      <c r="AB196" s="210"/>
      <c r="AC196" s="210"/>
      <c r="AD196" s="210"/>
      <c r="AE196" s="210"/>
      <c r="AF196" s="210"/>
      <c r="AG196" s="210" t="s">
        <v>213</v>
      </c>
      <c r="AH196" s="210">
        <v>0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3" x14ac:dyDescent="0.2">
      <c r="A197" s="227"/>
      <c r="B197" s="228"/>
      <c r="C197" s="257" t="s">
        <v>226</v>
      </c>
      <c r="D197" s="232"/>
      <c r="E197" s="233"/>
      <c r="F197" s="230"/>
      <c r="G197" s="230"/>
      <c r="H197" s="230"/>
      <c r="I197" s="230"/>
      <c r="J197" s="230"/>
      <c r="K197" s="230"/>
      <c r="L197" s="230"/>
      <c r="M197" s="230"/>
      <c r="N197" s="229"/>
      <c r="O197" s="229"/>
      <c r="P197" s="229"/>
      <c r="Q197" s="229"/>
      <c r="R197" s="230"/>
      <c r="S197" s="230"/>
      <c r="T197" s="230"/>
      <c r="U197" s="230"/>
      <c r="V197" s="230"/>
      <c r="W197" s="230"/>
      <c r="X197" s="230"/>
      <c r="Y197" s="230"/>
      <c r="Z197" s="210"/>
      <c r="AA197" s="210"/>
      <c r="AB197" s="210"/>
      <c r="AC197" s="210"/>
      <c r="AD197" s="210"/>
      <c r="AE197" s="210"/>
      <c r="AF197" s="210"/>
      <c r="AG197" s="210" t="s">
        <v>213</v>
      </c>
      <c r="AH197" s="210">
        <v>0</v>
      </c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3" x14ac:dyDescent="0.2">
      <c r="A198" s="227"/>
      <c r="B198" s="228"/>
      <c r="C198" s="257" t="s">
        <v>545</v>
      </c>
      <c r="D198" s="232"/>
      <c r="E198" s="233">
        <v>5.13</v>
      </c>
      <c r="F198" s="230"/>
      <c r="G198" s="230"/>
      <c r="H198" s="230"/>
      <c r="I198" s="230"/>
      <c r="J198" s="230"/>
      <c r="K198" s="230"/>
      <c r="L198" s="230"/>
      <c r="M198" s="230"/>
      <c r="N198" s="229"/>
      <c r="O198" s="229"/>
      <c r="P198" s="229"/>
      <c r="Q198" s="229"/>
      <c r="R198" s="230"/>
      <c r="S198" s="230"/>
      <c r="T198" s="230"/>
      <c r="U198" s="230"/>
      <c r="V198" s="230"/>
      <c r="W198" s="230"/>
      <c r="X198" s="230"/>
      <c r="Y198" s="230"/>
      <c r="Z198" s="210"/>
      <c r="AA198" s="210"/>
      <c r="AB198" s="210"/>
      <c r="AC198" s="210"/>
      <c r="AD198" s="210"/>
      <c r="AE198" s="210"/>
      <c r="AF198" s="210"/>
      <c r="AG198" s="210" t="s">
        <v>213</v>
      </c>
      <c r="AH198" s="210">
        <v>0</v>
      </c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ht="22.5" outlineLevel="1" x14ac:dyDescent="0.2">
      <c r="A199" s="243">
        <v>51</v>
      </c>
      <c r="B199" s="244" t="s">
        <v>551</v>
      </c>
      <c r="C199" s="256" t="s">
        <v>552</v>
      </c>
      <c r="D199" s="245" t="s">
        <v>230</v>
      </c>
      <c r="E199" s="246">
        <v>209.30500000000001</v>
      </c>
      <c r="F199" s="247"/>
      <c r="G199" s="248">
        <f>ROUND(E199*F199,2)</f>
        <v>0</v>
      </c>
      <c r="H199" s="231"/>
      <c r="I199" s="230">
        <f>ROUND(E199*H199,2)</f>
        <v>0</v>
      </c>
      <c r="J199" s="231"/>
      <c r="K199" s="230">
        <f>ROUND(E199*J199,2)</f>
        <v>0</v>
      </c>
      <c r="L199" s="230">
        <v>21</v>
      </c>
      <c r="M199" s="230">
        <f>G199*(1+L199/100)</f>
        <v>0</v>
      </c>
      <c r="N199" s="229">
        <v>3.8999999999999998E-3</v>
      </c>
      <c r="O199" s="229">
        <f>ROUND(E199*N199,2)</f>
        <v>0.82</v>
      </c>
      <c r="P199" s="229">
        <v>0</v>
      </c>
      <c r="Q199" s="229">
        <f>ROUND(E199*P199,2)</f>
        <v>0</v>
      </c>
      <c r="R199" s="230"/>
      <c r="S199" s="230" t="s">
        <v>207</v>
      </c>
      <c r="T199" s="230" t="s">
        <v>208</v>
      </c>
      <c r="U199" s="230">
        <v>0</v>
      </c>
      <c r="V199" s="230">
        <f>ROUND(E199*U199,2)</f>
        <v>0</v>
      </c>
      <c r="W199" s="230"/>
      <c r="X199" s="230" t="s">
        <v>209</v>
      </c>
      <c r="Y199" s="230" t="s">
        <v>210</v>
      </c>
      <c r="Z199" s="210"/>
      <c r="AA199" s="210"/>
      <c r="AB199" s="210"/>
      <c r="AC199" s="210"/>
      <c r="AD199" s="210"/>
      <c r="AE199" s="210"/>
      <c r="AF199" s="210"/>
      <c r="AG199" s="210" t="s">
        <v>211</v>
      </c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ht="33.75" outlineLevel="2" x14ac:dyDescent="0.2">
      <c r="A200" s="227"/>
      <c r="B200" s="228"/>
      <c r="C200" s="257" t="s">
        <v>553</v>
      </c>
      <c r="D200" s="232"/>
      <c r="E200" s="233">
        <v>118.58499999999999</v>
      </c>
      <c r="F200" s="230"/>
      <c r="G200" s="230"/>
      <c r="H200" s="230"/>
      <c r="I200" s="230"/>
      <c r="J200" s="230"/>
      <c r="K200" s="230"/>
      <c r="L200" s="230"/>
      <c r="M200" s="230"/>
      <c r="N200" s="229"/>
      <c r="O200" s="229"/>
      <c r="P200" s="229"/>
      <c r="Q200" s="229"/>
      <c r="R200" s="230"/>
      <c r="S200" s="230"/>
      <c r="T200" s="230"/>
      <c r="U200" s="230"/>
      <c r="V200" s="230"/>
      <c r="W200" s="230"/>
      <c r="X200" s="230"/>
      <c r="Y200" s="230"/>
      <c r="Z200" s="210"/>
      <c r="AA200" s="210"/>
      <c r="AB200" s="210"/>
      <c r="AC200" s="210"/>
      <c r="AD200" s="210"/>
      <c r="AE200" s="210"/>
      <c r="AF200" s="210"/>
      <c r="AG200" s="210" t="s">
        <v>213</v>
      </c>
      <c r="AH200" s="210">
        <v>0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ht="22.5" outlineLevel="3" x14ac:dyDescent="0.2">
      <c r="A201" s="227"/>
      <c r="B201" s="228"/>
      <c r="C201" s="257" t="s">
        <v>554</v>
      </c>
      <c r="D201" s="232"/>
      <c r="E201" s="233">
        <v>90.72</v>
      </c>
      <c r="F201" s="230"/>
      <c r="G201" s="230"/>
      <c r="H201" s="230"/>
      <c r="I201" s="230"/>
      <c r="J201" s="230"/>
      <c r="K201" s="230"/>
      <c r="L201" s="230"/>
      <c r="M201" s="230"/>
      <c r="N201" s="229"/>
      <c r="O201" s="229"/>
      <c r="P201" s="229"/>
      <c r="Q201" s="229"/>
      <c r="R201" s="230"/>
      <c r="S201" s="230"/>
      <c r="T201" s="230"/>
      <c r="U201" s="230"/>
      <c r="V201" s="230"/>
      <c r="W201" s="230"/>
      <c r="X201" s="230"/>
      <c r="Y201" s="230"/>
      <c r="Z201" s="210"/>
      <c r="AA201" s="210"/>
      <c r="AB201" s="210"/>
      <c r="AC201" s="210"/>
      <c r="AD201" s="210"/>
      <c r="AE201" s="210"/>
      <c r="AF201" s="210"/>
      <c r="AG201" s="210" t="s">
        <v>213</v>
      </c>
      <c r="AH201" s="210">
        <v>0</v>
      </c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ht="22.5" outlineLevel="1" x14ac:dyDescent="0.2">
      <c r="A202" s="243">
        <v>52</v>
      </c>
      <c r="B202" s="244" t="s">
        <v>555</v>
      </c>
      <c r="C202" s="256" t="s">
        <v>556</v>
      </c>
      <c r="D202" s="245" t="s">
        <v>230</v>
      </c>
      <c r="E202" s="246">
        <v>35.561250000000001</v>
      </c>
      <c r="F202" s="247"/>
      <c r="G202" s="248">
        <f>ROUND(E202*F202,2)</f>
        <v>0</v>
      </c>
      <c r="H202" s="231"/>
      <c r="I202" s="230">
        <f>ROUND(E202*H202,2)</f>
        <v>0</v>
      </c>
      <c r="J202" s="231"/>
      <c r="K202" s="230">
        <f>ROUND(E202*J202,2)</f>
        <v>0</v>
      </c>
      <c r="L202" s="230">
        <v>21</v>
      </c>
      <c r="M202" s="230">
        <f>G202*(1+L202/100)</f>
        <v>0</v>
      </c>
      <c r="N202" s="229">
        <v>1.1469999999999999E-2</v>
      </c>
      <c r="O202" s="229">
        <f>ROUND(E202*N202,2)</f>
        <v>0.41</v>
      </c>
      <c r="P202" s="229">
        <v>0</v>
      </c>
      <c r="Q202" s="229">
        <f>ROUND(E202*P202,2)</f>
        <v>0</v>
      </c>
      <c r="R202" s="230"/>
      <c r="S202" s="230" t="s">
        <v>207</v>
      </c>
      <c r="T202" s="230" t="s">
        <v>208</v>
      </c>
      <c r="U202" s="230">
        <v>0.85</v>
      </c>
      <c r="V202" s="230">
        <f>ROUND(E202*U202,2)</f>
        <v>30.23</v>
      </c>
      <c r="W202" s="230"/>
      <c r="X202" s="230" t="s">
        <v>209</v>
      </c>
      <c r="Y202" s="230" t="s">
        <v>210</v>
      </c>
      <c r="Z202" s="210"/>
      <c r="AA202" s="210"/>
      <c r="AB202" s="210"/>
      <c r="AC202" s="210"/>
      <c r="AD202" s="210"/>
      <c r="AE202" s="210"/>
      <c r="AF202" s="210"/>
      <c r="AG202" s="210" t="s">
        <v>211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ht="22.5" outlineLevel="2" x14ac:dyDescent="0.2">
      <c r="A203" s="227"/>
      <c r="B203" s="228"/>
      <c r="C203" s="257" t="s">
        <v>557</v>
      </c>
      <c r="D203" s="232"/>
      <c r="E203" s="233">
        <v>16.03125</v>
      </c>
      <c r="F203" s="230"/>
      <c r="G203" s="230"/>
      <c r="H203" s="230"/>
      <c r="I203" s="230"/>
      <c r="J203" s="230"/>
      <c r="K203" s="230"/>
      <c r="L203" s="230"/>
      <c r="M203" s="230"/>
      <c r="N203" s="229"/>
      <c r="O203" s="229"/>
      <c r="P203" s="229"/>
      <c r="Q203" s="229"/>
      <c r="R203" s="230"/>
      <c r="S203" s="230"/>
      <c r="T203" s="230"/>
      <c r="U203" s="230"/>
      <c r="V203" s="230"/>
      <c r="W203" s="230"/>
      <c r="X203" s="230"/>
      <c r="Y203" s="230"/>
      <c r="Z203" s="210"/>
      <c r="AA203" s="210"/>
      <c r="AB203" s="210"/>
      <c r="AC203" s="210"/>
      <c r="AD203" s="210"/>
      <c r="AE203" s="210"/>
      <c r="AF203" s="210"/>
      <c r="AG203" s="210" t="s">
        <v>213</v>
      </c>
      <c r="AH203" s="210">
        <v>0</v>
      </c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3" x14ac:dyDescent="0.2">
      <c r="A204" s="227"/>
      <c r="B204" s="228"/>
      <c r="C204" s="257" t="s">
        <v>558</v>
      </c>
      <c r="D204" s="232"/>
      <c r="E204" s="233">
        <v>15.39</v>
      </c>
      <c r="F204" s="230"/>
      <c r="G204" s="230"/>
      <c r="H204" s="230"/>
      <c r="I204" s="230"/>
      <c r="J204" s="230"/>
      <c r="K204" s="230"/>
      <c r="L204" s="230"/>
      <c r="M204" s="230"/>
      <c r="N204" s="229"/>
      <c r="O204" s="229"/>
      <c r="P204" s="229"/>
      <c r="Q204" s="229"/>
      <c r="R204" s="230"/>
      <c r="S204" s="230"/>
      <c r="T204" s="230"/>
      <c r="U204" s="230"/>
      <c r="V204" s="230"/>
      <c r="W204" s="230"/>
      <c r="X204" s="230"/>
      <c r="Y204" s="230"/>
      <c r="Z204" s="210"/>
      <c r="AA204" s="210"/>
      <c r="AB204" s="210"/>
      <c r="AC204" s="210"/>
      <c r="AD204" s="210"/>
      <c r="AE204" s="210"/>
      <c r="AF204" s="210"/>
      <c r="AG204" s="210" t="s">
        <v>213</v>
      </c>
      <c r="AH204" s="210">
        <v>0</v>
      </c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3" x14ac:dyDescent="0.2">
      <c r="A205" s="227"/>
      <c r="B205" s="228"/>
      <c r="C205" s="257" t="s">
        <v>559</v>
      </c>
      <c r="D205" s="232"/>
      <c r="E205" s="233">
        <v>2.4300000000000002</v>
      </c>
      <c r="F205" s="230"/>
      <c r="G205" s="230"/>
      <c r="H205" s="230"/>
      <c r="I205" s="230"/>
      <c r="J205" s="230"/>
      <c r="K205" s="230"/>
      <c r="L205" s="230"/>
      <c r="M205" s="230"/>
      <c r="N205" s="229"/>
      <c r="O205" s="229"/>
      <c r="P205" s="229"/>
      <c r="Q205" s="229"/>
      <c r="R205" s="230"/>
      <c r="S205" s="230"/>
      <c r="T205" s="230"/>
      <c r="U205" s="230"/>
      <c r="V205" s="230"/>
      <c r="W205" s="230"/>
      <c r="X205" s="230"/>
      <c r="Y205" s="230"/>
      <c r="Z205" s="210"/>
      <c r="AA205" s="210"/>
      <c r="AB205" s="210"/>
      <c r="AC205" s="210"/>
      <c r="AD205" s="210"/>
      <c r="AE205" s="210"/>
      <c r="AF205" s="210"/>
      <c r="AG205" s="210" t="s">
        <v>213</v>
      </c>
      <c r="AH205" s="210">
        <v>0</v>
      </c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3" x14ac:dyDescent="0.2">
      <c r="A206" s="227"/>
      <c r="B206" s="228"/>
      <c r="C206" s="257" t="s">
        <v>560</v>
      </c>
      <c r="D206" s="232"/>
      <c r="E206" s="233">
        <v>1.71</v>
      </c>
      <c r="F206" s="230"/>
      <c r="G206" s="230"/>
      <c r="H206" s="230"/>
      <c r="I206" s="230"/>
      <c r="J206" s="230"/>
      <c r="K206" s="230"/>
      <c r="L206" s="230"/>
      <c r="M206" s="230"/>
      <c r="N206" s="229"/>
      <c r="O206" s="229"/>
      <c r="P206" s="229"/>
      <c r="Q206" s="229"/>
      <c r="R206" s="230"/>
      <c r="S206" s="230"/>
      <c r="T206" s="230"/>
      <c r="U206" s="230"/>
      <c r="V206" s="230"/>
      <c r="W206" s="230"/>
      <c r="X206" s="230"/>
      <c r="Y206" s="230"/>
      <c r="Z206" s="210"/>
      <c r="AA206" s="210"/>
      <c r="AB206" s="210"/>
      <c r="AC206" s="210"/>
      <c r="AD206" s="210"/>
      <c r="AE206" s="210"/>
      <c r="AF206" s="210"/>
      <c r="AG206" s="210" t="s">
        <v>213</v>
      </c>
      <c r="AH206" s="210">
        <v>0</v>
      </c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ht="22.5" outlineLevel="1" x14ac:dyDescent="0.2">
      <c r="A207" s="243">
        <v>53</v>
      </c>
      <c r="B207" s="244" t="s">
        <v>561</v>
      </c>
      <c r="C207" s="256" t="s">
        <v>562</v>
      </c>
      <c r="D207" s="245" t="s">
        <v>230</v>
      </c>
      <c r="E207" s="246">
        <v>12.22875</v>
      </c>
      <c r="F207" s="247"/>
      <c r="G207" s="248">
        <f>ROUND(E207*F207,2)</f>
        <v>0</v>
      </c>
      <c r="H207" s="231"/>
      <c r="I207" s="230">
        <f>ROUND(E207*H207,2)</f>
        <v>0</v>
      </c>
      <c r="J207" s="231"/>
      <c r="K207" s="230">
        <f>ROUND(E207*J207,2)</f>
        <v>0</v>
      </c>
      <c r="L207" s="230">
        <v>21</v>
      </c>
      <c r="M207" s="230">
        <f>G207*(1+L207/100)</f>
        <v>0</v>
      </c>
      <c r="N207" s="229">
        <v>2.265E-2</v>
      </c>
      <c r="O207" s="229">
        <f>ROUND(E207*N207,2)</f>
        <v>0.28000000000000003</v>
      </c>
      <c r="P207" s="229">
        <v>0</v>
      </c>
      <c r="Q207" s="229">
        <f>ROUND(E207*P207,2)</f>
        <v>0</v>
      </c>
      <c r="R207" s="230"/>
      <c r="S207" s="230" t="s">
        <v>207</v>
      </c>
      <c r="T207" s="230" t="s">
        <v>208</v>
      </c>
      <c r="U207" s="230">
        <v>0.83848999999999996</v>
      </c>
      <c r="V207" s="230">
        <f>ROUND(E207*U207,2)</f>
        <v>10.25</v>
      </c>
      <c r="W207" s="230"/>
      <c r="X207" s="230" t="s">
        <v>209</v>
      </c>
      <c r="Y207" s="230" t="s">
        <v>210</v>
      </c>
      <c r="Z207" s="210"/>
      <c r="AA207" s="210"/>
      <c r="AB207" s="210"/>
      <c r="AC207" s="210"/>
      <c r="AD207" s="210"/>
      <c r="AE207" s="210"/>
      <c r="AF207" s="210"/>
      <c r="AG207" s="210" t="s">
        <v>211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2" x14ac:dyDescent="0.2">
      <c r="A208" s="227"/>
      <c r="B208" s="228"/>
      <c r="C208" s="257" t="s">
        <v>563</v>
      </c>
      <c r="D208" s="232"/>
      <c r="E208" s="233">
        <v>5.52</v>
      </c>
      <c r="F208" s="230"/>
      <c r="G208" s="230"/>
      <c r="H208" s="230"/>
      <c r="I208" s="230"/>
      <c r="J208" s="230"/>
      <c r="K208" s="230"/>
      <c r="L208" s="230"/>
      <c r="M208" s="230"/>
      <c r="N208" s="229"/>
      <c r="O208" s="229"/>
      <c r="P208" s="229"/>
      <c r="Q208" s="229"/>
      <c r="R208" s="230"/>
      <c r="S208" s="230"/>
      <c r="T208" s="230"/>
      <c r="U208" s="230"/>
      <c r="V208" s="230"/>
      <c r="W208" s="230"/>
      <c r="X208" s="230"/>
      <c r="Y208" s="230"/>
      <c r="Z208" s="210"/>
      <c r="AA208" s="210"/>
      <c r="AB208" s="210"/>
      <c r="AC208" s="210"/>
      <c r="AD208" s="210"/>
      <c r="AE208" s="210"/>
      <c r="AF208" s="210"/>
      <c r="AG208" s="210" t="s">
        <v>213</v>
      </c>
      <c r="AH208" s="210">
        <v>0</v>
      </c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3" x14ac:dyDescent="0.2">
      <c r="A209" s="227"/>
      <c r="B209" s="228"/>
      <c r="C209" s="257" t="s">
        <v>564</v>
      </c>
      <c r="D209" s="232"/>
      <c r="E209" s="233">
        <v>1.08</v>
      </c>
      <c r="F209" s="230"/>
      <c r="G209" s="230"/>
      <c r="H209" s="230"/>
      <c r="I209" s="230"/>
      <c r="J209" s="230"/>
      <c r="K209" s="230"/>
      <c r="L209" s="230"/>
      <c r="M209" s="230"/>
      <c r="N209" s="229"/>
      <c r="O209" s="229"/>
      <c r="P209" s="229"/>
      <c r="Q209" s="229"/>
      <c r="R209" s="230"/>
      <c r="S209" s="230"/>
      <c r="T209" s="230"/>
      <c r="U209" s="230"/>
      <c r="V209" s="230"/>
      <c r="W209" s="230"/>
      <c r="X209" s="230"/>
      <c r="Y209" s="230"/>
      <c r="Z209" s="210"/>
      <c r="AA209" s="210"/>
      <c r="AB209" s="210"/>
      <c r="AC209" s="210"/>
      <c r="AD209" s="210"/>
      <c r="AE209" s="210"/>
      <c r="AF209" s="210"/>
      <c r="AG209" s="210" t="s">
        <v>213</v>
      </c>
      <c r="AH209" s="210">
        <v>0</v>
      </c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3" x14ac:dyDescent="0.2">
      <c r="A210" s="227"/>
      <c r="B210" s="228"/>
      <c r="C210" s="257" t="s">
        <v>565</v>
      </c>
      <c r="D210" s="232"/>
      <c r="E210" s="233">
        <v>5.6287500000000001</v>
      </c>
      <c r="F210" s="230"/>
      <c r="G210" s="230"/>
      <c r="H210" s="230"/>
      <c r="I210" s="230"/>
      <c r="J210" s="230"/>
      <c r="K210" s="230"/>
      <c r="L210" s="230"/>
      <c r="M210" s="230"/>
      <c r="N210" s="229"/>
      <c r="O210" s="229"/>
      <c r="P210" s="229"/>
      <c r="Q210" s="229"/>
      <c r="R210" s="230"/>
      <c r="S210" s="230"/>
      <c r="T210" s="230"/>
      <c r="U210" s="230"/>
      <c r="V210" s="230"/>
      <c r="W210" s="230"/>
      <c r="X210" s="230"/>
      <c r="Y210" s="230"/>
      <c r="Z210" s="210"/>
      <c r="AA210" s="210"/>
      <c r="AB210" s="210"/>
      <c r="AC210" s="210"/>
      <c r="AD210" s="210"/>
      <c r="AE210" s="210"/>
      <c r="AF210" s="210"/>
      <c r="AG210" s="210" t="s">
        <v>213</v>
      </c>
      <c r="AH210" s="210">
        <v>0</v>
      </c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x14ac:dyDescent="0.2">
      <c r="A211" s="236" t="s">
        <v>202</v>
      </c>
      <c r="B211" s="237" t="s">
        <v>93</v>
      </c>
      <c r="C211" s="255" t="s">
        <v>94</v>
      </c>
      <c r="D211" s="238"/>
      <c r="E211" s="239"/>
      <c r="F211" s="240"/>
      <c r="G211" s="241">
        <f>SUMIF(AG212:AG271,"&lt;&gt;NOR",G212:G271)</f>
        <v>0</v>
      </c>
      <c r="H211" s="235"/>
      <c r="I211" s="235">
        <f>SUM(I212:I271)</f>
        <v>0</v>
      </c>
      <c r="J211" s="235"/>
      <c r="K211" s="235">
        <f>SUM(K212:K271)</f>
        <v>0</v>
      </c>
      <c r="L211" s="235"/>
      <c r="M211" s="235">
        <f>SUM(M212:M271)</f>
        <v>0</v>
      </c>
      <c r="N211" s="234"/>
      <c r="O211" s="234">
        <f>SUM(O212:O271)</f>
        <v>177.97999999999996</v>
      </c>
      <c r="P211" s="234"/>
      <c r="Q211" s="234">
        <f>SUM(Q212:Q271)</f>
        <v>0</v>
      </c>
      <c r="R211" s="235"/>
      <c r="S211" s="235"/>
      <c r="T211" s="235"/>
      <c r="U211" s="235"/>
      <c r="V211" s="235">
        <f>SUM(V212:V271)</f>
        <v>1217.3899999999999</v>
      </c>
      <c r="W211" s="235"/>
      <c r="X211" s="235"/>
      <c r="Y211" s="235"/>
      <c r="AG211" t="s">
        <v>203</v>
      </c>
    </row>
    <row r="212" spans="1:60" outlineLevel="1" x14ac:dyDescent="0.2">
      <c r="A212" s="243">
        <v>54</v>
      </c>
      <c r="B212" s="244" t="s">
        <v>566</v>
      </c>
      <c r="C212" s="256" t="s">
        <v>567</v>
      </c>
      <c r="D212" s="245" t="s">
        <v>206</v>
      </c>
      <c r="E212" s="246">
        <v>12.66713</v>
      </c>
      <c r="F212" s="247"/>
      <c r="G212" s="248">
        <f>ROUND(E212*F212,2)</f>
        <v>0</v>
      </c>
      <c r="H212" s="231"/>
      <c r="I212" s="230">
        <f>ROUND(E212*H212,2)</f>
        <v>0</v>
      </c>
      <c r="J212" s="231"/>
      <c r="K212" s="230">
        <f>ROUND(E212*J212,2)</f>
        <v>0</v>
      </c>
      <c r="L212" s="230">
        <v>21</v>
      </c>
      <c r="M212" s="230">
        <f>G212*(1+L212/100)</f>
        <v>0</v>
      </c>
      <c r="N212" s="229">
        <v>2.5251100000000002</v>
      </c>
      <c r="O212" s="229">
        <f>ROUND(E212*N212,2)</f>
        <v>31.99</v>
      </c>
      <c r="P212" s="229">
        <v>0</v>
      </c>
      <c r="Q212" s="229">
        <f>ROUND(E212*P212,2)</f>
        <v>0</v>
      </c>
      <c r="R212" s="230"/>
      <c r="S212" s="230" t="s">
        <v>207</v>
      </c>
      <c r="T212" s="230" t="s">
        <v>208</v>
      </c>
      <c r="U212" s="230">
        <v>1.448</v>
      </c>
      <c r="V212" s="230">
        <f>ROUND(E212*U212,2)</f>
        <v>18.34</v>
      </c>
      <c r="W212" s="230"/>
      <c r="X212" s="230" t="s">
        <v>209</v>
      </c>
      <c r="Y212" s="230" t="s">
        <v>210</v>
      </c>
      <c r="Z212" s="210"/>
      <c r="AA212" s="210"/>
      <c r="AB212" s="210"/>
      <c r="AC212" s="210"/>
      <c r="AD212" s="210"/>
      <c r="AE212" s="210"/>
      <c r="AF212" s="210"/>
      <c r="AG212" s="210" t="s">
        <v>211</v>
      </c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2" x14ac:dyDescent="0.2">
      <c r="A213" s="227"/>
      <c r="B213" s="228"/>
      <c r="C213" s="257" t="s">
        <v>568</v>
      </c>
      <c r="D213" s="232"/>
      <c r="E213" s="233">
        <v>4.5149999999999997</v>
      </c>
      <c r="F213" s="230"/>
      <c r="G213" s="230"/>
      <c r="H213" s="230"/>
      <c r="I213" s="230"/>
      <c r="J213" s="230"/>
      <c r="K213" s="230"/>
      <c r="L213" s="230"/>
      <c r="M213" s="230"/>
      <c r="N213" s="229"/>
      <c r="O213" s="229"/>
      <c r="P213" s="229"/>
      <c r="Q213" s="229"/>
      <c r="R213" s="230"/>
      <c r="S213" s="230"/>
      <c r="T213" s="230"/>
      <c r="U213" s="230"/>
      <c r="V213" s="230"/>
      <c r="W213" s="230"/>
      <c r="X213" s="230"/>
      <c r="Y213" s="230"/>
      <c r="Z213" s="210"/>
      <c r="AA213" s="210"/>
      <c r="AB213" s="210"/>
      <c r="AC213" s="210"/>
      <c r="AD213" s="210"/>
      <c r="AE213" s="210"/>
      <c r="AF213" s="210"/>
      <c r="AG213" s="210" t="s">
        <v>213</v>
      </c>
      <c r="AH213" s="210">
        <v>0</v>
      </c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3" x14ac:dyDescent="0.2">
      <c r="A214" s="227"/>
      <c r="B214" s="228"/>
      <c r="C214" s="257" t="s">
        <v>569</v>
      </c>
      <c r="D214" s="232"/>
      <c r="E214" s="233">
        <v>4.5149999999999997</v>
      </c>
      <c r="F214" s="230"/>
      <c r="G214" s="230"/>
      <c r="H214" s="230"/>
      <c r="I214" s="230"/>
      <c r="J214" s="230"/>
      <c r="K214" s="230"/>
      <c r="L214" s="230"/>
      <c r="M214" s="230"/>
      <c r="N214" s="229"/>
      <c r="O214" s="229"/>
      <c r="P214" s="229"/>
      <c r="Q214" s="229"/>
      <c r="R214" s="230"/>
      <c r="S214" s="230"/>
      <c r="T214" s="230"/>
      <c r="U214" s="230"/>
      <c r="V214" s="230"/>
      <c r="W214" s="230"/>
      <c r="X214" s="230"/>
      <c r="Y214" s="230"/>
      <c r="Z214" s="210"/>
      <c r="AA214" s="210"/>
      <c r="AB214" s="210"/>
      <c r="AC214" s="210"/>
      <c r="AD214" s="210"/>
      <c r="AE214" s="210"/>
      <c r="AF214" s="210"/>
      <c r="AG214" s="210" t="s">
        <v>213</v>
      </c>
      <c r="AH214" s="210">
        <v>0</v>
      </c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ht="22.5" outlineLevel="3" x14ac:dyDescent="0.2">
      <c r="A215" s="227"/>
      <c r="B215" s="228"/>
      <c r="C215" s="257" t="s">
        <v>570</v>
      </c>
      <c r="D215" s="232"/>
      <c r="E215" s="233">
        <v>0.92813000000000001</v>
      </c>
      <c r="F215" s="230"/>
      <c r="G215" s="230"/>
      <c r="H215" s="230"/>
      <c r="I215" s="230"/>
      <c r="J215" s="230"/>
      <c r="K215" s="230"/>
      <c r="L215" s="230"/>
      <c r="M215" s="230"/>
      <c r="N215" s="229"/>
      <c r="O215" s="229"/>
      <c r="P215" s="229"/>
      <c r="Q215" s="229"/>
      <c r="R215" s="230"/>
      <c r="S215" s="230"/>
      <c r="T215" s="230"/>
      <c r="U215" s="230"/>
      <c r="V215" s="230"/>
      <c r="W215" s="230"/>
      <c r="X215" s="230"/>
      <c r="Y215" s="230"/>
      <c r="Z215" s="210"/>
      <c r="AA215" s="210"/>
      <c r="AB215" s="210"/>
      <c r="AC215" s="210"/>
      <c r="AD215" s="210"/>
      <c r="AE215" s="210"/>
      <c r="AF215" s="210"/>
      <c r="AG215" s="210" t="s">
        <v>213</v>
      </c>
      <c r="AH215" s="210">
        <v>0</v>
      </c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3" x14ac:dyDescent="0.2">
      <c r="A216" s="227"/>
      <c r="B216" s="228"/>
      <c r="C216" s="257" t="s">
        <v>571</v>
      </c>
      <c r="D216" s="232"/>
      <c r="E216" s="233">
        <v>2.7090000000000001</v>
      </c>
      <c r="F216" s="230"/>
      <c r="G216" s="230"/>
      <c r="H216" s="230"/>
      <c r="I216" s="230"/>
      <c r="J216" s="230"/>
      <c r="K216" s="230"/>
      <c r="L216" s="230"/>
      <c r="M216" s="230"/>
      <c r="N216" s="229"/>
      <c r="O216" s="229"/>
      <c r="P216" s="229"/>
      <c r="Q216" s="229"/>
      <c r="R216" s="230"/>
      <c r="S216" s="230"/>
      <c r="T216" s="230"/>
      <c r="U216" s="230"/>
      <c r="V216" s="230"/>
      <c r="W216" s="230"/>
      <c r="X216" s="230"/>
      <c r="Y216" s="230"/>
      <c r="Z216" s="210"/>
      <c r="AA216" s="210"/>
      <c r="AB216" s="210"/>
      <c r="AC216" s="210"/>
      <c r="AD216" s="210"/>
      <c r="AE216" s="210"/>
      <c r="AF216" s="210"/>
      <c r="AG216" s="210" t="s">
        <v>213</v>
      </c>
      <c r="AH216" s="210">
        <v>0</v>
      </c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1" x14ac:dyDescent="0.2">
      <c r="A217" s="243">
        <v>55</v>
      </c>
      <c r="B217" s="244" t="s">
        <v>572</v>
      </c>
      <c r="C217" s="256" t="s">
        <v>573</v>
      </c>
      <c r="D217" s="245" t="s">
        <v>230</v>
      </c>
      <c r="E217" s="246">
        <v>149.4725</v>
      </c>
      <c r="F217" s="247"/>
      <c r="G217" s="248">
        <f>ROUND(E217*F217,2)</f>
        <v>0</v>
      </c>
      <c r="H217" s="231"/>
      <c r="I217" s="230">
        <f>ROUND(E217*H217,2)</f>
        <v>0</v>
      </c>
      <c r="J217" s="231"/>
      <c r="K217" s="230">
        <f>ROUND(E217*J217,2)</f>
        <v>0</v>
      </c>
      <c r="L217" s="230">
        <v>21</v>
      </c>
      <c r="M217" s="230">
        <f>G217*(1+L217/100)</f>
        <v>0</v>
      </c>
      <c r="N217" s="229">
        <v>7.8200000000000006E-3</v>
      </c>
      <c r="O217" s="229">
        <f>ROUND(E217*N217,2)</f>
        <v>1.17</v>
      </c>
      <c r="P217" s="229">
        <v>0</v>
      </c>
      <c r="Q217" s="229">
        <f>ROUND(E217*P217,2)</f>
        <v>0</v>
      </c>
      <c r="R217" s="230"/>
      <c r="S217" s="230" t="s">
        <v>207</v>
      </c>
      <c r="T217" s="230" t="s">
        <v>208</v>
      </c>
      <c r="U217" s="230">
        <v>0.79</v>
      </c>
      <c r="V217" s="230">
        <f>ROUND(E217*U217,2)</f>
        <v>118.08</v>
      </c>
      <c r="W217" s="230"/>
      <c r="X217" s="230" t="s">
        <v>209</v>
      </c>
      <c r="Y217" s="230" t="s">
        <v>210</v>
      </c>
      <c r="Z217" s="210"/>
      <c r="AA217" s="210"/>
      <c r="AB217" s="210"/>
      <c r="AC217" s="210"/>
      <c r="AD217" s="210"/>
      <c r="AE217" s="210"/>
      <c r="AF217" s="210"/>
      <c r="AG217" s="210" t="s">
        <v>211</v>
      </c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2" x14ac:dyDescent="0.2">
      <c r="A218" s="227"/>
      <c r="B218" s="228"/>
      <c r="C218" s="257" t="s">
        <v>574</v>
      </c>
      <c r="D218" s="232"/>
      <c r="E218" s="233">
        <v>48.16</v>
      </c>
      <c r="F218" s="230"/>
      <c r="G218" s="230"/>
      <c r="H218" s="230"/>
      <c r="I218" s="230"/>
      <c r="J218" s="230"/>
      <c r="K218" s="230"/>
      <c r="L218" s="230"/>
      <c r="M218" s="230"/>
      <c r="N218" s="229"/>
      <c r="O218" s="229"/>
      <c r="P218" s="229"/>
      <c r="Q218" s="229"/>
      <c r="R218" s="230"/>
      <c r="S218" s="230"/>
      <c r="T218" s="230"/>
      <c r="U218" s="230"/>
      <c r="V218" s="230"/>
      <c r="W218" s="230"/>
      <c r="X218" s="230"/>
      <c r="Y218" s="230"/>
      <c r="Z218" s="210"/>
      <c r="AA218" s="210"/>
      <c r="AB218" s="210"/>
      <c r="AC218" s="210"/>
      <c r="AD218" s="210"/>
      <c r="AE218" s="210"/>
      <c r="AF218" s="210"/>
      <c r="AG218" s="210" t="s">
        <v>213</v>
      </c>
      <c r="AH218" s="210">
        <v>0</v>
      </c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3" x14ac:dyDescent="0.2">
      <c r="A219" s="227"/>
      <c r="B219" s="228"/>
      <c r="C219" s="257" t="s">
        <v>575</v>
      </c>
      <c r="D219" s="232"/>
      <c r="E219" s="233">
        <v>54.18</v>
      </c>
      <c r="F219" s="230"/>
      <c r="G219" s="230"/>
      <c r="H219" s="230"/>
      <c r="I219" s="230"/>
      <c r="J219" s="230"/>
      <c r="K219" s="230"/>
      <c r="L219" s="230"/>
      <c r="M219" s="230"/>
      <c r="N219" s="229"/>
      <c r="O219" s="229"/>
      <c r="P219" s="229"/>
      <c r="Q219" s="229"/>
      <c r="R219" s="230"/>
      <c r="S219" s="230"/>
      <c r="T219" s="230"/>
      <c r="U219" s="230"/>
      <c r="V219" s="230"/>
      <c r="W219" s="230"/>
      <c r="X219" s="230"/>
      <c r="Y219" s="230"/>
      <c r="Z219" s="210"/>
      <c r="AA219" s="210"/>
      <c r="AB219" s="210"/>
      <c r="AC219" s="210"/>
      <c r="AD219" s="210"/>
      <c r="AE219" s="210"/>
      <c r="AF219" s="210"/>
      <c r="AG219" s="210" t="s">
        <v>213</v>
      </c>
      <c r="AH219" s="210">
        <v>0</v>
      </c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ht="22.5" outlineLevel="3" x14ac:dyDescent="0.2">
      <c r="A220" s="227"/>
      <c r="B220" s="228"/>
      <c r="C220" s="257" t="s">
        <v>576</v>
      </c>
      <c r="D220" s="232"/>
      <c r="E220" s="233">
        <v>11.012499999999999</v>
      </c>
      <c r="F220" s="230"/>
      <c r="G220" s="230"/>
      <c r="H220" s="230"/>
      <c r="I220" s="230"/>
      <c r="J220" s="230"/>
      <c r="K220" s="230"/>
      <c r="L220" s="230"/>
      <c r="M220" s="230"/>
      <c r="N220" s="229"/>
      <c r="O220" s="229"/>
      <c r="P220" s="229"/>
      <c r="Q220" s="229"/>
      <c r="R220" s="230"/>
      <c r="S220" s="230"/>
      <c r="T220" s="230"/>
      <c r="U220" s="230"/>
      <c r="V220" s="230"/>
      <c r="W220" s="230"/>
      <c r="X220" s="230"/>
      <c r="Y220" s="230"/>
      <c r="Z220" s="210"/>
      <c r="AA220" s="210"/>
      <c r="AB220" s="210"/>
      <c r="AC220" s="210"/>
      <c r="AD220" s="210"/>
      <c r="AE220" s="210"/>
      <c r="AF220" s="210"/>
      <c r="AG220" s="210" t="s">
        <v>213</v>
      </c>
      <c r="AH220" s="210">
        <v>0</v>
      </c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3" x14ac:dyDescent="0.2">
      <c r="A221" s="227"/>
      <c r="B221" s="228"/>
      <c r="C221" s="257" t="s">
        <v>577</v>
      </c>
      <c r="D221" s="232"/>
      <c r="E221" s="233">
        <v>36.119999999999997</v>
      </c>
      <c r="F221" s="230"/>
      <c r="G221" s="230"/>
      <c r="H221" s="230"/>
      <c r="I221" s="230"/>
      <c r="J221" s="230"/>
      <c r="K221" s="230"/>
      <c r="L221" s="230"/>
      <c r="M221" s="230"/>
      <c r="N221" s="229"/>
      <c r="O221" s="229"/>
      <c r="P221" s="229"/>
      <c r="Q221" s="229"/>
      <c r="R221" s="230"/>
      <c r="S221" s="230"/>
      <c r="T221" s="230"/>
      <c r="U221" s="230"/>
      <c r="V221" s="230"/>
      <c r="W221" s="230"/>
      <c r="X221" s="230"/>
      <c r="Y221" s="230"/>
      <c r="Z221" s="210"/>
      <c r="AA221" s="210"/>
      <c r="AB221" s="210"/>
      <c r="AC221" s="210"/>
      <c r="AD221" s="210"/>
      <c r="AE221" s="210"/>
      <c r="AF221" s="210"/>
      <c r="AG221" s="210" t="s">
        <v>213</v>
      </c>
      <c r="AH221" s="210">
        <v>0</v>
      </c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">
      <c r="A222" s="243">
        <v>56</v>
      </c>
      <c r="B222" s="244" t="s">
        <v>578</v>
      </c>
      <c r="C222" s="256" t="s">
        <v>579</v>
      </c>
      <c r="D222" s="245" t="s">
        <v>230</v>
      </c>
      <c r="E222" s="246">
        <v>149.4725</v>
      </c>
      <c r="F222" s="247"/>
      <c r="G222" s="248">
        <f>ROUND(E222*F222,2)</f>
        <v>0</v>
      </c>
      <c r="H222" s="231"/>
      <c r="I222" s="230">
        <f>ROUND(E222*H222,2)</f>
        <v>0</v>
      </c>
      <c r="J222" s="231"/>
      <c r="K222" s="230">
        <f>ROUND(E222*J222,2)</f>
        <v>0</v>
      </c>
      <c r="L222" s="230">
        <v>21</v>
      </c>
      <c r="M222" s="230">
        <f>G222*(1+L222/100)</f>
        <v>0</v>
      </c>
      <c r="N222" s="229">
        <v>0</v>
      </c>
      <c r="O222" s="229">
        <f>ROUND(E222*N222,2)</f>
        <v>0</v>
      </c>
      <c r="P222" s="229">
        <v>0</v>
      </c>
      <c r="Q222" s="229">
        <f>ROUND(E222*P222,2)</f>
        <v>0</v>
      </c>
      <c r="R222" s="230"/>
      <c r="S222" s="230" t="s">
        <v>207</v>
      </c>
      <c r="T222" s="230" t="s">
        <v>208</v>
      </c>
      <c r="U222" s="230">
        <v>0.24</v>
      </c>
      <c r="V222" s="230">
        <f>ROUND(E222*U222,2)</f>
        <v>35.869999999999997</v>
      </c>
      <c r="W222" s="230"/>
      <c r="X222" s="230" t="s">
        <v>209</v>
      </c>
      <c r="Y222" s="230" t="s">
        <v>210</v>
      </c>
      <c r="Z222" s="210"/>
      <c r="AA222" s="210"/>
      <c r="AB222" s="210"/>
      <c r="AC222" s="210"/>
      <c r="AD222" s="210"/>
      <c r="AE222" s="210"/>
      <c r="AF222" s="210"/>
      <c r="AG222" s="210" t="s">
        <v>211</v>
      </c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2" x14ac:dyDescent="0.2">
      <c r="A223" s="227"/>
      <c r="B223" s="228"/>
      <c r="C223" s="257" t="s">
        <v>574</v>
      </c>
      <c r="D223" s="232"/>
      <c r="E223" s="233">
        <v>48.16</v>
      </c>
      <c r="F223" s="230"/>
      <c r="G223" s="230"/>
      <c r="H223" s="230"/>
      <c r="I223" s="230"/>
      <c r="J223" s="230"/>
      <c r="K223" s="230"/>
      <c r="L223" s="230"/>
      <c r="M223" s="230"/>
      <c r="N223" s="229"/>
      <c r="O223" s="229"/>
      <c r="P223" s="229"/>
      <c r="Q223" s="229"/>
      <c r="R223" s="230"/>
      <c r="S223" s="230"/>
      <c r="T223" s="230"/>
      <c r="U223" s="230"/>
      <c r="V223" s="230"/>
      <c r="W223" s="230"/>
      <c r="X223" s="230"/>
      <c r="Y223" s="230"/>
      <c r="Z223" s="210"/>
      <c r="AA223" s="210"/>
      <c r="AB223" s="210"/>
      <c r="AC223" s="210"/>
      <c r="AD223" s="210"/>
      <c r="AE223" s="210"/>
      <c r="AF223" s="210"/>
      <c r="AG223" s="210" t="s">
        <v>213</v>
      </c>
      <c r="AH223" s="210">
        <v>0</v>
      </c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3" x14ac:dyDescent="0.2">
      <c r="A224" s="227"/>
      <c r="B224" s="228"/>
      <c r="C224" s="257" t="s">
        <v>575</v>
      </c>
      <c r="D224" s="232"/>
      <c r="E224" s="233">
        <v>54.18</v>
      </c>
      <c r="F224" s="230"/>
      <c r="G224" s="230"/>
      <c r="H224" s="230"/>
      <c r="I224" s="230"/>
      <c r="J224" s="230"/>
      <c r="K224" s="230"/>
      <c r="L224" s="230"/>
      <c r="M224" s="230"/>
      <c r="N224" s="229"/>
      <c r="O224" s="229"/>
      <c r="P224" s="229"/>
      <c r="Q224" s="229"/>
      <c r="R224" s="230"/>
      <c r="S224" s="230"/>
      <c r="T224" s="230"/>
      <c r="U224" s="230"/>
      <c r="V224" s="230"/>
      <c r="W224" s="230"/>
      <c r="X224" s="230"/>
      <c r="Y224" s="230"/>
      <c r="Z224" s="210"/>
      <c r="AA224" s="210"/>
      <c r="AB224" s="210"/>
      <c r="AC224" s="210"/>
      <c r="AD224" s="210"/>
      <c r="AE224" s="210"/>
      <c r="AF224" s="210"/>
      <c r="AG224" s="210" t="s">
        <v>213</v>
      </c>
      <c r="AH224" s="210">
        <v>0</v>
      </c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ht="22.5" outlineLevel="3" x14ac:dyDescent="0.2">
      <c r="A225" s="227"/>
      <c r="B225" s="228"/>
      <c r="C225" s="257" t="s">
        <v>576</v>
      </c>
      <c r="D225" s="232"/>
      <c r="E225" s="233">
        <v>11.012499999999999</v>
      </c>
      <c r="F225" s="230"/>
      <c r="G225" s="230"/>
      <c r="H225" s="230"/>
      <c r="I225" s="230"/>
      <c r="J225" s="230"/>
      <c r="K225" s="230"/>
      <c r="L225" s="230"/>
      <c r="M225" s="230"/>
      <c r="N225" s="229"/>
      <c r="O225" s="229"/>
      <c r="P225" s="229"/>
      <c r="Q225" s="229"/>
      <c r="R225" s="230"/>
      <c r="S225" s="230"/>
      <c r="T225" s="230"/>
      <c r="U225" s="230"/>
      <c r="V225" s="230"/>
      <c r="W225" s="230"/>
      <c r="X225" s="230"/>
      <c r="Y225" s="230"/>
      <c r="Z225" s="210"/>
      <c r="AA225" s="210"/>
      <c r="AB225" s="210"/>
      <c r="AC225" s="210"/>
      <c r="AD225" s="210"/>
      <c r="AE225" s="210"/>
      <c r="AF225" s="210"/>
      <c r="AG225" s="210" t="s">
        <v>213</v>
      </c>
      <c r="AH225" s="210">
        <v>0</v>
      </c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3" x14ac:dyDescent="0.2">
      <c r="A226" s="227"/>
      <c r="B226" s="228"/>
      <c r="C226" s="257" t="s">
        <v>577</v>
      </c>
      <c r="D226" s="232"/>
      <c r="E226" s="233">
        <v>36.119999999999997</v>
      </c>
      <c r="F226" s="230"/>
      <c r="G226" s="230"/>
      <c r="H226" s="230"/>
      <c r="I226" s="230"/>
      <c r="J226" s="230"/>
      <c r="K226" s="230"/>
      <c r="L226" s="230"/>
      <c r="M226" s="230"/>
      <c r="N226" s="229"/>
      <c r="O226" s="229"/>
      <c r="P226" s="229"/>
      <c r="Q226" s="229"/>
      <c r="R226" s="230"/>
      <c r="S226" s="230"/>
      <c r="T226" s="230"/>
      <c r="U226" s="230"/>
      <c r="V226" s="230"/>
      <c r="W226" s="230"/>
      <c r="X226" s="230"/>
      <c r="Y226" s="230"/>
      <c r="Z226" s="210"/>
      <c r="AA226" s="210"/>
      <c r="AB226" s="210"/>
      <c r="AC226" s="210"/>
      <c r="AD226" s="210"/>
      <c r="AE226" s="210"/>
      <c r="AF226" s="210"/>
      <c r="AG226" s="210" t="s">
        <v>213</v>
      </c>
      <c r="AH226" s="210">
        <v>0</v>
      </c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ht="22.5" outlineLevel="1" x14ac:dyDescent="0.2">
      <c r="A227" s="243">
        <v>57</v>
      </c>
      <c r="B227" s="244" t="s">
        <v>580</v>
      </c>
      <c r="C227" s="256" t="s">
        <v>581</v>
      </c>
      <c r="D227" s="245" t="s">
        <v>337</v>
      </c>
      <c r="E227" s="246">
        <v>1.1640699999999999</v>
      </c>
      <c r="F227" s="247"/>
      <c r="G227" s="248">
        <f>ROUND(E227*F227,2)</f>
        <v>0</v>
      </c>
      <c r="H227" s="231"/>
      <c r="I227" s="230">
        <f>ROUND(E227*H227,2)</f>
        <v>0</v>
      </c>
      <c r="J227" s="231"/>
      <c r="K227" s="230">
        <f>ROUND(E227*J227,2)</f>
        <v>0</v>
      </c>
      <c r="L227" s="230">
        <v>21</v>
      </c>
      <c r="M227" s="230">
        <f>G227*(1+L227/100)</f>
        <v>0</v>
      </c>
      <c r="N227" s="229">
        <v>1.0166500000000001</v>
      </c>
      <c r="O227" s="229">
        <f>ROUND(E227*N227,2)</f>
        <v>1.18</v>
      </c>
      <c r="P227" s="229">
        <v>0</v>
      </c>
      <c r="Q227" s="229">
        <f>ROUND(E227*P227,2)</f>
        <v>0</v>
      </c>
      <c r="R227" s="230"/>
      <c r="S227" s="230" t="s">
        <v>207</v>
      </c>
      <c r="T227" s="230" t="s">
        <v>208</v>
      </c>
      <c r="U227" s="230">
        <v>27.672999999999998</v>
      </c>
      <c r="V227" s="230">
        <f>ROUND(E227*U227,2)</f>
        <v>32.21</v>
      </c>
      <c r="W227" s="230"/>
      <c r="X227" s="230" t="s">
        <v>209</v>
      </c>
      <c r="Y227" s="230" t="s">
        <v>210</v>
      </c>
      <c r="Z227" s="210"/>
      <c r="AA227" s="210"/>
      <c r="AB227" s="210"/>
      <c r="AC227" s="210"/>
      <c r="AD227" s="210"/>
      <c r="AE227" s="210"/>
      <c r="AF227" s="210"/>
      <c r="AG227" s="210" t="s">
        <v>211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2" x14ac:dyDescent="0.2">
      <c r="A228" s="227"/>
      <c r="B228" s="228"/>
      <c r="C228" s="257" t="s">
        <v>582</v>
      </c>
      <c r="D228" s="232"/>
      <c r="E228" s="233">
        <v>1.1640699999999999</v>
      </c>
      <c r="F228" s="230"/>
      <c r="G228" s="230"/>
      <c r="H228" s="230"/>
      <c r="I228" s="230"/>
      <c r="J228" s="230"/>
      <c r="K228" s="230"/>
      <c r="L228" s="230"/>
      <c r="M228" s="230"/>
      <c r="N228" s="229"/>
      <c r="O228" s="229"/>
      <c r="P228" s="229"/>
      <c r="Q228" s="229"/>
      <c r="R228" s="230"/>
      <c r="S228" s="230"/>
      <c r="T228" s="230"/>
      <c r="U228" s="230"/>
      <c r="V228" s="230"/>
      <c r="W228" s="230"/>
      <c r="X228" s="230"/>
      <c r="Y228" s="230"/>
      <c r="Z228" s="210"/>
      <c r="AA228" s="210"/>
      <c r="AB228" s="210"/>
      <c r="AC228" s="210"/>
      <c r="AD228" s="210"/>
      <c r="AE228" s="210"/>
      <c r="AF228" s="210"/>
      <c r="AG228" s="210" t="s">
        <v>213</v>
      </c>
      <c r="AH228" s="210">
        <v>0</v>
      </c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ht="22.5" outlineLevel="1" x14ac:dyDescent="0.2">
      <c r="A229" s="243">
        <v>58</v>
      </c>
      <c r="B229" s="244" t="s">
        <v>583</v>
      </c>
      <c r="C229" s="256" t="s">
        <v>584</v>
      </c>
      <c r="D229" s="245" t="s">
        <v>230</v>
      </c>
      <c r="E229" s="246">
        <v>255.3</v>
      </c>
      <c r="F229" s="247"/>
      <c r="G229" s="248">
        <f>ROUND(E229*F229,2)</f>
        <v>0</v>
      </c>
      <c r="H229" s="231"/>
      <c r="I229" s="230">
        <f>ROUND(E229*H229,2)</f>
        <v>0</v>
      </c>
      <c r="J229" s="231"/>
      <c r="K229" s="230">
        <f>ROUND(E229*J229,2)</f>
        <v>0</v>
      </c>
      <c r="L229" s="230">
        <v>21</v>
      </c>
      <c r="M229" s="230">
        <f>G229*(1+L229/100)</f>
        <v>0</v>
      </c>
      <c r="N229" s="229">
        <v>1.1900000000000001E-2</v>
      </c>
      <c r="O229" s="229">
        <f>ROUND(E229*N229,2)</f>
        <v>3.04</v>
      </c>
      <c r="P229" s="229">
        <v>0</v>
      </c>
      <c r="Q229" s="229">
        <f>ROUND(E229*P229,2)</f>
        <v>0</v>
      </c>
      <c r="R229" s="230"/>
      <c r="S229" s="230" t="s">
        <v>207</v>
      </c>
      <c r="T229" s="230" t="s">
        <v>208</v>
      </c>
      <c r="U229" s="230">
        <v>0.95</v>
      </c>
      <c r="V229" s="230">
        <f>ROUND(E229*U229,2)</f>
        <v>242.54</v>
      </c>
      <c r="W229" s="230"/>
      <c r="X229" s="230" t="s">
        <v>209</v>
      </c>
      <c r="Y229" s="230" t="s">
        <v>210</v>
      </c>
      <c r="Z229" s="210"/>
      <c r="AA229" s="210"/>
      <c r="AB229" s="210"/>
      <c r="AC229" s="210"/>
      <c r="AD229" s="210"/>
      <c r="AE229" s="210"/>
      <c r="AF229" s="210"/>
      <c r="AG229" s="210" t="s">
        <v>211</v>
      </c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2" x14ac:dyDescent="0.2">
      <c r="A230" s="227"/>
      <c r="B230" s="228"/>
      <c r="C230" s="257" t="s">
        <v>585</v>
      </c>
      <c r="D230" s="232"/>
      <c r="E230" s="233">
        <v>118</v>
      </c>
      <c r="F230" s="230"/>
      <c r="G230" s="230"/>
      <c r="H230" s="230"/>
      <c r="I230" s="230"/>
      <c r="J230" s="230"/>
      <c r="K230" s="230"/>
      <c r="L230" s="230"/>
      <c r="M230" s="230"/>
      <c r="N230" s="229"/>
      <c r="O230" s="229"/>
      <c r="P230" s="229"/>
      <c r="Q230" s="229"/>
      <c r="R230" s="230"/>
      <c r="S230" s="230"/>
      <c r="T230" s="230"/>
      <c r="U230" s="230"/>
      <c r="V230" s="230"/>
      <c r="W230" s="230"/>
      <c r="X230" s="230"/>
      <c r="Y230" s="230"/>
      <c r="Z230" s="210"/>
      <c r="AA230" s="210"/>
      <c r="AB230" s="210"/>
      <c r="AC230" s="210"/>
      <c r="AD230" s="210"/>
      <c r="AE230" s="210"/>
      <c r="AF230" s="210"/>
      <c r="AG230" s="210" t="s">
        <v>213</v>
      </c>
      <c r="AH230" s="210">
        <v>0</v>
      </c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3" x14ac:dyDescent="0.2">
      <c r="A231" s="227"/>
      <c r="B231" s="228"/>
      <c r="C231" s="257" t="s">
        <v>586</v>
      </c>
      <c r="D231" s="232"/>
      <c r="E231" s="233">
        <v>137.30000000000001</v>
      </c>
      <c r="F231" s="230"/>
      <c r="G231" s="230"/>
      <c r="H231" s="230"/>
      <c r="I231" s="230"/>
      <c r="J231" s="230"/>
      <c r="K231" s="230"/>
      <c r="L231" s="230"/>
      <c r="M231" s="230"/>
      <c r="N231" s="229"/>
      <c r="O231" s="229"/>
      <c r="P231" s="229"/>
      <c r="Q231" s="229"/>
      <c r="R231" s="230"/>
      <c r="S231" s="230"/>
      <c r="T231" s="230"/>
      <c r="U231" s="230"/>
      <c r="V231" s="230"/>
      <c r="W231" s="230"/>
      <c r="X231" s="230"/>
      <c r="Y231" s="230"/>
      <c r="Z231" s="210"/>
      <c r="AA231" s="210"/>
      <c r="AB231" s="210"/>
      <c r="AC231" s="210"/>
      <c r="AD231" s="210"/>
      <c r="AE231" s="210"/>
      <c r="AF231" s="210"/>
      <c r="AG231" s="210" t="s">
        <v>213</v>
      </c>
      <c r="AH231" s="210">
        <v>0</v>
      </c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ht="22.5" outlineLevel="1" x14ac:dyDescent="0.2">
      <c r="A232" s="243">
        <v>59</v>
      </c>
      <c r="B232" s="244" t="s">
        <v>587</v>
      </c>
      <c r="C232" s="256" t="s">
        <v>588</v>
      </c>
      <c r="D232" s="245" t="s">
        <v>230</v>
      </c>
      <c r="E232" s="246">
        <v>55.64</v>
      </c>
      <c r="F232" s="247"/>
      <c r="G232" s="248">
        <f>ROUND(E232*F232,2)</f>
        <v>0</v>
      </c>
      <c r="H232" s="231"/>
      <c r="I232" s="230">
        <f>ROUND(E232*H232,2)</f>
        <v>0</v>
      </c>
      <c r="J232" s="231"/>
      <c r="K232" s="230">
        <f>ROUND(E232*J232,2)</f>
        <v>0</v>
      </c>
      <c r="L232" s="230">
        <v>21</v>
      </c>
      <c r="M232" s="230">
        <f>G232*(1+L232/100)</f>
        <v>0</v>
      </c>
      <c r="N232" s="229">
        <v>1.201E-2</v>
      </c>
      <c r="O232" s="229">
        <f>ROUND(E232*N232,2)</f>
        <v>0.67</v>
      </c>
      <c r="P232" s="229">
        <v>0</v>
      </c>
      <c r="Q232" s="229">
        <f>ROUND(E232*P232,2)</f>
        <v>0</v>
      </c>
      <c r="R232" s="230"/>
      <c r="S232" s="230" t="s">
        <v>207</v>
      </c>
      <c r="T232" s="230" t="s">
        <v>208</v>
      </c>
      <c r="U232" s="230">
        <v>0.95</v>
      </c>
      <c r="V232" s="230">
        <f>ROUND(E232*U232,2)</f>
        <v>52.86</v>
      </c>
      <c r="W232" s="230"/>
      <c r="X232" s="230" t="s">
        <v>209</v>
      </c>
      <c r="Y232" s="230" t="s">
        <v>210</v>
      </c>
      <c r="Z232" s="210"/>
      <c r="AA232" s="210"/>
      <c r="AB232" s="210"/>
      <c r="AC232" s="210"/>
      <c r="AD232" s="210"/>
      <c r="AE232" s="210"/>
      <c r="AF232" s="210"/>
      <c r="AG232" s="210" t="s">
        <v>211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outlineLevel="2" x14ac:dyDescent="0.2">
      <c r="A233" s="227"/>
      <c r="B233" s="228"/>
      <c r="C233" s="257" t="s">
        <v>589</v>
      </c>
      <c r="D233" s="232"/>
      <c r="E233" s="233">
        <v>37.299999999999997</v>
      </c>
      <c r="F233" s="230"/>
      <c r="G233" s="230"/>
      <c r="H233" s="230"/>
      <c r="I233" s="230"/>
      <c r="J233" s="230"/>
      <c r="K233" s="230"/>
      <c r="L233" s="230"/>
      <c r="M233" s="230"/>
      <c r="N233" s="229"/>
      <c r="O233" s="229"/>
      <c r="P233" s="229"/>
      <c r="Q233" s="229"/>
      <c r="R233" s="230"/>
      <c r="S233" s="230"/>
      <c r="T233" s="230"/>
      <c r="U233" s="230"/>
      <c r="V233" s="230"/>
      <c r="W233" s="230"/>
      <c r="X233" s="230"/>
      <c r="Y233" s="230"/>
      <c r="Z233" s="210"/>
      <c r="AA233" s="210"/>
      <c r="AB233" s="210"/>
      <c r="AC233" s="210"/>
      <c r="AD233" s="210"/>
      <c r="AE233" s="210"/>
      <c r="AF233" s="210"/>
      <c r="AG233" s="210" t="s">
        <v>213</v>
      </c>
      <c r="AH233" s="210">
        <v>0</v>
      </c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3" x14ac:dyDescent="0.2">
      <c r="A234" s="227"/>
      <c r="B234" s="228"/>
      <c r="C234" s="257" t="s">
        <v>590</v>
      </c>
      <c r="D234" s="232"/>
      <c r="E234" s="233">
        <v>18.34</v>
      </c>
      <c r="F234" s="230"/>
      <c r="G234" s="230"/>
      <c r="H234" s="230"/>
      <c r="I234" s="230"/>
      <c r="J234" s="230"/>
      <c r="K234" s="230"/>
      <c r="L234" s="230"/>
      <c r="M234" s="230"/>
      <c r="N234" s="229"/>
      <c r="O234" s="229"/>
      <c r="P234" s="229"/>
      <c r="Q234" s="229"/>
      <c r="R234" s="230"/>
      <c r="S234" s="230"/>
      <c r="T234" s="230"/>
      <c r="U234" s="230"/>
      <c r="V234" s="230"/>
      <c r="W234" s="230"/>
      <c r="X234" s="230"/>
      <c r="Y234" s="230"/>
      <c r="Z234" s="210"/>
      <c r="AA234" s="210"/>
      <c r="AB234" s="210"/>
      <c r="AC234" s="210"/>
      <c r="AD234" s="210"/>
      <c r="AE234" s="210"/>
      <c r="AF234" s="210"/>
      <c r="AG234" s="210" t="s">
        <v>213</v>
      </c>
      <c r="AH234" s="210">
        <v>0</v>
      </c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ht="22.5" outlineLevel="1" x14ac:dyDescent="0.2">
      <c r="A235" s="243">
        <v>60</v>
      </c>
      <c r="B235" s="244" t="s">
        <v>591</v>
      </c>
      <c r="C235" s="256" t="s">
        <v>592</v>
      </c>
      <c r="D235" s="245" t="s">
        <v>230</v>
      </c>
      <c r="E235" s="246">
        <v>17.495000000000001</v>
      </c>
      <c r="F235" s="247"/>
      <c r="G235" s="248">
        <f>ROUND(E235*F235,2)</f>
        <v>0</v>
      </c>
      <c r="H235" s="231"/>
      <c r="I235" s="230">
        <f>ROUND(E235*H235,2)</f>
        <v>0</v>
      </c>
      <c r="J235" s="231"/>
      <c r="K235" s="230">
        <f>ROUND(E235*J235,2)</f>
        <v>0</v>
      </c>
      <c r="L235" s="230">
        <v>21</v>
      </c>
      <c r="M235" s="230">
        <f>G235*(1+L235/100)</f>
        <v>0</v>
      </c>
      <c r="N235" s="229">
        <v>1.3690000000000001E-2</v>
      </c>
      <c r="O235" s="229">
        <f>ROUND(E235*N235,2)</f>
        <v>0.24</v>
      </c>
      <c r="P235" s="229">
        <v>0</v>
      </c>
      <c r="Q235" s="229">
        <f>ROUND(E235*P235,2)</f>
        <v>0</v>
      </c>
      <c r="R235" s="230"/>
      <c r="S235" s="230" t="s">
        <v>207</v>
      </c>
      <c r="T235" s="230" t="s">
        <v>208</v>
      </c>
      <c r="U235" s="230">
        <v>0.95</v>
      </c>
      <c r="V235" s="230">
        <f>ROUND(E235*U235,2)</f>
        <v>16.62</v>
      </c>
      <c r="W235" s="230"/>
      <c r="X235" s="230" t="s">
        <v>209</v>
      </c>
      <c r="Y235" s="230" t="s">
        <v>210</v>
      </c>
      <c r="Z235" s="210"/>
      <c r="AA235" s="210"/>
      <c r="AB235" s="210"/>
      <c r="AC235" s="210"/>
      <c r="AD235" s="210"/>
      <c r="AE235" s="210"/>
      <c r="AF235" s="210"/>
      <c r="AG235" s="210" t="s">
        <v>211</v>
      </c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2" x14ac:dyDescent="0.2">
      <c r="A236" s="227"/>
      <c r="B236" s="228"/>
      <c r="C236" s="257" t="s">
        <v>593</v>
      </c>
      <c r="D236" s="232"/>
      <c r="E236" s="233">
        <v>9.39</v>
      </c>
      <c r="F236" s="230"/>
      <c r="G236" s="230"/>
      <c r="H236" s="230"/>
      <c r="I236" s="230"/>
      <c r="J236" s="230"/>
      <c r="K236" s="230"/>
      <c r="L236" s="230"/>
      <c r="M236" s="230"/>
      <c r="N236" s="229"/>
      <c r="O236" s="229"/>
      <c r="P236" s="229"/>
      <c r="Q236" s="229"/>
      <c r="R236" s="230"/>
      <c r="S236" s="230"/>
      <c r="T236" s="230"/>
      <c r="U236" s="230"/>
      <c r="V236" s="230"/>
      <c r="W236" s="230"/>
      <c r="X236" s="230"/>
      <c r="Y236" s="230"/>
      <c r="Z236" s="210"/>
      <c r="AA236" s="210"/>
      <c r="AB236" s="210"/>
      <c r="AC236" s="210"/>
      <c r="AD236" s="210"/>
      <c r="AE236" s="210"/>
      <c r="AF236" s="210"/>
      <c r="AG236" s="210" t="s">
        <v>213</v>
      </c>
      <c r="AH236" s="210">
        <v>0</v>
      </c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ht="22.5" outlineLevel="3" x14ac:dyDescent="0.2">
      <c r="A237" s="227"/>
      <c r="B237" s="228"/>
      <c r="C237" s="257" t="s">
        <v>594</v>
      </c>
      <c r="D237" s="232"/>
      <c r="E237" s="233">
        <v>8.1050000000000004</v>
      </c>
      <c r="F237" s="230"/>
      <c r="G237" s="230"/>
      <c r="H237" s="230"/>
      <c r="I237" s="230"/>
      <c r="J237" s="230"/>
      <c r="K237" s="230"/>
      <c r="L237" s="230"/>
      <c r="M237" s="230"/>
      <c r="N237" s="229"/>
      <c r="O237" s="229"/>
      <c r="P237" s="229"/>
      <c r="Q237" s="229"/>
      <c r="R237" s="230"/>
      <c r="S237" s="230"/>
      <c r="T237" s="230"/>
      <c r="U237" s="230"/>
      <c r="V237" s="230"/>
      <c r="W237" s="230"/>
      <c r="X237" s="230"/>
      <c r="Y237" s="230"/>
      <c r="Z237" s="210"/>
      <c r="AA237" s="210"/>
      <c r="AB237" s="210"/>
      <c r="AC237" s="210"/>
      <c r="AD237" s="210"/>
      <c r="AE237" s="210"/>
      <c r="AF237" s="210"/>
      <c r="AG237" s="210" t="s">
        <v>213</v>
      </c>
      <c r="AH237" s="210">
        <v>0</v>
      </c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1" x14ac:dyDescent="0.2">
      <c r="A238" s="243">
        <v>61</v>
      </c>
      <c r="B238" s="244" t="s">
        <v>595</v>
      </c>
      <c r="C238" s="256" t="s">
        <v>596</v>
      </c>
      <c r="D238" s="245" t="s">
        <v>230</v>
      </c>
      <c r="E238" s="246">
        <v>7.37</v>
      </c>
      <c r="F238" s="247"/>
      <c r="G238" s="248">
        <f>ROUND(E238*F238,2)</f>
        <v>0</v>
      </c>
      <c r="H238" s="231"/>
      <c r="I238" s="230">
        <f>ROUND(E238*H238,2)</f>
        <v>0</v>
      </c>
      <c r="J238" s="231"/>
      <c r="K238" s="230">
        <f>ROUND(E238*J238,2)</f>
        <v>0</v>
      </c>
      <c r="L238" s="230">
        <v>21</v>
      </c>
      <c r="M238" s="230">
        <f>G238*(1+L238/100)</f>
        <v>0</v>
      </c>
      <c r="N238" s="229">
        <v>0</v>
      </c>
      <c r="O238" s="229">
        <f>ROUND(E238*N238,2)</f>
        <v>0</v>
      </c>
      <c r="P238" s="229">
        <v>0</v>
      </c>
      <c r="Q238" s="229">
        <f>ROUND(E238*P238,2)</f>
        <v>0</v>
      </c>
      <c r="R238" s="230"/>
      <c r="S238" s="230" t="s">
        <v>207</v>
      </c>
      <c r="T238" s="230" t="s">
        <v>208</v>
      </c>
      <c r="U238" s="230">
        <v>0.43</v>
      </c>
      <c r="V238" s="230">
        <f>ROUND(E238*U238,2)</f>
        <v>3.17</v>
      </c>
      <c r="W238" s="230"/>
      <c r="X238" s="230" t="s">
        <v>209</v>
      </c>
      <c r="Y238" s="230" t="s">
        <v>210</v>
      </c>
      <c r="Z238" s="210"/>
      <c r="AA238" s="210"/>
      <c r="AB238" s="210"/>
      <c r="AC238" s="210"/>
      <c r="AD238" s="210"/>
      <c r="AE238" s="210"/>
      <c r="AF238" s="210"/>
      <c r="AG238" s="210" t="s">
        <v>211</v>
      </c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2" x14ac:dyDescent="0.2">
      <c r="A239" s="227"/>
      <c r="B239" s="228"/>
      <c r="C239" s="257" t="s">
        <v>597</v>
      </c>
      <c r="D239" s="232"/>
      <c r="E239" s="233">
        <v>7.37</v>
      </c>
      <c r="F239" s="230"/>
      <c r="G239" s="230"/>
      <c r="H239" s="230"/>
      <c r="I239" s="230"/>
      <c r="J239" s="230"/>
      <c r="K239" s="230"/>
      <c r="L239" s="230"/>
      <c r="M239" s="230"/>
      <c r="N239" s="229"/>
      <c r="O239" s="229"/>
      <c r="P239" s="229"/>
      <c r="Q239" s="229"/>
      <c r="R239" s="230"/>
      <c r="S239" s="230"/>
      <c r="T239" s="230"/>
      <c r="U239" s="230"/>
      <c r="V239" s="230"/>
      <c r="W239" s="230"/>
      <c r="X239" s="230"/>
      <c r="Y239" s="230"/>
      <c r="Z239" s="210"/>
      <c r="AA239" s="210"/>
      <c r="AB239" s="210"/>
      <c r="AC239" s="210"/>
      <c r="AD239" s="210"/>
      <c r="AE239" s="210"/>
      <c r="AF239" s="210"/>
      <c r="AG239" s="210" t="s">
        <v>213</v>
      </c>
      <c r="AH239" s="210">
        <v>0</v>
      </c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1" x14ac:dyDescent="0.2">
      <c r="A240" s="243">
        <v>62</v>
      </c>
      <c r="B240" s="244" t="s">
        <v>598</v>
      </c>
      <c r="C240" s="256" t="s">
        <v>599</v>
      </c>
      <c r="D240" s="245" t="s">
        <v>230</v>
      </c>
      <c r="E240" s="246">
        <v>55.26</v>
      </c>
      <c r="F240" s="247"/>
      <c r="G240" s="248">
        <f>ROUND(E240*F240,2)</f>
        <v>0</v>
      </c>
      <c r="H240" s="231"/>
      <c r="I240" s="230">
        <f>ROUND(E240*H240,2)</f>
        <v>0</v>
      </c>
      <c r="J240" s="231"/>
      <c r="K240" s="230">
        <f>ROUND(E240*J240,2)</f>
        <v>0</v>
      </c>
      <c r="L240" s="230">
        <v>21</v>
      </c>
      <c r="M240" s="230">
        <f>G240*(1+L240/100)</f>
        <v>0</v>
      </c>
      <c r="N240" s="229">
        <v>0</v>
      </c>
      <c r="O240" s="229">
        <f>ROUND(E240*N240,2)</f>
        <v>0</v>
      </c>
      <c r="P240" s="229">
        <v>0</v>
      </c>
      <c r="Q240" s="229">
        <f>ROUND(E240*P240,2)</f>
        <v>0</v>
      </c>
      <c r="R240" s="230"/>
      <c r="S240" s="230" t="s">
        <v>207</v>
      </c>
      <c r="T240" s="230" t="s">
        <v>208</v>
      </c>
      <c r="U240" s="230">
        <v>0.28000000000000003</v>
      </c>
      <c r="V240" s="230">
        <f>ROUND(E240*U240,2)</f>
        <v>15.47</v>
      </c>
      <c r="W240" s="230"/>
      <c r="X240" s="230" t="s">
        <v>209</v>
      </c>
      <c r="Y240" s="230" t="s">
        <v>210</v>
      </c>
      <c r="Z240" s="210"/>
      <c r="AA240" s="210"/>
      <c r="AB240" s="210"/>
      <c r="AC240" s="210"/>
      <c r="AD240" s="210"/>
      <c r="AE240" s="210"/>
      <c r="AF240" s="210"/>
      <c r="AG240" s="210" t="s">
        <v>211</v>
      </c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outlineLevel="2" x14ac:dyDescent="0.2">
      <c r="A241" s="227"/>
      <c r="B241" s="228"/>
      <c r="C241" s="257" t="s">
        <v>600</v>
      </c>
      <c r="D241" s="232"/>
      <c r="E241" s="233">
        <v>55.26</v>
      </c>
      <c r="F241" s="230"/>
      <c r="G241" s="230"/>
      <c r="H241" s="230"/>
      <c r="I241" s="230"/>
      <c r="J241" s="230"/>
      <c r="K241" s="230"/>
      <c r="L241" s="230"/>
      <c r="M241" s="230"/>
      <c r="N241" s="229"/>
      <c r="O241" s="229"/>
      <c r="P241" s="229"/>
      <c r="Q241" s="229"/>
      <c r="R241" s="230"/>
      <c r="S241" s="230"/>
      <c r="T241" s="230"/>
      <c r="U241" s="230"/>
      <c r="V241" s="230"/>
      <c r="W241" s="230"/>
      <c r="X241" s="230"/>
      <c r="Y241" s="230"/>
      <c r="Z241" s="210"/>
      <c r="AA241" s="210"/>
      <c r="AB241" s="210"/>
      <c r="AC241" s="210"/>
      <c r="AD241" s="210"/>
      <c r="AE241" s="210"/>
      <c r="AF241" s="210"/>
      <c r="AG241" s="210" t="s">
        <v>213</v>
      </c>
      <c r="AH241" s="210">
        <v>0</v>
      </c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1" x14ac:dyDescent="0.2">
      <c r="A242" s="243">
        <v>63</v>
      </c>
      <c r="B242" s="244" t="s">
        <v>601</v>
      </c>
      <c r="C242" s="256" t="s">
        <v>602</v>
      </c>
      <c r="D242" s="245" t="s">
        <v>337</v>
      </c>
      <c r="E242" s="246">
        <v>11.618040000000001</v>
      </c>
      <c r="F242" s="247"/>
      <c r="G242" s="248">
        <f>ROUND(E242*F242,2)</f>
        <v>0</v>
      </c>
      <c r="H242" s="231"/>
      <c r="I242" s="230">
        <f>ROUND(E242*H242,2)</f>
        <v>0</v>
      </c>
      <c r="J242" s="231"/>
      <c r="K242" s="230">
        <f>ROUND(E242*J242,2)</f>
        <v>0</v>
      </c>
      <c r="L242" s="230">
        <v>21</v>
      </c>
      <c r="M242" s="230">
        <f>G242*(1+L242/100)</f>
        <v>0</v>
      </c>
      <c r="N242" s="229">
        <v>1.6629999999999999E-2</v>
      </c>
      <c r="O242" s="229">
        <f>ROUND(E242*N242,2)</f>
        <v>0.19</v>
      </c>
      <c r="P242" s="229">
        <v>0</v>
      </c>
      <c r="Q242" s="229">
        <f>ROUND(E242*P242,2)</f>
        <v>0</v>
      </c>
      <c r="R242" s="230"/>
      <c r="S242" s="230" t="s">
        <v>511</v>
      </c>
      <c r="T242" s="230" t="s">
        <v>512</v>
      </c>
      <c r="U242" s="230">
        <v>16.579999999999998</v>
      </c>
      <c r="V242" s="230">
        <f>ROUND(E242*U242,2)</f>
        <v>192.63</v>
      </c>
      <c r="W242" s="230"/>
      <c r="X242" s="230" t="s">
        <v>209</v>
      </c>
      <c r="Y242" s="230" t="s">
        <v>210</v>
      </c>
      <c r="Z242" s="210"/>
      <c r="AA242" s="210"/>
      <c r="AB242" s="210"/>
      <c r="AC242" s="210"/>
      <c r="AD242" s="210"/>
      <c r="AE242" s="210"/>
      <c r="AF242" s="210"/>
      <c r="AG242" s="210" t="s">
        <v>211</v>
      </c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2" x14ac:dyDescent="0.2">
      <c r="A243" s="227"/>
      <c r="B243" s="228"/>
      <c r="C243" s="257" t="s">
        <v>603</v>
      </c>
      <c r="D243" s="232"/>
      <c r="E243" s="233">
        <v>11.618040000000001</v>
      </c>
      <c r="F243" s="230"/>
      <c r="G243" s="230"/>
      <c r="H243" s="230"/>
      <c r="I243" s="230"/>
      <c r="J243" s="230"/>
      <c r="K243" s="230"/>
      <c r="L243" s="230"/>
      <c r="M243" s="230"/>
      <c r="N243" s="229"/>
      <c r="O243" s="229"/>
      <c r="P243" s="229"/>
      <c r="Q243" s="229"/>
      <c r="R243" s="230"/>
      <c r="S243" s="230"/>
      <c r="T243" s="230"/>
      <c r="U243" s="230"/>
      <c r="V243" s="230"/>
      <c r="W243" s="230"/>
      <c r="X243" s="230"/>
      <c r="Y243" s="230"/>
      <c r="Z243" s="210"/>
      <c r="AA243" s="210"/>
      <c r="AB243" s="210"/>
      <c r="AC243" s="210"/>
      <c r="AD243" s="210"/>
      <c r="AE243" s="210"/>
      <c r="AF243" s="210"/>
      <c r="AG243" s="210" t="s">
        <v>213</v>
      </c>
      <c r="AH243" s="210">
        <v>0</v>
      </c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1" x14ac:dyDescent="0.2">
      <c r="A244" s="243">
        <v>64</v>
      </c>
      <c r="B244" s="244" t="s">
        <v>604</v>
      </c>
      <c r="C244" s="256" t="s">
        <v>605</v>
      </c>
      <c r="D244" s="245" t="s">
        <v>337</v>
      </c>
      <c r="E244" s="246">
        <v>11.618040000000001</v>
      </c>
      <c r="F244" s="247"/>
      <c r="G244" s="248">
        <f>ROUND(E244*F244,2)</f>
        <v>0</v>
      </c>
      <c r="H244" s="231"/>
      <c r="I244" s="230">
        <f>ROUND(E244*H244,2)</f>
        <v>0</v>
      </c>
      <c r="J244" s="231"/>
      <c r="K244" s="230">
        <f>ROUND(E244*J244,2)</f>
        <v>0</v>
      </c>
      <c r="L244" s="230">
        <v>21</v>
      </c>
      <c r="M244" s="230">
        <f>G244*(1+L244/100)</f>
        <v>0</v>
      </c>
      <c r="N244" s="229">
        <v>1</v>
      </c>
      <c r="O244" s="229">
        <f>ROUND(E244*N244,2)</f>
        <v>11.62</v>
      </c>
      <c r="P244" s="229">
        <v>0</v>
      </c>
      <c r="Q244" s="229">
        <f>ROUND(E244*P244,2)</f>
        <v>0</v>
      </c>
      <c r="R244" s="230"/>
      <c r="S244" s="230" t="s">
        <v>511</v>
      </c>
      <c r="T244" s="230" t="s">
        <v>512</v>
      </c>
      <c r="U244" s="230">
        <v>0</v>
      </c>
      <c r="V244" s="230">
        <f>ROUND(E244*U244,2)</f>
        <v>0</v>
      </c>
      <c r="W244" s="230"/>
      <c r="X244" s="230" t="s">
        <v>416</v>
      </c>
      <c r="Y244" s="230" t="s">
        <v>210</v>
      </c>
      <c r="Z244" s="210"/>
      <c r="AA244" s="210"/>
      <c r="AB244" s="210"/>
      <c r="AC244" s="210"/>
      <c r="AD244" s="210"/>
      <c r="AE244" s="210"/>
      <c r="AF244" s="210"/>
      <c r="AG244" s="210" t="s">
        <v>417</v>
      </c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2" x14ac:dyDescent="0.2">
      <c r="A245" s="227"/>
      <c r="B245" s="228"/>
      <c r="C245" s="257" t="s">
        <v>603</v>
      </c>
      <c r="D245" s="232"/>
      <c r="E245" s="233">
        <v>11.618040000000001</v>
      </c>
      <c r="F245" s="230"/>
      <c r="G245" s="230"/>
      <c r="H245" s="230"/>
      <c r="I245" s="230"/>
      <c r="J245" s="230"/>
      <c r="K245" s="230"/>
      <c r="L245" s="230"/>
      <c r="M245" s="230"/>
      <c r="N245" s="229"/>
      <c r="O245" s="229"/>
      <c r="P245" s="229"/>
      <c r="Q245" s="229"/>
      <c r="R245" s="230"/>
      <c r="S245" s="230"/>
      <c r="T245" s="230"/>
      <c r="U245" s="230"/>
      <c r="V245" s="230"/>
      <c r="W245" s="230"/>
      <c r="X245" s="230"/>
      <c r="Y245" s="230"/>
      <c r="Z245" s="210"/>
      <c r="AA245" s="210"/>
      <c r="AB245" s="210"/>
      <c r="AC245" s="210"/>
      <c r="AD245" s="210"/>
      <c r="AE245" s="210"/>
      <c r="AF245" s="210"/>
      <c r="AG245" s="210" t="s">
        <v>213</v>
      </c>
      <c r="AH245" s="210">
        <v>0</v>
      </c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ht="22.5" outlineLevel="1" x14ac:dyDescent="0.2">
      <c r="A246" s="243">
        <v>65</v>
      </c>
      <c r="B246" s="244" t="s">
        <v>606</v>
      </c>
      <c r="C246" s="256" t="s">
        <v>607</v>
      </c>
      <c r="D246" s="245" t="s">
        <v>230</v>
      </c>
      <c r="E246" s="246">
        <v>338.87200000000001</v>
      </c>
      <c r="F246" s="247"/>
      <c r="G246" s="248">
        <f>ROUND(E246*F246,2)</f>
        <v>0</v>
      </c>
      <c r="H246" s="231"/>
      <c r="I246" s="230">
        <f>ROUND(E246*H246,2)</f>
        <v>0</v>
      </c>
      <c r="J246" s="231"/>
      <c r="K246" s="230">
        <f>ROUND(E246*J246,2)</f>
        <v>0</v>
      </c>
      <c r="L246" s="230">
        <v>21</v>
      </c>
      <c r="M246" s="230">
        <f>G246*(1+L246/100)</f>
        <v>0</v>
      </c>
      <c r="N246" s="229">
        <v>3.8700000000000002E-3</v>
      </c>
      <c r="O246" s="229">
        <f>ROUND(E246*N246,2)</f>
        <v>1.31</v>
      </c>
      <c r="P246" s="229">
        <v>0</v>
      </c>
      <c r="Q246" s="229">
        <f>ROUND(E246*P246,2)</f>
        <v>0</v>
      </c>
      <c r="R246" s="230"/>
      <c r="S246" s="230" t="s">
        <v>207</v>
      </c>
      <c r="T246" s="230" t="s">
        <v>208</v>
      </c>
      <c r="U246" s="230">
        <v>0.47399999999999998</v>
      </c>
      <c r="V246" s="230">
        <f>ROUND(E246*U246,2)</f>
        <v>160.63</v>
      </c>
      <c r="W246" s="230"/>
      <c r="X246" s="230" t="s">
        <v>209</v>
      </c>
      <c r="Y246" s="230" t="s">
        <v>210</v>
      </c>
      <c r="Z246" s="210"/>
      <c r="AA246" s="210"/>
      <c r="AB246" s="210"/>
      <c r="AC246" s="210"/>
      <c r="AD246" s="210"/>
      <c r="AE246" s="210"/>
      <c r="AF246" s="210"/>
      <c r="AG246" s="210" t="s">
        <v>211</v>
      </c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2" x14ac:dyDescent="0.2">
      <c r="A247" s="227"/>
      <c r="B247" s="228"/>
      <c r="C247" s="257" t="s">
        <v>608</v>
      </c>
      <c r="D247" s="232"/>
      <c r="E247" s="233">
        <v>165.53200000000001</v>
      </c>
      <c r="F247" s="230"/>
      <c r="G247" s="230"/>
      <c r="H247" s="230"/>
      <c r="I247" s="230"/>
      <c r="J247" s="230"/>
      <c r="K247" s="230"/>
      <c r="L247" s="230"/>
      <c r="M247" s="230"/>
      <c r="N247" s="229"/>
      <c r="O247" s="229"/>
      <c r="P247" s="229"/>
      <c r="Q247" s="229"/>
      <c r="R247" s="230"/>
      <c r="S247" s="230"/>
      <c r="T247" s="230"/>
      <c r="U247" s="230"/>
      <c r="V247" s="230"/>
      <c r="W247" s="230"/>
      <c r="X247" s="230"/>
      <c r="Y247" s="230"/>
      <c r="Z247" s="210"/>
      <c r="AA247" s="210"/>
      <c r="AB247" s="210"/>
      <c r="AC247" s="210"/>
      <c r="AD247" s="210"/>
      <c r="AE247" s="210"/>
      <c r="AF247" s="210"/>
      <c r="AG247" s="210" t="s">
        <v>213</v>
      </c>
      <c r="AH247" s="210">
        <v>0</v>
      </c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3" x14ac:dyDescent="0.2">
      <c r="A248" s="227"/>
      <c r="B248" s="228"/>
      <c r="C248" s="257" t="s">
        <v>609</v>
      </c>
      <c r="D248" s="232"/>
      <c r="E248" s="233">
        <v>173.34</v>
      </c>
      <c r="F248" s="230"/>
      <c r="G248" s="230"/>
      <c r="H248" s="230"/>
      <c r="I248" s="230"/>
      <c r="J248" s="230"/>
      <c r="K248" s="230"/>
      <c r="L248" s="230"/>
      <c r="M248" s="230"/>
      <c r="N248" s="229"/>
      <c r="O248" s="229"/>
      <c r="P248" s="229"/>
      <c r="Q248" s="229"/>
      <c r="R248" s="230"/>
      <c r="S248" s="230"/>
      <c r="T248" s="230"/>
      <c r="U248" s="230"/>
      <c r="V248" s="230"/>
      <c r="W248" s="230"/>
      <c r="X248" s="230"/>
      <c r="Y248" s="230"/>
      <c r="Z248" s="210"/>
      <c r="AA248" s="210"/>
      <c r="AB248" s="210"/>
      <c r="AC248" s="210"/>
      <c r="AD248" s="210"/>
      <c r="AE248" s="210"/>
      <c r="AF248" s="210"/>
      <c r="AG248" s="210" t="s">
        <v>213</v>
      </c>
      <c r="AH248" s="210">
        <v>0</v>
      </c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ht="22.5" outlineLevel="1" x14ac:dyDescent="0.2">
      <c r="A249" s="243">
        <v>66</v>
      </c>
      <c r="B249" s="244" t="s">
        <v>610</v>
      </c>
      <c r="C249" s="256" t="s">
        <v>611</v>
      </c>
      <c r="D249" s="245" t="s">
        <v>230</v>
      </c>
      <c r="E249" s="246">
        <v>338.87200000000001</v>
      </c>
      <c r="F249" s="247"/>
      <c r="G249" s="248">
        <f>ROUND(E249*F249,2)</f>
        <v>0</v>
      </c>
      <c r="H249" s="231"/>
      <c r="I249" s="230">
        <f>ROUND(E249*H249,2)</f>
        <v>0</v>
      </c>
      <c r="J249" s="231"/>
      <c r="K249" s="230">
        <f>ROUND(E249*J249,2)</f>
        <v>0</v>
      </c>
      <c r="L249" s="230">
        <v>21</v>
      </c>
      <c r="M249" s="230">
        <f>G249*(1+L249/100)</f>
        <v>0</v>
      </c>
      <c r="N249" s="229">
        <v>0</v>
      </c>
      <c r="O249" s="229">
        <f>ROUND(E249*N249,2)</f>
        <v>0</v>
      </c>
      <c r="P249" s="229">
        <v>0</v>
      </c>
      <c r="Q249" s="229">
        <f>ROUND(E249*P249,2)</f>
        <v>0</v>
      </c>
      <c r="R249" s="230"/>
      <c r="S249" s="230" t="s">
        <v>207</v>
      </c>
      <c r="T249" s="230" t="s">
        <v>208</v>
      </c>
      <c r="U249" s="230">
        <v>0.16</v>
      </c>
      <c r="V249" s="230">
        <f>ROUND(E249*U249,2)</f>
        <v>54.22</v>
      </c>
      <c r="W249" s="230"/>
      <c r="X249" s="230" t="s">
        <v>209</v>
      </c>
      <c r="Y249" s="230" t="s">
        <v>210</v>
      </c>
      <c r="Z249" s="210"/>
      <c r="AA249" s="210"/>
      <c r="AB249" s="210"/>
      <c r="AC249" s="210"/>
      <c r="AD249" s="210"/>
      <c r="AE249" s="210"/>
      <c r="AF249" s="210"/>
      <c r="AG249" s="210" t="s">
        <v>211</v>
      </c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2" x14ac:dyDescent="0.2">
      <c r="A250" s="227"/>
      <c r="B250" s="228"/>
      <c r="C250" s="257" t="s">
        <v>608</v>
      </c>
      <c r="D250" s="232"/>
      <c r="E250" s="233">
        <v>165.53200000000001</v>
      </c>
      <c r="F250" s="230"/>
      <c r="G250" s="230"/>
      <c r="H250" s="230"/>
      <c r="I250" s="230"/>
      <c r="J250" s="230"/>
      <c r="K250" s="230"/>
      <c r="L250" s="230"/>
      <c r="M250" s="230"/>
      <c r="N250" s="229"/>
      <c r="O250" s="229"/>
      <c r="P250" s="229"/>
      <c r="Q250" s="229"/>
      <c r="R250" s="230"/>
      <c r="S250" s="230"/>
      <c r="T250" s="230"/>
      <c r="U250" s="230"/>
      <c r="V250" s="230"/>
      <c r="W250" s="230"/>
      <c r="X250" s="230"/>
      <c r="Y250" s="230"/>
      <c r="Z250" s="210"/>
      <c r="AA250" s="210"/>
      <c r="AB250" s="210"/>
      <c r="AC250" s="210"/>
      <c r="AD250" s="210"/>
      <c r="AE250" s="210"/>
      <c r="AF250" s="210"/>
      <c r="AG250" s="210" t="s">
        <v>213</v>
      </c>
      <c r="AH250" s="210">
        <v>0</v>
      </c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outlineLevel="3" x14ac:dyDescent="0.2">
      <c r="A251" s="227"/>
      <c r="B251" s="228"/>
      <c r="C251" s="257" t="s">
        <v>609</v>
      </c>
      <c r="D251" s="232"/>
      <c r="E251" s="233">
        <v>173.34</v>
      </c>
      <c r="F251" s="230"/>
      <c r="G251" s="230"/>
      <c r="H251" s="230"/>
      <c r="I251" s="230"/>
      <c r="J251" s="230"/>
      <c r="K251" s="230"/>
      <c r="L251" s="230"/>
      <c r="M251" s="230"/>
      <c r="N251" s="229"/>
      <c r="O251" s="229"/>
      <c r="P251" s="229"/>
      <c r="Q251" s="229"/>
      <c r="R251" s="230"/>
      <c r="S251" s="230"/>
      <c r="T251" s="230"/>
      <c r="U251" s="230"/>
      <c r="V251" s="230"/>
      <c r="W251" s="230"/>
      <c r="X251" s="230"/>
      <c r="Y251" s="230"/>
      <c r="Z251" s="210"/>
      <c r="AA251" s="210"/>
      <c r="AB251" s="210"/>
      <c r="AC251" s="210"/>
      <c r="AD251" s="210"/>
      <c r="AE251" s="210"/>
      <c r="AF251" s="210"/>
      <c r="AG251" s="210" t="s">
        <v>213</v>
      </c>
      <c r="AH251" s="210">
        <v>0</v>
      </c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ht="33.75" outlineLevel="1" x14ac:dyDescent="0.2">
      <c r="A252" s="243">
        <v>67</v>
      </c>
      <c r="B252" s="244" t="s">
        <v>612</v>
      </c>
      <c r="C252" s="256" t="s">
        <v>613</v>
      </c>
      <c r="D252" s="245" t="s">
        <v>230</v>
      </c>
      <c r="E252" s="246">
        <v>173.351</v>
      </c>
      <c r="F252" s="247"/>
      <c r="G252" s="248">
        <f>ROUND(E252*F252,2)</f>
        <v>0</v>
      </c>
      <c r="H252" s="231"/>
      <c r="I252" s="230">
        <f>ROUND(E252*H252,2)</f>
        <v>0</v>
      </c>
      <c r="J252" s="231"/>
      <c r="K252" s="230">
        <f>ROUND(E252*J252,2)</f>
        <v>0</v>
      </c>
      <c r="L252" s="230">
        <v>21</v>
      </c>
      <c r="M252" s="230">
        <f>G252*(1+L252/100)</f>
        <v>0</v>
      </c>
      <c r="N252" s="229">
        <v>2.4E-2</v>
      </c>
      <c r="O252" s="229">
        <f>ROUND(E252*N252,2)</f>
        <v>4.16</v>
      </c>
      <c r="P252" s="229">
        <v>0</v>
      </c>
      <c r="Q252" s="229">
        <f>ROUND(E252*P252,2)</f>
        <v>0</v>
      </c>
      <c r="R252" s="230"/>
      <c r="S252" s="230" t="s">
        <v>511</v>
      </c>
      <c r="T252" s="230" t="s">
        <v>512</v>
      </c>
      <c r="U252" s="230">
        <v>0.16</v>
      </c>
      <c r="V252" s="230">
        <f>ROUND(E252*U252,2)</f>
        <v>27.74</v>
      </c>
      <c r="W252" s="230"/>
      <c r="X252" s="230" t="s">
        <v>209</v>
      </c>
      <c r="Y252" s="230" t="s">
        <v>210</v>
      </c>
      <c r="Z252" s="210"/>
      <c r="AA252" s="210"/>
      <c r="AB252" s="210"/>
      <c r="AC252" s="210"/>
      <c r="AD252" s="210"/>
      <c r="AE252" s="210"/>
      <c r="AF252" s="210"/>
      <c r="AG252" s="210" t="s">
        <v>211</v>
      </c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outlineLevel="2" x14ac:dyDescent="0.2">
      <c r="A253" s="227"/>
      <c r="B253" s="228"/>
      <c r="C253" s="257" t="s">
        <v>614</v>
      </c>
      <c r="D253" s="232"/>
      <c r="E253" s="233">
        <v>150.74</v>
      </c>
      <c r="F253" s="230"/>
      <c r="G253" s="230"/>
      <c r="H253" s="230"/>
      <c r="I253" s="230"/>
      <c r="J253" s="230"/>
      <c r="K253" s="230"/>
      <c r="L253" s="230"/>
      <c r="M253" s="230"/>
      <c r="N253" s="229"/>
      <c r="O253" s="229"/>
      <c r="P253" s="229"/>
      <c r="Q253" s="229"/>
      <c r="R253" s="230"/>
      <c r="S253" s="230"/>
      <c r="T253" s="230"/>
      <c r="U253" s="230"/>
      <c r="V253" s="230"/>
      <c r="W253" s="230"/>
      <c r="X253" s="230"/>
      <c r="Y253" s="230"/>
      <c r="Z253" s="210"/>
      <c r="AA253" s="210"/>
      <c r="AB253" s="210"/>
      <c r="AC253" s="210"/>
      <c r="AD253" s="210"/>
      <c r="AE253" s="210"/>
      <c r="AF253" s="210"/>
      <c r="AG253" s="210" t="s">
        <v>213</v>
      </c>
      <c r="AH253" s="210">
        <v>0</v>
      </c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3" x14ac:dyDescent="0.2">
      <c r="A254" s="227"/>
      <c r="B254" s="228"/>
      <c r="C254" s="268" t="s">
        <v>454</v>
      </c>
      <c r="D254" s="266"/>
      <c r="E254" s="267">
        <v>22.611000000000001</v>
      </c>
      <c r="F254" s="230"/>
      <c r="G254" s="230"/>
      <c r="H254" s="230"/>
      <c r="I254" s="230"/>
      <c r="J254" s="230"/>
      <c r="K254" s="230"/>
      <c r="L254" s="230"/>
      <c r="M254" s="230"/>
      <c r="N254" s="229"/>
      <c r="O254" s="229"/>
      <c r="P254" s="229"/>
      <c r="Q254" s="229"/>
      <c r="R254" s="230"/>
      <c r="S254" s="230"/>
      <c r="T254" s="230"/>
      <c r="U254" s="230"/>
      <c r="V254" s="230"/>
      <c r="W254" s="230"/>
      <c r="X254" s="230"/>
      <c r="Y254" s="230"/>
      <c r="Z254" s="210"/>
      <c r="AA254" s="210"/>
      <c r="AB254" s="210"/>
      <c r="AC254" s="210"/>
      <c r="AD254" s="210"/>
      <c r="AE254" s="210"/>
      <c r="AF254" s="210"/>
      <c r="AG254" s="210" t="s">
        <v>213</v>
      </c>
      <c r="AH254" s="210">
        <v>4</v>
      </c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ht="33.75" outlineLevel="1" x14ac:dyDescent="0.2">
      <c r="A255" s="243">
        <v>68</v>
      </c>
      <c r="B255" s="244" t="s">
        <v>615</v>
      </c>
      <c r="C255" s="256" t="s">
        <v>616</v>
      </c>
      <c r="D255" s="245" t="s">
        <v>230</v>
      </c>
      <c r="E255" s="246">
        <v>198.375</v>
      </c>
      <c r="F255" s="247"/>
      <c r="G255" s="248">
        <f>ROUND(E255*F255,2)</f>
        <v>0</v>
      </c>
      <c r="H255" s="231"/>
      <c r="I255" s="230">
        <f>ROUND(E255*H255,2)</f>
        <v>0</v>
      </c>
      <c r="J255" s="231"/>
      <c r="K255" s="230">
        <f>ROUND(E255*J255,2)</f>
        <v>0</v>
      </c>
      <c r="L255" s="230">
        <v>21</v>
      </c>
      <c r="M255" s="230">
        <f>G255*(1+L255/100)</f>
        <v>0</v>
      </c>
      <c r="N255" s="229">
        <v>1.9E-2</v>
      </c>
      <c r="O255" s="229">
        <f>ROUND(E255*N255,2)</f>
        <v>3.77</v>
      </c>
      <c r="P255" s="229">
        <v>0</v>
      </c>
      <c r="Q255" s="229">
        <f>ROUND(E255*P255,2)</f>
        <v>0</v>
      </c>
      <c r="R255" s="230"/>
      <c r="S255" s="230" t="s">
        <v>511</v>
      </c>
      <c r="T255" s="230" t="s">
        <v>512</v>
      </c>
      <c r="U255" s="230">
        <v>0.16</v>
      </c>
      <c r="V255" s="230">
        <f>ROUND(E255*U255,2)</f>
        <v>31.74</v>
      </c>
      <c r="W255" s="230"/>
      <c r="X255" s="230" t="s">
        <v>209</v>
      </c>
      <c r="Y255" s="230" t="s">
        <v>210</v>
      </c>
      <c r="Z255" s="210"/>
      <c r="AA255" s="210"/>
      <c r="AB255" s="210"/>
      <c r="AC255" s="210"/>
      <c r="AD255" s="210"/>
      <c r="AE255" s="210"/>
      <c r="AF255" s="210"/>
      <c r="AG255" s="210" t="s">
        <v>211</v>
      </c>
      <c r="AH255" s="210"/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2" x14ac:dyDescent="0.2">
      <c r="A256" s="227"/>
      <c r="B256" s="228"/>
      <c r="C256" s="257" t="s">
        <v>617</v>
      </c>
      <c r="D256" s="232"/>
      <c r="E256" s="233">
        <v>172.5</v>
      </c>
      <c r="F256" s="230"/>
      <c r="G256" s="230"/>
      <c r="H256" s="230"/>
      <c r="I256" s="230"/>
      <c r="J256" s="230"/>
      <c r="K256" s="230"/>
      <c r="L256" s="230"/>
      <c r="M256" s="230"/>
      <c r="N256" s="229"/>
      <c r="O256" s="229"/>
      <c r="P256" s="229"/>
      <c r="Q256" s="229"/>
      <c r="R256" s="230"/>
      <c r="S256" s="230"/>
      <c r="T256" s="230"/>
      <c r="U256" s="230"/>
      <c r="V256" s="230"/>
      <c r="W256" s="230"/>
      <c r="X256" s="230"/>
      <c r="Y256" s="230"/>
      <c r="Z256" s="210"/>
      <c r="AA256" s="210"/>
      <c r="AB256" s="210"/>
      <c r="AC256" s="210"/>
      <c r="AD256" s="210"/>
      <c r="AE256" s="210"/>
      <c r="AF256" s="210"/>
      <c r="AG256" s="210" t="s">
        <v>213</v>
      </c>
      <c r="AH256" s="210">
        <v>0</v>
      </c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3" x14ac:dyDescent="0.2">
      <c r="A257" s="227"/>
      <c r="B257" s="228"/>
      <c r="C257" s="268" t="s">
        <v>454</v>
      </c>
      <c r="D257" s="266"/>
      <c r="E257" s="267">
        <v>25.875</v>
      </c>
      <c r="F257" s="230"/>
      <c r="G257" s="230"/>
      <c r="H257" s="230"/>
      <c r="I257" s="230"/>
      <c r="J257" s="230"/>
      <c r="K257" s="230"/>
      <c r="L257" s="230"/>
      <c r="M257" s="230"/>
      <c r="N257" s="229"/>
      <c r="O257" s="229"/>
      <c r="P257" s="229"/>
      <c r="Q257" s="229"/>
      <c r="R257" s="230"/>
      <c r="S257" s="230"/>
      <c r="T257" s="230"/>
      <c r="U257" s="230"/>
      <c r="V257" s="230"/>
      <c r="W257" s="230"/>
      <c r="X257" s="230"/>
      <c r="Y257" s="230"/>
      <c r="Z257" s="210"/>
      <c r="AA257" s="210"/>
      <c r="AB257" s="210"/>
      <c r="AC257" s="210"/>
      <c r="AD257" s="210"/>
      <c r="AE257" s="210"/>
      <c r="AF257" s="210"/>
      <c r="AG257" s="210" t="s">
        <v>213</v>
      </c>
      <c r="AH257" s="210">
        <v>4</v>
      </c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outlineLevel="1" x14ac:dyDescent="0.2">
      <c r="A258" s="243">
        <v>69</v>
      </c>
      <c r="B258" s="244" t="s">
        <v>618</v>
      </c>
      <c r="C258" s="256" t="s">
        <v>619</v>
      </c>
      <c r="D258" s="245" t="s">
        <v>206</v>
      </c>
      <c r="E258" s="246">
        <v>43.960180000000001</v>
      </c>
      <c r="F258" s="247"/>
      <c r="G258" s="248">
        <f>ROUND(E258*F258,2)</f>
        <v>0</v>
      </c>
      <c r="H258" s="231"/>
      <c r="I258" s="230">
        <f>ROUND(E258*H258,2)</f>
        <v>0</v>
      </c>
      <c r="J258" s="231"/>
      <c r="K258" s="230">
        <f>ROUND(E258*J258,2)</f>
        <v>0</v>
      </c>
      <c r="L258" s="230">
        <v>21</v>
      </c>
      <c r="M258" s="230">
        <f>G258*(1+L258/100)</f>
        <v>0</v>
      </c>
      <c r="N258" s="229">
        <v>2.5251399999999999</v>
      </c>
      <c r="O258" s="229">
        <f>ROUND(E258*N258,2)</f>
        <v>111.01</v>
      </c>
      <c r="P258" s="229">
        <v>0</v>
      </c>
      <c r="Q258" s="229">
        <f>ROUND(E258*P258,2)</f>
        <v>0</v>
      </c>
      <c r="R258" s="230"/>
      <c r="S258" s="230" t="s">
        <v>207</v>
      </c>
      <c r="T258" s="230" t="s">
        <v>208</v>
      </c>
      <c r="U258" s="230">
        <v>0.98699999999999999</v>
      </c>
      <c r="V258" s="230">
        <f>ROUND(E258*U258,2)</f>
        <v>43.39</v>
      </c>
      <c r="W258" s="230"/>
      <c r="X258" s="230" t="s">
        <v>209</v>
      </c>
      <c r="Y258" s="230" t="s">
        <v>210</v>
      </c>
      <c r="Z258" s="210"/>
      <c r="AA258" s="210"/>
      <c r="AB258" s="210"/>
      <c r="AC258" s="210"/>
      <c r="AD258" s="210"/>
      <c r="AE258" s="210"/>
      <c r="AF258" s="210"/>
      <c r="AG258" s="210" t="s">
        <v>211</v>
      </c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2" x14ac:dyDescent="0.2">
      <c r="A259" s="227"/>
      <c r="B259" s="228"/>
      <c r="C259" s="257" t="s">
        <v>620</v>
      </c>
      <c r="D259" s="232"/>
      <c r="E259" s="233">
        <v>25.49193</v>
      </c>
      <c r="F259" s="230"/>
      <c r="G259" s="230"/>
      <c r="H259" s="230"/>
      <c r="I259" s="230"/>
      <c r="J259" s="230"/>
      <c r="K259" s="230"/>
      <c r="L259" s="230"/>
      <c r="M259" s="230"/>
      <c r="N259" s="229"/>
      <c r="O259" s="229"/>
      <c r="P259" s="229"/>
      <c r="Q259" s="229"/>
      <c r="R259" s="230"/>
      <c r="S259" s="230"/>
      <c r="T259" s="230"/>
      <c r="U259" s="230"/>
      <c r="V259" s="230"/>
      <c r="W259" s="230"/>
      <c r="X259" s="230"/>
      <c r="Y259" s="230"/>
      <c r="Z259" s="210"/>
      <c r="AA259" s="210"/>
      <c r="AB259" s="210"/>
      <c r="AC259" s="210"/>
      <c r="AD259" s="210"/>
      <c r="AE259" s="210"/>
      <c r="AF259" s="210"/>
      <c r="AG259" s="210" t="s">
        <v>213</v>
      </c>
      <c r="AH259" s="210">
        <v>0</v>
      </c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ht="22.5" outlineLevel="3" x14ac:dyDescent="0.2">
      <c r="A260" s="227"/>
      <c r="B260" s="228"/>
      <c r="C260" s="257" t="s">
        <v>621</v>
      </c>
      <c r="D260" s="232"/>
      <c r="E260" s="233">
        <v>18.468250000000001</v>
      </c>
      <c r="F260" s="230"/>
      <c r="G260" s="230"/>
      <c r="H260" s="230"/>
      <c r="I260" s="230"/>
      <c r="J260" s="230"/>
      <c r="K260" s="230"/>
      <c r="L260" s="230"/>
      <c r="M260" s="230"/>
      <c r="N260" s="229"/>
      <c r="O260" s="229"/>
      <c r="P260" s="229"/>
      <c r="Q260" s="229"/>
      <c r="R260" s="230"/>
      <c r="S260" s="230"/>
      <c r="T260" s="230"/>
      <c r="U260" s="230"/>
      <c r="V260" s="230"/>
      <c r="W260" s="230"/>
      <c r="X260" s="230"/>
      <c r="Y260" s="230"/>
      <c r="Z260" s="210"/>
      <c r="AA260" s="210"/>
      <c r="AB260" s="210"/>
      <c r="AC260" s="210"/>
      <c r="AD260" s="210"/>
      <c r="AE260" s="210"/>
      <c r="AF260" s="210"/>
      <c r="AG260" s="210" t="s">
        <v>213</v>
      </c>
      <c r="AH260" s="210">
        <v>0</v>
      </c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1" x14ac:dyDescent="0.2">
      <c r="A261" s="243">
        <v>70</v>
      </c>
      <c r="B261" s="244" t="s">
        <v>622</v>
      </c>
      <c r="C261" s="256" t="s">
        <v>623</v>
      </c>
      <c r="D261" s="245" t="s">
        <v>337</v>
      </c>
      <c r="E261" s="246">
        <v>5.5135500000000004</v>
      </c>
      <c r="F261" s="247"/>
      <c r="G261" s="248">
        <f>ROUND(E261*F261,2)</f>
        <v>0</v>
      </c>
      <c r="H261" s="231"/>
      <c r="I261" s="230">
        <f>ROUND(E261*H261,2)</f>
        <v>0</v>
      </c>
      <c r="J261" s="231"/>
      <c r="K261" s="230">
        <f>ROUND(E261*J261,2)</f>
        <v>0</v>
      </c>
      <c r="L261" s="230">
        <v>21</v>
      </c>
      <c r="M261" s="230">
        <f>G261*(1+L261/100)</f>
        <v>0</v>
      </c>
      <c r="N261" s="229">
        <v>1.0327900000000001</v>
      </c>
      <c r="O261" s="229">
        <f>ROUND(E261*N261,2)</f>
        <v>5.69</v>
      </c>
      <c r="P261" s="229">
        <v>0</v>
      </c>
      <c r="Q261" s="229">
        <f>ROUND(E261*P261,2)</f>
        <v>0</v>
      </c>
      <c r="R261" s="230"/>
      <c r="S261" s="230" t="s">
        <v>207</v>
      </c>
      <c r="T261" s="230" t="s">
        <v>208</v>
      </c>
      <c r="U261" s="230">
        <v>26.616</v>
      </c>
      <c r="V261" s="230">
        <f>ROUND(E261*U261,2)</f>
        <v>146.75</v>
      </c>
      <c r="W261" s="230"/>
      <c r="X261" s="230" t="s">
        <v>209</v>
      </c>
      <c r="Y261" s="230" t="s">
        <v>210</v>
      </c>
      <c r="Z261" s="210"/>
      <c r="AA261" s="210"/>
      <c r="AB261" s="210"/>
      <c r="AC261" s="210"/>
      <c r="AD261" s="210"/>
      <c r="AE261" s="210"/>
      <c r="AF261" s="210"/>
      <c r="AG261" s="210" t="s">
        <v>211</v>
      </c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ht="22.5" outlineLevel="2" x14ac:dyDescent="0.2">
      <c r="A262" s="227"/>
      <c r="B262" s="228"/>
      <c r="C262" s="257" t="s">
        <v>624</v>
      </c>
      <c r="D262" s="232"/>
      <c r="E262" s="233">
        <v>5.5135500000000004</v>
      </c>
      <c r="F262" s="230"/>
      <c r="G262" s="230"/>
      <c r="H262" s="230"/>
      <c r="I262" s="230"/>
      <c r="J262" s="230"/>
      <c r="K262" s="230"/>
      <c r="L262" s="230"/>
      <c r="M262" s="230"/>
      <c r="N262" s="229"/>
      <c r="O262" s="229"/>
      <c r="P262" s="229"/>
      <c r="Q262" s="229"/>
      <c r="R262" s="230"/>
      <c r="S262" s="230"/>
      <c r="T262" s="230"/>
      <c r="U262" s="230"/>
      <c r="V262" s="230"/>
      <c r="W262" s="230"/>
      <c r="X262" s="230"/>
      <c r="Y262" s="230"/>
      <c r="Z262" s="210"/>
      <c r="AA262" s="210"/>
      <c r="AB262" s="210"/>
      <c r="AC262" s="210"/>
      <c r="AD262" s="210"/>
      <c r="AE262" s="210"/>
      <c r="AF262" s="210"/>
      <c r="AG262" s="210" t="s">
        <v>213</v>
      </c>
      <c r="AH262" s="210">
        <v>0</v>
      </c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ht="22.5" outlineLevel="1" x14ac:dyDescent="0.2">
      <c r="A263" s="243">
        <v>71</v>
      </c>
      <c r="B263" s="244" t="s">
        <v>625</v>
      </c>
      <c r="C263" s="256" t="s">
        <v>626</v>
      </c>
      <c r="D263" s="245" t="s">
        <v>260</v>
      </c>
      <c r="E263" s="246">
        <v>10</v>
      </c>
      <c r="F263" s="247"/>
      <c r="G263" s="248">
        <f>ROUND(E263*F263,2)</f>
        <v>0</v>
      </c>
      <c r="H263" s="231"/>
      <c r="I263" s="230">
        <f>ROUND(E263*H263,2)</f>
        <v>0</v>
      </c>
      <c r="J263" s="231"/>
      <c r="K263" s="230">
        <f>ROUND(E263*J263,2)</f>
        <v>0</v>
      </c>
      <c r="L263" s="230">
        <v>21</v>
      </c>
      <c r="M263" s="230">
        <f>G263*(1+L263/100)</f>
        <v>0</v>
      </c>
      <c r="N263" s="229">
        <v>6.8900000000000003E-3</v>
      </c>
      <c r="O263" s="229">
        <f>ROUND(E263*N263,2)</f>
        <v>7.0000000000000007E-2</v>
      </c>
      <c r="P263" s="229">
        <v>0</v>
      </c>
      <c r="Q263" s="229">
        <f>ROUND(E263*P263,2)</f>
        <v>0</v>
      </c>
      <c r="R263" s="230"/>
      <c r="S263" s="230" t="s">
        <v>207</v>
      </c>
      <c r="T263" s="230" t="s">
        <v>208</v>
      </c>
      <c r="U263" s="230">
        <v>0.88700000000000001</v>
      </c>
      <c r="V263" s="230">
        <f>ROUND(E263*U263,2)</f>
        <v>8.8699999999999992</v>
      </c>
      <c r="W263" s="230"/>
      <c r="X263" s="230" t="s">
        <v>209</v>
      </c>
      <c r="Y263" s="230" t="s">
        <v>210</v>
      </c>
      <c r="Z263" s="210"/>
      <c r="AA263" s="210"/>
      <c r="AB263" s="210"/>
      <c r="AC263" s="210"/>
      <c r="AD263" s="210"/>
      <c r="AE263" s="210"/>
      <c r="AF263" s="210"/>
      <c r="AG263" s="210" t="s">
        <v>211</v>
      </c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outlineLevel="2" x14ac:dyDescent="0.2">
      <c r="A264" s="227"/>
      <c r="B264" s="228"/>
      <c r="C264" s="257" t="s">
        <v>627</v>
      </c>
      <c r="D264" s="232"/>
      <c r="E264" s="233">
        <v>10</v>
      </c>
      <c r="F264" s="230"/>
      <c r="G264" s="230"/>
      <c r="H264" s="230"/>
      <c r="I264" s="230"/>
      <c r="J264" s="230"/>
      <c r="K264" s="230"/>
      <c r="L264" s="230"/>
      <c r="M264" s="230"/>
      <c r="N264" s="229"/>
      <c r="O264" s="229"/>
      <c r="P264" s="229"/>
      <c r="Q264" s="229"/>
      <c r="R264" s="230"/>
      <c r="S264" s="230"/>
      <c r="T264" s="230"/>
      <c r="U264" s="230"/>
      <c r="V264" s="230"/>
      <c r="W264" s="230"/>
      <c r="X264" s="230"/>
      <c r="Y264" s="230"/>
      <c r="Z264" s="210"/>
      <c r="AA264" s="210"/>
      <c r="AB264" s="210"/>
      <c r="AC264" s="210"/>
      <c r="AD264" s="210"/>
      <c r="AE264" s="210"/>
      <c r="AF264" s="210"/>
      <c r="AG264" s="210" t="s">
        <v>213</v>
      </c>
      <c r="AH264" s="210">
        <v>0</v>
      </c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outlineLevel="1" x14ac:dyDescent="0.2">
      <c r="A265" s="243">
        <v>72</v>
      </c>
      <c r="B265" s="244" t="s">
        <v>628</v>
      </c>
      <c r="C265" s="256" t="s">
        <v>629</v>
      </c>
      <c r="D265" s="245" t="s">
        <v>293</v>
      </c>
      <c r="E265" s="246">
        <v>14.76</v>
      </c>
      <c r="F265" s="247"/>
      <c r="G265" s="248">
        <f>ROUND(E265*F265,2)</f>
        <v>0</v>
      </c>
      <c r="H265" s="231"/>
      <c r="I265" s="230">
        <f>ROUND(E265*H265,2)</f>
        <v>0</v>
      </c>
      <c r="J265" s="231"/>
      <c r="K265" s="230">
        <f>ROUND(E265*J265,2)</f>
        <v>0</v>
      </c>
      <c r="L265" s="230">
        <v>21</v>
      </c>
      <c r="M265" s="230">
        <f>G265*(1+L265/100)</f>
        <v>0</v>
      </c>
      <c r="N265" s="229">
        <v>3.0470000000000001E-2</v>
      </c>
      <c r="O265" s="229">
        <f>ROUND(E265*N265,2)</f>
        <v>0.45</v>
      </c>
      <c r="P265" s="229">
        <v>0</v>
      </c>
      <c r="Q265" s="229">
        <f>ROUND(E265*P265,2)</f>
        <v>0</v>
      </c>
      <c r="R265" s="230"/>
      <c r="S265" s="230" t="s">
        <v>207</v>
      </c>
      <c r="T265" s="230" t="s">
        <v>208</v>
      </c>
      <c r="U265" s="230">
        <v>0.87</v>
      </c>
      <c r="V265" s="230">
        <f>ROUND(E265*U265,2)</f>
        <v>12.84</v>
      </c>
      <c r="W265" s="230"/>
      <c r="X265" s="230" t="s">
        <v>209</v>
      </c>
      <c r="Y265" s="230" t="s">
        <v>210</v>
      </c>
      <c r="Z265" s="210"/>
      <c r="AA265" s="210"/>
      <c r="AB265" s="210"/>
      <c r="AC265" s="210"/>
      <c r="AD265" s="210"/>
      <c r="AE265" s="210"/>
      <c r="AF265" s="210"/>
      <c r="AG265" s="210" t="s">
        <v>211</v>
      </c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2" x14ac:dyDescent="0.2">
      <c r="A266" s="227"/>
      <c r="B266" s="228"/>
      <c r="C266" s="257" t="s">
        <v>630</v>
      </c>
      <c r="D266" s="232"/>
      <c r="E266" s="233">
        <v>14.76</v>
      </c>
      <c r="F266" s="230"/>
      <c r="G266" s="230"/>
      <c r="H266" s="230"/>
      <c r="I266" s="230"/>
      <c r="J266" s="230"/>
      <c r="K266" s="230"/>
      <c r="L266" s="230"/>
      <c r="M266" s="230"/>
      <c r="N266" s="229"/>
      <c r="O266" s="229"/>
      <c r="P266" s="229"/>
      <c r="Q266" s="229"/>
      <c r="R266" s="230"/>
      <c r="S266" s="230"/>
      <c r="T266" s="230"/>
      <c r="U266" s="230"/>
      <c r="V266" s="230"/>
      <c r="W266" s="230"/>
      <c r="X266" s="230"/>
      <c r="Y266" s="230"/>
      <c r="Z266" s="210"/>
      <c r="AA266" s="210"/>
      <c r="AB266" s="210"/>
      <c r="AC266" s="210"/>
      <c r="AD266" s="210"/>
      <c r="AE266" s="210"/>
      <c r="AF266" s="210"/>
      <c r="AG266" s="210" t="s">
        <v>213</v>
      </c>
      <c r="AH266" s="210">
        <v>0</v>
      </c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1" x14ac:dyDescent="0.2">
      <c r="A267" s="243">
        <v>73</v>
      </c>
      <c r="B267" s="244" t="s">
        <v>631</v>
      </c>
      <c r="C267" s="256" t="s">
        <v>632</v>
      </c>
      <c r="D267" s="245" t="s">
        <v>293</v>
      </c>
      <c r="E267" s="246">
        <v>14.76</v>
      </c>
      <c r="F267" s="247"/>
      <c r="G267" s="248">
        <f>ROUND(E267*F267,2)</f>
        <v>0</v>
      </c>
      <c r="H267" s="231"/>
      <c r="I267" s="230">
        <f>ROUND(E267*H267,2)</f>
        <v>0</v>
      </c>
      <c r="J267" s="231"/>
      <c r="K267" s="230">
        <f>ROUND(E267*J267,2)</f>
        <v>0</v>
      </c>
      <c r="L267" s="230">
        <v>21</v>
      </c>
      <c r="M267" s="230">
        <f>G267*(1+L267/100)</f>
        <v>0</v>
      </c>
      <c r="N267" s="229">
        <v>0</v>
      </c>
      <c r="O267" s="229">
        <f>ROUND(E267*N267,2)</f>
        <v>0</v>
      </c>
      <c r="P267" s="229">
        <v>0</v>
      </c>
      <c r="Q267" s="229">
        <f>ROUND(E267*P267,2)</f>
        <v>0</v>
      </c>
      <c r="R267" s="230"/>
      <c r="S267" s="230" t="s">
        <v>207</v>
      </c>
      <c r="T267" s="230" t="s">
        <v>208</v>
      </c>
      <c r="U267" s="230">
        <v>0.23200000000000001</v>
      </c>
      <c r="V267" s="230">
        <f>ROUND(E267*U267,2)</f>
        <v>3.42</v>
      </c>
      <c r="W267" s="230"/>
      <c r="X267" s="230" t="s">
        <v>209</v>
      </c>
      <c r="Y267" s="230" t="s">
        <v>210</v>
      </c>
      <c r="Z267" s="210"/>
      <c r="AA267" s="210"/>
      <c r="AB267" s="210"/>
      <c r="AC267" s="210"/>
      <c r="AD267" s="210"/>
      <c r="AE267" s="210"/>
      <c r="AF267" s="210"/>
      <c r="AG267" s="210" t="s">
        <v>211</v>
      </c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outlineLevel="2" x14ac:dyDescent="0.2">
      <c r="A268" s="227"/>
      <c r="B268" s="228"/>
      <c r="C268" s="257" t="s">
        <v>630</v>
      </c>
      <c r="D268" s="232"/>
      <c r="E268" s="233">
        <v>14.76</v>
      </c>
      <c r="F268" s="230"/>
      <c r="G268" s="230"/>
      <c r="H268" s="230"/>
      <c r="I268" s="230"/>
      <c r="J268" s="230"/>
      <c r="K268" s="230"/>
      <c r="L268" s="230"/>
      <c r="M268" s="230"/>
      <c r="N268" s="229"/>
      <c r="O268" s="229"/>
      <c r="P268" s="229"/>
      <c r="Q268" s="229"/>
      <c r="R268" s="230"/>
      <c r="S268" s="230"/>
      <c r="T268" s="230"/>
      <c r="U268" s="230"/>
      <c r="V268" s="230"/>
      <c r="W268" s="230"/>
      <c r="X268" s="230"/>
      <c r="Y268" s="230"/>
      <c r="Z268" s="210"/>
      <c r="AA268" s="210"/>
      <c r="AB268" s="210"/>
      <c r="AC268" s="210"/>
      <c r="AD268" s="210"/>
      <c r="AE268" s="210"/>
      <c r="AF268" s="210"/>
      <c r="AG268" s="210" t="s">
        <v>213</v>
      </c>
      <c r="AH268" s="210">
        <v>0</v>
      </c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outlineLevel="1" x14ac:dyDescent="0.2">
      <c r="A269" s="243">
        <v>74</v>
      </c>
      <c r="B269" s="244" t="s">
        <v>633</v>
      </c>
      <c r="C269" s="256" t="s">
        <v>634</v>
      </c>
      <c r="D269" s="245" t="s">
        <v>635</v>
      </c>
      <c r="E269" s="246">
        <v>10.199999999999999</v>
      </c>
      <c r="F269" s="247"/>
      <c r="G269" s="248">
        <f>ROUND(E269*F269,2)</f>
        <v>0</v>
      </c>
      <c r="H269" s="231"/>
      <c r="I269" s="230">
        <f>ROUND(E269*H269,2)</f>
        <v>0</v>
      </c>
      <c r="J269" s="231"/>
      <c r="K269" s="230">
        <f>ROUND(E269*J269,2)</f>
        <v>0</v>
      </c>
      <c r="L269" s="230">
        <v>21</v>
      </c>
      <c r="M269" s="230">
        <f>G269*(1+L269/100)</f>
        <v>0</v>
      </c>
      <c r="N269" s="229">
        <v>0.13963999999999999</v>
      </c>
      <c r="O269" s="229">
        <f>ROUND(E269*N269,2)</f>
        <v>1.42</v>
      </c>
      <c r="P269" s="229">
        <v>0</v>
      </c>
      <c r="Q269" s="229">
        <f>ROUND(E269*P269,2)</f>
        <v>0</v>
      </c>
      <c r="R269" s="230"/>
      <c r="S269" s="230" t="s">
        <v>207</v>
      </c>
      <c r="T269" s="230" t="s">
        <v>208</v>
      </c>
      <c r="U269" s="230">
        <v>0</v>
      </c>
      <c r="V269" s="230">
        <f>ROUND(E269*U269,2)</f>
        <v>0</v>
      </c>
      <c r="W269" s="230"/>
      <c r="X269" s="230" t="s">
        <v>465</v>
      </c>
      <c r="Y269" s="230" t="s">
        <v>210</v>
      </c>
      <c r="Z269" s="210"/>
      <c r="AA269" s="210"/>
      <c r="AB269" s="210"/>
      <c r="AC269" s="210"/>
      <c r="AD269" s="210"/>
      <c r="AE269" s="210"/>
      <c r="AF269" s="210"/>
      <c r="AG269" s="210" t="s">
        <v>466</v>
      </c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outlineLevel="2" x14ac:dyDescent="0.2">
      <c r="A270" s="227"/>
      <c r="B270" s="228"/>
      <c r="C270" s="257" t="s">
        <v>636</v>
      </c>
      <c r="D270" s="232"/>
      <c r="E270" s="233">
        <v>6.9</v>
      </c>
      <c r="F270" s="230"/>
      <c r="G270" s="230"/>
      <c r="H270" s="230"/>
      <c r="I270" s="230"/>
      <c r="J270" s="230"/>
      <c r="K270" s="230"/>
      <c r="L270" s="230"/>
      <c r="M270" s="230"/>
      <c r="N270" s="229"/>
      <c r="O270" s="229"/>
      <c r="P270" s="229"/>
      <c r="Q270" s="229"/>
      <c r="R270" s="230"/>
      <c r="S270" s="230"/>
      <c r="T270" s="230"/>
      <c r="U270" s="230"/>
      <c r="V270" s="230"/>
      <c r="W270" s="230"/>
      <c r="X270" s="230"/>
      <c r="Y270" s="230"/>
      <c r="Z270" s="210"/>
      <c r="AA270" s="210"/>
      <c r="AB270" s="210"/>
      <c r="AC270" s="210"/>
      <c r="AD270" s="210"/>
      <c r="AE270" s="210"/>
      <c r="AF270" s="210"/>
      <c r="AG270" s="210" t="s">
        <v>213</v>
      </c>
      <c r="AH270" s="210">
        <v>0</v>
      </c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outlineLevel="3" x14ac:dyDescent="0.2">
      <c r="A271" s="227"/>
      <c r="B271" s="228"/>
      <c r="C271" s="257" t="s">
        <v>637</v>
      </c>
      <c r="D271" s="232"/>
      <c r="E271" s="233">
        <v>3.3</v>
      </c>
      <c r="F271" s="230"/>
      <c r="G271" s="230"/>
      <c r="H271" s="230"/>
      <c r="I271" s="230"/>
      <c r="J271" s="230"/>
      <c r="K271" s="230"/>
      <c r="L271" s="230"/>
      <c r="M271" s="230"/>
      <c r="N271" s="229"/>
      <c r="O271" s="229"/>
      <c r="P271" s="229"/>
      <c r="Q271" s="229"/>
      <c r="R271" s="230"/>
      <c r="S271" s="230"/>
      <c r="T271" s="230"/>
      <c r="U271" s="230"/>
      <c r="V271" s="230"/>
      <c r="W271" s="230"/>
      <c r="X271" s="230"/>
      <c r="Y271" s="230"/>
      <c r="Z271" s="210"/>
      <c r="AA271" s="210"/>
      <c r="AB271" s="210"/>
      <c r="AC271" s="210"/>
      <c r="AD271" s="210"/>
      <c r="AE271" s="210"/>
      <c r="AF271" s="210"/>
      <c r="AG271" s="210" t="s">
        <v>213</v>
      </c>
      <c r="AH271" s="210">
        <v>0</v>
      </c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ht="25.5" x14ac:dyDescent="0.2">
      <c r="A272" s="236" t="s">
        <v>202</v>
      </c>
      <c r="B272" s="237" t="s">
        <v>95</v>
      </c>
      <c r="C272" s="255" t="s">
        <v>96</v>
      </c>
      <c r="D272" s="238"/>
      <c r="E272" s="239"/>
      <c r="F272" s="240"/>
      <c r="G272" s="241">
        <f>SUMIF(AG273:AG281,"&lt;&gt;NOR",G273:G281)</f>
        <v>0</v>
      </c>
      <c r="H272" s="235"/>
      <c r="I272" s="235">
        <f>SUM(I273:I281)</f>
        <v>0</v>
      </c>
      <c r="J272" s="235"/>
      <c r="K272" s="235">
        <f>SUM(K273:K281)</f>
        <v>0</v>
      </c>
      <c r="L272" s="235"/>
      <c r="M272" s="235">
        <f>SUM(M273:M281)</f>
        <v>0</v>
      </c>
      <c r="N272" s="234"/>
      <c r="O272" s="234">
        <f>SUM(O273:O281)</f>
        <v>0.03</v>
      </c>
      <c r="P272" s="234"/>
      <c r="Q272" s="234">
        <f>SUM(Q273:Q281)</f>
        <v>0</v>
      </c>
      <c r="R272" s="235"/>
      <c r="S272" s="235"/>
      <c r="T272" s="235"/>
      <c r="U272" s="235"/>
      <c r="V272" s="235">
        <f>SUM(V273:V281)</f>
        <v>17.36</v>
      </c>
      <c r="W272" s="235"/>
      <c r="X272" s="235"/>
      <c r="Y272" s="235"/>
      <c r="AG272" t="s">
        <v>203</v>
      </c>
    </row>
    <row r="273" spans="1:60" outlineLevel="1" x14ac:dyDescent="0.2">
      <c r="A273" s="243">
        <v>75</v>
      </c>
      <c r="B273" s="244" t="s">
        <v>638</v>
      </c>
      <c r="C273" s="256" t="s">
        <v>639</v>
      </c>
      <c r="D273" s="245" t="s">
        <v>260</v>
      </c>
      <c r="E273" s="246">
        <v>14</v>
      </c>
      <c r="F273" s="247"/>
      <c r="G273" s="248">
        <f>ROUND(E273*F273,2)</f>
        <v>0</v>
      </c>
      <c r="H273" s="231"/>
      <c r="I273" s="230">
        <f>ROUND(E273*H273,2)</f>
        <v>0</v>
      </c>
      <c r="J273" s="231"/>
      <c r="K273" s="230">
        <f>ROUND(E273*J273,2)</f>
        <v>0</v>
      </c>
      <c r="L273" s="230">
        <v>21</v>
      </c>
      <c r="M273" s="230">
        <f>G273*(1+L273/100)</f>
        <v>0</v>
      </c>
      <c r="N273" s="229">
        <v>1.6000000000000001E-4</v>
      </c>
      <c r="O273" s="229">
        <f>ROUND(E273*N273,2)</f>
        <v>0</v>
      </c>
      <c r="P273" s="229">
        <v>0</v>
      </c>
      <c r="Q273" s="229">
        <f>ROUND(E273*P273,2)</f>
        <v>0</v>
      </c>
      <c r="R273" s="230"/>
      <c r="S273" s="230" t="s">
        <v>207</v>
      </c>
      <c r="T273" s="230" t="s">
        <v>208</v>
      </c>
      <c r="U273" s="230">
        <v>1.24</v>
      </c>
      <c r="V273" s="230">
        <f>ROUND(E273*U273,2)</f>
        <v>17.36</v>
      </c>
      <c r="W273" s="230"/>
      <c r="X273" s="230" t="s">
        <v>209</v>
      </c>
      <c r="Y273" s="230" t="s">
        <v>210</v>
      </c>
      <c r="Z273" s="210"/>
      <c r="AA273" s="210"/>
      <c r="AB273" s="210"/>
      <c r="AC273" s="210"/>
      <c r="AD273" s="210"/>
      <c r="AE273" s="210"/>
      <c r="AF273" s="210"/>
      <c r="AG273" s="210" t="s">
        <v>211</v>
      </c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2" x14ac:dyDescent="0.2">
      <c r="A274" s="227"/>
      <c r="B274" s="228"/>
      <c r="C274" s="257" t="s">
        <v>640</v>
      </c>
      <c r="D274" s="232"/>
      <c r="E274" s="233">
        <v>7</v>
      </c>
      <c r="F274" s="230"/>
      <c r="G274" s="230"/>
      <c r="H274" s="230"/>
      <c r="I274" s="230"/>
      <c r="J274" s="230"/>
      <c r="K274" s="230"/>
      <c r="L274" s="230"/>
      <c r="M274" s="230"/>
      <c r="N274" s="229"/>
      <c r="O274" s="229"/>
      <c r="P274" s="229"/>
      <c r="Q274" s="229"/>
      <c r="R274" s="230"/>
      <c r="S274" s="230"/>
      <c r="T274" s="230"/>
      <c r="U274" s="230"/>
      <c r="V274" s="230"/>
      <c r="W274" s="230"/>
      <c r="X274" s="230"/>
      <c r="Y274" s="230"/>
      <c r="Z274" s="210"/>
      <c r="AA274" s="210"/>
      <c r="AB274" s="210"/>
      <c r="AC274" s="210"/>
      <c r="AD274" s="210"/>
      <c r="AE274" s="210"/>
      <c r="AF274" s="210"/>
      <c r="AG274" s="210" t="s">
        <v>213</v>
      </c>
      <c r="AH274" s="210">
        <v>0</v>
      </c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outlineLevel="3" x14ac:dyDescent="0.2">
      <c r="A275" s="227"/>
      <c r="B275" s="228"/>
      <c r="C275" s="257" t="s">
        <v>641</v>
      </c>
      <c r="D275" s="232"/>
      <c r="E275" s="233">
        <v>7</v>
      </c>
      <c r="F275" s="230"/>
      <c r="G275" s="230"/>
      <c r="H275" s="230"/>
      <c r="I275" s="230"/>
      <c r="J275" s="230"/>
      <c r="K275" s="230"/>
      <c r="L275" s="230"/>
      <c r="M275" s="230"/>
      <c r="N275" s="229"/>
      <c r="O275" s="229"/>
      <c r="P275" s="229"/>
      <c r="Q275" s="229"/>
      <c r="R275" s="230"/>
      <c r="S275" s="230"/>
      <c r="T275" s="230"/>
      <c r="U275" s="230"/>
      <c r="V275" s="230"/>
      <c r="W275" s="230"/>
      <c r="X275" s="230"/>
      <c r="Y275" s="230"/>
      <c r="Z275" s="210"/>
      <c r="AA275" s="210"/>
      <c r="AB275" s="210"/>
      <c r="AC275" s="210"/>
      <c r="AD275" s="210"/>
      <c r="AE275" s="210"/>
      <c r="AF275" s="210"/>
      <c r="AG275" s="210" t="s">
        <v>213</v>
      </c>
      <c r="AH275" s="210">
        <v>0</v>
      </c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ht="22.5" outlineLevel="1" x14ac:dyDescent="0.2">
      <c r="A276" s="243">
        <v>76</v>
      </c>
      <c r="B276" s="244" t="s">
        <v>642</v>
      </c>
      <c r="C276" s="256" t="s">
        <v>643</v>
      </c>
      <c r="D276" s="245" t="s">
        <v>260</v>
      </c>
      <c r="E276" s="246">
        <v>7</v>
      </c>
      <c r="F276" s="247"/>
      <c r="G276" s="248">
        <f>ROUND(E276*F276,2)</f>
        <v>0</v>
      </c>
      <c r="H276" s="231"/>
      <c r="I276" s="230">
        <f>ROUND(E276*H276,2)</f>
        <v>0</v>
      </c>
      <c r="J276" s="231"/>
      <c r="K276" s="230">
        <f>ROUND(E276*J276,2)</f>
        <v>0</v>
      </c>
      <c r="L276" s="230">
        <v>21</v>
      </c>
      <c r="M276" s="230">
        <f>G276*(1+L276/100)</f>
        <v>0</v>
      </c>
      <c r="N276" s="229">
        <v>1.1999999999999999E-3</v>
      </c>
      <c r="O276" s="229">
        <f>ROUND(E276*N276,2)</f>
        <v>0.01</v>
      </c>
      <c r="P276" s="229">
        <v>0</v>
      </c>
      <c r="Q276" s="229">
        <f>ROUND(E276*P276,2)</f>
        <v>0</v>
      </c>
      <c r="R276" s="230" t="s">
        <v>415</v>
      </c>
      <c r="S276" s="230" t="s">
        <v>207</v>
      </c>
      <c r="T276" s="230" t="s">
        <v>208</v>
      </c>
      <c r="U276" s="230">
        <v>0</v>
      </c>
      <c r="V276" s="230">
        <f>ROUND(E276*U276,2)</f>
        <v>0</v>
      </c>
      <c r="W276" s="230"/>
      <c r="X276" s="230" t="s">
        <v>416</v>
      </c>
      <c r="Y276" s="230" t="s">
        <v>210</v>
      </c>
      <c r="Z276" s="210"/>
      <c r="AA276" s="210"/>
      <c r="AB276" s="210"/>
      <c r="AC276" s="210"/>
      <c r="AD276" s="210"/>
      <c r="AE276" s="210"/>
      <c r="AF276" s="210"/>
      <c r="AG276" s="210" t="s">
        <v>417</v>
      </c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2" x14ac:dyDescent="0.2">
      <c r="A277" s="227"/>
      <c r="B277" s="228"/>
      <c r="C277" s="257" t="s">
        <v>640</v>
      </c>
      <c r="D277" s="232"/>
      <c r="E277" s="233">
        <v>7</v>
      </c>
      <c r="F277" s="230"/>
      <c r="G277" s="230"/>
      <c r="H277" s="230"/>
      <c r="I277" s="230"/>
      <c r="J277" s="230"/>
      <c r="K277" s="230"/>
      <c r="L277" s="230"/>
      <c r="M277" s="230"/>
      <c r="N277" s="229"/>
      <c r="O277" s="229"/>
      <c r="P277" s="229"/>
      <c r="Q277" s="229"/>
      <c r="R277" s="230"/>
      <c r="S277" s="230"/>
      <c r="T277" s="230"/>
      <c r="U277" s="230"/>
      <c r="V277" s="230"/>
      <c r="W277" s="230"/>
      <c r="X277" s="230"/>
      <c r="Y277" s="230"/>
      <c r="Z277" s="210"/>
      <c r="AA277" s="210"/>
      <c r="AB277" s="210"/>
      <c r="AC277" s="210"/>
      <c r="AD277" s="210"/>
      <c r="AE277" s="210"/>
      <c r="AF277" s="210"/>
      <c r="AG277" s="210" t="s">
        <v>213</v>
      </c>
      <c r="AH277" s="210">
        <v>0</v>
      </c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ht="22.5" outlineLevel="1" x14ac:dyDescent="0.2">
      <c r="A278" s="243">
        <v>77</v>
      </c>
      <c r="B278" s="244" t="s">
        <v>644</v>
      </c>
      <c r="C278" s="256" t="s">
        <v>645</v>
      </c>
      <c r="D278" s="245" t="s">
        <v>260</v>
      </c>
      <c r="E278" s="246">
        <v>4</v>
      </c>
      <c r="F278" s="247"/>
      <c r="G278" s="248">
        <f>ROUND(E278*F278,2)</f>
        <v>0</v>
      </c>
      <c r="H278" s="231"/>
      <c r="I278" s="230">
        <f>ROUND(E278*H278,2)</f>
        <v>0</v>
      </c>
      <c r="J278" s="231"/>
      <c r="K278" s="230">
        <f>ROUND(E278*J278,2)</f>
        <v>0</v>
      </c>
      <c r="L278" s="230">
        <v>21</v>
      </c>
      <c r="M278" s="230">
        <f>G278*(1+L278/100)</f>
        <v>0</v>
      </c>
      <c r="N278" s="229">
        <v>1.6000000000000001E-3</v>
      </c>
      <c r="O278" s="229">
        <f>ROUND(E278*N278,2)</f>
        <v>0.01</v>
      </c>
      <c r="P278" s="229">
        <v>0</v>
      </c>
      <c r="Q278" s="229">
        <f>ROUND(E278*P278,2)</f>
        <v>0</v>
      </c>
      <c r="R278" s="230" t="s">
        <v>415</v>
      </c>
      <c r="S278" s="230" t="s">
        <v>207</v>
      </c>
      <c r="T278" s="230" t="s">
        <v>208</v>
      </c>
      <c r="U278" s="230">
        <v>0</v>
      </c>
      <c r="V278" s="230">
        <f>ROUND(E278*U278,2)</f>
        <v>0</v>
      </c>
      <c r="W278" s="230"/>
      <c r="X278" s="230" t="s">
        <v>416</v>
      </c>
      <c r="Y278" s="230" t="s">
        <v>210</v>
      </c>
      <c r="Z278" s="210"/>
      <c r="AA278" s="210"/>
      <c r="AB278" s="210"/>
      <c r="AC278" s="210"/>
      <c r="AD278" s="210"/>
      <c r="AE278" s="210"/>
      <c r="AF278" s="210"/>
      <c r="AG278" s="210" t="s">
        <v>417</v>
      </c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outlineLevel="2" x14ac:dyDescent="0.2">
      <c r="A279" s="227"/>
      <c r="B279" s="228"/>
      <c r="C279" s="257" t="s">
        <v>646</v>
      </c>
      <c r="D279" s="232"/>
      <c r="E279" s="233">
        <v>4</v>
      </c>
      <c r="F279" s="230"/>
      <c r="G279" s="230"/>
      <c r="H279" s="230"/>
      <c r="I279" s="230"/>
      <c r="J279" s="230"/>
      <c r="K279" s="230"/>
      <c r="L279" s="230"/>
      <c r="M279" s="230"/>
      <c r="N279" s="229"/>
      <c r="O279" s="229"/>
      <c r="P279" s="229"/>
      <c r="Q279" s="229"/>
      <c r="R279" s="230"/>
      <c r="S279" s="230"/>
      <c r="T279" s="230"/>
      <c r="U279" s="230"/>
      <c r="V279" s="230"/>
      <c r="W279" s="230"/>
      <c r="X279" s="230"/>
      <c r="Y279" s="230"/>
      <c r="Z279" s="210"/>
      <c r="AA279" s="210"/>
      <c r="AB279" s="210"/>
      <c r="AC279" s="210"/>
      <c r="AD279" s="210"/>
      <c r="AE279" s="210"/>
      <c r="AF279" s="210"/>
      <c r="AG279" s="210" t="s">
        <v>213</v>
      </c>
      <c r="AH279" s="210">
        <v>0</v>
      </c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ht="22.5" outlineLevel="1" x14ac:dyDescent="0.2">
      <c r="A280" s="243">
        <v>78</v>
      </c>
      <c r="B280" s="244" t="s">
        <v>647</v>
      </c>
      <c r="C280" s="256" t="s">
        <v>648</v>
      </c>
      <c r="D280" s="245" t="s">
        <v>260</v>
      </c>
      <c r="E280" s="246">
        <v>3</v>
      </c>
      <c r="F280" s="247"/>
      <c r="G280" s="248">
        <f>ROUND(E280*F280,2)</f>
        <v>0</v>
      </c>
      <c r="H280" s="231"/>
      <c r="I280" s="230">
        <f>ROUND(E280*H280,2)</f>
        <v>0</v>
      </c>
      <c r="J280" s="231"/>
      <c r="K280" s="230">
        <f>ROUND(E280*J280,2)</f>
        <v>0</v>
      </c>
      <c r="L280" s="230">
        <v>21</v>
      </c>
      <c r="M280" s="230">
        <f>G280*(1+L280/100)</f>
        <v>0</v>
      </c>
      <c r="N280" s="229">
        <v>2E-3</v>
      </c>
      <c r="O280" s="229">
        <f>ROUND(E280*N280,2)</f>
        <v>0.01</v>
      </c>
      <c r="P280" s="229">
        <v>0</v>
      </c>
      <c r="Q280" s="229">
        <f>ROUND(E280*P280,2)</f>
        <v>0</v>
      </c>
      <c r="R280" s="230"/>
      <c r="S280" s="230" t="s">
        <v>511</v>
      </c>
      <c r="T280" s="230" t="s">
        <v>512</v>
      </c>
      <c r="U280" s="230">
        <v>0</v>
      </c>
      <c r="V280" s="230">
        <f>ROUND(E280*U280,2)</f>
        <v>0</v>
      </c>
      <c r="W280" s="230"/>
      <c r="X280" s="230" t="s">
        <v>416</v>
      </c>
      <c r="Y280" s="230" t="s">
        <v>210</v>
      </c>
      <c r="Z280" s="210"/>
      <c r="AA280" s="210"/>
      <c r="AB280" s="210"/>
      <c r="AC280" s="210"/>
      <c r="AD280" s="210"/>
      <c r="AE280" s="210"/>
      <c r="AF280" s="210"/>
      <c r="AG280" s="210" t="s">
        <v>417</v>
      </c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2" x14ac:dyDescent="0.2">
      <c r="A281" s="227"/>
      <c r="B281" s="228"/>
      <c r="C281" s="257" t="s">
        <v>649</v>
      </c>
      <c r="D281" s="232"/>
      <c r="E281" s="233">
        <v>3</v>
      </c>
      <c r="F281" s="230"/>
      <c r="G281" s="230"/>
      <c r="H281" s="230"/>
      <c r="I281" s="230"/>
      <c r="J281" s="230"/>
      <c r="K281" s="230"/>
      <c r="L281" s="230"/>
      <c r="M281" s="230"/>
      <c r="N281" s="229"/>
      <c r="O281" s="229"/>
      <c r="P281" s="229"/>
      <c r="Q281" s="229"/>
      <c r="R281" s="230"/>
      <c r="S281" s="230"/>
      <c r="T281" s="230"/>
      <c r="U281" s="230"/>
      <c r="V281" s="230"/>
      <c r="W281" s="230"/>
      <c r="X281" s="230"/>
      <c r="Y281" s="230"/>
      <c r="Z281" s="210"/>
      <c r="AA281" s="210"/>
      <c r="AB281" s="210"/>
      <c r="AC281" s="210"/>
      <c r="AD281" s="210"/>
      <c r="AE281" s="210"/>
      <c r="AF281" s="210"/>
      <c r="AG281" s="210" t="s">
        <v>213</v>
      </c>
      <c r="AH281" s="210">
        <v>0</v>
      </c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x14ac:dyDescent="0.2">
      <c r="A282" s="236" t="s">
        <v>202</v>
      </c>
      <c r="B282" s="237" t="s">
        <v>99</v>
      </c>
      <c r="C282" s="255" t="s">
        <v>100</v>
      </c>
      <c r="D282" s="238"/>
      <c r="E282" s="239"/>
      <c r="F282" s="240"/>
      <c r="G282" s="241">
        <f>SUMIF(AG283:AG313,"&lt;&gt;NOR",G283:G313)</f>
        <v>0</v>
      </c>
      <c r="H282" s="235"/>
      <c r="I282" s="235">
        <f>SUM(I283:I313)</f>
        <v>0</v>
      </c>
      <c r="J282" s="235"/>
      <c r="K282" s="235">
        <f>SUM(K283:K313)</f>
        <v>0</v>
      </c>
      <c r="L282" s="235"/>
      <c r="M282" s="235">
        <f>SUM(M283:M313)</f>
        <v>0</v>
      </c>
      <c r="N282" s="234"/>
      <c r="O282" s="234">
        <f>SUM(O283:O313)</f>
        <v>20.91</v>
      </c>
      <c r="P282" s="234"/>
      <c r="Q282" s="234">
        <f>SUM(Q283:Q313)</f>
        <v>0</v>
      </c>
      <c r="R282" s="235"/>
      <c r="S282" s="235"/>
      <c r="T282" s="235"/>
      <c r="U282" s="235"/>
      <c r="V282" s="235">
        <f>SUM(V283:V313)</f>
        <v>453.3300000000001</v>
      </c>
      <c r="W282" s="235"/>
      <c r="X282" s="235"/>
      <c r="Y282" s="235"/>
      <c r="AG282" t="s">
        <v>203</v>
      </c>
    </row>
    <row r="283" spans="1:60" outlineLevel="1" x14ac:dyDescent="0.2">
      <c r="A283" s="243">
        <v>79</v>
      </c>
      <c r="B283" s="244" t="s">
        <v>650</v>
      </c>
      <c r="C283" s="256" t="s">
        <v>651</v>
      </c>
      <c r="D283" s="245" t="s">
        <v>230</v>
      </c>
      <c r="E283" s="246">
        <v>56.686500000000002</v>
      </c>
      <c r="F283" s="247"/>
      <c r="G283" s="248">
        <f>ROUND(E283*F283,2)</f>
        <v>0</v>
      </c>
      <c r="H283" s="231"/>
      <c r="I283" s="230">
        <f>ROUND(E283*H283,2)</f>
        <v>0</v>
      </c>
      <c r="J283" s="231"/>
      <c r="K283" s="230">
        <f>ROUND(E283*J283,2)</f>
        <v>0</v>
      </c>
      <c r="L283" s="230">
        <v>21</v>
      </c>
      <c r="M283" s="230">
        <f>G283*(1+L283/100)</f>
        <v>0</v>
      </c>
      <c r="N283" s="229">
        <v>4.0000000000000003E-5</v>
      </c>
      <c r="O283" s="229">
        <f>ROUND(E283*N283,2)</f>
        <v>0</v>
      </c>
      <c r="P283" s="229">
        <v>0</v>
      </c>
      <c r="Q283" s="229">
        <f>ROUND(E283*P283,2)</f>
        <v>0</v>
      </c>
      <c r="R283" s="230"/>
      <c r="S283" s="230" t="s">
        <v>207</v>
      </c>
      <c r="T283" s="230" t="s">
        <v>208</v>
      </c>
      <c r="U283" s="230">
        <v>7.8E-2</v>
      </c>
      <c r="V283" s="230">
        <f>ROUND(E283*U283,2)</f>
        <v>4.42</v>
      </c>
      <c r="W283" s="230"/>
      <c r="X283" s="230" t="s">
        <v>209</v>
      </c>
      <c r="Y283" s="230" t="s">
        <v>210</v>
      </c>
      <c r="Z283" s="210"/>
      <c r="AA283" s="210"/>
      <c r="AB283" s="210"/>
      <c r="AC283" s="210"/>
      <c r="AD283" s="210"/>
      <c r="AE283" s="210"/>
      <c r="AF283" s="210"/>
      <c r="AG283" s="210" t="s">
        <v>211</v>
      </c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ht="33.75" outlineLevel="2" x14ac:dyDescent="0.2">
      <c r="A284" s="227"/>
      <c r="B284" s="228"/>
      <c r="C284" s="257" t="s">
        <v>652</v>
      </c>
      <c r="D284" s="232"/>
      <c r="E284" s="233">
        <v>23.074000000000002</v>
      </c>
      <c r="F284" s="230"/>
      <c r="G284" s="230"/>
      <c r="H284" s="230"/>
      <c r="I284" s="230"/>
      <c r="J284" s="230"/>
      <c r="K284" s="230"/>
      <c r="L284" s="230"/>
      <c r="M284" s="230"/>
      <c r="N284" s="229"/>
      <c r="O284" s="229"/>
      <c r="P284" s="229"/>
      <c r="Q284" s="229"/>
      <c r="R284" s="230"/>
      <c r="S284" s="230"/>
      <c r="T284" s="230"/>
      <c r="U284" s="230"/>
      <c r="V284" s="230"/>
      <c r="W284" s="230"/>
      <c r="X284" s="230"/>
      <c r="Y284" s="230"/>
      <c r="Z284" s="210"/>
      <c r="AA284" s="210"/>
      <c r="AB284" s="210"/>
      <c r="AC284" s="210"/>
      <c r="AD284" s="210"/>
      <c r="AE284" s="210"/>
      <c r="AF284" s="210"/>
      <c r="AG284" s="210" t="s">
        <v>213</v>
      </c>
      <c r="AH284" s="210">
        <v>0</v>
      </c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ht="45" outlineLevel="3" x14ac:dyDescent="0.2">
      <c r="A285" s="227"/>
      <c r="B285" s="228"/>
      <c r="C285" s="257" t="s">
        <v>653</v>
      </c>
      <c r="D285" s="232"/>
      <c r="E285" s="233">
        <v>33.612499999999997</v>
      </c>
      <c r="F285" s="230"/>
      <c r="G285" s="230"/>
      <c r="H285" s="230"/>
      <c r="I285" s="230"/>
      <c r="J285" s="230"/>
      <c r="K285" s="230"/>
      <c r="L285" s="230"/>
      <c r="M285" s="230"/>
      <c r="N285" s="229"/>
      <c r="O285" s="229"/>
      <c r="P285" s="229"/>
      <c r="Q285" s="229"/>
      <c r="R285" s="230"/>
      <c r="S285" s="230"/>
      <c r="T285" s="230"/>
      <c r="U285" s="230"/>
      <c r="V285" s="230"/>
      <c r="W285" s="230"/>
      <c r="X285" s="230"/>
      <c r="Y285" s="230"/>
      <c r="Z285" s="210"/>
      <c r="AA285" s="210"/>
      <c r="AB285" s="210"/>
      <c r="AC285" s="210"/>
      <c r="AD285" s="210"/>
      <c r="AE285" s="210"/>
      <c r="AF285" s="210"/>
      <c r="AG285" s="210" t="s">
        <v>213</v>
      </c>
      <c r="AH285" s="210">
        <v>0</v>
      </c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1" x14ac:dyDescent="0.2">
      <c r="A286" s="243">
        <v>80</v>
      </c>
      <c r="B286" s="244" t="s">
        <v>654</v>
      </c>
      <c r="C286" s="256" t="s">
        <v>655</v>
      </c>
      <c r="D286" s="245" t="s">
        <v>230</v>
      </c>
      <c r="E286" s="246">
        <v>413.839</v>
      </c>
      <c r="F286" s="247"/>
      <c r="G286" s="248">
        <f>ROUND(E286*F286,2)</f>
        <v>0</v>
      </c>
      <c r="H286" s="231"/>
      <c r="I286" s="230">
        <f>ROUND(E286*H286,2)</f>
        <v>0</v>
      </c>
      <c r="J286" s="231"/>
      <c r="K286" s="230">
        <f>ROUND(E286*J286,2)</f>
        <v>0</v>
      </c>
      <c r="L286" s="230">
        <v>21</v>
      </c>
      <c r="M286" s="230">
        <f>G286*(1+L286/100)</f>
        <v>0</v>
      </c>
      <c r="N286" s="229">
        <v>3.9210000000000002E-2</v>
      </c>
      <c r="O286" s="229">
        <f>ROUND(E286*N286,2)</f>
        <v>16.23</v>
      </c>
      <c r="P286" s="229">
        <v>0</v>
      </c>
      <c r="Q286" s="229">
        <f>ROUND(E286*P286,2)</f>
        <v>0</v>
      </c>
      <c r="R286" s="230"/>
      <c r="S286" s="230" t="s">
        <v>207</v>
      </c>
      <c r="T286" s="230" t="s">
        <v>208</v>
      </c>
      <c r="U286" s="230">
        <v>0.39600000000000002</v>
      </c>
      <c r="V286" s="230">
        <f>ROUND(E286*U286,2)</f>
        <v>163.88</v>
      </c>
      <c r="W286" s="230"/>
      <c r="X286" s="230" t="s">
        <v>209</v>
      </c>
      <c r="Y286" s="230" t="s">
        <v>210</v>
      </c>
      <c r="Z286" s="210"/>
      <c r="AA286" s="210"/>
      <c r="AB286" s="210"/>
      <c r="AC286" s="210"/>
      <c r="AD286" s="210"/>
      <c r="AE286" s="210"/>
      <c r="AF286" s="210"/>
      <c r="AG286" s="210" t="s">
        <v>211</v>
      </c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2" x14ac:dyDescent="0.2">
      <c r="A287" s="227"/>
      <c r="B287" s="228"/>
      <c r="C287" s="257" t="s">
        <v>656</v>
      </c>
      <c r="D287" s="232"/>
      <c r="E287" s="233">
        <v>321.904</v>
      </c>
      <c r="F287" s="230"/>
      <c r="G287" s="230"/>
      <c r="H287" s="230"/>
      <c r="I287" s="230"/>
      <c r="J287" s="230"/>
      <c r="K287" s="230"/>
      <c r="L287" s="230"/>
      <c r="M287" s="230"/>
      <c r="N287" s="229"/>
      <c r="O287" s="229"/>
      <c r="P287" s="229"/>
      <c r="Q287" s="229"/>
      <c r="R287" s="230"/>
      <c r="S287" s="230"/>
      <c r="T287" s="230"/>
      <c r="U287" s="230"/>
      <c r="V287" s="230"/>
      <c r="W287" s="230"/>
      <c r="X287" s="230"/>
      <c r="Y287" s="230"/>
      <c r="Z287" s="210"/>
      <c r="AA287" s="210"/>
      <c r="AB287" s="210"/>
      <c r="AC287" s="210"/>
      <c r="AD287" s="210"/>
      <c r="AE287" s="210"/>
      <c r="AF287" s="210"/>
      <c r="AG287" s="210" t="s">
        <v>213</v>
      </c>
      <c r="AH287" s="210">
        <v>0</v>
      </c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3" x14ac:dyDescent="0.2">
      <c r="A288" s="227"/>
      <c r="B288" s="228"/>
      <c r="C288" s="257" t="s">
        <v>657</v>
      </c>
      <c r="D288" s="232"/>
      <c r="E288" s="233">
        <v>91.935000000000002</v>
      </c>
      <c r="F288" s="230"/>
      <c r="G288" s="230"/>
      <c r="H288" s="230"/>
      <c r="I288" s="230"/>
      <c r="J288" s="230"/>
      <c r="K288" s="230"/>
      <c r="L288" s="230"/>
      <c r="M288" s="230"/>
      <c r="N288" s="229"/>
      <c r="O288" s="229"/>
      <c r="P288" s="229"/>
      <c r="Q288" s="229"/>
      <c r="R288" s="230"/>
      <c r="S288" s="230"/>
      <c r="T288" s="230"/>
      <c r="U288" s="230"/>
      <c r="V288" s="230"/>
      <c r="W288" s="230"/>
      <c r="X288" s="230"/>
      <c r="Y288" s="230"/>
      <c r="Z288" s="210"/>
      <c r="AA288" s="210"/>
      <c r="AB288" s="210"/>
      <c r="AC288" s="210"/>
      <c r="AD288" s="210"/>
      <c r="AE288" s="210"/>
      <c r="AF288" s="210"/>
      <c r="AG288" s="210" t="s">
        <v>213</v>
      </c>
      <c r="AH288" s="210">
        <v>0</v>
      </c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ht="22.5" outlineLevel="1" x14ac:dyDescent="0.2">
      <c r="A289" s="243">
        <v>81</v>
      </c>
      <c r="B289" s="244" t="s">
        <v>658</v>
      </c>
      <c r="C289" s="256" t="s">
        <v>659</v>
      </c>
      <c r="D289" s="245" t="s">
        <v>230</v>
      </c>
      <c r="E289" s="246">
        <v>168.39400000000001</v>
      </c>
      <c r="F289" s="247"/>
      <c r="G289" s="248">
        <f>ROUND(E289*F289,2)</f>
        <v>0</v>
      </c>
      <c r="H289" s="231"/>
      <c r="I289" s="230">
        <f>ROUND(E289*H289,2)</f>
        <v>0</v>
      </c>
      <c r="J289" s="231"/>
      <c r="K289" s="230">
        <f>ROUND(E289*J289,2)</f>
        <v>0</v>
      </c>
      <c r="L289" s="230">
        <v>21</v>
      </c>
      <c r="M289" s="230">
        <f>G289*(1+L289/100)</f>
        <v>0</v>
      </c>
      <c r="N289" s="229">
        <v>3.6700000000000001E-3</v>
      </c>
      <c r="O289" s="229">
        <f>ROUND(E289*N289,2)</f>
        <v>0.62</v>
      </c>
      <c r="P289" s="229">
        <v>0</v>
      </c>
      <c r="Q289" s="229">
        <f>ROUND(E289*P289,2)</f>
        <v>0</v>
      </c>
      <c r="R289" s="230"/>
      <c r="S289" s="230" t="s">
        <v>207</v>
      </c>
      <c r="T289" s="230" t="s">
        <v>208</v>
      </c>
      <c r="U289" s="230">
        <v>0.36199999999999999</v>
      </c>
      <c r="V289" s="230">
        <f>ROUND(E289*U289,2)</f>
        <v>60.96</v>
      </c>
      <c r="W289" s="230"/>
      <c r="X289" s="230" t="s">
        <v>209</v>
      </c>
      <c r="Y289" s="230" t="s">
        <v>210</v>
      </c>
      <c r="Z289" s="210"/>
      <c r="AA289" s="210"/>
      <c r="AB289" s="210"/>
      <c r="AC289" s="210"/>
      <c r="AD289" s="210"/>
      <c r="AE289" s="210"/>
      <c r="AF289" s="210"/>
      <c r="AG289" s="210" t="s">
        <v>211</v>
      </c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outlineLevel="2" x14ac:dyDescent="0.2">
      <c r="A290" s="227"/>
      <c r="B290" s="228"/>
      <c r="C290" s="257" t="s">
        <v>660</v>
      </c>
      <c r="D290" s="232"/>
      <c r="E290" s="233">
        <v>168.39400000000001</v>
      </c>
      <c r="F290" s="230"/>
      <c r="G290" s="230"/>
      <c r="H290" s="230"/>
      <c r="I290" s="230"/>
      <c r="J290" s="230"/>
      <c r="K290" s="230"/>
      <c r="L290" s="230"/>
      <c r="M290" s="230"/>
      <c r="N290" s="229"/>
      <c r="O290" s="229"/>
      <c r="P290" s="229"/>
      <c r="Q290" s="229"/>
      <c r="R290" s="230"/>
      <c r="S290" s="230"/>
      <c r="T290" s="230"/>
      <c r="U290" s="230"/>
      <c r="V290" s="230"/>
      <c r="W290" s="230"/>
      <c r="X290" s="230"/>
      <c r="Y290" s="230"/>
      <c r="Z290" s="210"/>
      <c r="AA290" s="210"/>
      <c r="AB290" s="210"/>
      <c r="AC290" s="210"/>
      <c r="AD290" s="210"/>
      <c r="AE290" s="210"/>
      <c r="AF290" s="210"/>
      <c r="AG290" s="210" t="s">
        <v>213</v>
      </c>
      <c r="AH290" s="210">
        <v>0</v>
      </c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ht="22.5" outlineLevel="1" x14ac:dyDescent="0.2">
      <c r="A291" s="243">
        <v>82</v>
      </c>
      <c r="B291" s="244" t="s">
        <v>661</v>
      </c>
      <c r="C291" s="256" t="s">
        <v>662</v>
      </c>
      <c r="D291" s="245" t="s">
        <v>230</v>
      </c>
      <c r="E291" s="246">
        <v>71.239999999999995</v>
      </c>
      <c r="F291" s="247"/>
      <c r="G291" s="248">
        <f>ROUND(E291*F291,2)</f>
        <v>0</v>
      </c>
      <c r="H291" s="231"/>
      <c r="I291" s="230">
        <f>ROUND(E291*H291,2)</f>
        <v>0</v>
      </c>
      <c r="J291" s="231"/>
      <c r="K291" s="230">
        <f>ROUND(E291*J291,2)</f>
        <v>0</v>
      </c>
      <c r="L291" s="230">
        <v>21</v>
      </c>
      <c r="M291" s="230">
        <f>G291*(1+L291/100)</f>
        <v>0</v>
      </c>
      <c r="N291" s="229">
        <v>4.0600000000000002E-3</v>
      </c>
      <c r="O291" s="229">
        <f>ROUND(E291*N291,2)</f>
        <v>0.28999999999999998</v>
      </c>
      <c r="P291" s="229">
        <v>0</v>
      </c>
      <c r="Q291" s="229">
        <f>ROUND(E291*P291,2)</f>
        <v>0</v>
      </c>
      <c r="R291" s="230"/>
      <c r="S291" s="230" t="s">
        <v>207</v>
      </c>
      <c r="T291" s="230" t="s">
        <v>208</v>
      </c>
      <c r="U291" s="230">
        <v>0.48399999999999999</v>
      </c>
      <c r="V291" s="230">
        <f>ROUND(E291*U291,2)</f>
        <v>34.479999999999997</v>
      </c>
      <c r="W291" s="230"/>
      <c r="X291" s="230" t="s">
        <v>209</v>
      </c>
      <c r="Y291" s="230" t="s">
        <v>210</v>
      </c>
      <c r="Z291" s="210"/>
      <c r="AA291" s="210"/>
      <c r="AB291" s="210"/>
      <c r="AC291" s="210"/>
      <c r="AD291" s="210"/>
      <c r="AE291" s="210"/>
      <c r="AF291" s="210"/>
      <c r="AG291" s="210" t="s">
        <v>211</v>
      </c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outlineLevel="2" x14ac:dyDescent="0.2">
      <c r="A292" s="227"/>
      <c r="B292" s="228"/>
      <c r="C292" s="257" t="s">
        <v>663</v>
      </c>
      <c r="D292" s="232"/>
      <c r="E292" s="233">
        <v>71.239999999999995</v>
      </c>
      <c r="F292" s="230"/>
      <c r="G292" s="230"/>
      <c r="H292" s="230"/>
      <c r="I292" s="230"/>
      <c r="J292" s="230"/>
      <c r="K292" s="230"/>
      <c r="L292" s="230"/>
      <c r="M292" s="230"/>
      <c r="N292" s="229"/>
      <c r="O292" s="229"/>
      <c r="P292" s="229"/>
      <c r="Q292" s="229"/>
      <c r="R292" s="230"/>
      <c r="S292" s="230"/>
      <c r="T292" s="230"/>
      <c r="U292" s="230"/>
      <c r="V292" s="230"/>
      <c r="W292" s="230"/>
      <c r="X292" s="230"/>
      <c r="Y292" s="230"/>
      <c r="Z292" s="210"/>
      <c r="AA292" s="210"/>
      <c r="AB292" s="210"/>
      <c r="AC292" s="210"/>
      <c r="AD292" s="210"/>
      <c r="AE292" s="210"/>
      <c r="AF292" s="210"/>
      <c r="AG292" s="210" t="s">
        <v>213</v>
      </c>
      <c r="AH292" s="210">
        <v>0</v>
      </c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outlineLevel="1" x14ac:dyDescent="0.2">
      <c r="A293" s="243">
        <v>83</v>
      </c>
      <c r="B293" s="244" t="s">
        <v>664</v>
      </c>
      <c r="C293" s="256" t="s">
        <v>665</v>
      </c>
      <c r="D293" s="245" t="s">
        <v>293</v>
      </c>
      <c r="E293" s="246">
        <v>103.11</v>
      </c>
      <c r="F293" s="247"/>
      <c r="G293" s="248">
        <f>ROUND(E293*F293,2)</f>
        <v>0</v>
      </c>
      <c r="H293" s="231"/>
      <c r="I293" s="230">
        <f>ROUND(E293*H293,2)</f>
        <v>0</v>
      </c>
      <c r="J293" s="231"/>
      <c r="K293" s="230">
        <f>ROUND(E293*J293,2)</f>
        <v>0</v>
      </c>
      <c r="L293" s="230">
        <v>21</v>
      </c>
      <c r="M293" s="230">
        <f>G293*(1+L293/100)</f>
        <v>0</v>
      </c>
      <c r="N293" s="229">
        <v>1.4999999999999999E-4</v>
      </c>
      <c r="O293" s="229">
        <f>ROUND(E293*N293,2)</f>
        <v>0.02</v>
      </c>
      <c r="P293" s="229">
        <v>0</v>
      </c>
      <c r="Q293" s="229">
        <f>ROUND(E293*P293,2)</f>
        <v>0</v>
      </c>
      <c r="R293" s="230"/>
      <c r="S293" s="230" t="s">
        <v>207</v>
      </c>
      <c r="T293" s="230" t="s">
        <v>208</v>
      </c>
      <c r="U293" s="230">
        <v>0.05</v>
      </c>
      <c r="V293" s="230">
        <f>ROUND(E293*U293,2)</f>
        <v>5.16</v>
      </c>
      <c r="W293" s="230"/>
      <c r="X293" s="230" t="s">
        <v>209</v>
      </c>
      <c r="Y293" s="230" t="s">
        <v>210</v>
      </c>
      <c r="Z293" s="210"/>
      <c r="AA293" s="210"/>
      <c r="AB293" s="210"/>
      <c r="AC293" s="210"/>
      <c r="AD293" s="210"/>
      <c r="AE293" s="210"/>
      <c r="AF293" s="210"/>
      <c r="AG293" s="210" t="s">
        <v>211</v>
      </c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ht="33.75" outlineLevel="2" x14ac:dyDescent="0.2">
      <c r="A294" s="227"/>
      <c r="B294" s="228"/>
      <c r="C294" s="257" t="s">
        <v>666</v>
      </c>
      <c r="D294" s="232"/>
      <c r="E294" s="233">
        <v>48.56</v>
      </c>
      <c r="F294" s="230"/>
      <c r="G294" s="230"/>
      <c r="H294" s="230"/>
      <c r="I294" s="230"/>
      <c r="J294" s="230"/>
      <c r="K294" s="230"/>
      <c r="L294" s="230"/>
      <c r="M294" s="230"/>
      <c r="N294" s="229"/>
      <c r="O294" s="229"/>
      <c r="P294" s="229"/>
      <c r="Q294" s="229"/>
      <c r="R294" s="230"/>
      <c r="S294" s="230"/>
      <c r="T294" s="230"/>
      <c r="U294" s="230"/>
      <c r="V294" s="230"/>
      <c r="W294" s="230"/>
      <c r="X294" s="230"/>
      <c r="Y294" s="230"/>
      <c r="Z294" s="210"/>
      <c r="AA294" s="210"/>
      <c r="AB294" s="210"/>
      <c r="AC294" s="210"/>
      <c r="AD294" s="210"/>
      <c r="AE294" s="210"/>
      <c r="AF294" s="210"/>
      <c r="AG294" s="210" t="s">
        <v>213</v>
      </c>
      <c r="AH294" s="210">
        <v>0</v>
      </c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ht="33.75" outlineLevel="3" x14ac:dyDescent="0.2">
      <c r="A295" s="227"/>
      <c r="B295" s="228"/>
      <c r="C295" s="257" t="s">
        <v>667</v>
      </c>
      <c r="D295" s="232"/>
      <c r="E295" s="233">
        <v>54.55</v>
      </c>
      <c r="F295" s="230"/>
      <c r="G295" s="230"/>
      <c r="H295" s="230"/>
      <c r="I295" s="230"/>
      <c r="J295" s="230"/>
      <c r="K295" s="230"/>
      <c r="L295" s="230"/>
      <c r="M295" s="230"/>
      <c r="N295" s="229"/>
      <c r="O295" s="229"/>
      <c r="P295" s="229"/>
      <c r="Q295" s="229"/>
      <c r="R295" s="230"/>
      <c r="S295" s="230"/>
      <c r="T295" s="230"/>
      <c r="U295" s="230"/>
      <c r="V295" s="230"/>
      <c r="W295" s="230"/>
      <c r="X295" s="230"/>
      <c r="Y295" s="230"/>
      <c r="Z295" s="210"/>
      <c r="AA295" s="210"/>
      <c r="AB295" s="210"/>
      <c r="AC295" s="210"/>
      <c r="AD295" s="210"/>
      <c r="AE295" s="210"/>
      <c r="AF295" s="210"/>
      <c r="AG295" s="210" t="s">
        <v>213</v>
      </c>
      <c r="AH295" s="210">
        <v>0</v>
      </c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1" x14ac:dyDescent="0.2">
      <c r="A296" s="243">
        <v>84</v>
      </c>
      <c r="B296" s="244" t="s">
        <v>668</v>
      </c>
      <c r="C296" s="256" t="s">
        <v>669</v>
      </c>
      <c r="D296" s="245" t="s">
        <v>293</v>
      </c>
      <c r="E296" s="246">
        <v>147.91</v>
      </c>
      <c r="F296" s="247"/>
      <c r="G296" s="248">
        <f>ROUND(E296*F296,2)</f>
        <v>0</v>
      </c>
      <c r="H296" s="231"/>
      <c r="I296" s="230">
        <f>ROUND(E296*H296,2)</f>
        <v>0</v>
      </c>
      <c r="J296" s="231"/>
      <c r="K296" s="230">
        <f>ROUND(E296*J296,2)</f>
        <v>0</v>
      </c>
      <c r="L296" s="230">
        <v>21</v>
      </c>
      <c r="M296" s="230">
        <f>G296*(1+L296/100)</f>
        <v>0</v>
      </c>
      <c r="N296" s="229">
        <v>4.6000000000000001E-4</v>
      </c>
      <c r="O296" s="229">
        <f>ROUND(E296*N296,2)</f>
        <v>7.0000000000000007E-2</v>
      </c>
      <c r="P296" s="229">
        <v>0</v>
      </c>
      <c r="Q296" s="229">
        <f>ROUND(E296*P296,2)</f>
        <v>0</v>
      </c>
      <c r="R296" s="230"/>
      <c r="S296" s="230" t="s">
        <v>207</v>
      </c>
      <c r="T296" s="230" t="s">
        <v>208</v>
      </c>
      <c r="U296" s="230">
        <v>0</v>
      </c>
      <c r="V296" s="230">
        <f>ROUND(E296*U296,2)</f>
        <v>0</v>
      </c>
      <c r="W296" s="230"/>
      <c r="X296" s="230" t="s">
        <v>209</v>
      </c>
      <c r="Y296" s="230" t="s">
        <v>210</v>
      </c>
      <c r="Z296" s="210"/>
      <c r="AA296" s="210"/>
      <c r="AB296" s="210"/>
      <c r="AC296" s="210"/>
      <c r="AD296" s="210"/>
      <c r="AE296" s="210"/>
      <c r="AF296" s="210"/>
      <c r="AG296" s="210" t="s">
        <v>211</v>
      </c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outlineLevel="2" x14ac:dyDescent="0.2">
      <c r="A297" s="227"/>
      <c r="B297" s="228"/>
      <c r="C297" s="257" t="s">
        <v>670</v>
      </c>
      <c r="D297" s="232"/>
      <c r="E297" s="233"/>
      <c r="F297" s="230"/>
      <c r="G297" s="230"/>
      <c r="H297" s="230"/>
      <c r="I297" s="230"/>
      <c r="J297" s="230"/>
      <c r="K297" s="230"/>
      <c r="L297" s="230"/>
      <c r="M297" s="230"/>
      <c r="N297" s="229"/>
      <c r="O297" s="229"/>
      <c r="P297" s="229"/>
      <c r="Q297" s="229"/>
      <c r="R297" s="230"/>
      <c r="S297" s="230"/>
      <c r="T297" s="230"/>
      <c r="U297" s="230"/>
      <c r="V297" s="230"/>
      <c r="W297" s="230"/>
      <c r="X297" s="230"/>
      <c r="Y297" s="230"/>
      <c r="Z297" s="210"/>
      <c r="AA297" s="210"/>
      <c r="AB297" s="210"/>
      <c r="AC297" s="210"/>
      <c r="AD297" s="210"/>
      <c r="AE297" s="210"/>
      <c r="AF297" s="210"/>
      <c r="AG297" s="210" t="s">
        <v>213</v>
      </c>
      <c r="AH297" s="210">
        <v>0</v>
      </c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ht="33.75" outlineLevel="3" x14ac:dyDescent="0.2">
      <c r="A298" s="227"/>
      <c r="B298" s="228"/>
      <c r="C298" s="257" t="s">
        <v>666</v>
      </c>
      <c r="D298" s="232"/>
      <c r="E298" s="233">
        <v>48.56</v>
      </c>
      <c r="F298" s="230"/>
      <c r="G298" s="230"/>
      <c r="H298" s="230"/>
      <c r="I298" s="230"/>
      <c r="J298" s="230"/>
      <c r="K298" s="230"/>
      <c r="L298" s="230"/>
      <c r="M298" s="230"/>
      <c r="N298" s="229"/>
      <c r="O298" s="229"/>
      <c r="P298" s="229"/>
      <c r="Q298" s="229"/>
      <c r="R298" s="230"/>
      <c r="S298" s="230"/>
      <c r="T298" s="230"/>
      <c r="U298" s="230"/>
      <c r="V298" s="230"/>
      <c r="W298" s="230"/>
      <c r="X298" s="230"/>
      <c r="Y298" s="230"/>
      <c r="Z298" s="210"/>
      <c r="AA298" s="210"/>
      <c r="AB298" s="210"/>
      <c r="AC298" s="210"/>
      <c r="AD298" s="210"/>
      <c r="AE298" s="210"/>
      <c r="AF298" s="210"/>
      <c r="AG298" s="210" t="s">
        <v>213</v>
      </c>
      <c r="AH298" s="210">
        <v>0</v>
      </c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ht="33.75" outlineLevel="3" x14ac:dyDescent="0.2">
      <c r="A299" s="227"/>
      <c r="B299" s="228"/>
      <c r="C299" s="257" t="s">
        <v>667</v>
      </c>
      <c r="D299" s="232"/>
      <c r="E299" s="233">
        <v>54.55</v>
      </c>
      <c r="F299" s="230"/>
      <c r="G299" s="230"/>
      <c r="H299" s="230"/>
      <c r="I299" s="230"/>
      <c r="J299" s="230"/>
      <c r="K299" s="230"/>
      <c r="L299" s="230"/>
      <c r="M299" s="230"/>
      <c r="N299" s="229"/>
      <c r="O299" s="229"/>
      <c r="P299" s="229"/>
      <c r="Q299" s="229"/>
      <c r="R299" s="230"/>
      <c r="S299" s="230"/>
      <c r="T299" s="230"/>
      <c r="U299" s="230"/>
      <c r="V299" s="230"/>
      <c r="W299" s="230"/>
      <c r="X299" s="230"/>
      <c r="Y299" s="230"/>
      <c r="Z299" s="210"/>
      <c r="AA299" s="210"/>
      <c r="AB299" s="210"/>
      <c r="AC299" s="210"/>
      <c r="AD299" s="210"/>
      <c r="AE299" s="210"/>
      <c r="AF299" s="210"/>
      <c r="AG299" s="210" t="s">
        <v>213</v>
      </c>
      <c r="AH299" s="210">
        <v>0</v>
      </c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3" x14ac:dyDescent="0.2">
      <c r="A300" s="227"/>
      <c r="B300" s="228"/>
      <c r="C300" s="257" t="s">
        <v>671</v>
      </c>
      <c r="D300" s="232"/>
      <c r="E300" s="233"/>
      <c r="F300" s="230"/>
      <c r="G300" s="230"/>
      <c r="H300" s="230"/>
      <c r="I300" s="230"/>
      <c r="J300" s="230"/>
      <c r="K300" s="230"/>
      <c r="L300" s="230"/>
      <c r="M300" s="230"/>
      <c r="N300" s="229"/>
      <c r="O300" s="229"/>
      <c r="P300" s="229"/>
      <c r="Q300" s="229"/>
      <c r="R300" s="230"/>
      <c r="S300" s="230"/>
      <c r="T300" s="230"/>
      <c r="U300" s="230"/>
      <c r="V300" s="230"/>
      <c r="W300" s="230"/>
      <c r="X300" s="230"/>
      <c r="Y300" s="230"/>
      <c r="Z300" s="210"/>
      <c r="AA300" s="210"/>
      <c r="AB300" s="210"/>
      <c r="AC300" s="210"/>
      <c r="AD300" s="210"/>
      <c r="AE300" s="210"/>
      <c r="AF300" s="210"/>
      <c r="AG300" s="210" t="s">
        <v>213</v>
      </c>
      <c r="AH300" s="210">
        <v>0</v>
      </c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outlineLevel="3" x14ac:dyDescent="0.2">
      <c r="A301" s="227"/>
      <c r="B301" s="228"/>
      <c r="C301" s="257" t="s">
        <v>672</v>
      </c>
      <c r="D301" s="232"/>
      <c r="E301" s="233">
        <v>44.8</v>
      </c>
      <c r="F301" s="230"/>
      <c r="G301" s="230"/>
      <c r="H301" s="230"/>
      <c r="I301" s="230"/>
      <c r="J301" s="230"/>
      <c r="K301" s="230"/>
      <c r="L301" s="230"/>
      <c r="M301" s="230"/>
      <c r="N301" s="229"/>
      <c r="O301" s="229"/>
      <c r="P301" s="229"/>
      <c r="Q301" s="229"/>
      <c r="R301" s="230"/>
      <c r="S301" s="230"/>
      <c r="T301" s="230"/>
      <c r="U301" s="230"/>
      <c r="V301" s="230"/>
      <c r="W301" s="230"/>
      <c r="X301" s="230"/>
      <c r="Y301" s="230"/>
      <c r="Z301" s="210"/>
      <c r="AA301" s="210"/>
      <c r="AB301" s="210"/>
      <c r="AC301" s="210"/>
      <c r="AD301" s="210"/>
      <c r="AE301" s="210"/>
      <c r="AF301" s="210"/>
      <c r="AG301" s="210" t="s">
        <v>213</v>
      </c>
      <c r="AH301" s="210">
        <v>0</v>
      </c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1" x14ac:dyDescent="0.2">
      <c r="A302" s="243">
        <v>85</v>
      </c>
      <c r="B302" s="244" t="s">
        <v>673</v>
      </c>
      <c r="C302" s="256" t="s">
        <v>674</v>
      </c>
      <c r="D302" s="245" t="s">
        <v>230</v>
      </c>
      <c r="E302" s="246">
        <v>290.61900000000003</v>
      </c>
      <c r="F302" s="247"/>
      <c r="G302" s="248">
        <f>ROUND(E302*F302,2)</f>
        <v>0</v>
      </c>
      <c r="H302" s="231"/>
      <c r="I302" s="230">
        <f>ROUND(E302*H302,2)</f>
        <v>0</v>
      </c>
      <c r="J302" s="231"/>
      <c r="K302" s="230">
        <f>ROUND(E302*J302,2)</f>
        <v>0</v>
      </c>
      <c r="L302" s="230">
        <v>21</v>
      </c>
      <c r="M302" s="230">
        <f>G302*(1+L302/100)</f>
        <v>0</v>
      </c>
      <c r="N302" s="229">
        <v>4.8999999999999998E-3</v>
      </c>
      <c r="O302" s="229">
        <f>ROUND(E302*N302,2)</f>
        <v>1.42</v>
      </c>
      <c r="P302" s="229">
        <v>0</v>
      </c>
      <c r="Q302" s="229">
        <f>ROUND(E302*P302,2)</f>
        <v>0</v>
      </c>
      <c r="R302" s="230"/>
      <c r="S302" s="230" t="s">
        <v>207</v>
      </c>
      <c r="T302" s="230" t="s">
        <v>208</v>
      </c>
      <c r="U302" s="230">
        <v>0.25</v>
      </c>
      <c r="V302" s="230">
        <f>ROUND(E302*U302,2)</f>
        <v>72.650000000000006</v>
      </c>
      <c r="W302" s="230"/>
      <c r="X302" s="230" t="s">
        <v>209</v>
      </c>
      <c r="Y302" s="230" t="s">
        <v>210</v>
      </c>
      <c r="Z302" s="210"/>
      <c r="AA302" s="210"/>
      <c r="AB302" s="210"/>
      <c r="AC302" s="210"/>
      <c r="AD302" s="210"/>
      <c r="AE302" s="210"/>
      <c r="AF302" s="210"/>
      <c r="AG302" s="210" t="s">
        <v>211</v>
      </c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outlineLevel="2" x14ac:dyDescent="0.2">
      <c r="A303" s="227"/>
      <c r="B303" s="228"/>
      <c r="C303" s="257" t="s">
        <v>675</v>
      </c>
      <c r="D303" s="232"/>
      <c r="E303" s="233">
        <v>228.96700000000001</v>
      </c>
      <c r="F303" s="230"/>
      <c r="G303" s="230"/>
      <c r="H303" s="230"/>
      <c r="I303" s="230"/>
      <c r="J303" s="230"/>
      <c r="K303" s="230"/>
      <c r="L303" s="230"/>
      <c r="M303" s="230"/>
      <c r="N303" s="229"/>
      <c r="O303" s="229"/>
      <c r="P303" s="229"/>
      <c r="Q303" s="229"/>
      <c r="R303" s="230"/>
      <c r="S303" s="230"/>
      <c r="T303" s="230"/>
      <c r="U303" s="230"/>
      <c r="V303" s="230"/>
      <c r="W303" s="230"/>
      <c r="X303" s="230"/>
      <c r="Y303" s="230"/>
      <c r="Z303" s="210"/>
      <c r="AA303" s="210"/>
      <c r="AB303" s="210"/>
      <c r="AC303" s="210"/>
      <c r="AD303" s="210"/>
      <c r="AE303" s="210"/>
      <c r="AF303" s="210"/>
      <c r="AG303" s="210" t="s">
        <v>213</v>
      </c>
      <c r="AH303" s="210">
        <v>0</v>
      </c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3" x14ac:dyDescent="0.2">
      <c r="A304" s="227"/>
      <c r="B304" s="228"/>
      <c r="C304" s="257" t="s">
        <v>676</v>
      </c>
      <c r="D304" s="232"/>
      <c r="E304" s="233">
        <v>61.652000000000001</v>
      </c>
      <c r="F304" s="230"/>
      <c r="G304" s="230"/>
      <c r="H304" s="230"/>
      <c r="I304" s="230"/>
      <c r="J304" s="230"/>
      <c r="K304" s="230"/>
      <c r="L304" s="230"/>
      <c r="M304" s="230"/>
      <c r="N304" s="229"/>
      <c r="O304" s="229"/>
      <c r="P304" s="229"/>
      <c r="Q304" s="229"/>
      <c r="R304" s="230"/>
      <c r="S304" s="230"/>
      <c r="T304" s="230"/>
      <c r="U304" s="230"/>
      <c r="V304" s="230"/>
      <c r="W304" s="230"/>
      <c r="X304" s="230"/>
      <c r="Y304" s="230"/>
      <c r="Z304" s="210"/>
      <c r="AA304" s="210"/>
      <c r="AB304" s="210"/>
      <c r="AC304" s="210"/>
      <c r="AD304" s="210"/>
      <c r="AE304" s="210"/>
      <c r="AF304" s="210"/>
      <c r="AG304" s="210" t="s">
        <v>213</v>
      </c>
      <c r="AH304" s="210">
        <v>0</v>
      </c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ht="22.5" outlineLevel="1" x14ac:dyDescent="0.2">
      <c r="A305" s="243">
        <v>86</v>
      </c>
      <c r="B305" s="244" t="s">
        <v>677</v>
      </c>
      <c r="C305" s="256" t="s">
        <v>678</v>
      </c>
      <c r="D305" s="245" t="s">
        <v>230</v>
      </c>
      <c r="E305" s="246">
        <v>71.239999999999995</v>
      </c>
      <c r="F305" s="247"/>
      <c r="G305" s="248">
        <f>ROUND(E305*F305,2)</f>
        <v>0</v>
      </c>
      <c r="H305" s="231"/>
      <c r="I305" s="230">
        <f>ROUND(E305*H305,2)</f>
        <v>0</v>
      </c>
      <c r="J305" s="231"/>
      <c r="K305" s="230">
        <f>ROUND(E305*J305,2)</f>
        <v>0</v>
      </c>
      <c r="L305" s="230">
        <v>21</v>
      </c>
      <c r="M305" s="230">
        <f>G305*(1+L305/100)</f>
        <v>0</v>
      </c>
      <c r="N305" s="229">
        <v>7.5900000000000004E-3</v>
      </c>
      <c r="O305" s="229">
        <f>ROUND(E305*N305,2)</f>
        <v>0.54</v>
      </c>
      <c r="P305" s="229">
        <v>0</v>
      </c>
      <c r="Q305" s="229">
        <f>ROUND(E305*P305,2)</f>
        <v>0</v>
      </c>
      <c r="R305" s="230"/>
      <c r="S305" s="230" t="s">
        <v>207</v>
      </c>
      <c r="T305" s="230" t="s">
        <v>208</v>
      </c>
      <c r="U305" s="230">
        <v>0.32</v>
      </c>
      <c r="V305" s="230">
        <f>ROUND(E305*U305,2)</f>
        <v>22.8</v>
      </c>
      <c r="W305" s="230"/>
      <c r="X305" s="230" t="s">
        <v>209</v>
      </c>
      <c r="Y305" s="230" t="s">
        <v>210</v>
      </c>
      <c r="Z305" s="210"/>
      <c r="AA305" s="210"/>
      <c r="AB305" s="210"/>
      <c r="AC305" s="210"/>
      <c r="AD305" s="210"/>
      <c r="AE305" s="210"/>
      <c r="AF305" s="210"/>
      <c r="AG305" s="210" t="s">
        <v>211</v>
      </c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</row>
    <row r="306" spans="1:60" outlineLevel="2" x14ac:dyDescent="0.2">
      <c r="A306" s="227"/>
      <c r="B306" s="228"/>
      <c r="C306" s="257" t="s">
        <v>663</v>
      </c>
      <c r="D306" s="232"/>
      <c r="E306" s="233">
        <v>71.239999999999995</v>
      </c>
      <c r="F306" s="230"/>
      <c r="G306" s="230"/>
      <c r="H306" s="230"/>
      <c r="I306" s="230"/>
      <c r="J306" s="230"/>
      <c r="K306" s="230"/>
      <c r="L306" s="230"/>
      <c r="M306" s="230"/>
      <c r="N306" s="229"/>
      <c r="O306" s="229"/>
      <c r="P306" s="229"/>
      <c r="Q306" s="229"/>
      <c r="R306" s="230"/>
      <c r="S306" s="230"/>
      <c r="T306" s="230"/>
      <c r="U306" s="230"/>
      <c r="V306" s="230"/>
      <c r="W306" s="230"/>
      <c r="X306" s="230"/>
      <c r="Y306" s="230"/>
      <c r="Z306" s="210"/>
      <c r="AA306" s="210"/>
      <c r="AB306" s="210"/>
      <c r="AC306" s="210"/>
      <c r="AD306" s="210"/>
      <c r="AE306" s="210"/>
      <c r="AF306" s="210"/>
      <c r="AG306" s="210" t="s">
        <v>213</v>
      </c>
      <c r="AH306" s="210">
        <v>0</v>
      </c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ht="33.75" outlineLevel="1" x14ac:dyDescent="0.2">
      <c r="A307" s="243">
        <v>87</v>
      </c>
      <c r="B307" s="244" t="s">
        <v>679</v>
      </c>
      <c r="C307" s="256" t="s">
        <v>680</v>
      </c>
      <c r="D307" s="245" t="s">
        <v>230</v>
      </c>
      <c r="E307" s="246">
        <v>42.12</v>
      </c>
      <c r="F307" s="247"/>
      <c r="G307" s="248">
        <f>ROUND(E307*F307,2)</f>
        <v>0</v>
      </c>
      <c r="H307" s="231"/>
      <c r="I307" s="230">
        <f>ROUND(E307*H307,2)</f>
        <v>0</v>
      </c>
      <c r="J307" s="231"/>
      <c r="K307" s="230">
        <f>ROUND(E307*J307,2)</f>
        <v>0</v>
      </c>
      <c r="L307" s="230">
        <v>21</v>
      </c>
      <c r="M307" s="230">
        <f>G307*(1+L307/100)</f>
        <v>0</v>
      </c>
      <c r="N307" s="229">
        <v>2.2259999999999999E-2</v>
      </c>
      <c r="O307" s="229">
        <f>ROUND(E307*N307,2)</f>
        <v>0.94</v>
      </c>
      <c r="P307" s="229">
        <v>0</v>
      </c>
      <c r="Q307" s="229">
        <f>ROUND(E307*P307,2)</f>
        <v>0</v>
      </c>
      <c r="R307" s="230"/>
      <c r="S307" s="230" t="s">
        <v>511</v>
      </c>
      <c r="T307" s="230" t="s">
        <v>512</v>
      </c>
      <c r="U307" s="230">
        <v>1.1200000000000001</v>
      </c>
      <c r="V307" s="230">
        <f>ROUND(E307*U307,2)</f>
        <v>47.17</v>
      </c>
      <c r="W307" s="230"/>
      <c r="X307" s="230" t="s">
        <v>209</v>
      </c>
      <c r="Y307" s="230" t="s">
        <v>210</v>
      </c>
      <c r="Z307" s="210"/>
      <c r="AA307" s="210"/>
      <c r="AB307" s="210"/>
      <c r="AC307" s="210"/>
      <c r="AD307" s="210"/>
      <c r="AE307" s="210"/>
      <c r="AF307" s="210"/>
      <c r="AG307" s="210" t="s">
        <v>211</v>
      </c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outlineLevel="2" x14ac:dyDescent="0.2">
      <c r="A308" s="227"/>
      <c r="B308" s="228"/>
      <c r="C308" s="257" t="s">
        <v>681</v>
      </c>
      <c r="D308" s="232"/>
      <c r="E308" s="233">
        <v>18.36</v>
      </c>
      <c r="F308" s="230"/>
      <c r="G308" s="230"/>
      <c r="H308" s="230"/>
      <c r="I308" s="230"/>
      <c r="J308" s="230"/>
      <c r="K308" s="230"/>
      <c r="L308" s="230"/>
      <c r="M308" s="230"/>
      <c r="N308" s="229"/>
      <c r="O308" s="229"/>
      <c r="P308" s="229"/>
      <c r="Q308" s="229"/>
      <c r="R308" s="230"/>
      <c r="S308" s="230"/>
      <c r="T308" s="230"/>
      <c r="U308" s="230"/>
      <c r="V308" s="230"/>
      <c r="W308" s="230"/>
      <c r="X308" s="230"/>
      <c r="Y308" s="230"/>
      <c r="Z308" s="210"/>
      <c r="AA308" s="210"/>
      <c r="AB308" s="210"/>
      <c r="AC308" s="210"/>
      <c r="AD308" s="210"/>
      <c r="AE308" s="210"/>
      <c r="AF308" s="210"/>
      <c r="AG308" s="210" t="s">
        <v>213</v>
      </c>
      <c r="AH308" s="210">
        <v>0</v>
      </c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3" x14ac:dyDescent="0.2">
      <c r="A309" s="227"/>
      <c r="B309" s="228"/>
      <c r="C309" s="257" t="s">
        <v>682</v>
      </c>
      <c r="D309" s="232"/>
      <c r="E309" s="233">
        <v>23.76</v>
      </c>
      <c r="F309" s="230"/>
      <c r="G309" s="230"/>
      <c r="H309" s="230"/>
      <c r="I309" s="230"/>
      <c r="J309" s="230"/>
      <c r="K309" s="230"/>
      <c r="L309" s="230"/>
      <c r="M309" s="230"/>
      <c r="N309" s="229"/>
      <c r="O309" s="229"/>
      <c r="P309" s="229"/>
      <c r="Q309" s="229"/>
      <c r="R309" s="230"/>
      <c r="S309" s="230"/>
      <c r="T309" s="230"/>
      <c r="U309" s="230"/>
      <c r="V309" s="230"/>
      <c r="W309" s="230"/>
      <c r="X309" s="230"/>
      <c r="Y309" s="230"/>
      <c r="Z309" s="210"/>
      <c r="AA309" s="210"/>
      <c r="AB309" s="210"/>
      <c r="AC309" s="210"/>
      <c r="AD309" s="210"/>
      <c r="AE309" s="210"/>
      <c r="AF309" s="210"/>
      <c r="AG309" s="210" t="s">
        <v>213</v>
      </c>
      <c r="AH309" s="210">
        <v>0</v>
      </c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ht="33.75" outlineLevel="1" x14ac:dyDescent="0.2">
      <c r="A310" s="243">
        <v>88</v>
      </c>
      <c r="B310" s="244" t="s">
        <v>683</v>
      </c>
      <c r="C310" s="256" t="s">
        <v>684</v>
      </c>
      <c r="D310" s="245" t="s">
        <v>230</v>
      </c>
      <c r="E310" s="246">
        <v>29.24</v>
      </c>
      <c r="F310" s="247"/>
      <c r="G310" s="248">
        <f>ROUND(E310*F310,2)</f>
        <v>0</v>
      </c>
      <c r="H310" s="231"/>
      <c r="I310" s="230">
        <f>ROUND(E310*H310,2)</f>
        <v>0</v>
      </c>
      <c r="J310" s="231"/>
      <c r="K310" s="230">
        <f>ROUND(E310*J310,2)</f>
        <v>0</v>
      </c>
      <c r="L310" s="230">
        <v>21</v>
      </c>
      <c r="M310" s="230">
        <f>G310*(1+L310/100)</f>
        <v>0</v>
      </c>
      <c r="N310" s="229">
        <v>2.6749999999999999E-2</v>
      </c>
      <c r="O310" s="229">
        <f>ROUND(E310*N310,2)</f>
        <v>0.78</v>
      </c>
      <c r="P310" s="229">
        <v>0</v>
      </c>
      <c r="Q310" s="229">
        <f>ROUND(E310*P310,2)</f>
        <v>0</v>
      </c>
      <c r="R310" s="230"/>
      <c r="S310" s="230" t="s">
        <v>511</v>
      </c>
      <c r="T310" s="230" t="s">
        <v>512</v>
      </c>
      <c r="U310" s="230">
        <v>1.1200000000000001</v>
      </c>
      <c r="V310" s="230">
        <f>ROUND(E310*U310,2)</f>
        <v>32.75</v>
      </c>
      <c r="W310" s="230"/>
      <c r="X310" s="230" t="s">
        <v>209</v>
      </c>
      <c r="Y310" s="230" t="s">
        <v>210</v>
      </c>
      <c r="Z310" s="210"/>
      <c r="AA310" s="210"/>
      <c r="AB310" s="210"/>
      <c r="AC310" s="210"/>
      <c r="AD310" s="210"/>
      <c r="AE310" s="210"/>
      <c r="AF310" s="210"/>
      <c r="AG310" s="210" t="s">
        <v>211</v>
      </c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outlineLevel="2" x14ac:dyDescent="0.2">
      <c r="A311" s="227"/>
      <c r="B311" s="228"/>
      <c r="C311" s="257" t="s">
        <v>685</v>
      </c>
      <c r="D311" s="232"/>
      <c r="E311" s="233">
        <v>29.24</v>
      </c>
      <c r="F311" s="230"/>
      <c r="G311" s="230"/>
      <c r="H311" s="230"/>
      <c r="I311" s="230"/>
      <c r="J311" s="230"/>
      <c r="K311" s="230"/>
      <c r="L311" s="230"/>
      <c r="M311" s="230"/>
      <c r="N311" s="229"/>
      <c r="O311" s="229"/>
      <c r="P311" s="229"/>
      <c r="Q311" s="229"/>
      <c r="R311" s="230"/>
      <c r="S311" s="230"/>
      <c r="T311" s="230"/>
      <c r="U311" s="230"/>
      <c r="V311" s="230"/>
      <c r="W311" s="230"/>
      <c r="X311" s="230"/>
      <c r="Y311" s="230"/>
      <c r="Z311" s="210"/>
      <c r="AA311" s="210"/>
      <c r="AB311" s="210"/>
      <c r="AC311" s="210"/>
      <c r="AD311" s="210"/>
      <c r="AE311" s="210"/>
      <c r="AF311" s="210"/>
      <c r="AG311" s="210" t="s">
        <v>213</v>
      </c>
      <c r="AH311" s="210">
        <v>0</v>
      </c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ht="22.5" outlineLevel="1" x14ac:dyDescent="0.2">
      <c r="A312" s="243">
        <v>89</v>
      </c>
      <c r="B312" s="244" t="s">
        <v>686</v>
      </c>
      <c r="C312" s="256" t="s">
        <v>687</v>
      </c>
      <c r="D312" s="245" t="s">
        <v>230</v>
      </c>
      <c r="E312" s="246">
        <v>29.24</v>
      </c>
      <c r="F312" s="247"/>
      <c r="G312" s="248">
        <f>ROUND(E312*F312,2)</f>
        <v>0</v>
      </c>
      <c r="H312" s="231"/>
      <c r="I312" s="230">
        <f>ROUND(E312*H312,2)</f>
        <v>0</v>
      </c>
      <c r="J312" s="231"/>
      <c r="K312" s="230">
        <f>ROUND(E312*J312,2)</f>
        <v>0</v>
      </c>
      <c r="L312" s="230">
        <v>21</v>
      </c>
      <c r="M312" s="230">
        <f>G312*(1+L312/100)</f>
        <v>0</v>
      </c>
      <c r="N312" s="229">
        <v>0</v>
      </c>
      <c r="O312" s="229">
        <f>ROUND(E312*N312,2)</f>
        <v>0</v>
      </c>
      <c r="P312" s="229">
        <v>0</v>
      </c>
      <c r="Q312" s="229">
        <f>ROUND(E312*P312,2)</f>
        <v>0</v>
      </c>
      <c r="R312" s="230"/>
      <c r="S312" s="230" t="s">
        <v>207</v>
      </c>
      <c r="T312" s="230" t="s">
        <v>208</v>
      </c>
      <c r="U312" s="230">
        <v>0.31</v>
      </c>
      <c r="V312" s="230">
        <f>ROUND(E312*U312,2)</f>
        <v>9.06</v>
      </c>
      <c r="W312" s="230"/>
      <c r="X312" s="230" t="s">
        <v>209</v>
      </c>
      <c r="Y312" s="230" t="s">
        <v>210</v>
      </c>
      <c r="Z312" s="210"/>
      <c r="AA312" s="210"/>
      <c r="AB312" s="210"/>
      <c r="AC312" s="210"/>
      <c r="AD312" s="210"/>
      <c r="AE312" s="210"/>
      <c r="AF312" s="210"/>
      <c r="AG312" s="210" t="s">
        <v>211</v>
      </c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2" x14ac:dyDescent="0.2">
      <c r="A313" s="227"/>
      <c r="B313" s="228"/>
      <c r="C313" s="257" t="s">
        <v>685</v>
      </c>
      <c r="D313" s="232"/>
      <c r="E313" s="233">
        <v>29.24</v>
      </c>
      <c r="F313" s="230"/>
      <c r="G313" s="230"/>
      <c r="H313" s="230"/>
      <c r="I313" s="230"/>
      <c r="J313" s="230"/>
      <c r="K313" s="230"/>
      <c r="L313" s="230"/>
      <c r="M313" s="230"/>
      <c r="N313" s="229"/>
      <c r="O313" s="229"/>
      <c r="P313" s="229"/>
      <c r="Q313" s="229"/>
      <c r="R313" s="230"/>
      <c r="S313" s="230"/>
      <c r="T313" s="230"/>
      <c r="U313" s="230"/>
      <c r="V313" s="230"/>
      <c r="W313" s="230"/>
      <c r="X313" s="230"/>
      <c r="Y313" s="230"/>
      <c r="Z313" s="210"/>
      <c r="AA313" s="210"/>
      <c r="AB313" s="210"/>
      <c r="AC313" s="210"/>
      <c r="AD313" s="210"/>
      <c r="AE313" s="210"/>
      <c r="AF313" s="210"/>
      <c r="AG313" s="210" t="s">
        <v>213</v>
      </c>
      <c r="AH313" s="210">
        <v>0</v>
      </c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x14ac:dyDescent="0.2">
      <c r="A314" s="236" t="s">
        <v>202</v>
      </c>
      <c r="B314" s="237" t="s">
        <v>101</v>
      </c>
      <c r="C314" s="255" t="s">
        <v>102</v>
      </c>
      <c r="D314" s="238"/>
      <c r="E314" s="239"/>
      <c r="F314" s="240"/>
      <c r="G314" s="241">
        <f>SUMIF(AG315:AG345,"&lt;&gt;NOR",G315:G345)</f>
        <v>0</v>
      </c>
      <c r="H314" s="235"/>
      <c r="I314" s="235">
        <f>SUM(I315:I345)</f>
        <v>0</v>
      </c>
      <c r="J314" s="235"/>
      <c r="K314" s="235">
        <f>SUM(K315:K345)</f>
        <v>0</v>
      </c>
      <c r="L314" s="235"/>
      <c r="M314" s="235">
        <f>SUM(M315:M345)</f>
        <v>0</v>
      </c>
      <c r="N314" s="234"/>
      <c r="O314" s="234">
        <f>SUM(O315:O345)</f>
        <v>7.35</v>
      </c>
      <c r="P314" s="234"/>
      <c r="Q314" s="234">
        <f>SUM(Q315:Q345)</f>
        <v>0</v>
      </c>
      <c r="R314" s="235"/>
      <c r="S314" s="235"/>
      <c r="T314" s="235"/>
      <c r="U314" s="235"/>
      <c r="V314" s="235">
        <f>SUM(V315:V345)</f>
        <v>476.99</v>
      </c>
      <c r="W314" s="235"/>
      <c r="X314" s="235"/>
      <c r="Y314" s="235"/>
      <c r="AG314" t="s">
        <v>203</v>
      </c>
    </row>
    <row r="315" spans="1:60" outlineLevel="1" x14ac:dyDescent="0.2">
      <c r="A315" s="243">
        <v>90</v>
      </c>
      <c r="B315" s="244" t="s">
        <v>688</v>
      </c>
      <c r="C315" s="256" t="s">
        <v>689</v>
      </c>
      <c r="D315" s="245" t="s">
        <v>230</v>
      </c>
      <c r="E315" s="246">
        <v>56.686500000000002</v>
      </c>
      <c r="F315" s="247"/>
      <c r="G315" s="248">
        <f>ROUND(E315*F315,2)</f>
        <v>0</v>
      </c>
      <c r="H315" s="231"/>
      <c r="I315" s="230">
        <f>ROUND(E315*H315,2)</f>
        <v>0</v>
      </c>
      <c r="J315" s="231"/>
      <c r="K315" s="230">
        <f>ROUND(E315*J315,2)</f>
        <v>0</v>
      </c>
      <c r="L315" s="230">
        <v>21</v>
      </c>
      <c r="M315" s="230">
        <f>G315*(1+L315/100)</f>
        <v>0</v>
      </c>
      <c r="N315" s="229">
        <v>4.0000000000000003E-5</v>
      </c>
      <c r="O315" s="229">
        <f>ROUND(E315*N315,2)</f>
        <v>0</v>
      </c>
      <c r="P315" s="229">
        <v>0</v>
      </c>
      <c r="Q315" s="229">
        <f>ROUND(E315*P315,2)</f>
        <v>0</v>
      </c>
      <c r="R315" s="230"/>
      <c r="S315" s="230" t="s">
        <v>207</v>
      </c>
      <c r="T315" s="230" t="s">
        <v>208</v>
      </c>
      <c r="U315" s="230">
        <v>7.8E-2</v>
      </c>
      <c r="V315" s="230">
        <f>ROUND(E315*U315,2)</f>
        <v>4.42</v>
      </c>
      <c r="W315" s="230"/>
      <c r="X315" s="230" t="s">
        <v>209</v>
      </c>
      <c r="Y315" s="230" t="s">
        <v>210</v>
      </c>
      <c r="Z315" s="210"/>
      <c r="AA315" s="210"/>
      <c r="AB315" s="210"/>
      <c r="AC315" s="210"/>
      <c r="AD315" s="210"/>
      <c r="AE315" s="210"/>
      <c r="AF315" s="210"/>
      <c r="AG315" s="210" t="s">
        <v>211</v>
      </c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ht="33.75" outlineLevel="2" x14ac:dyDescent="0.2">
      <c r="A316" s="227"/>
      <c r="B316" s="228"/>
      <c r="C316" s="257" t="s">
        <v>652</v>
      </c>
      <c r="D316" s="232"/>
      <c r="E316" s="233">
        <v>23.074000000000002</v>
      </c>
      <c r="F316" s="230"/>
      <c r="G316" s="230"/>
      <c r="H316" s="230"/>
      <c r="I316" s="230"/>
      <c r="J316" s="230"/>
      <c r="K316" s="230"/>
      <c r="L316" s="230"/>
      <c r="M316" s="230"/>
      <c r="N316" s="229"/>
      <c r="O316" s="229"/>
      <c r="P316" s="229"/>
      <c r="Q316" s="229"/>
      <c r="R316" s="230"/>
      <c r="S316" s="230"/>
      <c r="T316" s="230"/>
      <c r="U316" s="230"/>
      <c r="V316" s="230"/>
      <c r="W316" s="230"/>
      <c r="X316" s="230"/>
      <c r="Y316" s="230"/>
      <c r="Z316" s="210"/>
      <c r="AA316" s="210"/>
      <c r="AB316" s="210"/>
      <c r="AC316" s="210"/>
      <c r="AD316" s="210"/>
      <c r="AE316" s="210"/>
      <c r="AF316" s="210"/>
      <c r="AG316" s="210" t="s">
        <v>213</v>
      </c>
      <c r="AH316" s="210">
        <v>0</v>
      </c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ht="45" outlineLevel="3" x14ac:dyDescent="0.2">
      <c r="A317" s="227"/>
      <c r="B317" s="228"/>
      <c r="C317" s="257" t="s">
        <v>653</v>
      </c>
      <c r="D317" s="232"/>
      <c r="E317" s="233">
        <v>33.612499999999997</v>
      </c>
      <c r="F317" s="230"/>
      <c r="G317" s="230"/>
      <c r="H317" s="230"/>
      <c r="I317" s="230"/>
      <c r="J317" s="230"/>
      <c r="K317" s="230"/>
      <c r="L317" s="230"/>
      <c r="M317" s="230"/>
      <c r="N317" s="229"/>
      <c r="O317" s="229"/>
      <c r="P317" s="229"/>
      <c r="Q317" s="229"/>
      <c r="R317" s="230"/>
      <c r="S317" s="230"/>
      <c r="T317" s="230"/>
      <c r="U317" s="230"/>
      <c r="V317" s="230"/>
      <c r="W317" s="230"/>
      <c r="X317" s="230"/>
      <c r="Y317" s="230"/>
      <c r="Z317" s="210"/>
      <c r="AA317" s="210"/>
      <c r="AB317" s="210"/>
      <c r="AC317" s="210"/>
      <c r="AD317" s="210"/>
      <c r="AE317" s="210"/>
      <c r="AF317" s="210"/>
      <c r="AG317" s="210" t="s">
        <v>213</v>
      </c>
      <c r="AH317" s="210">
        <v>0</v>
      </c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outlineLevel="1" x14ac:dyDescent="0.2">
      <c r="A318" s="243">
        <v>91</v>
      </c>
      <c r="B318" s="244" t="s">
        <v>690</v>
      </c>
      <c r="C318" s="256" t="s">
        <v>691</v>
      </c>
      <c r="D318" s="245" t="s">
        <v>230</v>
      </c>
      <c r="E318" s="246">
        <v>325.95</v>
      </c>
      <c r="F318" s="247"/>
      <c r="G318" s="248">
        <f>ROUND(E318*F318,2)</f>
        <v>0</v>
      </c>
      <c r="H318" s="231"/>
      <c r="I318" s="230">
        <f>ROUND(E318*H318,2)</f>
        <v>0</v>
      </c>
      <c r="J318" s="231"/>
      <c r="K318" s="230">
        <f>ROUND(E318*J318,2)</f>
        <v>0</v>
      </c>
      <c r="L318" s="230">
        <v>21</v>
      </c>
      <c r="M318" s="230">
        <f>G318*(1+L318/100)</f>
        <v>0</v>
      </c>
      <c r="N318" s="229">
        <v>3.5E-4</v>
      </c>
      <c r="O318" s="229">
        <f>ROUND(E318*N318,2)</f>
        <v>0.11</v>
      </c>
      <c r="P318" s="229">
        <v>0</v>
      </c>
      <c r="Q318" s="229">
        <f>ROUND(E318*P318,2)</f>
        <v>0</v>
      </c>
      <c r="R318" s="230"/>
      <c r="S318" s="230" t="s">
        <v>207</v>
      </c>
      <c r="T318" s="230" t="s">
        <v>208</v>
      </c>
      <c r="U318" s="230">
        <v>7.0000000000000007E-2</v>
      </c>
      <c r="V318" s="230">
        <f>ROUND(E318*U318,2)</f>
        <v>22.82</v>
      </c>
      <c r="W318" s="230"/>
      <c r="X318" s="230" t="s">
        <v>209</v>
      </c>
      <c r="Y318" s="230" t="s">
        <v>210</v>
      </c>
      <c r="Z318" s="210"/>
      <c r="AA318" s="210"/>
      <c r="AB318" s="210"/>
      <c r="AC318" s="210"/>
      <c r="AD318" s="210"/>
      <c r="AE318" s="210"/>
      <c r="AF318" s="210"/>
      <c r="AG318" s="210" t="s">
        <v>692</v>
      </c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2" x14ac:dyDescent="0.2">
      <c r="A319" s="227"/>
      <c r="B319" s="228"/>
      <c r="C319" s="257" t="s">
        <v>693</v>
      </c>
      <c r="D319" s="232"/>
      <c r="E319" s="233">
        <v>222.73</v>
      </c>
      <c r="F319" s="230"/>
      <c r="G319" s="230"/>
      <c r="H319" s="230"/>
      <c r="I319" s="230"/>
      <c r="J319" s="230"/>
      <c r="K319" s="230"/>
      <c r="L319" s="230"/>
      <c r="M319" s="230"/>
      <c r="N319" s="229"/>
      <c r="O319" s="229"/>
      <c r="P319" s="229"/>
      <c r="Q319" s="229"/>
      <c r="R319" s="230"/>
      <c r="S319" s="230"/>
      <c r="T319" s="230"/>
      <c r="U319" s="230"/>
      <c r="V319" s="230"/>
      <c r="W319" s="230"/>
      <c r="X319" s="230"/>
      <c r="Y319" s="230"/>
      <c r="Z319" s="210"/>
      <c r="AA319" s="210"/>
      <c r="AB319" s="210"/>
      <c r="AC319" s="210"/>
      <c r="AD319" s="210"/>
      <c r="AE319" s="210"/>
      <c r="AF319" s="210"/>
      <c r="AG319" s="210" t="s">
        <v>213</v>
      </c>
      <c r="AH319" s="210">
        <v>0</v>
      </c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outlineLevel="3" x14ac:dyDescent="0.2">
      <c r="A320" s="227"/>
      <c r="B320" s="228"/>
      <c r="C320" s="257" t="s">
        <v>694</v>
      </c>
      <c r="D320" s="232"/>
      <c r="E320" s="233">
        <v>17.03</v>
      </c>
      <c r="F320" s="230"/>
      <c r="G320" s="230"/>
      <c r="H320" s="230"/>
      <c r="I320" s="230"/>
      <c r="J320" s="230"/>
      <c r="K320" s="230"/>
      <c r="L320" s="230"/>
      <c r="M320" s="230"/>
      <c r="N320" s="229"/>
      <c r="O320" s="229"/>
      <c r="P320" s="229"/>
      <c r="Q320" s="229"/>
      <c r="R320" s="230"/>
      <c r="S320" s="230"/>
      <c r="T320" s="230"/>
      <c r="U320" s="230"/>
      <c r="V320" s="230"/>
      <c r="W320" s="230"/>
      <c r="X320" s="230"/>
      <c r="Y320" s="230"/>
      <c r="Z320" s="210"/>
      <c r="AA320" s="210"/>
      <c r="AB320" s="210"/>
      <c r="AC320" s="210"/>
      <c r="AD320" s="210"/>
      <c r="AE320" s="210"/>
      <c r="AF320" s="210"/>
      <c r="AG320" s="210" t="s">
        <v>213</v>
      </c>
      <c r="AH320" s="210">
        <v>0</v>
      </c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3" x14ac:dyDescent="0.2">
      <c r="A321" s="227"/>
      <c r="B321" s="228"/>
      <c r="C321" s="257" t="s">
        <v>695</v>
      </c>
      <c r="D321" s="232"/>
      <c r="E321" s="233">
        <v>86.19</v>
      </c>
      <c r="F321" s="230"/>
      <c r="G321" s="230"/>
      <c r="H321" s="230"/>
      <c r="I321" s="230"/>
      <c r="J321" s="230"/>
      <c r="K321" s="230"/>
      <c r="L321" s="230"/>
      <c r="M321" s="230"/>
      <c r="N321" s="229"/>
      <c r="O321" s="229"/>
      <c r="P321" s="229"/>
      <c r="Q321" s="229"/>
      <c r="R321" s="230"/>
      <c r="S321" s="230"/>
      <c r="T321" s="230"/>
      <c r="U321" s="230"/>
      <c r="V321" s="230"/>
      <c r="W321" s="230"/>
      <c r="X321" s="230"/>
      <c r="Y321" s="230"/>
      <c r="Z321" s="210"/>
      <c r="AA321" s="210"/>
      <c r="AB321" s="210"/>
      <c r="AC321" s="210"/>
      <c r="AD321" s="210"/>
      <c r="AE321" s="210"/>
      <c r="AF321" s="210"/>
      <c r="AG321" s="210" t="s">
        <v>213</v>
      </c>
      <c r="AH321" s="210">
        <v>0</v>
      </c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outlineLevel="1" x14ac:dyDescent="0.2">
      <c r="A322" s="243">
        <v>92</v>
      </c>
      <c r="B322" s="244" t="s">
        <v>696</v>
      </c>
      <c r="C322" s="256" t="s">
        <v>697</v>
      </c>
      <c r="D322" s="245" t="s">
        <v>293</v>
      </c>
      <c r="E322" s="246">
        <v>34.32</v>
      </c>
      <c r="F322" s="247"/>
      <c r="G322" s="248">
        <f>ROUND(E322*F322,2)</f>
        <v>0</v>
      </c>
      <c r="H322" s="231"/>
      <c r="I322" s="230">
        <f>ROUND(E322*H322,2)</f>
        <v>0</v>
      </c>
      <c r="J322" s="231"/>
      <c r="K322" s="230">
        <f>ROUND(E322*J322,2)</f>
        <v>0</v>
      </c>
      <c r="L322" s="230">
        <v>21</v>
      </c>
      <c r="M322" s="230">
        <f>G322*(1+L322/100)</f>
        <v>0</v>
      </c>
      <c r="N322" s="229">
        <v>8.4999999999999995E-4</v>
      </c>
      <c r="O322" s="229">
        <f>ROUND(E322*N322,2)</f>
        <v>0.03</v>
      </c>
      <c r="P322" s="229">
        <v>0</v>
      </c>
      <c r="Q322" s="229">
        <f>ROUND(E322*P322,2)</f>
        <v>0</v>
      </c>
      <c r="R322" s="230"/>
      <c r="S322" s="230" t="s">
        <v>207</v>
      </c>
      <c r="T322" s="230" t="s">
        <v>208</v>
      </c>
      <c r="U322" s="230">
        <v>0.21360000000000001</v>
      </c>
      <c r="V322" s="230">
        <f>ROUND(E322*U322,2)</f>
        <v>7.33</v>
      </c>
      <c r="W322" s="230"/>
      <c r="X322" s="230" t="s">
        <v>209</v>
      </c>
      <c r="Y322" s="230" t="s">
        <v>210</v>
      </c>
      <c r="Z322" s="210"/>
      <c r="AA322" s="210"/>
      <c r="AB322" s="210"/>
      <c r="AC322" s="210"/>
      <c r="AD322" s="210"/>
      <c r="AE322" s="210"/>
      <c r="AF322" s="210"/>
      <c r="AG322" s="210" t="s">
        <v>211</v>
      </c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outlineLevel="2" x14ac:dyDescent="0.2">
      <c r="A323" s="227"/>
      <c r="B323" s="228"/>
      <c r="C323" s="257" t="s">
        <v>698</v>
      </c>
      <c r="D323" s="232"/>
      <c r="E323" s="233">
        <v>34.32</v>
      </c>
      <c r="F323" s="230"/>
      <c r="G323" s="230"/>
      <c r="H323" s="230"/>
      <c r="I323" s="230"/>
      <c r="J323" s="230"/>
      <c r="K323" s="230"/>
      <c r="L323" s="230"/>
      <c r="M323" s="230"/>
      <c r="N323" s="229"/>
      <c r="O323" s="229"/>
      <c r="P323" s="229"/>
      <c r="Q323" s="229"/>
      <c r="R323" s="230"/>
      <c r="S323" s="230"/>
      <c r="T323" s="230"/>
      <c r="U323" s="230"/>
      <c r="V323" s="230"/>
      <c r="W323" s="230"/>
      <c r="X323" s="230"/>
      <c r="Y323" s="230"/>
      <c r="Z323" s="210"/>
      <c r="AA323" s="210"/>
      <c r="AB323" s="210"/>
      <c r="AC323" s="210"/>
      <c r="AD323" s="210"/>
      <c r="AE323" s="210"/>
      <c r="AF323" s="210"/>
      <c r="AG323" s="210" t="s">
        <v>213</v>
      </c>
      <c r="AH323" s="210">
        <v>0</v>
      </c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outlineLevel="1" x14ac:dyDescent="0.2">
      <c r="A324" s="249">
        <v>93</v>
      </c>
      <c r="B324" s="250" t="s">
        <v>699</v>
      </c>
      <c r="C324" s="258" t="s">
        <v>700</v>
      </c>
      <c r="D324" s="251" t="s">
        <v>293</v>
      </c>
      <c r="E324" s="252">
        <v>34.32</v>
      </c>
      <c r="F324" s="253"/>
      <c r="G324" s="254">
        <f>ROUND(E324*F324,2)</f>
        <v>0</v>
      </c>
      <c r="H324" s="231"/>
      <c r="I324" s="230">
        <f>ROUND(E324*H324,2)</f>
        <v>0</v>
      </c>
      <c r="J324" s="231"/>
      <c r="K324" s="230">
        <f>ROUND(E324*J324,2)</f>
        <v>0</v>
      </c>
      <c r="L324" s="230">
        <v>21</v>
      </c>
      <c r="M324" s="230">
        <f>G324*(1+L324/100)</f>
        <v>0</v>
      </c>
      <c r="N324" s="229">
        <v>4.4000000000000002E-4</v>
      </c>
      <c r="O324" s="229">
        <f>ROUND(E324*N324,2)</f>
        <v>0.02</v>
      </c>
      <c r="P324" s="229">
        <v>0</v>
      </c>
      <c r="Q324" s="229">
        <f>ROUND(E324*P324,2)</f>
        <v>0</v>
      </c>
      <c r="R324" s="230"/>
      <c r="S324" s="230" t="s">
        <v>207</v>
      </c>
      <c r="T324" s="230" t="s">
        <v>208</v>
      </c>
      <c r="U324" s="230">
        <v>0.32</v>
      </c>
      <c r="V324" s="230">
        <f>ROUND(E324*U324,2)</f>
        <v>10.98</v>
      </c>
      <c r="W324" s="230"/>
      <c r="X324" s="230" t="s">
        <v>209</v>
      </c>
      <c r="Y324" s="230" t="s">
        <v>210</v>
      </c>
      <c r="Z324" s="210"/>
      <c r="AA324" s="210"/>
      <c r="AB324" s="210"/>
      <c r="AC324" s="210"/>
      <c r="AD324" s="210"/>
      <c r="AE324" s="210"/>
      <c r="AF324" s="210"/>
      <c r="AG324" s="210" t="s">
        <v>211</v>
      </c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ht="22.5" outlineLevel="1" x14ac:dyDescent="0.2">
      <c r="A325" s="243">
        <v>94</v>
      </c>
      <c r="B325" s="244" t="s">
        <v>701</v>
      </c>
      <c r="C325" s="256" t="s">
        <v>702</v>
      </c>
      <c r="D325" s="245" t="s">
        <v>230</v>
      </c>
      <c r="E325" s="246">
        <v>222.73</v>
      </c>
      <c r="F325" s="247"/>
      <c r="G325" s="248">
        <f>ROUND(E325*F325,2)</f>
        <v>0</v>
      </c>
      <c r="H325" s="231"/>
      <c r="I325" s="230">
        <f>ROUND(E325*H325,2)</f>
        <v>0</v>
      </c>
      <c r="J325" s="231"/>
      <c r="K325" s="230">
        <f>ROUND(E325*J325,2)</f>
        <v>0</v>
      </c>
      <c r="L325" s="230">
        <v>21</v>
      </c>
      <c r="M325" s="230">
        <f>G325*(1+L325/100)</f>
        <v>0</v>
      </c>
      <c r="N325" s="229">
        <v>1.4290000000000001E-2</v>
      </c>
      <c r="O325" s="229">
        <f>ROUND(E325*N325,2)</f>
        <v>3.18</v>
      </c>
      <c r="P325" s="229">
        <v>0</v>
      </c>
      <c r="Q325" s="229">
        <f>ROUND(E325*P325,2)</f>
        <v>0</v>
      </c>
      <c r="R325" s="230"/>
      <c r="S325" s="230" t="s">
        <v>207</v>
      </c>
      <c r="T325" s="230" t="s">
        <v>208</v>
      </c>
      <c r="U325" s="230">
        <v>1.2558</v>
      </c>
      <c r="V325" s="230">
        <f>ROUND(E325*U325,2)</f>
        <v>279.7</v>
      </c>
      <c r="W325" s="230"/>
      <c r="X325" s="230" t="s">
        <v>209</v>
      </c>
      <c r="Y325" s="230" t="s">
        <v>210</v>
      </c>
      <c r="Z325" s="210"/>
      <c r="AA325" s="210"/>
      <c r="AB325" s="210"/>
      <c r="AC325" s="210"/>
      <c r="AD325" s="210"/>
      <c r="AE325" s="210"/>
      <c r="AF325" s="210"/>
      <c r="AG325" s="210" t="s">
        <v>211</v>
      </c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outlineLevel="2" x14ac:dyDescent="0.2">
      <c r="A326" s="227"/>
      <c r="B326" s="228"/>
      <c r="C326" s="257" t="s">
        <v>693</v>
      </c>
      <c r="D326" s="232"/>
      <c r="E326" s="233">
        <v>222.73</v>
      </c>
      <c r="F326" s="230"/>
      <c r="G326" s="230"/>
      <c r="H326" s="230"/>
      <c r="I326" s="230"/>
      <c r="J326" s="230"/>
      <c r="K326" s="230"/>
      <c r="L326" s="230"/>
      <c r="M326" s="230"/>
      <c r="N326" s="229"/>
      <c r="O326" s="229"/>
      <c r="P326" s="229"/>
      <c r="Q326" s="229"/>
      <c r="R326" s="230"/>
      <c r="S326" s="230"/>
      <c r="T326" s="230"/>
      <c r="U326" s="230"/>
      <c r="V326" s="230"/>
      <c r="W326" s="230"/>
      <c r="X326" s="230"/>
      <c r="Y326" s="230"/>
      <c r="Z326" s="210"/>
      <c r="AA326" s="210"/>
      <c r="AB326" s="210"/>
      <c r="AC326" s="210"/>
      <c r="AD326" s="210"/>
      <c r="AE326" s="210"/>
      <c r="AF326" s="210"/>
      <c r="AG326" s="210" t="s">
        <v>213</v>
      </c>
      <c r="AH326" s="210">
        <v>0</v>
      </c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</row>
    <row r="327" spans="1:60" ht="22.5" outlineLevel="1" x14ac:dyDescent="0.2">
      <c r="A327" s="243">
        <v>95</v>
      </c>
      <c r="B327" s="244" t="s">
        <v>703</v>
      </c>
      <c r="C327" s="256" t="s">
        <v>704</v>
      </c>
      <c r="D327" s="245" t="s">
        <v>230</v>
      </c>
      <c r="E327" s="246">
        <v>17.03</v>
      </c>
      <c r="F327" s="247"/>
      <c r="G327" s="248">
        <f>ROUND(E327*F327,2)</f>
        <v>0</v>
      </c>
      <c r="H327" s="231"/>
      <c r="I327" s="230">
        <f>ROUND(E327*H327,2)</f>
        <v>0</v>
      </c>
      <c r="J327" s="231"/>
      <c r="K327" s="230">
        <f>ROUND(E327*J327,2)</f>
        <v>0</v>
      </c>
      <c r="L327" s="230">
        <v>21</v>
      </c>
      <c r="M327" s="230">
        <f>G327*(1+L327/100)</f>
        <v>0</v>
      </c>
      <c r="N327" s="229">
        <v>1.8880000000000001E-2</v>
      </c>
      <c r="O327" s="229">
        <f>ROUND(E327*N327,2)</f>
        <v>0.32</v>
      </c>
      <c r="P327" s="229">
        <v>0</v>
      </c>
      <c r="Q327" s="229">
        <f>ROUND(E327*P327,2)</f>
        <v>0</v>
      </c>
      <c r="R327" s="230"/>
      <c r="S327" s="230" t="s">
        <v>207</v>
      </c>
      <c r="T327" s="230" t="s">
        <v>208</v>
      </c>
      <c r="U327" s="230">
        <v>1.2558</v>
      </c>
      <c r="V327" s="230">
        <f>ROUND(E327*U327,2)</f>
        <v>21.39</v>
      </c>
      <c r="W327" s="230"/>
      <c r="X327" s="230" t="s">
        <v>209</v>
      </c>
      <c r="Y327" s="230" t="s">
        <v>210</v>
      </c>
      <c r="Z327" s="210"/>
      <c r="AA327" s="210"/>
      <c r="AB327" s="210"/>
      <c r="AC327" s="210"/>
      <c r="AD327" s="210"/>
      <c r="AE327" s="210"/>
      <c r="AF327" s="210"/>
      <c r="AG327" s="210" t="s">
        <v>211</v>
      </c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outlineLevel="2" x14ac:dyDescent="0.2">
      <c r="A328" s="227"/>
      <c r="B328" s="228"/>
      <c r="C328" s="257" t="s">
        <v>694</v>
      </c>
      <c r="D328" s="232"/>
      <c r="E328" s="233">
        <v>17.03</v>
      </c>
      <c r="F328" s="230"/>
      <c r="G328" s="230"/>
      <c r="H328" s="230"/>
      <c r="I328" s="230"/>
      <c r="J328" s="230"/>
      <c r="K328" s="230"/>
      <c r="L328" s="230"/>
      <c r="M328" s="230"/>
      <c r="N328" s="229"/>
      <c r="O328" s="229"/>
      <c r="P328" s="229"/>
      <c r="Q328" s="229"/>
      <c r="R328" s="230"/>
      <c r="S328" s="230"/>
      <c r="T328" s="230"/>
      <c r="U328" s="230"/>
      <c r="V328" s="230"/>
      <c r="W328" s="230"/>
      <c r="X328" s="230"/>
      <c r="Y328" s="230"/>
      <c r="Z328" s="210"/>
      <c r="AA328" s="210"/>
      <c r="AB328" s="210"/>
      <c r="AC328" s="210"/>
      <c r="AD328" s="210"/>
      <c r="AE328" s="210"/>
      <c r="AF328" s="210"/>
      <c r="AG328" s="210" t="s">
        <v>213</v>
      </c>
      <c r="AH328" s="210">
        <v>0</v>
      </c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</row>
    <row r="329" spans="1:60" ht="22.5" outlineLevel="1" x14ac:dyDescent="0.2">
      <c r="A329" s="243">
        <v>96</v>
      </c>
      <c r="B329" s="244" t="s">
        <v>705</v>
      </c>
      <c r="C329" s="256" t="s">
        <v>706</v>
      </c>
      <c r="D329" s="245" t="s">
        <v>230</v>
      </c>
      <c r="E329" s="246">
        <v>239.76</v>
      </c>
      <c r="F329" s="247"/>
      <c r="G329" s="248">
        <f>ROUND(E329*F329,2)</f>
        <v>0</v>
      </c>
      <c r="H329" s="231"/>
      <c r="I329" s="230">
        <f>ROUND(E329*H329,2)</f>
        <v>0</v>
      </c>
      <c r="J329" s="231"/>
      <c r="K329" s="230">
        <f>ROUND(E329*J329,2)</f>
        <v>0</v>
      </c>
      <c r="L329" s="230">
        <v>21</v>
      </c>
      <c r="M329" s="230">
        <f>G329*(1+L329/100)</f>
        <v>0</v>
      </c>
      <c r="N329" s="229">
        <v>0</v>
      </c>
      <c r="O329" s="229">
        <f>ROUND(E329*N329,2)</f>
        <v>0</v>
      </c>
      <c r="P329" s="229">
        <v>0</v>
      </c>
      <c r="Q329" s="229">
        <f>ROUND(E329*P329,2)</f>
        <v>0</v>
      </c>
      <c r="R329" s="230"/>
      <c r="S329" s="230" t="s">
        <v>207</v>
      </c>
      <c r="T329" s="230" t="s">
        <v>208</v>
      </c>
      <c r="U329" s="230">
        <v>6.0000000000000001E-3</v>
      </c>
      <c r="V329" s="230">
        <f>ROUND(E329*U329,2)</f>
        <v>1.44</v>
      </c>
      <c r="W329" s="230"/>
      <c r="X329" s="230" t="s">
        <v>209</v>
      </c>
      <c r="Y329" s="230" t="s">
        <v>210</v>
      </c>
      <c r="Z329" s="210"/>
      <c r="AA329" s="210"/>
      <c r="AB329" s="210"/>
      <c r="AC329" s="210"/>
      <c r="AD329" s="210"/>
      <c r="AE329" s="210"/>
      <c r="AF329" s="210"/>
      <c r="AG329" s="210" t="s">
        <v>211</v>
      </c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outlineLevel="2" x14ac:dyDescent="0.2">
      <c r="A330" s="227"/>
      <c r="B330" s="228"/>
      <c r="C330" s="257" t="s">
        <v>693</v>
      </c>
      <c r="D330" s="232"/>
      <c r="E330" s="233">
        <v>222.73</v>
      </c>
      <c r="F330" s="230"/>
      <c r="G330" s="230"/>
      <c r="H330" s="230"/>
      <c r="I330" s="230"/>
      <c r="J330" s="230"/>
      <c r="K330" s="230"/>
      <c r="L330" s="230"/>
      <c r="M330" s="230"/>
      <c r="N330" s="229"/>
      <c r="O330" s="229"/>
      <c r="P330" s="229"/>
      <c r="Q330" s="229"/>
      <c r="R330" s="230"/>
      <c r="S330" s="230"/>
      <c r="T330" s="230"/>
      <c r="U330" s="230"/>
      <c r="V330" s="230"/>
      <c r="W330" s="230"/>
      <c r="X330" s="230"/>
      <c r="Y330" s="230"/>
      <c r="Z330" s="210"/>
      <c r="AA330" s="210"/>
      <c r="AB330" s="210"/>
      <c r="AC330" s="210"/>
      <c r="AD330" s="210"/>
      <c r="AE330" s="210"/>
      <c r="AF330" s="210"/>
      <c r="AG330" s="210" t="s">
        <v>213</v>
      </c>
      <c r="AH330" s="210">
        <v>0</v>
      </c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3" x14ac:dyDescent="0.2">
      <c r="A331" s="227"/>
      <c r="B331" s="228"/>
      <c r="C331" s="257" t="s">
        <v>694</v>
      </c>
      <c r="D331" s="232"/>
      <c r="E331" s="233">
        <v>17.03</v>
      </c>
      <c r="F331" s="230"/>
      <c r="G331" s="230"/>
      <c r="H331" s="230"/>
      <c r="I331" s="230"/>
      <c r="J331" s="230"/>
      <c r="K331" s="230"/>
      <c r="L331" s="230"/>
      <c r="M331" s="230"/>
      <c r="N331" s="229"/>
      <c r="O331" s="229"/>
      <c r="P331" s="229"/>
      <c r="Q331" s="229"/>
      <c r="R331" s="230"/>
      <c r="S331" s="230"/>
      <c r="T331" s="230"/>
      <c r="U331" s="230"/>
      <c r="V331" s="230"/>
      <c r="W331" s="230"/>
      <c r="X331" s="230"/>
      <c r="Y331" s="230"/>
      <c r="Z331" s="210"/>
      <c r="AA331" s="210"/>
      <c r="AB331" s="210"/>
      <c r="AC331" s="210"/>
      <c r="AD331" s="210"/>
      <c r="AE331" s="210"/>
      <c r="AF331" s="210"/>
      <c r="AG331" s="210" t="s">
        <v>213</v>
      </c>
      <c r="AH331" s="210">
        <v>0</v>
      </c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</row>
    <row r="332" spans="1:60" outlineLevel="1" x14ac:dyDescent="0.2">
      <c r="A332" s="249">
        <v>97</v>
      </c>
      <c r="B332" s="250" t="s">
        <v>707</v>
      </c>
      <c r="C332" s="258" t="s">
        <v>708</v>
      </c>
      <c r="D332" s="251" t="s">
        <v>230</v>
      </c>
      <c r="E332" s="252">
        <v>4.8499999999999996</v>
      </c>
      <c r="F332" s="253"/>
      <c r="G332" s="254">
        <f>ROUND(E332*F332,2)</f>
        <v>0</v>
      </c>
      <c r="H332" s="231"/>
      <c r="I332" s="230">
        <f>ROUND(E332*H332,2)</f>
        <v>0</v>
      </c>
      <c r="J332" s="231"/>
      <c r="K332" s="230">
        <f>ROUND(E332*J332,2)</f>
        <v>0</v>
      </c>
      <c r="L332" s="230">
        <v>21</v>
      </c>
      <c r="M332" s="230">
        <f>G332*(1+L332/100)</f>
        <v>0</v>
      </c>
      <c r="N332" s="229">
        <v>9.0200000000000002E-3</v>
      </c>
      <c r="O332" s="229">
        <f>ROUND(E332*N332,2)</f>
        <v>0.04</v>
      </c>
      <c r="P332" s="229">
        <v>0</v>
      </c>
      <c r="Q332" s="229">
        <f>ROUND(E332*P332,2)</f>
        <v>0</v>
      </c>
      <c r="R332" s="230"/>
      <c r="S332" s="230" t="s">
        <v>207</v>
      </c>
      <c r="T332" s="230" t="s">
        <v>208</v>
      </c>
      <c r="U332" s="230">
        <v>1.5620000000000001</v>
      </c>
      <c r="V332" s="230">
        <f>ROUND(E332*U332,2)</f>
        <v>7.58</v>
      </c>
      <c r="W332" s="230"/>
      <c r="X332" s="230" t="s">
        <v>209</v>
      </c>
      <c r="Y332" s="230" t="s">
        <v>210</v>
      </c>
      <c r="Z332" s="210"/>
      <c r="AA332" s="210"/>
      <c r="AB332" s="210"/>
      <c r="AC332" s="210"/>
      <c r="AD332" s="210"/>
      <c r="AE332" s="210"/>
      <c r="AF332" s="210"/>
      <c r="AG332" s="210" t="s">
        <v>211</v>
      </c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ht="22.5" outlineLevel="1" x14ac:dyDescent="0.2">
      <c r="A333" s="249">
        <v>98</v>
      </c>
      <c r="B333" s="250" t="s">
        <v>709</v>
      </c>
      <c r="C333" s="258" t="s">
        <v>710</v>
      </c>
      <c r="D333" s="251" t="s">
        <v>230</v>
      </c>
      <c r="E333" s="252">
        <v>11.8</v>
      </c>
      <c r="F333" s="253"/>
      <c r="G333" s="254">
        <f>ROUND(E333*F333,2)</f>
        <v>0</v>
      </c>
      <c r="H333" s="231"/>
      <c r="I333" s="230">
        <f>ROUND(E333*H333,2)</f>
        <v>0</v>
      </c>
      <c r="J333" s="231"/>
      <c r="K333" s="230">
        <f>ROUND(E333*J333,2)</f>
        <v>0</v>
      </c>
      <c r="L333" s="230">
        <v>21</v>
      </c>
      <c r="M333" s="230">
        <f>G333*(1+L333/100)</f>
        <v>0</v>
      </c>
      <c r="N333" s="229">
        <v>1.329E-2</v>
      </c>
      <c r="O333" s="229">
        <f>ROUND(E333*N333,2)</f>
        <v>0.16</v>
      </c>
      <c r="P333" s="229">
        <v>0</v>
      </c>
      <c r="Q333" s="229">
        <f>ROUND(E333*P333,2)</f>
        <v>0</v>
      </c>
      <c r="R333" s="230"/>
      <c r="S333" s="230" t="s">
        <v>207</v>
      </c>
      <c r="T333" s="230" t="s">
        <v>208</v>
      </c>
      <c r="U333" s="230">
        <v>2.9020000000000001</v>
      </c>
      <c r="V333" s="230">
        <f>ROUND(E333*U333,2)</f>
        <v>34.24</v>
      </c>
      <c r="W333" s="230"/>
      <c r="X333" s="230" t="s">
        <v>209</v>
      </c>
      <c r="Y333" s="230" t="s">
        <v>210</v>
      </c>
      <c r="Z333" s="210"/>
      <c r="AA333" s="210"/>
      <c r="AB333" s="210"/>
      <c r="AC333" s="210"/>
      <c r="AD333" s="210"/>
      <c r="AE333" s="210"/>
      <c r="AF333" s="210"/>
      <c r="AG333" s="210" t="s">
        <v>211</v>
      </c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</row>
    <row r="334" spans="1:60" ht="22.5" outlineLevel="1" x14ac:dyDescent="0.2">
      <c r="A334" s="243">
        <v>99</v>
      </c>
      <c r="B334" s="244" t="s">
        <v>711</v>
      </c>
      <c r="C334" s="256" t="s">
        <v>712</v>
      </c>
      <c r="D334" s="245" t="s">
        <v>230</v>
      </c>
      <c r="E334" s="246">
        <v>86.19</v>
      </c>
      <c r="F334" s="247"/>
      <c r="G334" s="248">
        <f>ROUND(E334*F334,2)</f>
        <v>0</v>
      </c>
      <c r="H334" s="231"/>
      <c r="I334" s="230">
        <f>ROUND(E334*H334,2)</f>
        <v>0</v>
      </c>
      <c r="J334" s="231"/>
      <c r="K334" s="230">
        <f>ROUND(E334*J334,2)</f>
        <v>0</v>
      </c>
      <c r="L334" s="230">
        <v>21</v>
      </c>
      <c r="M334" s="230">
        <f>G334*(1+L334/100)</f>
        <v>0</v>
      </c>
      <c r="N334" s="229">
        <v>3.6700000000000001E-3</v>
      </c>
      <c r="O334" s="229">
        <f>ROUND(E334*N334,2)</f>
        <v>0.32</v>
      </c>
      <c r="P334" s="229">
        <v>0</v>
      </c>
      <c r="Q334" s="229">
        <f>ROUND(E334*P334,2)</f>
        <v>0</v>
      </c>
      <c r="R334" s="230"/>
      <c r="S334" s="230" t="s">
        <v>207</v>
      </c>
      <c r="T334" s="230" t="s">
        <v>208</v>
      </c>
      <c r="U334" s="230">
        <v>0.36199999999999999</v>
      </c>
      <c r="V334" s="230">
        <f>ROUND(E334*U334,2)</f>
        <v>31.2</v>
      </c>
      <c r="W334" s="230"/>
      <c r="X334" s="230" t="s">
        <v>209</v>
      </c>
      <c r="Y334" s="230" t="s">
        <v>210</v>
      </c>
      <c r="Z334" s="210"/>
      <c r="AA334" s="210"/>
      <c r="AB334" s="210"/>
      <c r="AC334" s="210"/>
      <c r="AD334" s="210"/>
      <c r="AE334" s="210"/>
      <c r="AF334" s="210"/>
      <c r="AG334" s="210" t="s">
        <v>211</v>
      </c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</row>
    <row r="335" spans="1:60" outlineLevel="2" x14ac:dyDescent="0.2">
      <c r="A335" s="227"/>
      <c r="B335" s="228"/>
      <c r="C335" s="257" t="s">
        <v>695</v>
      </c>
      <c r="D335" s="232"/>
      <c r="E335" s="233">
        <v>86.19</v>
      </c>
      <c r="F335" s="230"/>
      <c r="G335" s="230"/>
      <c r="H335" s="230"/>
      <c r="I335" s="230"/>
      <c r="J335" s="230"/>
      <c r="K335" s="230"/>
      <c r="L335" s="230"/>
      <c r="M335" s="230"/>
      <c r="N335" s="229"/>
      <c r="O335" s="229"/>
      <c r="P335" s="229"/>
      <c r="Q335" s="229"/>
      <c r="R335" s="230"/>
      <c r="S335" s="230"/>
      <c r="T335" s="230"/>
      <c r="U335" s="230"/>
      <c r="V335" s="230"/>
      <c r="W335" s="230"/>
      <c r="X335" s="230"/>
      <c r="Y335" s="230"/>
      <c r="Z335" s="210"/>
      <c r="AA335" s="210"/>
      <c r="AB335" s="210"/>
      <c r="AC335" s="210"/>
      <c r="AD335" s="210"/>
      <c r="AE335" s="210"/>
      <c r="AF335" s="210"/>
      <c r="AG335" s="210" t="s">
        <v>213</v>
      </c>
      <c r="AH335" s="210">
        <v>0</v>
      </c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</row>
    <row r="336" spans="1:60" outlineLevel="1" x14ac:dyDescent="0.2">
      <c r="A336" s="249">
        <v>100</v>
      </c>
      <c r="B336" s="250" t="s">
        <v>713</v>
      </c>
      <c r="C336" s="258" t="s">
        <v>714</v>
      </c>
      <c r="D336" s="251" t="s">
        <v>293</v>
      </c>
      <c r="E336" s="252">
        <v>42.85</v>
      </c>
      <c r="F336" s="253"/>
      <c r="G336" s="254">
        <f>ROUND(E336*F336,2)</f>
        <v>0</v>
      </c>
      <c r="H336" s="231"/>
      <c r="I336" s="230">
        <f>ROUND(E336*H336,2)</f>
        <v>0</v>
      </c>
      <c r="J336" s="231"/>
      <c r="K336" s="230">
        <f>ROUND(E336*J336,2)</f>
        <v>0</v>
      </c>
      <c r="L336" s="230">
        <v>21</v>
      </c>
      <c r="M336" s="230">
        <f>G336*(1+L336/100)</f>
        <v>0</v>
      </c>
      <c r="N336" s="229">
        <v>2.0000000000000002E-5</v>
      </c>
      <c r="O336" s="229">
        <f>ROUND(E336*N336,2)</f>
        <v>0</v>
      </c>
      <c r="P336" s="229">
        <v>0</v>
      </c>
      <c r="Q336" s="229">
        <f>ROUND(E336*P336,2)</f>
        <v>0</v>
      </c>
      <c r="R336" s="230"/>
      <c r="S336" s="230" t="s">
        <v>208</v>
      </c>
      <c r="T336" s="230" t="s">
        <v>208</v>
      </c>
      <c r="U336" s="230">
        <v>0.16</v>
      </c>
      <c r="V336" s="230">
        <f>ROUND(E336*U336,2)</f>
        <v>6.86</v>
      </c>
      <c r="W336" s="230"/>
      <c r="X336" s="230" t="s">
        <v>209</v>
      </c>
      <c r="Y336" s="230" t="s">
        <v>210</v>
      </c>
      <c r="Z336" s="210"/>
      <c r="AA336" s="210"/>
      <c r="AB336" s="210"/>
      <c r="AC336" s="210"/>
      <c r="AD336" s="210"/>
      <c r="AE336" s="210"/>
      <c r="AF336" s="210"/>
      <c r="AG336" s="210" t="s">
        <v>211</v>
      </c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outlineLevel="1" x14ac:dyDescent="0.2">
      <c r="A337" s="249">
        <v>101</v>
      </c>
      <c r="B337" s="250" t="s">
        <v>715</v>
      </c>
      <c r="C337" s="258" t="s">
        <v>716</v>
      </c>
      <c r="D337" s="251" t="s">
        <v>293</v>
      </c>
      <c r="E337" s="252">
        <v>30.3</v>
      </c>
      <c r="F337" s="253"/>
      <c r="G337" s="254">
        <f>ROUND(E337*F337,2)</f>
        <v>0</v>
      </c>
      <c r="H337" s="231"/>
      <c r="I337" s="230">
        <f>ROUND(E337*H337,2)</f>
        <v>0</v>
      </c>
      <c r="J337" s="231"/>
      <c r="K337" s="230">
        <f>ROUND(E337*J337,2)</f>
        <v>0</v>
      </c>
      <c r="L337" s="230">
        <v>21</v>
      </c>
      <c r="M337" s="230">
        <f>G337*(1+L337/100)</f>
        <v>0</v>
      </c>
      <c r="N337" s="229">
        <v>6.9999999999999994E-5</v>
      </c>
      <c r="O337" s="229">
        <f>ROUND(E337*N337,2)</f>
        <v>0</v>
      </c>
      <c r="P337" s="229">
        <v>0</v>
      </c>
      <c r="Q337" s="229">
        <f>ROUND(E337*P337,2)</f>
        <v>0</v>
      </c>
      <c r="R337" s="230"/>
      <c r="S337" s="230" t="s">
        <v>208</v>
      </c>
      <c r="T337" s="230" t="s">
        <v>208</v>
      </c>
      <c r="U337" s="230">
        <v>0.16</v>
      </c>
      <c r="V337" s="230">
        <f>ROUND(E337*U337,2)</f>
        <v>4.8499999999999996</v>
      </c>
      <c r="W337" s="230"/>
      <c r="X337" s="230" t="s">
        <v>209</v>
      </c>
      <c r="Y337" s="230" t="s">
        <v>210</v>
      </c>
      <c r="Z337" s="210"/>
      <c r="AA337" s="210"/>
      <c r="AB337" s="210"/>
      <c r="AC337" s="210"/>
      <c r="AD337" s="210"/>
      <c r="AE337" s="210"/>
      <c r="AF337" s="210"/>
      <c r="AG337" s="210" t="s">
        <v>211</v>
      </c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</row>
    <row r="338" spans="1:60" ht="22.5" outlineLevel="1" x14ac:dyDescent="0.2">
      <c r="A338" s="249">
        <v>102</v>
      </c>
      <c r="B338" s="250" t="s">
        <v>717</v>
      </c>
      <c r="C338" s="258" t="s">
        <v>718</v>
      </c>
      <c r="D338" s="251" t="s">
        <v>293</v>
      </c>
      <c r="E338" s="252">
        <v>76.150000000000006</v>
      </c>
      <c r="F338" s="253"/>
      <c r="G338" s="254">
        <f>ROUND(E338*F338,2)</f>
        <v>0</v>
      </c>
      <c r="H338" s="231"/>
      <c r="I338" s="230">
        <f>ROUND(E338*H338,2)</f>
        <v>0</v>
      </c>
      <c r="J338" s="231"/>
      <c r="K338" s="230">
        <f>ROUND(E338*J338,2)</f>
        <v>0</v>
      </c>
      <c r="L338" s="230">
        <v>21</v>
      </c>
      <c r="M338" s="230">
        <f>G338*(1+L338/100)</f>
        <v>0</v>
      </c>
      <c r="N338" s="229">
        <v>1.4999999999999999E-4</v>
      </c>
      <c r="O338" s="229">
        <f>ROUND(E338*N338,2)</f>
        <v>0.01</v>
      </c>
      <c r="P338" s="229">
        <v>0</v>
      </c>
      <c r="Q338" s="229">
        <f>ROUND(E338*P338,2)</f>
        <v>0</v>
      </c>
      <c r="R338" s="230"/>
      <c r="S338" s="230" t="s">
        <v>207</v>
      </c>
      <c r="T338" s="230" t="s">
        <v>208</v>
      </c>
      <c r="U338" s="230">
        <v>0.06</v>
      </c>
      <c r="V338" s="230">
        <f>ROUND(E338*U338,2)</f>
        <v>4.57</v>
      </c>
      <c r="W338" s="230"/>
      <c r="X338" s="230" t="s">
        <v>209</v>
      </c>
      <c r="Y338" s="230" t="s">
        <v>210</v>
      </c>
      <c r="Z338" s="210"/>
      <c r="AA338" s="210"/>
      <c r="AB338" s="210"/>
      <c r="AC338" s="210"/>
      <c r="AD338" s="210"/>
      <c r="AE338" s="210"/>
      <c r="AF338" s="210"/>
      <c r="AG338" s="210" t="s">
        <v>211</v>
      </c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</row>
    <row r="339" spans="1:60" outlineLevel="1" x14ac:dyDescent="0.2">
      <c r="A339" s="243">
        <v>103</v>
      </c>
      <c r="B339" s="244" t="s">
        <v>719</v>
      </c>
      <c r="C339" s="256" t="s">
        <v>720</v>
      </c>
      <c r="D339" s="245" t="s">
        <v>293</v>
      </c>
      <c r="E339" s="246">
        <v>94.36</v>
      </c>
      <c r="F339" s="247"/>
      <c r="G339" s="248">
        <f>ROUND(E339*F339,2)</f>
        <v>0</v>
      </c>
      <c r="H339" s="231"/>
      <c r="I339" s="230">
        <f>ROUND(E339*H339,2)</f>
        <v>0</v>
      </c>
      <c r="J339" s="231"/>
      <c r="K339" s="230">
        <f>ROUND(E339*J339,2)</f>
        <v>0</v>
      </c>
      <c r="L339" s="230">
        <v>21</v>
      </c>
      <c r="M339" s="230">
        <f>G339*(1+L339/100)</f>
        <v>0</v>
      </c>
      <c r="N339" s="229">
        <v>0</v>
      </c>
      <c r="O339" s="229">
        <f>ROUND(E339*N339,2)</f>
        <v>0</v>
      </c>
      <c r="P339" s="229">
        <v>0</v>
      </c>
      <c r="Q339" s="229">
        <f>ROUND(E339*P339,2)</f>
        <v>0</v>
      </c>
      <c r="R339" s="230"/>
      <c r="S339" s="230" t="s">
        <v>207</v>
      </c>
      <c r="T339" s="230" t="s">
        <v>208</v>
      </c>
      <c r="U339" s="230">
        <v>0.1</v>
      </c>
      <c r="V339" s="230">
        <f>ROUND(E339*U339,2)</f>
        <v>9.44</v>
      </c>
      <c r="W339" s="230"/>
      <c r="X339" s="230" t="s">
        <v>209</v>
      </c>
      <c r="Y339" s="230" t="s">
        <v>210</v>
      </c>
      <c r="Z339" s="210"/>
      <c r="AA339" s="210"/>
      <c r="AB339" s="210"/>
      <c r="AC339" s="210"/>
      <c r="AD339" s="210"/>
      <c r="AE339" s="210"/>
      <c r="AF339" s="210"/>
      <c r="AG339" s="210" t="s">
        <v>211</v>
      </c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outlineLevel="2" x14ac:dyDescent="0.2">
      <c r="A340" s="227"/>
      <c r="B340" s="228"/>
      <c r="C340" s="257" t="s">
        <v>721</v>
      </c>
      <c r="D340" s="232"/>
      <c r="E340" s="233">
        <v>68.260000000000005</v>
      </c>
      <c r="F340" s="230"/>
      <c r="G340" s="230"/>
      <c r="H340" s="230"/>
      <c r="I340" s="230"/>
      <c r="J340" s="230"/>
      <c r="K340" s="230"/>
      <c r="L340" s="230"/>
      <c r="M340" s="230"/>
      <c r="N340" s="229"/>
      <c r="O340" s="229"/>
      <c r="P340" s="229"/>
      <c r="Q340" s="229"/>
      <c r="R340" s="230"/>
      <c r="S340" s="230"/>
      <c r="T340" s="230"/>
      <c r="U340" s="230"/>
      <c r="V340" s="230"/>
      <c r="W340" s="230"/>
      <c r="X340" s="230"/>
      <c r="Y340" s="230"/>
      <c r="Z340" s="210"/>
      <c r="AA340" s="210"/>
      <c r="AB340" s="210"/>
      <c r="AC340" s="210"/>
      <c r="AD340" s="210"/>
      <c r="AE340" s="210"/>
      <c r="AF340" s="210"/>
      <c r="AG340" s="210" t="s">
        <v>213</v>
      </c>
      <c r="AH340" s="210">
        <v>0</v>
      </c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</row>
    <row r="341" spans="1:60" outlineLevel="3" x14ac:dyDescent="0.2">
      <c r="A341" s="227"/>
      <c r="B341" s="228"/>
      <c r="C341" s="257" t="s">
        <v>722</v>
      </c>
      <c r="D341" s="232"/>
      <c r="E341" s="233">
        <v>26.1</v>
      </c>
      <c r="F341" s="230"/>
      <c r="G341" s="230"/>
      <c r="H341" s="230"/>
      <c r="I341" s="230"/>
      <c r="J341" s="230"/>
      <c r="K341" s="230"/>
      <c r="L341" s="230"/>
      <c r="M341" s="230"/>
      <c r="N341" s="229"/>
      <c r="O341" s="229"/>
      <c r="P341" s="229"/>
      <c r="Q341" s="229"/>
      <c r="R341" s="230"/>
      <c r="S341" s="230"/>
      <c r="T341" s="230"/>
      <c r="U341" s="230"/>
      <c r="V341" s="230"/>
      <c r="W341" s="230"/>
      <c r="X341" s="230"/>
      <c r="Y341" s="230"/>
      <c r="Z341" s="210"/>
      <c r="AA341" s="210"/>
      <c r="AB341" s="210"/>
      <c r="AC341" s="210"/>
      <c r="AD341" s="210"/>
      <c r="AE341" s="210"/>
      <c r="AF341" s="210"/>
      <c r="AG341" s="210" t="s">
        <v>213</v>
      </c>
      <c r="AH341" s="210">
        <v>0</v>
      </c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</row>
    <row r="342" spans="1:60" outlineLevel="1" x14ac:dyDescent="0.2">
      <c r="A342" s="243">
        <v>104</v>
      </c>
      <c r="B342" s="244" t="s">
        <v>723</v>
      </c>
      <c r="C342" s="256" t="s">
        <v>724</v>
      </c>
      <c r="D342" s="245" t="s">
        <v>260</v>
      </c>
      <c r="E342" s="246">
        <v>39.6312</v>
      </c>
      <c r="F342" s="247"/>
      <c r="G342" s="248">
        <f>ROUND(E342*F342,2)</f>
        <v>0</v>
      </c>
      <c r="H342" s="231"/>
      <c r="I342" s="230">
        <f>ROUND(E342*H342,2)</f>
        <v>0</v>
      </c>
      <c r="J342" s="231"/>
      <c r="K342" s="230">
        <f>ROUND(E342*J342,2)</f>
        <v>0</v>
      </c>
      <c r="L342" s="230">
        <v>21</v>
      </c>
      <c r="M342" s="230">
        <f>G342*(1+L342/100)</f>
        <v>0</v>
      </c>
      <c r="N342" s="229">
        <v>2.5000000000000001E-4</v>
      </c>
      <c r="O342" s="229">
        <f>ROUND(E342*N342,2)</f>
        <v>0.01</v>
      </c>
      <c r="P342" s="229">
        <v>0</v>
      </c>
      <c r="Q342" s="229">
        <f>ROUND(E342*P342,2)</f>
        <v>0</v>
      </c>
      <c r="R342" s="230" t="s">
        <v>415</v>
      </c>
      <c r="S342" s="230" t="s">
        <v>208</v>
      </c>
      <c r="T342" s="230" t="s">
        <v>208</v>
      </c>
      <c r="U342" s="230">
        <v>0</v>
      </c>
      <c r="V342" s="230">
        <f>ROUND(E342*U342,2)</f>
        <v>0</v>
      </c>
      <c r="W342" s="230"/>
      <c r="X342" s="230" t="s">
        <v>416</v>
      </c>
      <c r="Y342" s="230" t="s">
        <v>210</v>
      </c>
      <c r="Z342" s="210"/>
      <c r="AA342" s="210"/>
      <c r="AB342" s="210"/>
      <c r="AC342" s="210"/>
      <c r="AD342" s="210"/>
      <c r="AE342" s="210"/>
      <c r="AF342" s="210"/>
      <c r="AG342" s="210" t="s">
        <v>417</v>
      </c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outlineLevel="2" x14ac:dyDescent="0.2">
      <c r="A343" s="227"/>
      <c r="B343" s="228"/>
      <c r="C343" s="257" t="s">
        <v>725</v>
      </c>
      <c r="D343" s="232"/>
      <c r="E343" s="233">
        <v>39.6312</v>
      </c>
      <c r="F343" s="230"/>
      <c r="G343" s="230"/>
      <c r="H343" s="230"/>
      <c r="I343" s="230"/>
      <c r="J343" s="230"/>
      <c r="K343" s="230"/>
      <c r="L343" s="230"/>
      <c r="M343" s="230"/>
      <c r="N343" s="229"/>
      <c r="O343" s="229"/>
      <c r="P343" s="229"/>
      <c r="Q343" s="229"/>
      <c r="R343" s="230"/>
      <c r="S343" s="230"/>
      <c r="T343" s="230"/>
      <c r="U343" s="230"/>
      <c r="V343" s="230"/>
      <c r="W343" s="230"/>
      <c r="X343" s="230"/>
      <c r="Y343" s="230"/>
      <c r="Z343" s="210"/>
      <c r="AA343" s="210"/>
      <c r="AB343" s="210"/>
      <c r="AC343" s="210"/>
      <c r="AD343" s="210"/>
      <c r="AE343" s="210"/>
      <c r="AF343" s="210"/>
      <c r="AG343" s="210" t="s">
        <v>213</v>
      </c>
      <c r="AH343" s="210">
        <v>0</v>
      </c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outlineLevel="1" x14ac:dyDescent="0.2">
      <c r="A344" s="243">
        <v>105</v>
      </c>
      <c r="B344" s="244" t="s">
        <v>726</v>
      </c>
      <c r="C344" s="256" t="s">
        <v>727</v>
      </c>
      <c r="D344" s="245" t="s">
        <v>230</v>
      </c>
      <c r="E344" s="246">
        <v>86.19</v>
      </c>
      <c r="F344" s="247"/>
      <c r="G344" s="248">
        <f>ROUND(E344*F344,2)</f>
        <v>0</v>
      </c>
      <c r="H344" s="231"/>
      <c r="I344" s="230">
        <f>ROUND(E344*H344,2)</f>
        <v>0</v>
      </c>
      <c r="J344" s="231"/>
      <c r="K344" s="230">
        <f>ROUND(E344*J344,2)</f>
        <v>0</v>
      </c>
      <c r="L344" s="230">
        <v>21</v>
      </c>
      <c r="M344" s="230">
        <f>G344*(1+L344/100)</f>
        <v>0</v>
      </c>
      <c r="N344" s="229">
        <v>3.6540000000000003E-2</v>
      </c>
      <c r="O344" s="229">
        <f>ROUND(E344*N344,2)</f>
        <v>3.15</v>
      </c>
      <c r="P344" s="229">
        <v>0</v>
      </c>
      <c r="Q344" s="229">
        <f>ROUND(E344*P344,2)</f>
        <v>0</v>
      </c>
      <c r="R344" s="230"/>
      <c r="S344" s="230" t="s">
        <v>511</v>
      </c>
      <c r="T344" s="230" t="s">
        <v>512</v>
      </c>
      <c r="U344" s="230">
        <v>0.35</v>
      </c>
      <c r="V344" s="230">
        <f>ROUND(E344*U344,2)</f>
        <v>30.17</v>
      </c>
      <c r="W344" s="230"/>
      <c r="X344" s="230" t="s">
        <v>209</v>
      </c>
      <c r="Y344" s="230" t="s">
        <v>210</v>
      </c>
      <c r="Z344" s="210"/>
      <c r="AA344" s="210"/>
      <c r="AB344" s="210"/>
      <c r="AC344" s="210"/>
      <c r="AD344" s="210"/>
      <c r="AE344" s="210"/>
      <c r="AF344" s="210"/>
      <c r="AG344" s="210" t="s">
        <v>211</v>
      </c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outlineLevel="2" x14ac:dyDescent="0.2">
      <c r="A345" s="227"/>
      <c r="B345" s="228"/>
      <c r="C345" s="257" t="s">
        <v>695</v>
      </c>
      <c r="D345" s="232"/>
      <c r="E345" s="233">
        <v>86.19</v>
      </c>
      <c r="F345" s="230"/>
      <c r="G345" s="230"/>
      <c r="H345" s="230"/>
      <c r="I345" s="230"/>
      <c r="J345" s="230"/>
      <c r="K345" s="230"/>
      <c r="L345" s="230"/>
      <c r="M345" s="230"/>
      <c r="N345" s="229"/>
      <c r="O345" s="229"/>
      <c r="P345" s="229"/>
      <c r="Q345" s="229"/>
      <c r="R345" s="230"/>
      <c r="S345" s="230"/>
      <c r="T345" s="230"/>
      <c r="U345" s="230"/>
      <c r="V345" s="230"/>
      <c r="W345" s="230"/>
      <c r="X345" s="230"/>
      <c r="Y345" s="230"/>
      <c r="Z345" s="210"/>
      <c r="AA345" s="210"/>
      <c r="AB345" s="210"/>
      <c r="AC345" s="210"/>
      <c r="AD345" s="210"/>
      <c r="AE345" s="210"/>
      <c r="AF345" s="210"/>
      <c r="AG345" s="210" t="s">
        <v>213</v>
      </c>
      <c r="AH345" s="210">
        <v>0</v>
      </c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x14ac:dyDescent="0.2">
      <c r="A346" s="236" t="s">
        <v>202</v>
      </c>
      <c r="B346" s="237" t="s">
        <v>103</v>
      </c>
      <c r="C346" s="255" t="s">
        <v>104</v>
      </c>
      <c r="D346" s="238"/>
      <c r="E346" s="239"/>
      <c r="F346" s="240"/>
      <c r="G346" s="241">
        <f>SUMIF(AG347:AG385,"&lt;&gt;NOR",G347:G385)</f>
        <v>0</v>
      </c>
      <c r="H346" s="235"/>
      <c r="I346" s="235">
        <f>SUM(I347:I385)</f>
        <v>0</v>
      </c>
      <c r="J346" s="235"/>
      <c r="K346" s="235">
        <f>SUM(K347:K385)</f>
        <v>0</v>
      </c>
      <c r="L346" s="235"/>
      <c r="M346" s="235">
        <f>SUM(M347:M385)</f>
        <v>0</v>
      </c>
      <c r="N346" s="234"/>
      <c r="O346" s="234">
        <f>SUM(O347:O385)</f>
        <v>72.540000000000006</v>
      </c>
      <c r="P346" s="234"/>
      <c r="Q346" s="234">
        <f>SUM(Q347:Q385)</f>
        <v>0</v>
      </c>
      <c r="R346" s="235"/>
      <c r="S346" s="235"/>
      <c r="T346" s="235"/>
      <c r="U346" s="235"/>
      <c r="V346" s="235">
        <f>SUM(V347:V385)</f>
        <v>252.97</v>
      </c>
      <c r="W346" s="235"/>
      <c r="X346" s="235"/>
      <c r="Y346" s="235"/>
      <c r="AG346" t="s">
        <v>203</v>
      </c>
    </row>
    <row r="347" spans="1:60" outlineLevel="1" x14ac:dyDescent="0.2">
      <c r="A347" s="243">
        <v>106</v>
      </c>
      <c r="B347" s="244" t="s">
        <v>728</v>
      </c>
      <c r="C347" s="256" t="s">
        <v>729</v>
      </c>
      <c r="D347" s="245" t="s">
        <v>206</v>
      </c>
      <c r="E347" s="246">
        <v>6.2256</v>
      </c>
      <c r="F347" s="247"/>
      <c r="G347" s="248">
        <f>ROUND(E347*F347,2)</f>
        <v>0</v>
      </c>
      <c r="H347" s="231"/>
      <c r="I347" s="230">
        <f>ROUND(E347*H347,2)</f>
        <v>0</v>
      </c>
      <c r="J347" s="231"/>
      <c r="K347" s="230">
        <f>ROUND(E347*J347,2)</f>
        <v>0</v>
      </c>
      <c r="L347" s="230">
        <v>21</v>
      </c>
      <c r="M347" s="230">
        <f>G347*(1+L347/100)</f>
        <v>0</v>
      </c>
      <c r="N347" s="229">
        <v>0.42</v>
      </c>
      <c r="O347" s="229">
        <f>ROUND(E347*N347,2)</f>
        <v>2.61</v>
      </c>
      <c r="P347" s="229">
        <v>0</v>
      </c>
      <c r="Q347" s="229">
        <f>ROUND(E347*P347,2)</f>
        <v>0</v>
      </c>
      <c r="R347" s="230"/>
      <c r="S347" s="230" t="s">
        <v>207</v>
      </c>
      <c r="T347" s="230" t="s">
        <v>208</v>
      </c>
      <c r="U347" s="230">
        <v>1.8360000000000001</v>
      </c>
      <c r="V347" s="230">
        <f>ROUND(E347*U347,2)</f>
        <v>11.43</v>
      </c>
      <c r="W347" s="230"/>
      <c r="X347" s="230" t="s">
        <v>209</v>
      </c>
      <c r="Y347" s="230" t="s">
        <v>210</v>
      </c>
      <c r="Z347" s="210"/>
      <c r="AA347" s="210"/>
      <c r="AB347" s="210"/>
      <c r="AC347" s="210"/>
      <c r="AD347" s="210"/>
      <c r="AE347" s="210"/>
      <c r="AF347" s="210"/>
      <c r="AG347" s="210" t="s">
        <v>211</v>
      </c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  <c r="BH347" s="210"/>
    </row>
    <row r="348" spans="1:60" ht="22.5" outlineLevel="2" x14ac:dyDescent="0.2">
      <c r="A348" s="227"/>
      <c r="B348" s="228"/>
      <c r="C348" s="257" t="s">
        <v>730</v>
      </c>
      <c r="D348" s="232"/>
      <c r="E348" s="233">
        <v>5.7164000000000001</v>
      </c>
      <c r="F348" s="230"/>
      <c r="G348" s="230"/>
      <c r="H348" s="230"/>
      <c r="I348" s="230"/>
      <c r="J348" s="230"/>
      <c r="K348" s="230"/>
      <c r="L348" s="230"/>
      <c r="M348" s="230"/>
      <c r="N348" s="229"/>
      <c r="O348" s="229"/>
      <c r="P348" s="229"/>
      <c r="Q348" s="229"/>
      <c r="R348" s="230"/>
      <c r="S348" s="230"/>
      <c r="T348" s="230"/>
      <c r="U348" s="230"/>
      <c r="V348" s="230"/>
      <c r="W348" s="230"/>
      <c r="X348" s="230"/>
      <c r="Y348" s="230"/>
      <c r="Z348" s="210"/>
      <c r="AA348" s="210"/>
      <c r="AB348" s="210"/>
      <c r="AC348" s="210"/>
      <c r="AD348" s="210"/>
      <c r="AE348" s="210"/>
      <c r="AF348" s="210"/>
      <c r="AG348" s="210" t="s">
        <v>213</v>
      </c>
      <c r="AH348" s="210">
        <v>0</v>
      </c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</row>
    <row r="349" spans="1:60" outlineLevel="3" x14ac:dyDescent="0.2">
      <c r="A349" s="227"/>
      <c r="B349" s="228"/>
      <c r="C349" s="257" t="s">
        <v>731</v>
      </c>
      <c r="D349" s="232"/>
      <c r="E349" s="233">
        <v>0.50919999999999999</v>
      </c>
      <c r="F349" s="230"/>
      <c r="G349" s="230"/>
      <c r="H349" s="230"/>
      <c r="I349" s="230"/>
      <c r="J349" s="230"/>
      <c r="K349" s="230"/>
      <c r="L349" s="230"/>
      <c r="M349" s="230"/>
      <c r="N349" s="229"/>
      <c r="O349" s="229"/>
      <c r="P349" s="229"/>
      <c r="Q349" s="229"/>
      <c r="R349" s="230"/>
      <c r="S349" s="230"/>
      <c r="T349" s="230"/>
      <c r="U349" s="230"/>
      <c r="V349" s="230"/>
      <c r="W349" s="230"/>
      <c r="X349" s="230"/>
      <c r="Y349" s="230"/>
      <c r="Z349" s="210"/>
      <c r="AA349" s="210"/>
      <c r="AB349" s="210"/>
      <c r="AC349" s="210"/>
      <c r="AD349" s="210"/>
      <c r="AE349" s="210"/>
      <c r="AF349" s="210"/>
      <c r="AG349" s="210" t="s">
        <v>213</v>
      </c>
      <c r="AH349" s="210">
        <v>0</v>
      </c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  <c r="BH349" s="210"/>
    </row>
    <row r="350" spans="1:60" outlineLevel="1" x14ac:dyDescent="0.2">
      <c r="A350" s="243">
        <v>107</v>
      </c>
      <c r="B350" s="244" t="s">
        <v>732</v>
      </c>
      <c r="C350" s="256" t="s">
        <v>733</v>
      </c>
      <c r="D350" s="245" t="s">
        <v>230</v>
      </c>
      <c r="E350" s="246">
        <v>470.65300000000002</v>
      </c>
      <c r="F350" s="247"/>
      <c r="G350" s="248">
        <f>ROUND(E350*F350,2)</f>
        <v>0</v>
      </c>
      <c r="H350" s="231"/>
      <c r="I350" s="230">
        <f>ROUND(E350*H350,2)</f>
        <v>0</v>
      </c>
      <c r="J350" s="231"/>
      <c r="K350" s="230">
        <f>ROUND(E350*J350,2)</f>
        <v>0</v>
      </c>
      <c r="L350" s="230">
        <v>21</v>
      </c>
      <c r="M350" s="230">
        <f>G350*(1+L350/100)</f>
        <v>0</v>
      </c>
      <c r="N350" s="229">
        <v>0.1111</v>
      </c>
      <c r="O350" s="229">
        <f>ROUND(E350*N350,2)</f>
        <v>52.29</v>
      </c>
      <c r="P350" s="229">
        <v>0</v>
      </c>
      <c r="Q350" s="229">
        <f>ROUND(E350*P350,2)</f>
        <v>0</v>
      </c>
      <c r="R350" s="230"/>
      <c r="S350" s="230" t="s">
        <v>207</v>
      </c>
      <c r="T350" s="230" t="s">
        <v>208</v>
      </c>
      <c r="U350" s="230">
        <v>0.153</v>
      </c>
      <c r="V350" s="230">
        <f>ROUND(E350*U350,2)</f>
        <v>72.010000000000005</v>
      </c>
      <c r="W350" s="230"/>
      <c r="X350" s="230" t="s">
        <v>209</v>
      </c>
      <c r="Y350" s="230" t="s">
        <v>210</v>
      </c>
      <c r="Z350" s="210"/>
      <c r="AA350" s="210"/>
      <c r="AB350" s="210"/>
      <c r="AC350" s="210"/>
      <c r="AD350" s="210"/>
      <c r="AE350" s="210"/>
      <c r="AF350" s="210"/>
      <c r="AG350" s="210" t="s">
        <v>211</v>
      </c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outlineLevel="2" x14ac:dyDescent="0.2">
      <c r="A351" s="227"/>
      <c r="B351" s="228"/>
      <c r="C351" s="257" t="s">
        <v>734</v>
      </c>
      <c r="D351" s="232"/>
      <c r="E351" s="233">
        <v>136.46</v>
      </c>
      <c r="F351" s="230"/>
      <c r="G351" s="230"/>
      <c r="H351" s="230"/>
      <c r="I351" s="230"/>
      <c r="J351" s="230"/>
      <c r="K351" s="230"/>
      <c r="L351" s="230"/>
      <c r="M351" s="230"/>
      <c r="N351" s="229"/>
      <c r="O351" s="229"/>
      <c r="P351" s="229"/>
      <c r="Q351" s="229"/>
      <c r="R351" s="230"/>
      <c r="S351" s="230"/>
      <c r="T351" s="230"/>
      <c r="U351" s="230"/>
      <c r="V351" s="230"/>
      <c r="W351" s="230"/>
      <c r="X351" s="230"/>
      <c r="Y351" s="230"/>
      <c r="Z351" s="210"/>
      <c r="AA351" s="210"/>
      <c r="AB351" s="210"/>
      <c r="AC351" s="210"/>
      <c r="AD351" s="210"/>
      <c r="AE351" s="210"/>
      <c r="AF351" s="210"/>
      <c r="AG351" s="210" t="s">
        <v>213</v>
      </c>
      <c r="AH351" s="210">
        <v>0</v>
      </c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</row>
    <row r="352" spans="1:60" outlineLevel="3" x14ac:dyDescent="0.2">
      <c r="A352" s="227"/>
      <c r="B352" s="228"/>
      <c r="C352" s="257" t="s">
        <v>735</v>
      </c>
      <c r="D352" s="232"/>
      <c r="E352" s="233">
        <v>25.95</v>
      </c>
      <c r="F352" s="230"/>
      <c r="G352" s="230"/>
      <c r="H352" s="230"/>
      <c r="I352" s="230"/>
      <c r="J352" s="230"/>
      <c r="K352" s="230"/>
      <c r="L352" s="230"/>
      <c r="M352" s="230"/>
      <c r="N352" s="229"/>
      <c r="O352" s="229"/>
      <c r="P352" s="229"/>
      <c r="Q352" s="229"/>
      <c r="R352" s="230"/>
      <c r="S352" s="230"/>
      <c r="T352" s="230"/>
      <c r="U352" s="230"/>
      <c r="V352" s="230"/>
      <c r="W352" s="230"/>
      <c r="X352" s="230"/>
      <c r="Y352" s="230"/>
      <c r="Z352" s="210"/>
      <c r="AA352" s="210"/>
      <c r="AB352" s="210"/>
      <c r="AC352" s="210"/>
      <c r="AD352" s="210"/>
      <c r="AE352" s="210"/>
      <c r="AF352" s="210"/>
      <c r="AG352" s="210" t="s">
        <v>213</v>
      </c>
      <c r="AH352" s="210">
        <v>0</v>
      </c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  <c r="BH352" s="210"/>
    </row>
    <row r="353" spans="1:60" outlineLevel="3" x14ac:dyDescent="0.2">
      <c r="A353" s="227"/>
      <c r="B353" s="228"/>
      <c r="C353" s="257" t="s">
        <v>736</v>
      </c>
      <c r="D353" s="232"/>
      <c r="E353" s="233">
        <v>71.239999999999995</v>
      </c>
      <c r="F353" s="230"/>
      <c r="G353" s="230"/>
      <c r="H353" s="230"/>
      <c r="I353" s="230"/>
      <c r="J353" s="230"/>
      <c r="K353" s="230"/>
      <c r="L353" s="230"/>
      <c r="M353" s="230"/>
      <c r="N353" s="229"/>
      <c r="O353" s="229"/>
      <c r="P353" s="229"/>
      <c r="Q353" s="229"/>
      <c r="R353" s="230"/>
      <c r="S353" s="230"/>
      <c r="T353" s="230"/>
      <c r="U353" s="230"/>
      <c r="V353" s="230"/>
      <c r="W353" s="230"/>
      <c r="X353" s="230"/>
      <c r="Y353" s="230"/>
      <c r="Z353" s="210"/>
      <c r="AA353" s="210"/>
      <c r="AB353" s="210"/>
      <c r="AC353" s="210"/>
      <c r="AD353" s="210"/>
      <c r="AE353" s="210"/>
      <c r="AF353" s="210"/>
      <c r="AG353" s="210" t="s">
        <v>213</v>
      </c>
      <c r="AH353" s="210">
        <v>0</v>
      </c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</row>
    <row r="354" spans="1:60" outlineLevel="3" x14ac:dyDescent="0.2">
      <c r="A354" s="227"/>
      <c r="B354" s="228"/>
      <c r="C354" s="257" t="s">
        <v>737</v>
      </c>
      <c r="D354" s="232"/>
      <c r="E354" s="233">
        <v>142.91</v>
      </c>
      <c r="F354" s="230"/>
      <c r="G354" s="230"/>
      <c r="H354" s="230"/>
      <c r="I354" s="230"/>
      <c r="J354" s="230"/>
      <c r="K354" s="230"/>
      <c r="L354" s="230"/>
      <c r="M354" s="230"/>
      <c r="N354" s="229"/>
      <c r="O354" s="229"/>
      <c r="P354" s="229"/>
      <c r="Q354" s="229"/>
      <c r="R354" s="230"/>
      <c r="S354" s="230"/>
      <c r="T354" s="230"/>
      <c r="U354" s="230"/>
      <c r="V354" s="230"/>
      <c r="W354" s="230"/>
      <c r="X354" s="230"/>
      <c r="Y354" s="230"/>
      <c r="Z354" s="210"/>
      <c r="AA354" s="210"/>
      <c r="AB354" s="210"/>
      <c r="AC354" s="210"/>
      <c r="AD354" s="210"/>
      <c r="AE354" s="210"/>
      <c r="AF354" s="210"/>
      <c r="AG354" s="210" t="s">
        <v>213</v>
      </c>
      <c r="AH354" s="210">
        <v>0</v>
      </c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</row>
    <row r="355" spans="1:60" outlineLevel="3" x14ac:dyDescent="0.2">
      <c r="A355" s="227"/>
      <c r="B355" s="228"/>
      <c r="C355" s="257" t="s">
        <v>738</v>
      </c>
      <c r="D355" s="232"/>
      <c r="E355" s="233">
        <v>12.73</v>
      </c>
      <c r="F355" s="230"/>
      <c r="G355" s="230"/>
      <c r="H355" s="230"/>
      <c r="I355" s="230"/>
      <c r="J355" s="230"/>
      <c r="K355" s="230"/>
      <c r="L355" s="230"/>
      <c r="M355" s="230"/>
      <c r="N355" s="229"/>
      <c r="O355" s="229"/>
      <c r="P355" s="229"/>
      <c r="Q355" s="229"/>
      <c r="R355" s="230"/>
      <c r="S355" s="230"/>
      <c r="T355" s="230"/>
      <c r="U355" s="230"/>
      <c r="V355" s="230"/>
      <c r="W355" s="230"/>
      <c r="X355" s="230"/>
      <c r="Y355" s="230"/>
      <c r="Z355" s="210"/>
      <c r="AA355" s="210"/>
      <c r="AB355" s="210"/>
      <c r="AC355" s="210"/>
      <c r="AD355" s="210"/>
      <c r="AE355" s="210"/>
      <c r="AF355" s="210"/>
      <c r="AG355" s="210" t="s">
        <v>213</v>
      </c>
      <c r="AH355" s="210">
        <v>0</v>
      </c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</row>
    <row r="356" spans="1:60" outlineLevel="3" x14ac:dyDescent="0.2">
      <c r="A356" s="227"/>
      <c r="B356" s="228"/>
      <c r="C356" s="257" t="s">
        <v>739</v>
      </c>
      <c r="D356" s="232"/>
      <c r="E356" s="233">
        <v>81.363</v>
      </c>
      <c r="F356" s="230"/>
      <c r="G356" s="230"/>
      <c r="H356" s="230"/>
      <c r="I356" s="230"/>
      <c r="J356" s="230"/>
      <c r="K356" s="230"/>
      <c r="L356" s="230"/>
      <c r="M356" s="230"/>
      <c r="N356" s="229"/>
      <c r="O356" s="229"/>
      <c r="P356" s="229"/>
      <c r="Q356" s="229"/>
      <c r="R356" s="230"/>
      <c r="S356" s="230"/>
      <c r="T356" s="230"/>
      <c r="U356" s="230"/>
      <c r="V356" s="230"/>
      <c r="W356" s="230"/>
      <c r="X356" s="230"/>
      <c r="Y356" s="230"/>
      <c r="Z356" s="210"/>
      <c r="AA356" s="210"/>
      <c r="AB356" s="210"/>
      <c r="AC356" s="210"/>
      <c r="AD356" s="210"/>
      <c r="AE356" s="210"/>
      <c r="AF356" s="210"/>
      <c r="AG356" s="210" t="s">
        <v>213</v>
      </c>
      <c r="AH356" s="210">
        <v>0</v>
      </c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</row>
    <row r="357" spans="1:60" outlineLevel="1" x14ac:dyDescent="0.2">
      <c r="A357" s="243">
        <v>108</v>
      </c>
      <c r="B357" s="244" t="s">
        <v>740</v>
      </c>
      <c r="C357" s="256" t="s">
        <v>741</v>
      </c>
      <c r="D357" s="245" t="s">
        <v>230</v>
      </c>
      <c r="E357" s="246">
        <v>1104.0319999999999</v>
      </c>
      <c r="F357" s="247"/>
      <c r="G357" s="248">
        <f>ROUND(E357*F357,2)</f>
        <v>0</v>
      </c>
      <c r="H357" s="231"/>
      <c r="I357" s="230">
        <f>ROUND(E357*H357,2)</f>
        <v>0</v>
      </c>
      <c r="J357" s="231"/>
      <c r="K357" s="230">
        <f>ROUND(E357*J357,2)</f>
        <v>0</v>
      </c>
      <c r="L357" s="230">
        <v>21</v>
      </c>
      <c r="M357" s="230">
        <f>G357*(1+L357/100)</f>
        <v>0</v>
      </c>
      <c r="N357" s="229">
        <v>1.111E-2</v>
      </c>
      <c r="O357" s="229">
        <f>ROUND(E357*N357,2)</f>
        <v>12.27</v>
      </c>
      <c r="P357" s="229">
        <v>0</v>
      </c>
      <c r="Q357" s="229">
        <f>ROUND(E357*P357,2)</f>
        <v>0</v>
      </c>
      <c r="R357" s="230"/>
      <c r="S357" s="230" t="s">
        <v>207</v>
      </c>
      <c r="T357" s="230" t="s">
        <v>208</v>
      </c>
      <c r="U357" s="230">
        <v>5.0000000000000001E-3</v>
      </c>
      <c r="V357" s="230">
        <f>ROUND(E357*U357,2)</f>
        <v>5.52</v>
      </c>
      <c r="W357" s="230"/>
      <c r="X357" s="230" t="s">
        <v>209</v>
      </c>
      <c r="Y357" s="230" t="s">
        <v>210</v>
      </c>
      <c r="Z357" s="210"/>
      <c r="AA357" s="210"/>
      <c r="AB357" s="210"/>
      <c r="AC357" s="210"/>
      <c r="AD357" s="210"/>
      <c r="AE357" s="210"/>
      <c r="AF357" s="210"/>
      <c r="AG357" s="210" t="s">
        <v>211</v>
      </c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</row>
    <row r="358" spans="1:60" ht="22.5" outlineLevel="2" x14ac:dyDescent="0.2">
      <c r="A358" s="227"/>
      <c r="B358" s="228"/>
      <c r="C358" s="257" t="s">
        <v>742</v>
      </c>
      <c r="D358" s="232"/>
      <c r="E358" s="233">
        <v>272.92</v>
      </c>
      <c r="F358" s="230"/>
      <c r="G358" s="230"/>
      <c r="H358" s="230"/>
      <c r="I358" s="230"/>
      <c r="J358" s="230"/>
      <c r="K358" s="230"/>
      <c r="L358" s="230"/>
      <c r="M358" s="230"/>
      <c r="N358" s="229"/>
      <c r="O358" s="229"/>
      <c r="P358" s="229"/>
      <c r="Q358" s="229"/>
      <c r="R358" s="230"/>
      <c r="S358" s="230"/>
      <c r="T358" s="230"/>
      <c r="U358" s="230"/>
      <c r="V358" s="230"/>
      <c r="W358" s="230"/>
      <c r="X358" s="230"/>
      <c r="Y358" s="230"/>
      <c r="Z358" s="210"/>
      <c r="AA358" s="210"/>
      <c r="AB358" s="210"/>
      <c r="AC358" s="210"/>
      <c r="AD358" s="210"/>
      <c r="AE358" s="210"/>
      <c r="AF358" s="210"/>
      <c r="AG358" s="210" t="s">
        <v>213</v>
      </c>
      <c r="AH358" s="210">
        <v>0</v>
      </c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</row>
    <row r="359" spans="1:60" outlineLevel="3" x14ac:dyDescent="0.2">
      <c r="A359" s="227"/>
      <c r="B359" s="228"/>
      <c r="C359" s="257" t="s">
        <v>743</v>
      </c>
      <c r="D359" s="232"/>
      <c r="E359" s="233">
        <v>51.9</v>
      </c>
      <c r="F359" s="230"/>
      <c r="G359" s="230"/>
      <c r="H359" s="230"/>
      <c r="I359" s="230"/>
      <c r="J359" s="230"/>
      <c r="K359" s="230"/>
      <c r="L359" s="230"/>
      <c r="M359" s="230"/>
      <c r="N359" s="229"/>
      <c r="O359" s="229"/>
      <c r="P359" s="229"/>
      <c r="Q359" s="229"/>
      <c r="R359" s="230"/>
      <c r="S359" s="230"/>
      <c r="T359" s="230"/>
      <c r="U359" s="230"/>
      <c r="V359" s="230"/>
      <c r="W359" s="230"/>
      <c r="X359" s="230"/>
      <c r="Y359" s="230"/>
      <c r="Z359" s="210"/>
      <c r="AA359" s="210"/>
      <c r="AB359" s="210"/>
      <c r="AC359" s="210"/>
      <c r="AD359" s="210"/>
      <c r="AE359" s="210"/>
      <c r="AF359" s="210"/>
      <c r="AG359" s="210" t="s">
        <v>213</v>
      </c>
      <c r="AH359" s="210">
        <v>0</v>
      </c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</row>
    <row r="360" spans="1:60" outlineLevel="3" x14ac:dyDescent="0.2">
      <c r="A360" s="227"/>
      <c r="B360" s="228"/>
      <c r="C360" s="257" t="s">
        <v>744</v>
      </c>
      <c r="D360" s="232"/>
      <c r="E360" s="233">
        <v>142.47999999999999</v>
      </c>
      <c r="F360" s="230"/>
      <c r="G360" s="230"/>
      <c r="H360" s="230"/>
      <c r="I360" s="230"/>
      <c r="J360" s="230"/>
      <c r="K360" s="230"/>
      <c r="L360" s="230"/>
      <c r="M360" s="230"/>
      <c r="N360" s="229"/>
      <c r="O360" s="229"/>
      <c r="P360" s="229"/>
      <c r="Q360" s="229"/>
      <c r="R360" s="230"/>
      <c r="S360" s="230"/>
      <c r="T360" s="230"/>
      <c r="U360" s="230"/>
      <c r="V360" s="230"/>
      <c r="W360" s="230"/>
      <c r="X360" s="230"/>
      <c r="Y360" s="230"/>
      <c r="Z360" s="210"/>
      <c r="AA360" s="210"/>
      <c r="AB360" s="210"/>
      <c r="AC360" s="210"/>
      <c r="AD360" s="210"/>
      <c r="AE360" s="210"/>
      <c r="AF360" s="210"/>
      <c r="AG360" s="210" t="s">
        <v>213</v>
      </c>
      <c r="AH360" s="210">
        <v>0</v>
      </c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</row>
    <row r="361" spans="1:60" ht="22.5" outlineLevel="3" x14ac:dyDescent="0.2">
      <c r="A361" s="227"/>
      <c r="B361" s="228"/>
      <c r="C361" s="257" t="s">
        <v>745</v>
      </c>
      <c r="D361" s="232"/>
      <c r="E361" s="233">
        <v>285.82</v>
      </c>
      <c r="F361" s="230"/>
      <c r="G361" s="230"/>
      <c r="H361" s="230"/>
      <c r="I361" s="230"/>
      <c r="J361" s="230"/>
      <c r="K361" s="230"/>
      <c r="L361" s="230"/>
      <c r="M361" s="230"/>
      <c r="N361" s="229"/>
      <c r="O361" s="229"/>
      <c r="P361" s="229"/>
      <c r="Q361" s="229"/>
      <c r="R361" s="230"/>
      <c r="S361" s="230"/>
      <c r="T361" s="230"/>
      <c r="U361" s="230"/>
      <c r="V361" s="230"/>
      <c r="W361" s="230"/>
      <c r="X361" s="230"/>
      <c r="Y361" s="230"/>
      <c r="Z361" s="210"/>
      <c r="AA361" s="210"/>
      <c r="AB361" s="210"/>
      <c r="AC361" s="210"/>
      <c r="AD361" s="210"/>
      <c r="AE361" s="210"/>
      <c r="AF361" s="210"/>
      <c r="AG361" s="210" t="s">
        <v>213</v>
      </c>
      <c r="AH361" s="210">
        <v>0</v>
      </c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</row>
    <row r="362" spans="1:60" outlineLevel="3" x14ac:dyDescent="0.2">
      <c r="A362" s="227"/>
      <c r="B362" s="228"/>
      <c r="C362" s="257" t="s">
        <v>746</v>
      </c>
      <c r="D362" s="232"/>
      <c r="E362" s="233">
        <v>25.46</v>
      </c>
      <c r="F362" s="230"/>
      <c r="G362" s="230"/>
      <c r="H362" s="230"/>
      <c r="I362" s="230"/>
      <c r="J362" s="230"/>
      <c r="K362" s="230"/>
      <c r="L362" s="230"/>
      <c r="M362" s="230"/>
      <c r="N362" s="229"/>
      <c r="O362" s="229"/>
      <c r="P362" s="229"/>
      <c r="Q362" s="229"/>
      <c r="R362" s="230"/>
      <c r="S362" s="230"/>
      <c r="T362" s="230"/>
      <c r="U362" s="230"/>
      <c r="V362" s="230"/>
      <c r="W362" s="230"/>
      <c r="X362" s="230"/>
      <c r="Y362" s="230"/>
      <c r="Z362" s="210"/>
      <c r="AA362" s="210"/>
      <c r="AB362" s="210"/>
      <c r="AC362" s="210"/>
      <c r="AD362" s="210"/>
      <c r="AE362" s="210"/>
      <c r="AF362" s="210"/>
      <c r="AG362" s="210" t="s">
        <v>213</v>
      </c>
      <c r="AH362" s="210">
        <v>0</v>
      </c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</row>
    <row r="363" spans="1:60" outlineLevel="3" x14ac:dyDescent="0.2">
      <c r="A363" s="227"/>
      <c r="B363" s="228"/>
      <c r="C363" s="257" t="s">
        <v>747</v>
      </c>
      <c r="D363" s="232"/>
      <c r="E363" s="233">
        <v>325.452</v>
      </c>
      <c r="F363" s="230"/>
      <c r="G363" s="230"/>
      <c r="H363" s="230"/>
      <c r="I363" s="230"/>
      <c r="J363" s="230"/>
      <c r="K363" s="230"/>
      <c r="L363" s="230"/>
      <c r="M363" s="230"/>
      <c r="N363" s="229"/>
      <c r="O363" s="229"/>
      <c r="P363" s="229"/>
      <c r="Q363" s="229"/>
      <c r="R363" s="230"/>
      <c r="S363" s="230"/>
      <c r="T363" s="230"/>
      <c r="U363" s="230"/>
      <c r="V363" s="230"/>
      <c r="W363" s="230"/>
      <c r="X363" s="230"/>
      <c r="Y363" s="230"/>
      <c r="Z363" s="210"/>
      <c r="AA363" s="210"/>
      <c r="AB363" s="210"/>
      <c r="AC363" s="210"/>
      <c r="AD363" s="210"/>
      <c r="AE363" s="210"/>
      <c r="AF363" s="210"/>
      <c r="AG363" s="210" t="s">
        <v>213</v>
      </c>
      <c r="AH363" s="210">
        <v>0</v>
      </c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</row>
    <row r="364" spans="1:60" outlineLevel="1" x14ac:dyDescent="0.2">
      <c r="A364" s="243">
        <v>109</v>
      </c>
      <c r="B364" s="244" t="s">
        <v>748</v>
      </c>
      <c r="C364" s="256" t="s">
        <v>749</v>
      </c>
      <c r="D364" s="245" t="s">
        <v>230</v>
      </c>
      <c r="E364" s="246">
        <v>389.29</v>
      </c>
      <c r="F364" s="247"/>
      <c r="G364" s="248">
        <f>ROUND(E364*F364,2)</f>
        <v>0</v>
      </c>
      <c r="H364" s="231"/>
      <c r="I364" s="230">
        <f>ROUND(E364*H364,2)</f>
        <v>0</v>
      </c>
      <c r="J364" s="231"/>
      <c r="K364" s="230">
        <f>ROUND(E364*J364,2)</f>
        <v>0</v>
      </c>
      <c r="L364" s="230">
        <v>21</v>
      </c>
      <c r="M364" s="230">
        <f>G364*(1+L364/100)</f>
        <v>0</v>
      </c>
      <c r="N364" s="229">
        <v>3.5699999999999998E-3</v>
      </c>
      <c r="O364" s="229">
        <f>ROUND(E364*N364,2)</f>
        <v>1.39</v>
      </c>
      <c r="P364" s="229">
        <v>0</v>
      </c>
      <c r="Q364" s="229">
        <f>ROUND(E364*P364,2)</f>
        <v>0</v>
      </c>
      <c r="R364" s="230"/>
      <c r="S364" s="230" t="s">
        <v>207</v>
      </c>
      <c r="T364" s="230" t="s">
        <v>208</v>
      </c>
      <c r="U364" s="230">
        <v>0.252</v>
      </c>
      <c r="V364" s="230">
        <f>ROUND(E364*U364,2)</f>
        <v>98.1</v>
      </c>
      <c r="W364" s="230"/>
      <c r="X364" s="230" t="s">
        <v>209</v>
      </c>
      <c r="Y364" s="230" t="s">
        <v>210</v>
      </c>
      <c r="Z364" s="210"/>
      <c r="AA364" s="210"/>
      <c r="AB364" s="210"/>
      <c r="AC364" s="210"/>
      <c r="AD364" s="210"/>
      <c r="AE364" s="210"/>
      <c r="AF364" s="210"/>
      <c r="AG364" s="210" t="s">
        <v>211</v>
      </c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</row>
    <row r="365" spans="1:60" outlineLevel="2" x14ac:dyDescent="0.2">
      <c r="A365" s="227"/>
      <c r="B365" s="228"/>
      <c r="C365" s="257" t="s">
        <v>750</v>
      </c>
      <c r="D365" s="232"/>
      <c r="E365" s="233"/>
      <c r="F365" s="230"/>
      <c r="G365" s="230"/>
      <c r="H365" s="230"/>
      <c r="I365" s="230"/>
      <c r="J365" s="230"/>
      <c r="K365" s="230"/>
      <c r="L365" s="230"/>
      <c r="M365" s="230"/>
      <c r="N365" s="229"/>
      <c r="O365" s="229"/>
      <c r="P365" s="229"/>
      <c r="Q365" s="229"/>
      <c r="R365" s="230"/>
      <c r="S365" s="230"/>
      <c r="T365" s="230"/>
      <c r="U365" s="230"/>
      <c r="V365" s="230"/>
      <c r="W365" s="230"/>
      <c r="X365" s="230"/>
      <c r="Y365" s="230"/>
      <c r="Z365" s="210"/>
      <c r="AA365" s="210"/>
      <c r="AB365" s="210"/>
      <c r="AC365" s="210"/>
      <c r="AD365" s="210"/>
      <c r="AE365" s="210"/>
      <c r="AF365" s="210"/>
      <c r="AG365" s="210" t="s">
        <v>213</v>
      </c>
      <c r="AH365" s="210">
        <v>0</v>
      </c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</row>
    <row r="366" spans="1:60" outlineLevel="3" x14ac:dyDescent="0.2">
      <c r="A366" s="227"/>
      <c r="B366" s="228"/>
      <c r="C366" s="257" t="s">
        <v>734</v>
      </c>
      <c r="D366" s="232"/>
      <c r="E366" s="233">
        <v>136.46</v>
      </c>
      <c r="F366" s="230"/>
      <c r="G366" s="230"/>
      <c r="H366" s="230"/>
      <c r="I366" s="230"/>
      <c r="J366" s="230"/>
      <c r="K366" s="230"/>
      <c r="L366" s="230"/>
      <c r="M366" s="230"/>
      <c r="N366" s="229"/>
      <c r="O366" s="229"/>
      <c r="P366" s="229"/>
      <c r="Q366" s="229"/>
      <c r="R366" s="230"/>
      <c r="S366" s="230"/>
      <c r="T366" s="230"/>
      <c r="U366" s="230"/>
      <c r="V366" s="230"/>
      <c r="W366" s="230"/>
      <c r="X366" s="230"/>
      <c r="Y366" s="230"/>
      <c r="Z366" s="210"/>
      <c r="AA366" s="210"/>
      <c r="AB366" s="210"/>
      <c r="AC366" s="210"/>
      <c r="AD366" s="210"/>
      <c r="AE366" s="210"/>
      <c r="AF366" s="210"/>
      <c r="AG366" s="210" t="s">
        <v>213</v>
      </c>
      <c r="AH366" s="210">
        <v>0</v>
      </c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</row>
    <row r="367" spans="1:60" outlineLevel="3" x14ac:dyDescent="0.2">
      <c r="A367" s="227"/>
      <c r="B367" s="228"/>
      <c r="C367" s="257" t="s">
        <v>735</v>
      </c>
      <c r="D367" s="232"/>
      <c r="E367" s="233">
        <v>25.95</v>
      </c>
      <c r="F367" s="230"/>
      <c r="G367" s="230"/>
      <c r="H367" s="230"/>
      <c r="I367" s="230"/>
      <c r="J367" s="230"/>
      <c r="K367" s="230"/>
      <c r="L367" s="230"/>
      <c r="M367" s="230"/>
      <c r="N367" s="229"/>
      <c r="O367" s="229"/>
      <c r="P367" s="229"/>
      <c r="Q367" s="229"/>
      <c r="R367" s="230"/>
      <c r="S367" s="230"/>
      <c r="T367" s="230"/>
      <c r="U367" s="230"/>
      <c r="V367" s="230"/>
      <c r="W367" s="230"/>
      <c r="X367" s="230"/>
      <c r="Y367" s="230"/>
      <c r="Z367" s="210"/>
      <c r="AA367" s="210"/>
      <c r="AB367" s="210"/>
      <c r="AC367" s="210"/>
      <c r="AD367" s="210"/>
      <c r="AE367" s="210"/>
      <c r="AF367" s="210"/>
      <c r="AG367" s="210" t="s">
        <v>213</v>
      </c>
      <c r="AH367" s="210">
        <v>0</v>
      </c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</row>
    <row r="368" spans="1:60" outlineLevel="3" x14ac:dyDescent="0.2">
      <c r="A368" s="227"/>
      <c r="B368" s="228"/>
      <c r="C368" s="257" t="s">
        <v>736</v>
      </c>
      <c r="D368" s="232"/>
      <c r="E368" s="233">
        <v>71.239999999999995</v>
      </c>
      <c r="F368" s="230"/>
      <c r="G368" s="230"/>
      <c r="H368" s="230"/>
      <c r="I368" s="230"/>
      <c r="J368" s="230"/>
      <c r="K368" s="230"/>
      <c r="L368" s="230"/>
      <c r="M368" s="230"/>
      <c r="N368" s="229"/>
      <c r="O368" s="229"/>
      <c r="P368" s="229"/>
      <c r="Q368" s="229"/>
      <c r="R368" s="230"/>
      <c r="S368" s="230"/>
      <c r="T368" s="230"/>
      <c r="U368" s="230"/>
      <c r="V368" s="230"/>
      <c r="W368" s="230"/>
      <c r="X368" s="230"/>
      <c r="Y368" s="230"/>
      <c r="Z368" s="210"/>
      <c r="AA368" s="210"/>
      <c r="AB368" s="210"/>
      <c r="AC368" s="210"/>
      <c r="AD368" s="210"/>
      <c r="AE368" s="210"/>
      <c r="AF368" s="210"/>
      <c r="AG368" s="210" t="s">
        <v>213</v>
      </c>
      <c r="AH368" s="210">
        <v>0</v>
      </c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  <c r="BH368" s="210"/>
    </row>
    <row r="369" spans="1:60" outlineLevel="3" x14ac:dyDescent="0.2">
      <c r="A369" s="227"/>
      <c r="B369" s="228"/>
      <c r="C369" s="257" t="s">
        <v>737</v>
      </c>
      <c r="D369" s="232"/>
      <c r="E369" s="233">
        <v>142.91</v>
      </c>
      <c r="F369" s="230"/>
      <c r="G369" s="230"/>
      <c r="H369" s="230"/>
      <c r="I369" s="230"/>
      <c r="J369" s="230"/>
      <c r="K369" s="230"/>
      <c r="L369" s="230"/>
      <c r="M369" s="230"/>
      <c r="N369" s="229"/>
      <c r="O369" s="229"/>
      <c r="P369" s="229"/>
      <c r="Q369" s="229"/>
      <c r="R369" s="230"/>
      <c r="S369" s="230"/>
      <c r="T369" s="230"/>
      <c r="U369" s="230"/>
      <c r="V369" s="230"/>
      <c r="W369" s="230"/>
      <c r="X369" s="230"/>
      <c r="Y369" s="230"/>
      <c r="Z369" s="210"/>
      <c r="AA369" s="210"/>
      <c r="AB369" s="210"/>
      <c r="AC369" s="210"/>
      <c r="AD369" s="210"/>
      <c r="AE369" s="210"/>
      <c r="AF369" s="210"/>
      <c r="AG369" s="210" t="s">
        <v>213</v>
      </c>
      <c r="AH369" s="210">
        <v>0</v>
      </c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  <c r="BH369" s="210"/>
    </row>
    <row r="370" spans="1:60" outlineLevel="3" x14ac:dyDescent="0.2">
      <c r="A370" s="227"/>
      <c r="B370" s="228"/>
      <c r="C370" s="257" t="s">
        <v>738</v>
      </c>
      <c r="D370" s="232"/>
      <c r="E370" s="233">
        <v>12.73</v>
      </c>
      <c r="F370" s="230"/>
      <c r="G370" s="230"/>
      <c r="H370" s="230"/>
      <c r="I370" s="230"/>
      <c r="J370" s="230"/>
      <c r="K370" s="230"/>
      <c r="L370" s="230"/>
      <c r="M370" s="230"/>
      <c r="N370" s="229"/>
      <c r="O370" s="229"/>
      <c r="P370" s="229"/>
      <c r="Q370" s="229"/>
      <c r="R370" s="230"/>
      <c r="S370" s="230"/>
      <c r="T370" s="230"/>
      <c r="U370" s="230"/>
      <c r="V370" s="230"/>
      <c r="W370" s="230"/>
      <c r="X370" s="230"/>
      <c r="Y370" s="230"/>
      <c r="Z370" s="210"/>
      <c r="AA370" s="210"/>
      <c r="AB370" s="210"/>
      <c r="AC370" s="210"/>
      <c r="AD370" s="210"/>
      <c r="AE370" s="210"/>
      <c r="AF370" s="210"/>
      <c r="AG370" s="210" t="s">
        <v>213</v>
      </c>
      <c r="AH370" s="210">
        <v>0</v>
      </c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</row>
    <row r="371" spans="1:60" outlineLevel="1" x14ac:dyDescent="0.2">
      <c r="A371" s="243">
        <v>110</v>
      </c>
      <c r="B371" s="244" t="s">
        <v>751</v>
      </c>
      <c r="C371" s="256" t="s">
        <v>752</v>
      </c>
      <c r="D371" s="245" t="s">
        <v>230</v>
      </c>
      <c r="E371" s="246">
        <v>389.29</v>
      </c>
      <c r="F371" s="247"/>
      <c r="G371" s="248">
        <f>ROUND(E371*F371,2)</f>
        <v>0</v>
      </c>
      <c r="H371" s="231"/>
      <c r="I371" s="230">
        <f>ROUND(E371*H371,2)</f>
        <v>0</v>
      </c>
      <c r="J371" s="231"/>
      <c r="K371" s="230">
        <f>ROUND(E371*J371,2)</f>
        <v>0</v>
      </c>
      <c r="L371" s="230">
        <v>21</v>
      </c>
      <c r="M371" s="230">
        <f>G371*(1+L371/100)</f>
        <v>0</v>
      </c>
      <c r="N371" s="229">
        <v>0</v>
      </c>
      <c r="O371" s="229">
        <f>ROUND(E371*N371,2)</f>
        <v>0</v>
      </c>
      <c r="P371" s="229">
        <v>0</v>
      </c>
      <c r="Q371" s="229">
        <f>ROUND(E371*P371,2)</f>
        <v>0</v>
      </c>
      <c r="R371" s="230"/>
      <c r="S371" s="230" t="s">
        <v>207</v>
      </c>
      <c r="T371" s="230" t="s">
        <v>208</v>
      </c>
      <c r="U371" s="230">
        <v>0.05</v>
      </c>
      <c r="V371" s="230">
        <f>ROUND(E371*U371,2)</f>
        <v>19.46</v>
      </c>
      <c r="W371" s="230"/>
      <c r="X371" s="230" t="s">
        <v>209</v>
      </c>
      <c r="Y371" s="230" t="s">
        <v>210</v>
      </c>
      <c r="Z371" s="210"/>
      <c r="AA371" s="210"/>
      <c r="AB371" s="210"/>
      <c r="AC371" s="210"/>
      <c r="AD371" s="210"/>
      <c r="AE371" s="210"/>
      <c r="AF371" s="210"/>
      <c r="AG371" s="210" t="s">
        <v>211</v>
      </c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</row>
    <row r="372" spans="1:60" outlineLevel="2" x14ac:dyDescent="0.2">
      <c r="A372" s="227"/>
      <c r="B372" s="228"/>
      <c r="C372" s="257" t="s">
        <v>734</v>
      </c>
      <c r="D372" s="232"/>
      <c r="E372" s="233">
        <v>136.46</v>
      </c>
      <c r="F372" s="230"/>
      <c r="G372" s="230"/>
      <c r="H372" s="230"/>
      <c r="I372" s="230"/>
      <c r="J372" s="230"/>
      <c r="K372" s="230"/>
      <c r="L372" s="230"/>
      <c r="M372" s="230"/>
      <c r="N372" s="229"/>
      <c r="O372" s="229"/>
      <c r="P372" s="229"/>
      <c r="Q372" s="229"/>
      <c r="R372" s="230"/>
      <c r="S372" s="230"/>
      <c r="T372" s="230"/>
      <c r="U372" s="230"/>
      <c r="V372" s="230"/>
      <c r="W372" s="230"/>
      <c r="X372" s="230"/>
      <c r="Y372" s="230"/>
      <c r="Z372" s="210"/>
      <c r="AA372" s="210"/>
      <c r="AB372" s="210"/>
      <c r="AC372" s="210"/>
      <c r="AD372" s="210"/>
      <c r="AE372" s="210"/>
      <c r="AF372" s="210"/>
      <c r="AG372" s="210" t="s">
        <v>213</v>
      </c>
      <c r="AH372" s="210">
        <v>0</v>
      </c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</row>
    <row r="373" spans="1:60" outlineLevel="3" x14ac:dyDescent="0.2">
      <c r="A373" s="227"/>
      <c r="B373" s="228"/>
      <c r="C373" s="257" t="s">
        <v>735</v>
      </c>
      <c r="D373" s="232"/>
      <c r="E373" s="233">
        <v>25.95</v>
      </c>
      <c r="F373" s="230"/>
      <c r="G373" s="230"/>
      <c r="H373" s="230"/>
      <c r="I373" s="230"/>
      <c r="J373" s="230"/>
      <c r="K373" s="230"/>
      <c r="L373" s="230"/>
      <c r="M373" s="230"/>
      <c r="N373" s="229"/>
      <c r="O373" s="229"/>
      <c r="P373" s="229"/>
      <c r="Q373" s="229"/>
      <c r="R373" s="230"/>
      <c r="S373" s="230"/>
      <c r="T373" s="230"/>
      <c r="U373" s="230"/>
      <c r="V373" s="230"/>
      <c r="W373" s="230"/>
      <c r="X373" s="230"/>
      <c r="Y373" s="230"/>
      <c r="Z373" s="210"/>
      <c r="AA373" s="210"/>
      <c r="AB373" s="210"/>
      <c r="AC373" s="210"/>
      <c r="AD373" s="210"/>
      <c r="AE373" s="210"/>
      <c r="AF373" s="210"/>
      <c r="AG373" s="210" t="s">
        <v>213</v>
      </c>
      <c r="AH373" s="210">
        <v>0</v>
      </c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</row>
    <row r="374" spans="1:60" outlineLevel="3" x14ac:dyDescent="0.2">
      <c r="A374" s="227"/>
      <c r="B374" s="228"/>
      <c r="C374" s="257" t="s">
        <v>736</v>
      </c>
      <c r="D374" s="232"/>
      <c r="E374" s="233">
        <v>71.239999999999995</v>
      </c>
      <c r="F374" s="230"/>
      <c r="G374" s="230"/>
      <c r="H374" s="230"/>
      <c r="I374" s="230"/>
      <c r="J374" s="230"/>
      <c r="K374" s="230"/>
      <c r="L374" s="230"/>
      <c r="M374" s="230"/>
      <c r="N374" s="229"/>
      <c r="O374" s="229"/>
      <c r="P374" s="229"/>
      <c r="Q374" s="229"/>
      <c r="R374" s="230"/>
      <c r="S374" s="230"/>
      <c r="T374" s="230"/>
      <c r="U374" s="230"/>
      <c r="V374" s="230"/>
      <c r="W374" s="230"/>
      <c r="X374" s="230"/>
      <c r="Y374" s="230"/>
      <c r="Z374" s="210"/>
      <c r="AA374" s="210"/>
      <c r="AB374" s="210"/>
      <c r="AC374" s="210"/>
      <c r="AD374" s="210"/>
      <c r="AE374" s="210"/>
      <c r="AF374" s="210"/>
      <c r="AG374" s="210" t="s">
        <v>213</v>
      </c>
      <c r="AH374" s="210">
        <v>0</v>
      </c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</row>
    <row r="375" spans="1:60" outlineLevel="3" x14ac:dyDescent="0.2">
      <c r="A375" s="227"/>
      <c r="B375" s="228"/>
      <c r="C375" s="257" t="s">
        <v>737</v>
      </c>
      <c r="D375" s="232"/>
      <c r="E375" s="233">
        <v>142.91</v>
      </c>
      <c r="F375" s="230"/>
      <c r="G375" s="230"/>
      <c r="H375" s="230"/>
      <c r="I375" s="230"/>
      <c r="J375" s="230"/>
      <c r="K375" s="230"/>
      <c r="L375" s="230"/>
      <c r="M375" s="230"/>
      <c r="N375" s="229"/>
      <c r="O375" s="229"/>
      <c r="P375" s="229"/>
      <c r="Q375" s="229"/>
      <c r="R375" s="230"/>
      <c r="S375" s="230"/>
      <c r="T375" s="230"/>
      <c r="U375" s="230"/>
      <c r="V375" s="230"/>
      <c r="W375" s="230"/>
      <c r="X375" s="230"/>
      <c r="Y375" s="230"/>
      <c r="Z375" s="210"/>
      <c r="AA375" s="210"/>
      <c r="AB375" s="210"/>
      <c r="AC375" s="210"/>
      <c r="AD375" s="210"/>
      <c r="AE375" s="210"/>
      <c r="AF375" s="210"/>
      <c r="AG375" s="210" t="s">
        <v>213</v>
      </c>
      <c r="AH375" s="210">
        <v>0</v>
      </c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  <c r="BH375" s="210"/>
    </row>
    <row r="376" spans="1:60" outlineLevel="3" x14ac:dyDescent="0.2">
      <c r="A376" s="227"/>
      <c r="B376" s="228"/>
      <c r="C376" s="257" t="s">
        <v>738</v>
      </c>
      <c r="D376" s="232"/>
      <c r="E376" s="233">
        <v>12.73</v>
      </c>
      <c r="F376" s="230"/>
      <c r="G376" s="230"/>
      <c r="H376" s="230"/>
      <c r="I376" s="230"/>
      <c r="J376" s="230"/>
      <c r="K376" s="230"/>
      <c r="L376" s="230"/>
      <c r="M376" s="230"/>
      <c r="N376" s="229"/>
      <c r="O376" s="229"/>
      <c r="P376" s="229"/>
      <c r="Q376" s="229"/>
      <c r="R376" s="230"/>
      <c r="S376" s="230"/>
      <c r="T376" s="230"/>
      <c r="U376" s="230"/>
      <c r="V376" s="230"/>
      <c r="W376" s="230"/>
      <c r="X376" s="230"/>
      <c r="Y376" s="230"/>
      <c r="Z376" s="210"/>
      <c r="AA376" s="210"/>
      <c r="AB376" s="210"/>
      <c r="AC376" s="210"/>
      <c r="AD376" s="210"/>
      <c r="AE376" s="210"/>
      <c r="AF376" s="210"/>
      <c r="AG376" s="210" t="s">
        <v>213</v>
      </c>
      <c r="AH376" s="210">
        <v>0</v>
      </c>
      <c r="AI376" s="210"/>
      <c r="AJ376" s="210"/>
      <c r="AK376" s="210"/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F376" s="210"/>
      <c r="BG376" s="210"/>
      <c r="BH376" s="210"/>
    </row>
    <row r="377" spans="1:60" outlineLevel="1" x14ac:dyDescent="0.2">
      <c r="A377" s="243">
        <v>111</v>
      </c>
      <c r="B377" s="244" t="s">
        <v>753</v>
      </c>
      <c r="C377" s="256" t="s">
        <v>754</v>
      </c>
      <c r="D377" s="245" t="s">
        <v>206</v>
      </c>
      <c r="E377" s="246">
        <v>5.6954099999999999</v>
      </c>
      <c r="F377" s="247"/>
      <c r="G377" s="248">
        <f>ROUND(E377*F377,2)</f>
        <v>0</v>
      </c>
      <c r="H377" s="231"/>
      <c r="I377" s="230">
        <f>ROUND(E377*H377,2)</f>
        <v>0</v>
      </c>
      <c r="J377" s="231"/>
      <c r="K377" s="230">
        <f>ROUND(E377*J377,2)</f>
        <v>0</v>
      </c>
      <c r="L377" s="230">
        <v>21</v>
      </c>
      <c r="M377" s="230">
        <f>G377*(1+L377/100)</f>
        <v>0</v>
      </c>
      <c r="N377" s="229">
        <v>0</v>
      </c>
      <c r="O377" s="229">
        <f>ROUND(E377*N377,2)</f>
        <v>0</v>
      </c>
      <c r="P377" s="229">
        <v>0</v>
      </c>
      <c r="Q377" s="229">
        <f>ROUND(E377*P377,2)</f>
        <v>0</v>
      </c>
      <c r="R377" s="230"/>
      <c r="S377" s="230" t="s">
        <v>207</v>
      </c>
      <c r="T377" s="230" t="s">
        <v>208</v>
      </c>
      <c r="U377" s="230">
        <v>0.33800000000000002</v>
      </c>
      <c r="V377" s="230">
        <f>ROUND(E377*U377,2)</f>
        <v>1.93</v>
      </c>
      <c r="W377" s="230"/>
      <c r="X377" s="230" t="s">
        <v>209</v>
      </c>
      <c r="Y377" s="230" t="s">
        <v>210</v>
      </c>
      <c r="Z377" s="210"/>
      <c r="AA377" s="210"/>
      <c r="AB377" s="210"/>
      <c r="AC377" s="210"/>
      <c r="AD377" s="210"/>
      <c r="AE377" s="210"/>
      <c r="AF377" s="210"/>
      <c r="AG377" s="210" t="s">
        <v>211</v>
      </c>
      <c r="AH377" s="210"/>
      <c r="AI377" s="210"/>
      <c r="AJ377" s="210"/>
      <c r="AK377" s="210"/>
      <c r="AL377" s="210"/>
      <c r="AM377" s="210"/>
      <c r="AN377" s="210"/>
      <c r="AO377" s="210"/>
      <c r="AP377" s="210"/>
      <c r="AQ377" s="210"/>
      <c r="AR377" s="210"/>
      <c r="AS377" s="210"/>
      <c r="AT377" s="210"/>
      <c r="AU377" s="210"/>
      <c r="AV377" s="210"/>
      <c r="AW377" s="210"/>
      <c r="AX377" s="210"/>
      <c r="AY377" s="210"/>
      <c r="AZ377" s="210"/>
      <c r="BA377" s="210"/>
      <c r="BB377" s="210"/>
      <c r="BC377" s="210"/>
      <c r="BD377" s="210"/>
      <c r="BE377" s="210"/>
      <c r="BF377" s="210"/>
      <c r="BG377" s="210"/>
      <c r="BH377" s="210"/>
    </row>
    <row r="378" spans="1:60" outlineLevel="2" x14ac:dyDescent="0.2">
      <c r="A378" s="227"/>
      <c r="B378" s="228"/>
      <c r="C378" s="257" t="s">
        <v>755</v>
      </c>
      <c r="D378" s="232"/>
      <c r="E378" s="233">
        <v>5.6954099999999999</v>
      </c>
      <c r="F378" s="230"/>
      <c r="G378" s="230"/>
      <c r="H378" s="230"/>
      <c r="I378" s="230"/>
      <c r="J378" s="230"/>
      <c r="K378" s="230"/>
      <c r="L378" s="230"/>
      <c r="M378" s="230"/>
      <c r="N378" s="229"/>
      <c r="O378" s="229"/>
      <c r="P378" s="229"/>
      <c r="Q378" s="229"/>
      <c r="R378" s="230"/>
      <c r="S378" s="230"/>
      <c r="T378" s="230"/>
      <c r="U378" s="230"/>
      <c r="V378" s="230"/>
      <c r="W378" s="230"/>
      <c r="X378" s="230"/>
      <c r="Y378" s="230"/>
      <c r="Z378" s="210"/>
      <c r="AA378" s="210"/>
      <c r="AB378" s="210"/>
      <c r="AC378" s="210"/>
      <c r="AD378" s="210"/>
      <c r="AE378" s="210"/>
      <c r="AF378" s="210"/>
      <c r="AG378" s="210" t="s">
        <v>213</v>
      </c>
      <c r="AH378" s="210">
        <v>0</v>
      </c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</row>
    <row r="379" spans="1:60" ht="22.5" outlineLevel="1" x14ac:dyDescent="0.2">
      <c r="A379" s="243">
        <v>112</v>
      </c>
      <c r="B379" s="244" t="s">
        <v>756</v>
      </c>
      <c r="C379" s="256" t="s">
        <v>757</v>
      </c>
      <c r="D379" s="245" t="s">
        <v>230</v>
      </c>
      <c r="E379" s="246">
        <v>81.363</v>
      </c>
      <c r="F379" s="247"/>
      <c r="G379" s="248">
        <f>ROUND(E379*F379,2)</f>
        <v>0</v>
      </c>
      <c r="H379" s="231"/>
      <c r="I379" s="230">
        <f>ROUND(E379*H379,2)</f>
        <v>0</v>
      </c>
      <c r="J379" s="231"/>
      <c r="K379" s="230">
        <f>ROUND(E379*J379,2)</f>
        <v>0</v>
      </c>
      <c r="L379" s="230">
        <v>21</v>
      </c>
      <c r="M379" s="230">
        <f>G379*(1+L379/100)</f>
        <v>0</v>
      </c>
      <c r="N379" s="229">
        <v>1.5100000000000001E-3</v>
      </c>
      <c r="O379" s="229">
        <f>ROUND(E379*N379,2)</f>
        <v>0.12</v>
      </c>
      <c r="P379" s="229">
        <v>0</v>
      </c>
      <c r="Q379" s="229">
        <f>ROUND(E379*P379,2)</f>
        <v>0</v>
      </c>
      <c r="R379" s="230"/>
      <c r="S379" s="230" t="s">
        <v>207</v>
      </c>
      <c r="T379" s="230" t="s">
        <v>208</v>
      </c>
      <c r="U379" s="230">
        <v>0.45</v>
      </c>
      <c r="V379" s="230">
        <f>ROUND(E379*U379,2)</f>
        <v>36.61</v>
      </c>
      <c r="W379" s="230"/>
      <c r="X379" s="230" t="s">
        <v>209</v>
      </c>
      <c r="Y379" s="230" t="s">
        <v>210</v>
      </c>
      <c r="Z379" s="210"/>
      <c r="AA379" s="210"/>
      <c r="AB379" s="210"/>
      <c r="AC379" s="210"/>
      <c r="AD379" s="210"/>
      <c r="AE379" s="210"/>
      <c r="AF379" s="210"/>
      <c r="AG379" s="210" t="s">
        <v>211</v>
      </c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  <c r="BH379" s="210"/>
    </row>
    <row r="380" spans="1:60" outlineLevel="2" x14ac:dyDescent="0.2">
      <c r="A380" s="227"/>
      <c r="B380" s="228"/>
      <c r="C380" s="257" t="s">
        <v>739</v>
      </c>
      <c r="D380" s="232"/>
      <c r="E380" s="233">
        <v>81.363</v>
      </c>
      <c r="F380" s="230"/>
      <c r="G380" s="230"/>
      <c r="H380" s="230"/>
      <c r="I380" s="230"/>
      <c r="J380" s="230"/>
      <c r="K380" s="230"/>
      <c r="L380" s="230"/>
      <c r="M380" s="230"/>
      <c r="N380" s="229"/>
      <c r="O380" s="229"/>
      <c r="P380" s="229"/>
      <c r="Q380" s="229"/>
      <c r="R380" s="230"/>
      <c r="S380" s="230"/>
      <c r="T380" s="230"/>
      <c r="U380" s="230"/>
      <c r="V380" s="230"/>
      <c r="W380" s="230"/>
      <c r="X380" s="230"/>
      <c r="Y380" s="230"/>
      <c r="Z380" s="210"/>
      <c r="AA380" s="210"/>
      <c r="AB380" s="210"/>
      <c r="AC380" s="210"/>
      <c r="AD380" s="210"/>
      <c r="AE380" s="210"/>
      <c r="AF380" s="210"/>
      <c r="AG380" s="210" t="s">
        <v>213</v>
      </c>
      <c r="AH380" s="210">
        <v>0</v>
      </c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</row>
    <row r="381" spans="1:60" outlineLevel="1" x14ac:dyDescent="0.2">
      <c r="A381" s="243">
        <v>113</v>
      </c>
      <c r="B381" s="244" t="s">
        <v>758</v>
      </c>
      <c r="C381" s="256" t="s">
        <v>759</v>
      </c>
      <c r="D381" s="245" t="s">
        <v>230</v>
      </c>
      <c r="E381" s="246">
        <v>85.431150000000002</v>
      </c>
      <c r="F381" s="247"/>
      <c r="G381" s="248">
        <f>ROUND(E381*F381,2)</f>
        <v>0</v>
      </c>
      <c r="H381" s="231"/>
      <c r="I381" s="230">
        <f>ROUND(E381*H381,2)</f>
        <v>0</v>
      </c>
      <c r="J381" s="231"/>
      <c r="K381" s="230">
        <f>ROUND(E381*J381,2)</f>
        <v>0</v>
      </c>
      <c r="L381" s="230">
        <v>21</v>
      </c>
      <c r="M381" s="230">
        <f>G381*(1+L381/100)</f>
        <v>0</v>
      </c>
      <c r="N381" s="229">
        <v>4.444E-2</v>
      </c>
      <c r="O381" s="229">
        <f>ROUND(E381*N381,2)</f>
        <v>3.8</v>
      </c>
      <c r="P381" s="229">
        <v>0</v>
      </c>
      <c r="Q381" s="229">
        <f>ROUND(E381*P381,2)</f>
        <v>0</v>
      </c>
      <c r="R381" s="230" t="s">
        <v>415</v>
      </c>
      <c r="S381" s="230" t="s">
        <v>207</v>
      </c>
      <c r="T381" s="230" t="s">
        <v>208</v>
      </c>
      <c r="U381" s="230">
        <v>0</v>
      </c>
      <c r="V381" s="230">
        <f>ROUND(E381*U381,2)</f>
        <v>0</v>
      </c>
      <c r="W381" s="230"/>
      <c r="X381" s="230" t="s">
        <v>416</v>
      </c>
      <c r="Y381" s="230" t="s">
        <v>210</v>
      </c>
      <c r="Z381" s="210"/>
      <c r="AA381" s="210"/>
      <c r="AB381" s="210"/>
      <c r="AC381" s="210"/>
      <c r="AD381" s="210"/>
      <c r="AE381" s="210"/>
      <c r="AF381" s="210"/>
      <c r="AG381" s="210" t="s">
        <v>417</v>
      </c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0"/>
      <c r="BG381" s="210"/>
      <c r="BH381" s="210"/>
    </row>
    <row r="382" spans="1:60" outlineLevel="2" x14ac:dyDescent="0.2">
      <c r="A382" s="227"/>
      <c r="B382" s="228"/>
      <c r="C382" s="257" t="s">
        <v>739</v>
      </c>
      <c r="D382" s="232"/>
      <c r="E382" s="233">
        <v>81.363</v>
      </c>
      <c r="F382" s="230"/>
      <c r="G382" s="230"/>
      <c r="H382" s="230"/>
      <c r="I382" s="230"/>
      <c r="J382" s="230"/>
      <c r="K382" s="230"/>
      <c r="L382" s="230"/>
      <c r="M382" s="230"/>
      <c r="N382" s="229"/>
      <c r="O382" s="229"/>
      <c r="P382" s="229"/>
      <c r="Q382" s="229"/>
      <c r="R382" s="230"/>
      <c r="S382" s="230"/>
      <c r="T382" s="230"/>
      <c r="U382" s="230"/>
      <c r="V382" s="230"/>
      <c r="W382" s="230"/>
      <c r="X382" s="230"/>
      <c r="Y382" s="230"/>
      <c r="Z382" s="210"/>
      <c r="AA382" s="210"/>
      <c r="AB382" s="210"/>
      <c r="AC382" s="210"/>
      <c r="AD382" s="210"/>
      <c r="AE382" s="210"/>
      <c r="AF382" s="210"/>
      <c r="AG382" s="210" t="s">
        <v>213</v>
      </c>
      <c r="AH382" s="210">
        <v>0</v>
      </c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  <c r="BH382" s="210"/>
    </row>
    <row r="383" spans="1:60" outlineLevel="3" x14ac:dyDescent="0.2">
      <c r="A383" s="227"/>
      <c r="B383" s="228"/>
      <c r="C383" s="268" t="s">
        <v>517</v>
      </c>
      <c r="D383" s="266"/>
      <c r="E383" s="267">
        <v>4.0681500000000002</v>
      </c>
      <c r="F383" s="230"/>
      <c r="G383" s="230"/>
      <c r="H383" s="230"/>
      <c r="I383" s="230"/>
      <c r="J383" s="230"/>
      <c r="K383" s="230"/>
      <c r="L383" s="230"/>
      <c r="M383" s="230"/>
      <c r="N383" s="229"/>
      <c r="O383" s="229"/>
      <c r="P383" s="229"/>
      <c r="Q383" s="229"/>
      <c r="R383" s="230"/>
      <c r="S383" s="230"/>
      <c r="T383" s="230"/>
      <c r="U383" s="230"/>
      <c r="V383" s="230"/>
      <c r="W383" s="230"/>
      <c r="X383" s="230"/>
      <c r="Y383" s="230"/>
      <c r="Z383" s="210"/>
      <c r="AA383" s="210"/>
      <c r="AB383" s="210"/>
      <c r="AC383" s="210"/>
      <c r="AD383" s="210"/>
      <c r="AE383" s="210"/>
      <c r="AF383" s="210"/>
      <c r="AG383" s="210" t="s">
        <v>213</v>
      </c>
      <c r="AH383" s="210">
        <v>4</v>
      </c>
      <c r="AI383" s="210"/>
      <c r="AJ383" s="210"/>
      <c r="AK383" s="210"/>
      <c r="AL383" s="210"/>
      <c r="AM383" s="210"/>
      <c r="AN383" s="210"/>
      <c r="AO383" s="210"/>
      <c r="AP383" s="210"/>
      <c r="AQ383" s="210"/>
      <c r="AR383" s="210"/>
      <c r="AS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F383" s="210"/>
      <c r="BG383" s="210"/>
      <c r="BH383" s="210"/>
    </row>
    <row r="384" spans="1:60" outlineLevel="1" x14ac:dyDescent="0.2">
      <c r="A384" s="243">
        <v>114</v>
      </c>
      <c r="B384" s="244" t="s">
        <v>760</v>
      </c>
      <c r="C384" s="256" t="s">
        <v>761</v>
      </c>
      <c r="D384" s="245" t="s">
        <v>293</v>
      </c>
      <c r="E384" s="246">
        <v>37.33</v>
      </c>
      <c r="F384" s="247"/>
      <c r="G384" s="248">
        <f>ROUND(E384*F384,2)</f>
        <v>0</v>
      </c>
      <c r="H384" s="231"/>
      <c r="I384" s="230">
        <f>ROUND(E384*H384,2)</f>
        <v>0</v>
      </c>
      <c r="J384" s="231"/>
      <c r="K384" s="230">
        <f>ROUND(E384*J384,2)</f>
        <v>0</v>
      </c>
      <c r="L384" s="230">
        <v>21</v>
      </c>
      <c r="M384" s="230">
        <f>G384*(1+L384/100)</f>
        <v>0</v>
      </c>
      <c r="N384" s="229">
        <v>1.6299999999999999E-3</v>
      </c>
      <c r="O384" s="229">
        <f>ROUND(E384*N384,2)</f>
        <v>0.06</v>
      </c>
      <c r="P384" s="229">
        <v>0</v>
      </c>
      <c r="Q384" s="229">
        <f>ROUND(E384*P384,2)</f>
        <v>0</v>
      </c>
      <c r="R384" s="230"/>
      <c r="S384" s="230" t="s">
        <v>207</v>
      </c>
      <c r="T384" s="230" t="s">
        <v>208</v>
      </c>
      <c r="U384" s="230">
        <v>0.21199999999999999</v>
      </c>
      <c r="V384" s="230">
        <f>ROUND(E384*U384,2)</f>
        <v>7.91</v>
      </c>
      <c r="W384" s="230"/>
      <c r="X384" s="230" t="s">
        <v>209</v>
      </c>
      <c r="Y384" s="230" t="s">
        <v>210</v>
      </c>
      <c r="Z384" s="210"/>
      <c r="AA384" s="210"/>
      <c r="AB384" s="210"/>
      <c r="AC384" s="210"/>
      <c r="AD384" s="210"/>
      <c r="AE384" s="210"/>
      <c r="AF384" s="210"/>
      <c r="AG384" s="210" t="s">
        <v>211</v>
      </c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</row>
    <row r="385" spans="1:60" outlineLevel="2" x14ac:dyDescent="0.2">
      <c r="A385" s="227"/>
      <c r="B385" s="228"/>
      <c r="C385" s="257" t="s">
        <v>762</v>
      </c>
      <c r="D385" s="232"/>
      <c r="E385" s="233">
        <v>37.33</v>
      </c>
      <c r="F385" s="230"/>
      <c r="G385" s="230"/>
      <c r="H385" s="230"/>
      <c r="I385" s="230"/>
      <c r="J385" s="230"/>
      <c r="K385" s="230"/>
      <c r="L385" s="230"/>
      <c r="M385" s="230"/>
      <c r="N385" s="229"/>
      <c r="O385" s="229"/>
      <c r="P385" s="229"/>
      <c r="Q385" s="229"/>
      <c r="R385" s="230"/>
      <c r="S385" s="230"/>
      <c r="T385" s="230"/>
      <c r="U385" s="230"/>
      <c r="V385" s="230"/>
      <c r="W385" s="230"/>
      <c r="X385" s="230"/>
      <c r="Y385" s="230"/>
      <c r="Z385" s="210"/>
      <c r="AA385" s="210"/>
      <c r="AB385" s="210"/>
      <c r="AC385" s="210"/>
      <c r="AD385" s="210"/>
      <c r="AE385" s="210"/>
      <c r="AF385" s="210"/>
      <c r="AG385" s="210" t="s">
        <v>213</v>
      </c>
      <c r="AH385" s="210">
        <v>0</v>
      </c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</row>
    <row r="386" spans="1:60" x14ac:dyDescent="0.2">
      <c r="A386" s="236" t="s">
        <v>202</v>
      </c>
      <c r="B386" s="237" t="s">
        <v>111</v>
      </c>
      <c r="C386" s="255" t="s">
        <v>112</v>
      </c>
      <c r="D386" s="238"/>
      <c r="E386" s="239"/>
      <c r="F386" s="240"/>
      <c r="G386" s="241">
        <f>SUMIF(AG387:AG389,"&lt;&gt;NOR",G387:G389)</f>
        <v>0</v>
      </c>
      <c r="H386" s="235"/>
      <c r="I386" s="235">
        <f>SUM(I387:I389)</f>
        <v>0</v>
      </c>
      <c r="J386" s="235"/>
      <c r="K386" s="235">
        <f>SUM(K387:K389)</f>
        <v>0</v>
      </c>
      <c r="L386" s="235"/>
      <c r="M386" s="235">
        <f>SUM(M387:M389)</f>
        <v>0</v>
      </c>
      <c r="N386" s="234"/>
      <c r="O386" s="234">
        <f>SUM(O387:O389)</f>
        <v>0.27</v>
      </c>
      <c r="P386" s="234"/>
      <c r="Q386" s="234">
        <f>SUM(Q387:Q389)</f>
        <v>0</v>
      </c>
      <c r="R386" s="235"/>
      <c r="S386" s="235"/>
      <c r="T386" s="235"/>
      <c r="U386" s="235"/>
      <c r="V386" s="235">
        <f>SUM(V387:V389)</f>
        <v>7.83</v>
      </c>
      <c r="W386" s="235"/>
      <c r="X386" s="235"/>
      <c r="Y386" s="235"/>
      <c r="AG386" t="s">
        <v>203</v>
      </c>
    </row>
    <row r="387" spans="1:60" ht="22.5" outlineLevel="1" x14ac:dyDescent="0.2">
      <c r="A387" s="243">
        <v>115</v>
      </c>
      <c r="B387" s="244" t="s">
        <v>763</v>
      </c>
      <c r="C387" s="256" t="s">
        <v>764</v>
      </c>
      <c r="D387" s="245" t="s">
        <v>293</v>
      </c>
      <c r="E387" s="246">
        <v>120.4</v>
      </c>
      <c r="F387" s="247"/>
      <c r="G387" s="248">
        <f>ROUND(E387*F387,2)</f>
        <v>0</v>
      </c>
      <c r="H387" s="231"/>
      <c r="I387" s="230">
        <f>ROUND(E387*H387,2)</f>
        <v>0</v>
      </c>
      <c r="J387" s="231"/>
      <c r="K387" s="230">
        <f>ROUND(E387*J387,2)</f>
        <v>0</v>
      </c>
      <c r="L387" s="230">
        <v>21</v>
      </c>
      <c r="M387" s="230">
        <f>G387*(1+L387/100)</f>
        <v>0</v>
      </c>
      <c r="N387" s="229">
        <v>2.2100000000000002E-3</v>
      </c>
      <c r="O387" s="229">
        <f>ROUND(E387*N387,2)</f>
        <v>0.27</v>
      </c>
      <c r="P387" s="229">
        <v>0</v>
      </c>
      <c r="Q387" s="229">
        <f>ROUND(E387*P387,2)</f>
        <v>0</v>
      </c>
      <c r="R387" s="230"/>
      <c r="S387" s="230" t="s">
        <v>207</v>
      </c>
      <c r="T387" s="230" t="s">
        <v>208</v>
      </c>
      <c r="U387" s="230">
        <v>6.5000000000000002E-2</v>
      </c>
      <c r="V387" s="230">
        <f>ROUND(E387*U387,2)</f>
        <v>7.83</v>
      </c>
      <c r="W387" s="230"/>
      <c r="X387" s="230" t="s">
        <v>209</v>
      </c>
      <c r="Y387" s="230" t="s">
        <v>210</v>
      </c>
      <c r="Z387" s="210"/>
      <c r="AA387" s="210"/>
      <c r="AB387" s="210"/>
      <c r="AC387" s="210"/>
      <c r="AD387" s="210"/>
      <c r="AE387" s="210"/>
      <c r="AF387" s="210"/>
      <c r="AG387" s="210" t="s">
        <v>211</v>
      </c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</row>
    <row r="388" spans="1:60" outlineLevel="2" x14ac:dyDescent="0.2">
      <c r="A388" s="227"/>
      <c r="B388" s="228"/>
      <c r="C388" s="257" t="s">
        <v>765</v>
      </c>
      <c r="D388" s="232"/>
      <c r="E388" s="233">
        <v>60.2</v>
      </c>
      <c r="F388" s="230"/>
      <c r="G388" s="230"/>
      <c r="H388" s="230"/>
      <c r="I388" s="230"/>
      <c r="J388" s="230"/>
      <c r="K388" s="230"/>
      <c r="L388" s="230"/>
      <c r="M388" s="230"/>
      <c r="N388" s="229"/>
      <c r="O388" s="229"/>
      <c r="P388" s="229"/>
      <c r="Q388" s="229"/>
      <c r="R388" s="230"/>
      <c r="S388" s="230"/>
      <c r="T388" s="230"/>
      <c r="U388" s="230"/>
      <c r="V388" s="230"/>
      <c r="W388" s="230"/>
      <c r="X388" s="230"/>
      <c r="Y388" s="230"/>
      <c r="Z388" s="210"/>
      <c r="AA388" s="210"/>
      <c r="AB388" s="210"/>
      <c r="AC388" s="210"/>
      <c r="AD388" s="210"/>
      <c r="AE388" s="210"/>
      <c r="AF388" s="210"/>
      <c r="AG388" s="210" t="s">
        <v>213</v>
      </c>
      <c r="AH388" s="210">
        <v>0</v>
      </c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</row>
    <row r="389" spans="1:60" outlineLevel="3" x14ac:dyDescent="0.2">
      <c r="A389" s="227"/>
      <c r="B389" s="228"/>
      <c r="C389" s="257" t="s">
        <v>766</v>
      </c>
      <c r="D389" s="232"/>
      <c r="E389" s="233">
        <v>60.2</v>
      </c>
      <c r="F389" s="230"/>
      <c r="G389" s="230"/>
      <c r="H389" s="230"/>
      <c r="I389" s="230"/>
      <c r="J389" s="230"/>
      <c r="K389" s="230"/>
      <c r="L389" s="230"/>
      <c r="M389" s="230"/>
      <c r="N389" s="229"/>
      <c r="O389" s="229"/>
      <c r="P389" s="229"/>
      <c r="Q389" s="229"/>
      <c r="R389" s="230"/>
      <c r="S389" s="230"/>
      <c r="T389" s="230"/>
      <c r="U389" s="230"/>
      <c r="V389" s="230"/>
      <c r="W389" s="230"/>
      <c r="X389" s="230"/>
      <c r="Y389" s="230"/>
      <c r="Z389" s="210"/>
      <c r="AA389" s="210"/>
      <c r="AB389" s="210"/>
      <c r="AC389" s="210"/>
      <c r="AD389" s="210"/>
      <c r="AE389" s="210"/>
      <c r="AF389" s="210"/>
      <c r="AG389" s="210" t="s">
        <v>213</v>
      </c>
      <c r="AH389" s="210">
        <v>0</v>
      </c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</row>
    <row r="390" spans="1:60" x14ac:dyDescent="0.2">
      <c r="A390" s="236" t="s">
        <v>202</v>
      </c>
      <c r="B390" s="237" t="s">
        <v>113</v>
      </c>
      <c r="C390" s="255" t="s">
        <v>114</v>
      </c>
      <c r="D390" s="238"/>
      <c r="E390" s="239"/>
      <c r="F390" s="240"/>
      <c r="G390" s="241">
        <f>SUMIF(AG391:AG399,"&lt;&gt;NOR",G391:G399)</f>
        <v>0</v>
      </c>
      <c r="H390" s="235"/>
      <c r="I390" s="235">
        <f>SUM(I391:I399)</f>
        <v>0</v>
      </c>
      <c r="J390" s="235"/>
      <c r="K390" s="235">
        <f>SUM(K391:K399)</f>
        <v>0</v>
      </c>
      <c r="L390" s="235"/>
      <c r="M390" s="235">
        <f>SUM(M391:M399)</f>
        <v>0</v>
      </c>
      <c r="N390" s="234"/>
      <c r="O390" s="234">
        <f>SUM(O391:O399)</f>
        <v>11.469999999999999</v>
      </c>
      <c r="P390" s="234"/>
      <c r="Q390" s="234">
        <f>SUM(Q391:Q399)</f>
        <v>0</v>
      </c>
      <c r="R390" s="235"/>
      <c r="S390" s="235"/>
      <c r="T390" s="235"/>
      <c r="U390" s="235"/>
      <c r="V390" s="235">
        <f>SUM(V391:V399)</f>
        <v>215.2</v>
      </c>
      <c r="W390" s="235"/>
      <c r="X390" s="235"/>
      <c r="Y390" s="235"/>
      <c r="AG390" t="s">
        <v>203</v>
      </c>
    </row>
    <row r="391" spans="1:60" outlineLevel="1" x14ac:dyDescent="0.2">
      <c r="A391" s="243">
        <v>116</v>
      </c>
      <c r="B391" s="244" t="s">
        <v>767</v>
      </c>
      <c r="C391" s="256" t="s">
        <v>768</v>
      </c>
      <c r="D391" s="245" t="s">
        <v>230</v>
      </c>
      <c r="E391" s="246">
        <v>540.76</v>
      </c>
      <c r="F391" s="247"/>
      <c r="G391" s="248">
        <f>ROUND(E391*F391,2)</f>
        <v>0</v>
      </c>
      <c r="H391" s="231"/>
      <c r="I391" s="230">
        <f>ROUND(E391*H391,2)</f>
        <v>0</v>
      </c>
      <c r="J391" s="231"/>
      <c r="K391" s="230">
        <f>ROUND(E391*J391,2)</f>
        <v>0</v>
      </c>
      <c r="L391" s="230">
        <v>21</v>
      </c>
      <c r="M391" s="230">
        <f>G391*(1+L391/100)</f>
        <v>0</v>
      </c>
      <c r="N391" s="229">
        <v>1.8380000000000001E-2</v>
      </c>
      <c r="O391" s="229">
        <f>ROUND(E391*N391,2)</f>
        <v>9.94</v>
      </c>
      <c r="P391" s="229">
        <v>0</v>
      </c>
      <c r="Q391" s="229">
        <f>ROUND(E391*P391,2)</f>
        <v>0</v>
      </c>
      <c r="R391" s="230"/>
      <c r="S391" s="230" t="s">
        <v>207</v>
      </c>
      <c r="T391" s="230" t="s">
        <v>208</v>
      </c>
      <c r="U391" s="230">
        <v>0.13</v>
      </c>
      <c r="V391" s="230">
        <f>ROUND(E391*U391,2)</f>
        <v>70.3</v>
      </c>
      <c r="W391" s="230"/>
      <c r="X391" s="230" t="s">
        <v>209</v>
      </c>
      <c r="Y391" s="230" t="s">
        <v>210</v>
      </c>
      <c r="Z391" s="210"/>
      <c r="AA391" s="210"/>
      <c r="AB391" s="210"/>
      <c r="AC391" s="210"/>
      <c r="AD391" s="210"/>
      <c r="AE391" s="210"/>
      <c r="AF391" s="210"/>
      <c r="AG391" s="210" t="s">
        <v>211</v>
      </c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H391" s="210"/>
    </row>
    <row r="392" spans="1:60" outlineLevel="2" x14ac:dyDescent="0.2">
      <c r="A392" s="227"/>
      <c r="B392" s="228"/>
      <c r="C392" s="257" t="s">
        <v>769</v>
      </c>
      <c r="D392" s="232"/>
      <c r="E392" s="233">
        <v>438.76</v>
      </c>
      <c r="F392" s="230"/>
      <c r="G392" s="230"/>
      <c r="H392" s="230"/>
      <c r="I392" s="230"/>
      <c r="J392" s="230"/>
      <c r="K392" s="230"/>
      <c r="L392" s="230"/>
      <c r="M392" s="230"/>
      <c r="N392" s="229"/>
      <c r="O392" s="229"/>
      <c r="P392" s="229"/>
      <c r="Q392" s="229"/>
      <c r="R392" s="230"/>
      <c r="S392" s="230"/>
      <c r="T392" s="230"/>
      <c r="U392" s="230"/>
      <c r="V392" s="230"/>
      <c r="W392" s="230"/>
      <c r="X392" s="230"/>
      <c r="Y392" s="230"/>
      <c r="Z392" s="210"/>
      <c r="AA392" s="210"/>
      <c r="AB392" s="210"/>
      <c r="AC392" s="210"/>
      <c r="AD392" s="210"/>
      <c r="AE392" s="210"/>
      <c r="AF392" s="210"/>
      <c r="AG392" s="210" t="s">
        <v>213</v>
      </c>
      <c r="AH392" s="210">
        <v>0</v>
      </c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</row>
    <row r="393" spans="1:60" outlineLevel="3" x14ac:dyDescent="0.2">
      <c r="A393" s="227"/>
      <c r="B393" s="228"/>
      <c r="C393" s="257" t="s">
        <v>770</v>
      </c>
      <c r="D393" s="232"/>
      <c r="E393" s="233">
        <v>24.6</v>
      </c>
      <c r="F393" s="230"/>
      <c r="G393" s="230"/>
      <c r="H393" s="230"/>
      <c r="I393" s="230"/>
      <c r="J393" s="230"/>
      <c r="K393" s="230"/>
      <c r="L393" s="230"/>
      <c r="M393" s="230"/>
      <c r="N393" s="229"/>
      <c r="O393" s="229"/>
      <c r="P393" s="229"/>
      <c r="Q393" s="229"/>
      <c r="R393" s="230"/>
      <c r="S393" s="230"/>
      <c r="T393" s="230"/>
      <c r="U393" s="230"/>
      <c r="V393" s="230"/>
      <c r="W393" s="230"/>
      <c r="X393" s="230"/>
      <c r="Y393" s="230"/>
      <c r="Z393" s="210"/>
      <c r="AA393" s="210"/>
      <c r="AB393" s="210"/>
      <c r="AC393" s="210"/>
      <c r="AD393" s="210"/>
      <c r="AE393" s="210"/>
      <c r="AF393" s="210"/>
      <c r="AG393" s="210" t="s">
        <v>213</v>
      </c>
      <c r="AH393" s="210">
        <v>0</v>
      </c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  <c r="BH393" s="210"/>
    </row>
    <row r="394" spans="1:60" outlineLevel="3" x14ac:dyDescent="0.2">
      <c r="A394" s="227"/>
      <c r="B394" s="228"/>
      <c r="C394" s="257" t="s">
        <v>771</v>
      </c>
      <c r="D394" s="232"/>
      <c r="E394" s="233">
        <v>77.400000000000006</v>
      </c>
      <c r="F394" s="230"/>
      <c r="G394" s="230"/>
      <c r="H394" s="230"/>
      <c r="I394" s="230"/>
      <c r="J394" s="230"/>
      <c r="K394" s="230"/>
      <c r="L394" s="230"/>
      <c r="M394" s="230"/>
      <c r="N394" s="229"/>
      <c r="O394" s="229"/>
      <c r="P394" s="229"/>
      <c r="Q394" s="229"/>
      <c r="R394" s="230"/>
      <c r="S394" s="230"/>
      <c r="T394" s="230"/>
      <c r="U394" s="230"/>
      <c r="V394" s="230"/>
      <c r="W394" s="230"/>
      <c r="X394" s="230"/>
      <c r="Y394" s="230"/>
      <c r="Z394" s="210"/>
      <c r="AA394" s="210"/>
      <c r="AB394" s="210"/>
      <c r="AC394" s="210"/>
      <c r="AD394" s="210"/>
      <c r="AE394" s="210"/>
      <c r="AF394" s="210"/>
      <c r="AG394" s="210" t="s">
        <v>213</v>
      </c>
      <c r="AH394" s="210">
        <v>0</v>
      </c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  <c r="BH394" s="210"/>
    </row>
    <row r="395" spans="1:60" outlineLevel="1" x14ac:dyDescent="0.2">
      <c r="A395" s="243">
        <v>117</v>
      </c>
      <c r="B395" s="244" t="s">
        <v>772</v>
      </c>
      <c r="C395" s="256" t="s">
        <v>773</v>
      </c>
      <c r="D395" s="245" t="s">
        <v>230</v>
      </c>
      <c r="E395" s="246">
        <v>1081.52</v>
      </c>
      <c r="F395" s="247"/>
      <c r="G395" s="248">
        <f>ROUND(E395*F395,2)</f>
        <v>0</v>
      </c>
      <c r="H395" s="231"/>
      <c r="I395" s="230">
        <f>ROUND(E395*H395,2)</f>
        <v>0</v>
      </c>
      <c r="J395" s="231"/>
      <c r="K395" s="230">
        <f>ROUND(E395*J395,2)</f>
        <v>0</v>
      </c>
      <c r="L395" s="230">
        <v>21</v>
      </c>
      <c r="M395" s="230">
        <f>G395*(1+L395/100)</f>
        <v>0</v>
      </c>
      <c r="N395" s="229">
        <v>8.4999999999999995E-4</v>
      </c>
      <c r="O395" s="229">
        <f>ROUND(E395*N395,2)</f>
        <v>0.92</v>
      </c>
      <c r="P395" s="229">
        <v>0</v>
      </c>
      <c r="Q395" s="229">
        <f>ROUND(E395*P395,2)</f>
        <v>0</v>
      </c>
      <c r="R395" s="230"/>
      <c r="S395" s="230" t="s">
        <v>207</v>
      </c>
      <c r="T395" s="230" t="s">
        <v>208</v>
      </c>
      <c r="U395" s="230">
        <v>6.0000000000000001E-3</v>
      </c>
      <c r="V395" s="230">
        <f>ROUND(E395*U395,2)</f>
        <v>6.49</v>
      </c>
      <c r="W395" s="230"/>
      <c r="X395" s="230" t="s">
        <v>209</v>
      </c>
      <c r="Y395" s="230" t="s">
        <v>210</v>
      </c>
      <c r="Z395" s="210"/>
      <c r="AA395" s="210"/>
      <c r="AB395" s="210"/>
      <c r="AC395" s="210"/>
      <c r="AD395" s="210"/>
      <c r="AE395" s="210"/>
      <c r="AF395" s="210"/>
      <c r="AG395" s="210" t="s">
        <v>211</v>
      </c>
      <c r="AH395" s="210"/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  <c r="BH395" s="210"/>
    </row>
    <row r="396" spans="1:60" outlineLevel="2" x14ac:dyDescent="0.2">
      <c r="A396" s="227"/>
      <c r="B396" s="228"/>
      <c r="C396" s="257" t="s">
        <v>774</v>
      </c>
      <c r="D396" s="232"/>
      <c r="E396" s="233">
        <v>1081.52</v>
      </c>
      <c r="F396" s="230"/>
      <c r="G396" s="230"/>
      <c r="H396" s="230"/>
      <c r="I396" s="230"/>
      <c r="J396" s="230"/>
      <c r="K396" s="230"/>
      <c r="L396" s="230"/>
      <c r="M396" s="230"/>
      <c r="N396" s="229"/>
      <c r="O396" s="229"/>
      <c r="P396" s="229"/>
      <c r="Q396" s="229"/>
      <c r="R396" s="230"/>
      <c r="S396" s="230"/>
      <c r="T396" s="230"/>
      <c r="U396" s="230"/>
      <c r="V396" s="230"/>
      <c r="W396" s="230"/>
      <c r="X396" s="230"/>
      <c r="Y396" s="230"/>
      <c r="Z396" s="210"/>
      <c r="AA396" s="210"/>
      <c r="AB396" s="210"/>
      <c r="AC396" s="210"/>
      <c r="AD396" s="210"/>
      <c r="AE396" s="210"/>
      <c r="AF396" s="210"/>
      <c r="AG396" s="210" t="s">
        <v>213</v>
      </c>
      <c r="AH396" s="210">
        <v>0</v>
      </c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  <c r="BH396" s="210"/>
    </row>
    <row r="397" spans="1:60" outlineLevel="1" x14ac:dyDescent="0.2">
      <c r="A397" s="249">
        <v>118</v>
      </c>
      <c r="B397" s="250" t="s">
        <v>775</v>
      </c>
      <c r="C397" s="258" t="s">
        <v>776</v>
      </c>
      <c r="D397" s="251" t="s">
        <v>230</v>
      </c>
      <c r="E397" s="252">
        <v>540.76</v>
      </c>
      <c r="F397" s="253"/>
      <c r="G397" s="254">
        <f>ROUND(E397*F397,2)</f>
        <v>0</v>
      </c>
      <c r="H397" s="231"/>
      <c r="I397" s="230">
        <f>ROUND(E397*H397,2)</f>
        <v>0</v>
      </c>
      <c r="J397" s="231"/>
      <c r="K397" s="230">
        <f>ROUND(E397*J397,2)</f>
        <v>0</v>
      </c>
      <c r="L397" s="230">
        <v>21</v>
      </c>
      <c r="M397" s="230">
        <f>G397*(1+L397/100)</f>
        <v>0</v>
      </c>
      <c r="N397" s="229">
        <v>0</v>
      </c>
      <c r="O397" s="229">
        <f>ROUND(E397*N397,2)</f>
        <v>0</v>
      </c>
      <c r="P397" s="229">
        <v>0</v>
      </c>
      <c r="Q397" s="229">
        <f>ROUND(E397*P397,2)</f>
        <v>0</v>
      </c>
      <c r="R397" s="230"/>
      <c r="S397" s="230" t="s">
        <v>207</v>
      </c>
      <c r="T397" s="230" t="s">
        <v>208</v>
      </c>
      <c r="U397" s="230">
        <v>0.10199999999999999</v>
      </c>
      <c r="V397" s="230">
        <f>ROUND(E397*U397,2)</f>
        <v>55.16</v>
      </c>
      <c r="W397" s="230"/>
      <c r="X397" s="230" t="s">
        <v>209</v>
      </c>
      <c r="Y397" s="230" t="s">
        <v>210</v>
      </c>
      <c r="Z397" s="210"/>
      <c r="AA397" s="210"/>
      <c r="AB397" s="210"/>
      <c r="AC397" s="210"/>
      <c r="AD397" s="210"/>
      <c r="AE397" s="210"/>
      <c r="AF397" s="210"/>
      <c r="AG397" s="210" t="s">
        <v>211</v>
      </c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</row>
    <row r="398" spans="1:60" outlineLevel="1" x14ac:dyDescent="0.2">
      <c r="A398" s="243">
        <v>119</v>
      </c>
      <c r="B398" s="244" t="s">
        <v>777</v>
      </c>
      <c r="C398" s="256" t="s">
        <v>778</v>
      </c>
      <c r="D398" s="245" t="s">
        <v>230</v>
      </c>
      <c r="E398" s="246">
        <v>389.02</v>
      </c>
      <c r="F398" s="247"/>
      <c r="G398" s="248">
        <f>ROUND(E398*F398,2)</f>
        <v>0</v>
      </c>
      <c r="H398" s="231"/>
      <c r="I398" s="230">
        <f>ROUND(E398*H398,2)</f>
        <v>0</v>
      </c>
      <c r="J398" s="231"/>
      <c r="K398" s="230">
        <f>ROUND(E398*J398,2)</f>
        <v>0</v>
      </c>
      <c r="L398" s="230">
        <v>21</v>
      </c>
      <c r="M398" s="230">
        <f>G398*(1+L398/100)</f>
        <v>0</v>
      </c>
      <c r="N398" s="229">
        <v>1.58E-3</v>
      </c>
      <c r="O398" s="229">
        <f>ROUND(E398*N398,2)</f>
        <v>0.61</v>
      </c>
      <c r="P398" s="229">
        <v>0</v>
      </c>
      <c r="Q398" s="229">
        <f>ROUND(E398*P398,2)</f>
        <v>0</v>
      </c>
      <c r="R398" s="230"/>
      <c r="S398" s="230" t="s">
        <v>207</v>
      </c>
      <c r="T398" s="230" t="s">
        <v>208</v>
      </c>
      <c r="U398" s="230">
        <v>0.214</v>
      </c>
      <c r="V398" s="230">
        <f>ROUND(E398*U398,2)</f>
        <v>83.25</v>
      </c>
      <c r="W398" s="230"/>
      <c r="X398" s="230" t="s">
        <v>209</v>
      </c>
      <c r="Y398" s="230" t="s">
        <v>210</v>
      </c>
      <c r="Z398" s="210"/>
      <c r="AA398" s="210"/>
      <c r="AB398" s="210"/>
      <c r="AC398" s="210"/>
      <c r="AD398" s="210"/>
      <c r="AE398" s="210"/>
      <c r="AF398" s="210"/>
      <c r="AG398" s="210" t="s">
        <v>211</v>
      </c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</row>
    <row r="399" spans="1:60" outlineLevel="2" x14ac:dyDescent="0.2">
      <c r="A399" s="227"/>
      <c r="B399" s="228"/>
      <c r="C399" s="257" t="s">
        <v>779</v>
      </c>
      <c r="D399" s="232"/>
      <c r="E399" s="233">
        <v>389.02</v>
      </c>
      <c r="F399" s="230"/>
      <c r="G399" s="230"/>
      <c r="H399" s="230"/>
      <c r="I399" s="230"/>
      <c r="J399" s="230"/>
      <c r="K399" s="230"/>
      <c r="L399" s="230"/>
      <c r="M399" s="230"/>
      <c r="N399" s="229"/>
      <c r="O399" s="229"/>
      <c r="P399" s="229"/>
      <c r="Q399" s="229"/>
      <c r="R399" s="230"/>
      <c r="S399" s="230"/>
      <c r="T399" s="230"/>
      <c r="U399" s="230"/>
      <c r="V399" s="230"/>
      <c r="W399" s="230"/>
      <c r="X399" s="230"/>
      <c r="Y399" s="230"/>
      <c r="Z399" s="210"/>
      <c r="AA399" s="210"/>
      <c r="AB399" s="210"/>
      <c r="AC399" s="210"/>
      <c r="AD399" s="210"/>
      <c r="AE399" s="210"/>
      <c r="AF399" s="210"/>
      <c r="AG399" s="210" t="s">
        <v>213</v>
      </c>
      <c r="AH399" s="210">
        <v>0</v>
      </c>
      <c r="AI399" s="210"/>
      <c r="AJ399" s="210"/>
      <c r="AK399" s="210"/>
      <c r="AL399" s="210"/>
      <c r="AM399" s="210"/>
      <c r="AN399" s="210"/>
      <c r="AO399" s="210"/>
      <c r="AP399" s="210"/>
      <c r="AQ399" s="210"/>
      <c r="AR399" s="210"/>
      <c r="AS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F399" s="210"/>
      <c r="BG399" s="210"/>
      <c r="BH399" s="210"/>
    </row>
    <row r="400" spans="1:60" ht="25.5" x14ac:dyDescent="0.2">
      <c r="A400" s="236" t="s">
        <v>202</v>
      </c>
      <c r="B400" s="237" t="s">
        <v>115</v>
      </c>
      <c r="C400" s="255" t="s">
        <v>116</v>
      </c>
      <c r="D400" s="238"/>
      <c r="E400" s="239"/>
      <c r="F400" s="240"/>
      <c r="G400" s="241">
        <f>SUMIF(AG401:AG401,"&lt;&gt;NOR",G401:G401)</f>
        <v>0</v>
      </c>
      <c r="H400" s="235"/>
      <c r="I400" s="235">
        <f>SUM(I401:I401)</f>
        <v>0</v>
      </c>
      <c r="J400" s="235"/>
      <c r="K400" s="235">
        <f>SUM(K401:K401)</f>
        <v>0</v>
      </c>
      <c r="L400" s="235"/>
      <c r="M400" s="235">
        <f>SUM(M401:M401)</f>
        <v>0</v>
      </c>
      <c r="N400" s="234"/>
      <c r="O400" s="234">
        <f>SUM(O401:O401)</f>
        <v>0.02</v>
      </c>
      <c r="P400" s="234"/>
      <c r="Q400" s="234">
        <f>SUM(Q401:Q401)</f>
        <v>0</v>
      </c>
      <c r="R400" s="235"/>
      <c r="S400" s="235"/>
      <c r="T400" s="235"/>
      <c r="U400" s="235"/>
      <c r="V400" s="235">
        <f>SUM(V401:V401)</f>
        <v>119.82</v>
      </c>
      <c r="W400" s="235"/>
      <c r="X400" s="235"/>
      <c r="Y400" s="235"/>
      <c r="AG400" t="s">
        <v>203</v>
      </c>
    </row>
    <row r="401" spans="1:60" outlineLevel="1" x14ac:dyDescent="0.2">
      <c r="A401" s="249">
        <v>120</v>
      </c>
      <c r="B401" s="250" t="s">
        <v>780</v>
      </c>
      <c r="C401" s="258" t="s">
        <v>781</v>
      </c>
      <c r="D401" s="251" t="s">
        <v>230</v>
      </c>
      <c r="E401" s="252">
        <v>389.02</v>
      </c>
      <c r="F401" s="253"/>
      <c r="G401" s="254">
        <f>ROUND(E401*F401,2)</f>
        <v>0</v>
      </c>
      <c r="H401" s="231"/>
      <c r="I401" s="230">
        <f>ROUND(E401*H401,2)</f>
        <v>0</v>
      </c>
      <c r="J401" s="231"/>
      <c r="K401" s="230">
        <f>ROUND(E401*J401,2)</f>
        <v>0</v>
      </c>
      <c r="L401" s="230">
        <v>21</v>
      </c>
      <c r="M401" s="230">
        <f>G401*(1+L401/100)</f>
        <v>0</v>
      </c>
      <c r="N401" s="229">
        <v>4.0000000000000003E-5</v>
      </c>
      <c r="O401" s="229">
        <f>ROUND(E401*N401,2)</f>
        <v>0.02</v>
      </c>
      <c r="P401" s="229">
        <v>0</v>
      </c>
      <c r="Q401" s="229">
        <f>ROUND(E401*P401,2)</f>
        <v>0</v>
      </c>
      <c r="R401" s="230"/>
      <c r="S401" s="230" t="s">
        <v>207</v>
      </c>
      <c r="T401" s="230" t="s">
        <v>208</v>
      </c>
      <c r="U401" s="230">
        <v>0.308</v>
      </c>
      <c r="V401" s="230">
        <f>ROUND(E401*U401,2)</f>
        <v>119.82</v>
      </c>
      <c r="W401" s="230"/>
      <c r="X401" s="230" t="s">
        <v>209</v>
      </c>
      <c r="Y401" s="230" t="s">
        <v>210</v>
      </c>
      <c r="Z401" s="210"/>
      <c r="AA401" s="210"/>
      <c r="AB401" s="210"/>
      <c r="AC401" s="210"/>
      <c r="AD401" s="210"/>
      <c r="AE401" s="210"/>
      <c r="AF401" s="210"/>
      <c r="AG401" s="210" t="s">
        <v>211</v>
      </c>
      <c r="AH401" s="210"/>
      <c r="AI401" s="210"/>
      <c r="AJ401" s="210"/>
      <c r="AK401" s="210"/>
      <c r="AL401" s="210"/>
      <c r="AM401" s="210"/>
      <c r="AN401" s="210"/>
      <c r="AO401" s="210"/>
      <c r="AP401" s="210"/>
      <c r="AQ401" s="210"/>
      <c r="AR401" s="210"/>
      <c r="AS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F401" s="210"/>
      <c r="BG401" s="210"/>
      <c r="BH401" s="210"/>
    </row>
    <row r="402" spans="1:60" ht="25.5" x14ac:dyDescent="0.2">
      <c r="A402" s="236" t="s">
        <v>202</v>
      </c>
      <c r="B402" s="237" t="s">
        <v>117</v>
      </c>
      <c r="C402" s="255" t="s">
        <v>118</v>
      </c>
      <c r="D402" s="238"/>
      <c r="E402" s="239"/>
      <c r="F402" s="240"/>
      <c r="G402" s="241">
        <f>SUMIF(AG403:AG404,"&lt;&gt;NOR",G403:G404)</f>
        <v>0</v>
      </c>
      <c r="H402" s="235"/>
      <c r="I402" s="235">
        <f>SUM(I403:I404)</f>
        <v>0</v>
      </c>
      <c r="J402" s="235"/>
      <c r="K402" s="235">
        <f>SUM(K403:K404)</f>
        <v>0</v>
      </c>
      <c r="L402" s="235"/>
      <c r="M402" s="235">
        <f>SUM(M403:M404)</f>
        <v>0</v>
      </c>
      <c r="N402" s="234"/>
      <c r="O402" s="234">
        <f>SUM(O403:O404)</f>
        <v>0.99</v>
      </c>
      <c r="P402" s="234"/>
      <c r="Q402" s="234">
        <f>SUM(Q403:Q404)</f>
        <v>0</v>
      </c>
      <c r="R402" s="235"/>
      <c r="S402" s="235"/>
      <c r="T402" s="235"/>
      <c r="U402" s="235"/>
      <c r="V402" s="235">
        <f>SUM(V403:V404)</f>
        <v>47.25</v>
      </c>
      <c r="W402" s="235"/>
      <c r="X402" s="235"/>
      <c r="Y402" s="235"/>
      <c r="AG402" t="s">
        <v>203</v>
      </c>
    </row>
    <row r="403" spans="1:60" outlineLevel="1" x14ac:dyDescent="0.2">
      <c r="A403" s="243">
        <v>121</v>
      </c>
      <c r="B403" s="244" t="s">
        <v>782</v>
      </c>
      <c r="C403" s="256" t="s">
        <v>783</v>
      </c>
      <c r="D403" s="245" t="s">
        <v>293</v>
      </c>
      <c r="E403" s="246">
        <v>27</v>
      </c>
      <c r="F403" s="247"/>
      <c r="G403" s="248">
        <f>ROUND(E403*F403,2)</f>
        <v>0</v>
      </c>
      <c r="H403" s="231"/>
      <c r="I403" s="230">
        <f>ROUND(E403*H403,2)</f>
        <v>0</v>
      </c>
      <c r="J403" s="231"/>
      <c r="K403" s="230">
        <f>ROUND(E403*J403,2)</f>
        <v>0</v>
      </c>
      <c r="L403" s="230">
        <v>21</v>
      </c>
      <c r="M403" s="230">
        <f>G403*(1+L403/100)</f>
        <v>0</v>
      </c>
      <c r="N403" s="229">
        <v>3.6839999999999998E-2</v>
      </c>
      <c r="O403" s="229">
        <f>ROUND(E403*N403,2)</f>
        <v>0.99</v>
      </c>
      <c r="P403" s="229">
        <v>0</v>
      </c>
      <c r="Q403" s="229">
        <f>ROUND(E403*P403,2)</f>
        <v>0</v>
      </c>
      <c r="R403" s="230"/>
      <c r="S403" s="230" t="s">
        <v>207</v>
      </c>
      <c r="T403" s="230" t="s">
        <v>208</v>
      </c>
      <c r="U403" s="230">
        <v>1.75</v>
      </c>
      <c r="V403" s="230">
        <f>ROUND(E403*U403,2)</f>
        <v>47.25</v>
      </c>
      <c r="W403" s="230"/>
      <c r="X403" s="230" t="s">
        <v>209</v>
      </c>
      <c r="Y403" s="230" t="s">
        <v>210</v>
      </c>
      <c r="Z403" s="210"/>
      <c r="AA403" s="210"/>
      <c r="AB403" s="210"/>
      <c r="AC403" s="210"/>
      <c r="AD403" s="210"/>
      <c r="AE403" s="210"/>
      <c r="AF403" s="210"/>
      <c r="AG403" s="210" t="s">
        <v>211</v>
      </c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  <c r="BH403" s="210"/>
    </row>
    <row r="404" spans="1:60" outlineLevel="2" x14ac:dyDescent="0.2">
      <c r="A404" s="227"/>
      <c r="B404" s="228"/>
      <c r="C404" s="257" t="s">
        <v>784</v>
      </c>
      <c r="D404" s="232"/>
      <c r="E404" s="233">
        <v>27</v>
      </c>
      <c r="F404" s="230"/>
      <c r="G404" s="230"/>
      <c r="H404" s="230"/>
      <c r="I404" s="230"/>
      <c r="J404" s="230"/>
      <c r="K404" s="230"/>
      <c r="L404" s="230"/>
      <c r="M404" s="230"/>
      <c r="N404" s="229"/>
      <c r="O404" s="229"/>
      <c r="P404" s="229"/>
      <c r="Q404" s="229"/>
      <c r="R404" s="230"/>
      <c r="S404" s="230"/>
      <c r="T404" s="230"/>
      <c r="U404" s="230"/>
      <c r="V404" s="230"/>
      <c r="W404" s="230"/>
      <c r="X404" s="230"/>
      <c r="Y404" s="230"/>
      <c r="Z404" s="210"/>
      <c r="AA404" s="210"/>
      <c r="AB404" s="210"/>
      <c r="AC404" s="210"/>
      <c r="AD404" s="210"/>
      <c r="AE404" s="210"/>
      <c r="AF404" s="210"/>
      <c r="AG404" s="210" t="s">
        <v>213</v>
      </c>
      <c r="AH404" s="210">
        <v>0</v>
      </c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  <c r="BH404" s="210"/>
    </row>
    <row r="405" spans="1:60" x14ac:dyDescent="0.2">
      <c r="A405" s="236" t="s">
        <v>202</v>
      </c>
      <c r="B405" s="237" t="s">
        <v>121</v>
      </c>
      <c r="C405" s="255" t="s">
        <v>122</v>
      </c>
      <c r="D405" s="238"/>
      <c r="E405" s="239"/>
      <c r="F405" s="240"/>
      <c r="G405" s="241">
        <f>SUMIF(AG406:AG406,"&lt;&gt;NOR",G406:G406)</f>
        <v>0</v>
      </c>
      <c r="H405" s="235"/>
      <c r="I405" s="235">
        <f>SUM(I406:I406)</f>
        <v>0</v>
      </c>
      <c r="J405" s="235"/>
      <c r="K405" s="235">
        <f>SUM(K406:K406)</f>
        <v>0</v>
      </c>
      <c r="L405" s="235"/>
      <c r="M405" s="235">
        <f>SUM(M406:M406)</f>
        <v>0</v>
      </c>
      <c r="N405" s="234"/>
      <c r="O405" s="234">
        <f>SUM(O406:O406)</f>
        <v>0</v>
      </c>
      <c r="P405" s="234"/>
      <c r="Q405" s="234">
        <f>SUM(Q406:Q406)</f>
        <v>0</v>
      </c>
      <c r="R405" s="235"/>
      <c r="S405" s="235"/>
      <c r="T405" s="235"/>
      <c r="U405" s="235"/>
      <c r="V405" s="235">
        <f>SUM(V406:V406)</f>
        <v>1214.45</v>
      </c>
      <c r="W405" s="235"/>
      <c r="X405" s="235"/>
      <c r="Y405" s="235"/>
      <c r="AG405" t="s">
        <v>203</v>
      </c>
    </row>
    <row r="406" spans="1:60" outlineLevel="1" x14ac:dyDescent="0.2">
      <c r="A406" s="249">
        <v>122</v>
      </c>
      <c r="B406" s="250" t="s">
        <v>785</v>
      </c>
      <c r="C406" s="258" t="s">
        <v>786</v>
      </c>
      <c r="D406" s="251" t="s">
        <v>337</v>
      </c>
      <c r="E406" s="252">
        <v>641.88810000000001</v>
      </c>
      <c r="F406" s="253"/>
      <c r="G406" s="254">
        <f>ROUND(E406*F406,2)</f>
        <v>0</v>
      </c>
      <c r="H406" s="231"/>
      <c r="I406" s="230">
        <f>ROUND(E406*H406,2)</f>
        <v>0</v>
      </c>
      <c r="J406" s="231"/>
      <c r="K406" s="230">
        <f>ROUND(E406*J406,2)</f>
        <v>0</v>
      </c>
      <c r="L406" s="230">
        <v>21</v>
      </c>
      <c r="M406" s="230">
        <f>G406*(1+L406/100)</f>
        <v>0</v>
      </c>
      <c r="N406" s="229">
        <v>0</v>
      </c>
      <c r="O406" s="229">
        <f>ROUND(E406*N406,2)</f>
        <v>0</v>
      </c>
      <c r="P406" s="229">
        <v>0</v>
      </c>
      <c r="Q406" s="229">
        <f>ROUND(E406*P406,2)</f>
        <v>0</v>
      </c>
      <c r="R406" s="230"/>
      <c r="S406" s="230" t="s">
        <v>207</v>
      </c>
      <c r="T406" s="230" t="s">
        <v>208</v>
      </c>
      <c r="U406" s="230">
        <v>1.8919999999999999</v>
      </c>
      <c r="V406" s="230">
        <f>ROUND(E406*U406,2)</f>
        <v>1214.45</v>
      </c>
      <c r="W406" s="230"/>
      <c r="X406" s="230" t="s">
        <v>787</v>
      </c>
      <c r="Y406" s="230" t="s">
        <v>210</v>
      </c>
      <c r="Z406" s="210"/>
      <c r="AA406" s="210"/>
      <c r="AB406" s="210"/>
      <c r="AC406" s="210"/>
      <c r="AD406" s="210"/>
      <c r="AE406" s="210"/>
      <c r="AF406" s="210"/>
      <c r="AG406" s="210" t="s">
        <v>788</v>
      </c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</row>
    <row r="407" spans="1:60" x14ac:dyDescent="0.2">
      <c r="A407" s="236" t="s">
        <v>202</v>
      </c>
      <c r="B407" s="237" t="s">
        <v>123</v>
      </c>
      <c r="C407" s="255" t="s">
        <v>124</v>
      </c>
      <c r="D407" s="238"/>
      <c r="E407" s="239"/>
      <c r="F407" s="240"/>
      <c r="G407" s="241">
        <f>SUMIF(AG408:AG456,"&lt;&gt;NOR",G408:G456)</f>
        <v>0</v>
      </c>
      <c r="H407" s="235"/>
      <c r="I407" s="235">
        <f>SUM(I408:I456)</f>
        <v>0</v>
      </c>
      <c r="J407" s="235"/>
      <c r="K407" s="235">
        <f>SUM(K408:K456)</f>
        <v>0</v>
      </c>
      <c r="L407" s="235"/>
      <c r="M407" s="235">
        <f>SUM(M408:M456)</f>
        <v>0</v>
      </c>
      <c r="N407" s="234"/>
      <c r="O407" s="234">
        <f>SUM(O408:O456)</f>
        <v>2.0500000000000003</v>
      </c>
      <c r="P407" s="234"/>
      <c r="Q407" s="234">
        <f>SUM(Q408:Q456)</f>
        <v>0</v>
      </c>
      <c r="R407" s="235"/>
      <c r="S407" s="235"/>
      <c r="T407" s="235"/>
      <c r="U407" s="235"/>
      <c r="V407" s="235">
        <f>SUM(V408:V456)</f>
        <v>137.54</v>
      </c>
      <c r="W407" s="235"/>
      <c r="X407" s="235"/>
      <c r="Y407" s="235"/>
      <c r="AG407" t="s">
        <v>203</v>
      </c>
    </row>
    <row r="408" spans="1:60" ht="33.75" outlineLevel="1" x14ac:dyDescent="0.2">
      <c r="A408" s="243">
        <v>123</v>
      </c>
      <c r="B408" s="244" t="s">
        <v>789</v>
      </c>
      <c r="C408" s="256" t="s">
        <v>790</v>
      </c>
      <c r="D408" s="245" t="s">
        <v>230</v>
      </c>
      <c r="E408" s="246">
        <v>61.588000000000001</v>
      </c>
      <c r="F408" s="247"/>
      <c r="G408" s="248">
        <f>ROUND(E408*F408,2)</f>
        <v>0</v>
      </c>
      <c r="H408" s="231"/>
      <c r="I408" s="230">
        <f>ROUND(E408*H408,2)</f>
        <v>0</v>
      </c>
      <c r="J408" s="231"/>
      <c r="K408" s="230">
        <f>ROUND(E408*J408,2)</f>
        <v>0</v>
      </c>
      <c r="L408" s="230">
        <v>21</v>
      </c>
      <c r="M408" s="230">
        <f>G408*(1+L408/100)</f>
        <v>0</v>
      </c>
      <c r="N408" s="229">
        <v>3.3E-4</v>
      </c>
      <c r="O408" s="229">
        <f>ROUND(E408*N408,2)</f>
        <v>0.02</v>
      </c>
      <c r="P408" s="229">
        <v>0</v>
      </c>
      <c r="Q408" s="229">
        <f>ROUND(E408*P408,2)</f>
        <v>0</v>
      </c>
      <c r="R408" s="230"/>
      <c r="S408" s="230" t="s">
        <v>207</v>
      </c>
      <c r="T408" s="230" t="s">
        <v>208</v>
      </c>
      <c r="U408" s="230">
        <v>2.75E-2</v>
      </c>
      <c r="V408" s="230">
        <f>ROUND(E408*U408,2)</f>
        <v>1.69</v>
      </c>
      <c r="W408" s="230"/>
      <c r="X408" s="230" t="s">
        <v>209</v>
      </c>
      <c r="Y408" s="230" t="s">
        <v>210</v>
      </c>
      <c r="Z408" s="210"/>
      <c r="AA408" s="210"/>
      <c r="AB408" s="210"/>
      <c r="AC408" s="210"/>
      <c r="AD408" s="210"/>
      <c r="AE408" s="210"/>
      <c r="AF408" s="210"/>
      <c r="AG408" s="210" t="s">
        <v>211</v>
      </c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</row>
    <row r="409" spans="1:60" ht="22.5" outlineLevel="2" x14ac:dyDescent="0.2">
      <c r="A409" s="227"/>
      <c r="B409" s="228"/>
      <c r="C409" s="257" t="s">
        <v>791</v>
      </c>
      <c r="D409" s="232"/>
      <c r="E409" s="233">
        <v>46.332000000000001</v>
      </c>
      <c r="F409" s="230"/>
      <c r="G409" s="230"/>
      <c r="H409" s="230"/>
      <c r="I409" s="230"/>
      <c r="J409" s="230"/>
      <c r="K409" s="230"/>
      <c r="L409" s="230"/>
      <c r="M409" s="230"/>
      <c r="N409" s="229"/>
      <c r="O409" s="229"/>
      <c r="P409" s="229"/>
      <c r="Q409" s="229"/>
      <c r="R409" s="230"/>
      <c r="S409" s="230"/>
      <c r="T409" s="230"/>
      <c r="U409" s="230"/>
      <c r="V409" s="230"/>
      <c r="W409" s="230"/>
      <c r="X409" s="230"/>
      <c r="Y409" s="230"/>
      <c r="Z409" s="210"/>
      <c r="AA409" s="210"/>
      <c r="AB409" s="210"/>
      <c r="AC409" s="210"/>
      <c r="AD409" s="210"/>
      <c r="AE409" s="210"/>
      <c r="AF409" s="210"/>
      <c r="AG409" s="210" t="s">
        <v>213</v>
      </c>
      <c r="AH409" s="210">
        <v>0</v>
      </c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</row>
    <row r="410" spans="1:60" ht="22.5" outlineLevel="3" x14ac:dyDescent="0.2">
      <c r="A410" s="227"/>
      <c r="B410" s="228"/>
      <c r="C410" s="257" t="s">
        <v>792</v>
      </c>
      <c r="D410" s="232"/>
      <c r="E410" s="233">
        <v>14.256</v>
      </c>
      <c r="F410" s="230"/>
      <c r="G410" s="230"/>
      <c r="H410" s="230"/>
      <c r="I410" s="230"/>
      <c r="J410" s="230"/>
      <c r="K410" s="230"/>
      <c r="L410" s="230"/>
      <c r="M410" s="230"/>
      <c r="N410" s="229"/>
      <c r="O410" s="229"/>
      <c r="P410" s="229"/>
      <c r="Q410" s="229"/>
      <c r="R410" s="230"/>
      <c r="S410" s="230"/>
      <c r="T410" s="230"/>
      <c r="U410" s="230"/>
      <c r="V410" s="230"/>
      <c r="W410" s="230"/>
      <c r="X410" s="230"/>
      <c r="Y410" s="230"/>
      <c r="Z410" s="210"/>
      <c r="AA410" s="210"/>
      <c r="AB410" s="210"/>
      <c r="AC410" s="210"/>
      <c r="AD410" s="210"/>
      <c r="AE410" s="210"/>
      <c r="AF410" s="210"/>
      <c r="AG410" s="210" t="s">
        <v>213</v>
      </c>
      <c r="AH410" s="210">
        <v>0</v>
      </c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</row>
    <row r="411" spans="1:60" outlineLevel="3" x14ac:dyDescent="0.2">
      <c r="A411" s="227"/>
      <c r="B411" s="228"/>
      <c r="C411" s="257" t="s">
        <v>793</v>
      </c>
      <c r="D411" s="232"/>
      <c r="E411" s="233">
        <v>1</v>
      </c>
      <c r="F411" s="230"/>
      <c r="G411" s="230"/>
      <c r="H411" s="230"/>
      <c r="I411" s="230"/>
      <c r="J411" s="230"/>
      <c r="K411" s="230"/>
      <c r="L411" s="230"/>
      <c r="M411" s="230"/>
      <c r="N411" s="229"/>
      <c r="O411" s="229"/>
      <c r="P411" s="229"/>
      <c r="Q411" s="229"/>
      <c r="R411" s="230"/>
      <c r="S411" s="230"/>
      <c r="T411" s="230"/>
      <c r="U411" s="230"/>
      <c r="V411" s="230"/>
      <c r="W411" s="230"/>
      <c r="X411" s="230"/>
      <c r="Y411" s="230"/>
      <c r="Z411" s="210"/>
      <c r="AA411" s="210"/>
      <c r="AB411" s="210"/>
      <c r="AC411" s="210"/>
      <c r="AD411" s="210"/>
      <c r="AE411" s="210"/>
      <c r="AF411" s="210"/>
      <c r="AG411" s="210" t="s">
        <v>213</v>
      </c>
      <c r="AH411" s="210">
        <v>0</v>
      </c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</row>
    <row r="412" spans="1:60" ht="33.75" outlineLevel="1" x14ac:dyDescent="0.2">
      <c r="A412" s="243">
        <v>124</v>
      </c>
      <c r="B412" s="244" t="s">
        <v>794</v>
      </c>
      <c r="C412" s="256" t="s">
        <v>795</v>
      </c>
      <c r="D412" s="245" t="s">
        <v>230</v>
      </c>
      <c r="E412" s="246">
        <v>62.027999999999999</v>
      </c>
      <c r="F412" s="247"/>
      <c r="G412" s="248">
        <f>ROUND(E412*F412,2)</f>
        <v>0</v>
      </c>
      <c r="H412" s="231"/>
      <c r="I412" s="230">
        <f>ROUND(E412*H412,2)</f>
        <v>0</v>
      </c>
      <c r="J412" s="231"/>
      <c r="K412" s="230">
        <f>ROUND(E412*J412,2)</f>
        <v>0</v>
      </c>
      <c r="L412" s="230">
        <v>21</v>
      </c>
      <c r="M412" s="230">
        <f>G412*(1+L412/100)</f>
        <v>0</v>
      </c>
      <c r="N412" s="229">
        <v>5.5900000000000004E-3</v>
      </c>
      <c r="O412" s="229">
        <f>ROUND(E412*N412,2)</f>
        <v>0.35</v>
      </c>
      <c r="P412" s="229">
        <v>0</v>
      </c>
      <c r="Q412" s="229">
        <f>ROUND(E412*P412,2)</f>
        <v>0</v>
      </c>
      <c r="R412" s="230"/>
      <c r="S412" s="230" t="s">
        <v>207</v>
      </c>
      <c r="T412" s="230" t="s">
        <v>208</v>
      </c>
      <c r="U412" s="230">
        <v>0.22991</v>
      </c>
      <c r="V412" s="230">
        <f>ROUND(E412*U412,2)</f>
        <v>14.26</v>
      </c>
      <c r="W412" s="230"/>
      <c r="X412" s="230" t="s">
        <v>209</v>
      </c>
      <c r="Y412" s="230" t="s">
        <v>210</v>
      </c>
      <c r="Z412" s="210"/>
      <c r="AA412" s="210"/>
      <c r="AB412" s="210"/>
      <c r="AC412" s="210"/>
      <c r="AD412" s="210"/>
      <c r="AE412" s="210"/>
      <c r="AF412" s="210"/>
      <c r="AG412" s="210" t="s">
        <v>211</v>
      </c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</row>
    <row r="413" spans="1:60" ht="22.5" outlineLevel="2" x14ac:dyDescent="0.2">
      <c r="A413" s="227"/>
      <c r="B413" s="228"/>
      <c r="C413" s="257" t="s">
        <v>791</v>
      </c>
      <c r="D413" s="232"/>
      <c r="E413" s="233">
        <v>46.332000000000001</v>
      </c>
      <c r="F413" s="230"/>
      <c r="G413" s="230"/>
      <c r="H413" s="230"/>
      <c r="I413" s="230"/>
      <c r="J413" s="230"/>
      <c r="K413" s="230"/>
      <c r="L413" s="230"/>
      <c r="M413" s="230"/>
      <c r="N413" s="229"/>
      <c r="O413" s="229"/>
      <c r="P413" s="229"/>
      <c r="Q413" s="229"/>
      <c r="R413" s="230"/>
      <c r="S413" s="230"/>
      <c r="T413" s="230"/>
      <c r="U413" s="230"/>
      <c r="V413" s="230"/>
      <c r="W413" s="230"/>
      <c r="X413" s="230"/>
      <c r="Y413" s="230"/>
      <c r="Z413" s="210"/>
      <c r="AA413" s="210"/>
      <c r="AB413" s="210"/>
      <c r="AC413" s="210"/>
      <c r="AD413" s="210"/>
      <c r="AE413" s="210"/>
      <c r="AF413" s="210"/>
      <c r="AG413" s="210" t="s">
        <v>213</v>
      </c>
      <c r="AH413" s="210">
        <v>0</v>
      </c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</row>
    <row r="414" spans="1:60" ht="22.5" outlineLevel="3" x14ac:dyDescent="0.2">
      <c r="A414" s="227"/>
      <c r="B414" s="228"/>
      <c r="C414" s="257" t="s">
        <v>792</v>
      </c>
      <c r="D414" s="232"/>
      <c r="E414" s="233">
        <v>14.256</v>
      </c>
      <c r="F414" s="230"/>
      <c r="G414" s="230"/>
      <c r="H414" s="230"/>
      <c r="I414" s="230"/>
      <c r="J414" s="230"/>
      <c r="K414" s="230"/>
      <c r="L414" s="230"/>
      <c r="M414" s="230"/>
      <c r="N414" s="229"/>
      <c r="O414" s="229"/>
      <c r="P414" s="229"/>
      <c r="Q414" s="229"/>
      <c r="R414" s="230"/>
      <c r="S414" s="230"/>
      <c r="T414" s="230"/>
      <c r="U414" s="230"/>
      <c r="V414" s="230"/>
      <c r="W414" s="230"/>
      <c r="X414" s="230"/>
      <c r="Y414" s="230"/>
      <c r="Z414" s="210"/>
      <c r="AA414" s="210"/>
      <c r="AB414" s="210"/>
      <c r="AC414" s="210"/>
      <c r="AD414" s="210"/>
      <c r="AE414" s="210"/>
      <c r="AF414" s="210"/>
      <c r="AG414" s="210" t="s">
        <v>213</v>
      </c>
      <c r="AH414" s="210">
        <v>0</v>
      </c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</row>
    <row r="415" spans="1:60" outlineLevel="3" x14ac:dyDescent="0.2">
      <c r="A415" s="227"/>
      <c r="B415" s="228"/>
      <c r="C415" s="257" t="s">
        <v>796</v>
      </c>
      <c r="D415" s="232"/>
      <c r="E415" s="233">
        <v>1.44</v>
      </c>
      <c r="F415" s="230"/>
      <c r="G415" s="230"/>
      <c r="H415" s="230"/>
      <c r="I415" s="230"/>
      <c r="J415" s="230"/>
      <c r="K415" s="230"/>
      <c r="L415" s="230"/>
      <c r="M415" s="230"/>
      <c r="N415" s="229"/>
      <c r="O415" s="229"/>
      <c r="P415" s="229"/>
      <c r="Q415" s="229"/>
      <c r="R415" s="230"/>
      <c r="S415" s="230"/>
      <c r="T415" s="230"/>
      <c r="U415" s="230"/>
      <c r="V415" s="230"/>
      <c r="W415" s="230"/>
      <c r="X415" s="230"/>
      <c r="Y415" s="230"/>
      <c r="Z415" s="210"/>
      <c r="AA415" s="210"/>
      <c r="AB415" s="210"/>
      <c r="AC415" s="210"/>
      <c r="AD415" s="210"/>
      <c r="AE415" s="210"/>
      <c r="AF415" s="210"/>
      <c r="AG415" s="210" t="s">
        <v>213</v>
      </c>
      <c r="AH415" s="210">
        <v>0</v>
      </c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</row>
    <row r="416" spans="1:60" outlineLevel="1" x14ac:dyDescent="0.2">
      <c r="A416" s="243">
        <v>125</v>
      </c>
      <c r="B416" s="244" t="s">
        <v>797</v>
      </c>
      <c r="C416" s="256" t="s">
        <v>798</v>
      </c>
      <c r="D416" s="245" t="s">
        <v>230</v>
      </c>
      <c r="E416" s="246">
        <v>53.75</v>
      </c>
      <c r="F416" s="247"/>
      <c r="G416" s="248">
        <f>ROUND(E416*F416,2)</f>
        <v>0</v>
      </c>
      <c r="H416" s="231"/>
      <c r="I416" s="230">
        <f>ROUND(E416*H416,2)</f>
        <v>0</v>
      </c>
      <c r="J416" s="231"/>
      <c r="K416" s="230">
        <f>ROUND(E416*J416,2)</f>
        <v>0</v>
      </c>
      <c r="L416" s="230">
        <v>21</v>
      </c>
      <c r="M416" s="230">
        <f>G416*(1+L416/100)</f>
        <v>0</v>
      </c>
      <c r="N416" s="229">
        <v>1.15E-3</v>
      </c>
      <c r="O416" s="229">
        <f>ROUND(E416*N416,2)</f>
        <v>0.06</v>
      </c>
      <c r="P416" s="229">
        <v>0</v>
      </c>
      <c r="Q416" s="229">
        <f>ROUND(E416*P416,2)</f>
        <v>0</v>
      </c>
      <c r="R416" s="230"/>
      <c r="S416" s="230" t="s">
        <v>207</v>
      </c>
      <c r="T416" s="230" t="s">
        <v>208</v>
      </c>
      <c r="U416" s="230">
        <v>0.16</v>
      </c>
      <c r="V416" s="230">
        <f>ROUND(E416*U416,2)</f>
        <v>8.6</v>
      </c>
      <c r="W416" s="230"/>
      <c r="X416" s="230" t="s">
        <v>209</v>
      </c>
      <c r="Y416" s="230" t="s">
        <v>210</v>
      </c>
      <c r="Z416" s="210"/>
      <c r="AA416" s="210"/>
      <c r="AB416" s="210"/>
      <c r="AC416" s="210"/>
      <c r="AD416" s="210"/>
      <c r="AE416" s="210"/>
      <c r="AF416" s="210"/>
      <c r="AG416" s="210" t="s">
        <v>211</v>
      </c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</row>
    <row r="417" spans="1:60" outlineLevel="2" x14ac:dyDescent="0.2">
      <c r="A417" s="227"/>
      <c r="B417" s="228"/>
      <c r="C417" s="257" t="s">
        <v>470</v>
      </c>
      <c r="D417" s="232"/>
      <c r="E417" s="233">
        <v>53.75</v>
      </c>
      <c r="F417" s="230"/>
      <c r="G417" s="230"/>
      <c r="H417" s="230"/>
      <c r="I417" s="230"/>
      <c r="J417" s="230"/>
      <c r="K417" s="230"/>
      <c r="L417" s="230"/>
      <c r="M417" s="230"/>
      <c r="N417" s="229"/>
      <c r="O417" s="229"/>
      <c r="P417" s="229"/>
      <c r="Q417" s="229"/>
      <c r="R417" s="230"/>
      <c r="S417" s="230"/>
      <c r="T417" s="230"/>
      <c r="U417" s="230"/>
      <c r="V417" s="230"/>
      <c r="W417" s="230"/>
      <c r="X417" s="230"/>
      <c r="Y417" s="230"/>
      <c r="Z417" s="210"/>
      <c r="AA417" s="210"/>
      <c r="AB417" s="210"/>
      <c r="AC417" s="210"/>
      <c r="AD417" s="210"/>
      <c r="AE417" s="210"/>
      <c r="AF417" s="210"/>
      <c r="AG417" s="210" t="s">
        <v>213</v>
      </c>
      <c r="AH417" s="210">
        <v>0</v>
      </c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</row>
    <row r="418" spans="1:60" ht="22.5" outlineLevel="1" x14ac:dyDescent="0.2">
      <c r="A418" s="243">
        <v>126</v>
      </c>
      <c r="B418" s="244" t="s">
        <v>799</v>
      </c>
      <c r="C418" s="256" t="s">
        <v>800</v>
      </c>
      <c r="D418" s="245" t="s">
        <v>293</v>
      </c>
      <c r="E418" s="246">
        <v>21.5</v>
      </c>
      <c r="F418" s="247"/>
      <c r="G418" s="248">
        <f>ROUND(E418*F418,2)</f>
        <v>0</v>
      </c>
      <c r="H418" s="231"/>
      <c r="I418" s="230">
        <f>ROUND(E418*H418,2)</f>
        <v>0</v>
      </c>
      <c r="J418" s="231"/>
      <c r="K418" s="230">
        <f>ROUND(E418*J418,2)</f>
        <v>0</v>
      </c>
      <c r="L418" s="230">
        <v>21</v>
      </c>
      <c r="M418" s="230">
        <f>G418*(1+L418/100)</f>
        <v>0</v>
      </c>
      <c r="N418" s="229">
        <v>3.3E-4</v>
      </c>
      <c r="O418" s="229">
        <f>ROUND(E418*N418,2)</f>
        <v>0.01</v>
      </c>
      <c r="P418" s="229">
        <v>0</v>
      </c>
      <c r="Q418" s="229">
        <f>ROUND(E418*P418,2)</f>
        <v>0</v>
      </c>
      <c r="R418" s="230"/>
      <c r="S418" s="230" t="s">
        <v>207</v>
      </c>
      <c r="T418" s="230" t="s">
        <v>208</v>
      </c>
      <c r="U418" s="230">
        <v>0.1</v>
      </c>
      <c r="V418" s="230">
        <f>ROUND(E418*U418,2)</f>
        <v>2.15</v>
      </c>
      <c r="W418" s="230"/>
      <c r="X418" s="230" t="s">
        <v>209</v>
      </c>
      <c r="Y418" s="230" t="s">
        <v>210</v>
      </c>
      <c r="Z418" s="210"/>
      <c r="AA418" s="210"/>
      <c r="AB418" s="210"/>
      <c r="AC418" s="210"/>
      <c r="AD418" s="210"/>
      <c r="AE418" s="210"/>
      <c r="AF418" s="210"/>
      <c r="AG418" s="210" t="s">
        <v>211</v>
      </c>
      <c r="AH418" s="210"/>
      <c r="AI418" s="210"/>
      <c r="AJ418" s="210"/>
      <c r="AK418" s="210"/>
      <c r="AL418" s="210"/>
      <c r="AM418" s="210"/>
      <c r="AN418" s="210"/>
      <c r="AO418" s="210"/>
      <c r="AP418" s="210"/>
      <c r="AQ418" s="210"/>
      <c r="AR418" s="210"/>
      <c r="AS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F418" s="210"/>
      <c r="BG418" s="210"/>
      <c r="BH418" s="210"/>
    </row>
    <row r="419" spans="1:60" outlineLevel="2" x14ac:dyDescent="0.2">
      <c r="A419" s="227"/>
      <c r="B419" s="228"/>
      <c r="C419" s="257" t="s">
        <v>801</v>
      </c>
      <c r="D419" s="232"/>
      <c r="E419" s="233">
        <v>21.5</v>
      </c>
      <c r="F419" s="230"/>
      <c r="G419" s="230"/>
      <c r="H419" s="230"/>
      <c r="I419" s="230"/>
      <c r="J419" s="230"/>
      <c r="K419" s="230"/>
      <c r="L419" s="230"/>
      <c r="M419" s="230"/>
      <c r="N419" s="229"/>
      <c r="O419" s="229"/>
      <c r="P419" s="229"/>
      <c r="Q419" s="229"/>
      <c r="R419" s="230"/>
      <c r="S419" s="230"/>
      <c r="T419" s="230"/>
      <c r="U419" s="230"/>
      <c r="V419" s="230"/>
      <c r="W419" s="230"/>
      <c r="X419" s="230"/>
      <c r="Y419" s="230"/>
      <c r="Z419" s="210"/>
      <c r="AA419" s="210"/>
      <c r="AB419" s="210"/>
      <c r="AC419" s="210"/>
      <c r="AD419" s="210"/>
      <c r="AE419" s="210"/>
      <c r="AF419" s="210"/>
      <c r="AG419" s="210" t="s">
        <v>213</v>
      </c>
      <c r="AH419" s="210">
        <v>0</v>
      </c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F419" s="210"/>
      <c r="BG419" s="210"/>
      <c r="BH419" s="210"/>
    </row>
    <row r="420" spans="1:60" ht="33.75" outlineLevel="1" x14ac:dyDescent="0.2">
      <c r="A420" s="243">
        <v>127</v>
      </c>
      <c r="B420" s="244" t="s">
        <v>789</v>
      </c>
      <c r="C420" s="256" t="s">
        <v>790</v>
      </c>
      <c r="D420" s="245" t="s">
        <v>230</v>
      </c>
      <c r="E420" s="246">
        <v>86</v>
      </c>
      <c r="F420" s="247"/>
      <c r="G420" s="248">
        <f>ROUND(E420*F420,2)</f>
        <v>0</v>
      </c>
      <c r="H420" s="231"/>
      <c r="I420" s="230">
        <f>ROUND(E420*H420,2)</f>
        <v>0</v>
      </c>
      <c r="J420" s="231"/>
      <c r="K420" s="230">
        <f>ROUND(E420*J420,2)</f>
        <v>0</v>
      </c>
      <c r="L420" s="230">
        <v>21</v>
      </c>
      <c r="M420" s="230">
        <f>G420*(1+L420/100)</f>
        <v>0</v>
      </c>
      <c r="N420" s="229">
        <v>3.3E-4</v>
      </c>
      <c r="O420" s="229">
        <f>ROUND(E420*N420,2)</f>
        <v>0.03</v>
      </c>
      <c r="P420" s="229">
        <v>0</v>
      </c>
      <c r="Q420" s="229">
        <f>ROUND(E420*P420,2)</f>
        <v>0</v>
      </c>
      <c r="R420" s="230"/>
      <c r="S420" s="230" t="s">
        <v>207</v>
      </c>
      <c r="T420" s="230" t="s">
        <v>208</v>
      </c>
      <c r="U420" s="230">
        <v>2.75E-2</v>
      </c>
      <c r="V420" s="230">
        <f>ROUND(E420*U420,2)</f>
        <v>2.37</v>
      </c>
      <c r="W420" s="230"/>
      <c r="X420" s="230" t="s">
        <v>209</v>
      </c>
      <c r="Y420" s="230" t="s">
        <v>210</v>
      </c>
      <c r="Z420" s="210"/>
      <c r="AA420" s="210"/>
      <c r="AB420" s="210"/>
      <c r="AC420" s="210"/>
      <c r="AD420" s="210"/>
      <c r="AE420" s="210"/>
      <c r="AF420" s="210"/>
      <c r="AG420" s="210" t="s">
        <v>211</v>
      </c>
      <c r="AH420" s="210"/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F420" s="210"/>
      <c r="BG420" s="210"/>
      <c r="BH420" s="210"/>
    </row>
    <row r="421" spans="1:60" outlineLevel="2" x14ac:dyDescent="0.2">
      <c r="A421" s="227"/>
      <c r="B421" s="228"/>
      <c r="C421" s="257" t="s">
        <v>802</v>
      </c>
      <c r="D421" s="232"/>
      <c r="E421" s="233">
        <v>86</v>
      </c>
      <c r="F421" s="230"/>
      <c r="G421" s="230"/>
      <c r="H421" s="230"/>
      <c r="I421" s="230"/>
      <c r="J421" s="230"/>
      <c r="K421" s="230"/>
      <c r="L421" s="230"/>
      <c r="M421" s="230"/>
      <c r="N421" s="229"/>
      <c r="O421" s="229"/>
      <c r="P421" s="229"/>
      <c r="Q421" s="229"/>
      <c r="R421" s="230"/>
      <c r="S421" s="230"/>
      <c r="T421" s="230"/>
      <c r="U421" s="230"/>
      <c r="V421" s="230"/>
      <c r="W421" s="230"/>
      <c r="X421" s="230"/>
      <c r="Y421" s="230"/>
      <c r="Z421" s="210"/>
      <c r="AA421" s="210"/>
      <c r="AB421" s="210"/>
      <c r="AC421" s="210"/>
      <c r="AD421" s="210"/>
      <c r="AE421" s="210"/>
      <c r="AF421" s="210"/>
      <c r="AG421" s="210" t="s">
        <v>213</v>
      </c>
      <c r="AH421" s="210">
        <v>0</v>
      </c>
      <c r="AI421" s="210"/>
      <c r="AJ421" s="210"/>
      <c r="AK421" s="210"/>
      <c r="AL421" s="210"/>
      <c r="AM421" s="210"/>
      <c r="AN421" s="210"/>
      <c r="AO421" s="210"/>
      <c r="AP421" s="210"/>
      <c r="AQ421" s="210"/>
      <c r="AR421" s="210"/>
      <c r="AS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F421" s="210"/>
      <c r="BG421" s="210"/>
      <c r="BH421" s="210"/>
    </row>
    <row r="422" spans="1:60" ht="33.75" outlineLevel="1" x14ac:dyDescent="0.2">
      <c r="A422" s="243">
        <v>128</v>
      </c>
      <c r="B422" s="244" t="s">
        <v>794</v>
      </c>
      <c r="C422" s="256" t="s">
        <v>795</v>
      </c>
      <c r="D422" s="245" t="s">
        <v>230</v>
      </c>
      <c r="E422" s="246">
        <v>98.9</v>
      </c>
      <c r="F422" s="247"/>
      <c r="G422" s="248">
        <f>ROUND(E422*F422,2)</f>
        <v>0</v>
      </c>
      <c r="H422" s="231"/>
      <c r="I422" s="230">
        <f>ROUND(E422*H422,2)</f>
        <v>0</v>
      </c>
      <c r="J422" s="231"/>
      <c r="K422" s="230">
        <f>ROUND(E422*J422,2)</f>
        <v>0</v>
      </c>
      <c r="L422" s="230">
        <v>21</v>
      </c>
      <c r="M422" s="230">
        <f>G422*(1+L422/100)</f>
        <v>0</v>
      </c>
      <c r="N422" s="229">
        <v>5.5900000000000004E-3</v>
      </c>
      <c r="O422" s="229">
        <f>ROUND(E422*N422,2)</f>
        <v>0.55000000000000004</v>
      </c>
      <c r="P422" s="229">
        <v>0</v>
      </c>
      <c r="Q422" s="229">
        <f>ROUND(E422*P422,2)</f>
        <v>0</v>
      </c>
      <c r="R422" s="230"/>
      <c r="S422" s="230" t="s">
        <v>207</v>
      </c>
      <c r="T422" s="230" t="s">
        <v>208</v>
      </c>
      <c r="U422" s="230">
        <v>0.22991</v>
      </c>
      <c r="V422" s="230">
        <f>ROUND(E422*U422,2)</f>
        <v>22.74</v>
      </c>
      <c r="W422" s="230"/>
      <c r="X422" s="230" t="s">
        <v>209</v>
      </c>
      <c r="Y422" s="230" t="s">
        <v>210</v>
      </c>
      <c r="Z422" s="210"/>
      <c r="AA422" s="210"/>
      <c r="AB422" s="210"/>
      <c r="AC422" s="210"/>
      <c r="AD422" s="210"/>
      <c r="AE422" s="210"/>
      <c r="AF422" s="210"/>
      <c r="AG422" s="210" t="s">
        <v>211</v>
      </c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</row>
    <row r="423" spans="1:60" outlineLevel="2" x14ac:dyDescent="0.2">
      <c r="A423" s="227"/>
      <c r="B423" s="228"/>
      <c r="C423" s="257" t="s">
        <v>802</v>
      </c>
      <c r="D423" s="232"/>
      <c r="E423" s="233">
        <v>86</v>
      </c>
      <c r="F423" s="230"/>
      <c r="G423" s="230"/>
      <c r="H423" s="230"/>
      <c r="I423" s="230"/>
      <c r="J423" s="230"/>
      <c r="K423" s="230"/>
      <c r="L423" s="230"/>
      <c r="M423" s="230"/>
      <c r="N423" s="229"/>
      <c r="O423" s="229"/>
      <c r="P423" s="229"/>
      <c r="Q423" s="229"/>
      <c r="R423" s="230"/>
      <c r="S423" s="230"/>
      <c r="T423" s="230"/>
      <c r="U423" s="230"/>
      <c r="V423" s="230"/>
      <c r="W423" s="230"/>
      <c r="X423" s="230"/>
      <c r="Y423" s="230"/>
      <c r="Z423" s="210"/>
      <c r="AA423" s="210"/>
      <c r="AB423" s="210"/>
      <c r="AC423" s="210"/>
      <c r="AD423" s="210"/>
      <c r="AE423" s="210"/>
      <c r="AF423" s="210"/>
      <c r="AG423" s="210" t="s">
        <v>213</v>
      </c>
      <c r="AH423" s="210">
        <v>0</v>
      </c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</row>
    <row r="424" spans="1:60" outlineLevel="3" x14ac:dyDescent="0.2">
      <c r="A424" s="227"/>
      <c r="B424" s="228"/>
      <c r="C424" s="268" t="s">
        <v>454</v>
      </c>
      <c r="D424" s="266"/>
      <c r="E424" s="267">
        <v>12.9</v>
      </c>
      <c r="F424" s="230"/>
      <c r="G424" s="230"/>
      <c r="H424" s="230"/>
      <c r="I424" s="230"/>
      <c r="J424" s="230"/>
      <c r="K424" s="230"/>
      <c r="L424" s="230"/>
      <c r="M424" s="230"/>
      <c r="N424" s="229"/>
      <c r="O424" s="229"/>
      <c r="P424" s="229"/>
      <c r="Q424" s="229"/>
      <c r="R424" s="230"/>
      <c r="S424" s="230"/>
      <c r="T424" s="230"/>
      <c r="U424" s="230"/>
      <c r="V424" s="230"/>
      <c r="W424" s="230"/>
      <c r="X424" s="230"/>
      <c r="Y424" s="230"/>
      <c r="Z424" s="210"/>
      <c r="AA424" s="210"/>
      <c r="AB424" s="210"/>
      <c r="AC424" s="210"/>
      <c r="AD424" s="210"/>
      <c r="AE424" s="210"/>
      <c r="AF424" s="210"/>
      <c r="AG424" s="210" t="s">
        <v>213</v>
      </c>
      <c r="AH424" s="210">
        <v>4</v>
      </c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</row>
    <row r="425" spans="1:60" ht="33.75" outlineLevel="1" x14ac:dyDescent="0.2">
      <c r="A425" s="243">
        <v>129</v>
      </c>
      <c r="B425" s="244" t="s">
        <v>803</v>
      </c>
      <c r="C425" s="256" t="s">
        <v>804</v>
      </c>
      <c r="D425" s="245" t="s">
        <v>230</v>
      </c>
      <c r="E425" s="246">
        <v>81.99</v>
      </c>
      <c r="F425" s="247"/>
      <c r="G425" s="248">
        <f>ROUND(E425*F425,2)</f>
        <v>0</v>
      </c>
      <c r="H425" s="231"/>
      <c r="I425" s="230">
        <f>ROUND(E425*H425,2)</f>
        <v>0</v>
      </c>
      <c r="J425" s="231"/>
      <c r="K425" s="230">
        <f>ROUND(E425*J425,2)</f>
        <v>0</v>
      </c>
      <c r="L425" s="230">
        <v>21</v>
      </c>
      <c r="M425" s="230">
        <f>G425*(1+L425/100)</f>
        <v>0</v>
      </c>
      <c r="N425" s="229">
        <v>5.1999999999999995E-4</v>
      </c>
      <c r="O425" s="229">
        <f>ROUND(E425*N425,2)</f>
        <v>0.04</v>
      </c>
      <c r="P425" s="229">
        <v>0</v>
      </c>
      <c r="Q425" s="229">
        <f>ROUND(E425*P425,2)</f>
        <v>0</v>
      </c>
      <c r="R425" s="230"/>
      <c r="S425" s="230" t="s">
        <v>207</v>
      </c>
      <c r="T425" s="230" t="s">
        <v>208</v>
      </c>
      <c r="U425" s="230">
        <v>4.9000000000000002E-2</v>
      </c>
      <c r="V425" s="230">
        <f>ROUND(E425*U425,2)</f>
        <v>4.0199999999999996</v>
      </c>
      <c r="W425" s="230"/>
      <c r="X425" s="230" t="s">
        <v>209</v>
      </c>
      <c r="Y425" s="230" t="s">
        <v>210</v>
      </c>
      <c r="Z425" s="210"/>
      <c r="AA425" s="210"/>
      <c r="AB425" s="210"/>
      <c r="AC425" s="210"/>
      <c r="AD425" s="210"/>
      <c r="AE425" s="210"/>
      <c r="AF425" s="210"/>
      <c r="AG425" s="210" t="s">
        <v>211</v>
      </c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</row>
    <row r="426" spans="1:60" outlineLevel="2" x14ac:dyDescent="0.2">
      <c r="A426" s="227"/>
      <c r="B426" s="228"/>
      <c r="C426" s="257" t="s">
        <v>805</v>
      </c>
      <c r="D426" s="232"/>
      <c r="E426" s="233">
        <v>47.3</v>
      </c>
      <c r="F426" s="230"/>
      <c r="G426" s="230"/>
      <c r="H426" s="230"/>
      <c r="I426" s="230"/>
      <c r="J426" s="230"/>
      <c r="K426" s="230"/>
      <c r="L426" s="230"/>
      <c r="M426" s="230"/>
      <c r="N426" s="229"/>
      <c r="O426" s="229"/>
      <c r="P426" s="229"/>
      <c r="Q426" s="229"/>
      <c r="R426" s="230"/>
      <c r="S426" s="230"/>
      <c r="T426" s="230"/>
      <c r="U426" s="230"/>
      <c r="V426" s="230"/>
      <c r="W426" s="230"/>
      <c r="X426" s="230"/>
      <c r="Y426" s="230"/>
      <c r="Z426" s="210"/>
      <c r="AA426" s="210"/>
      <c r="AB426" s="210"/>
      <c r="AC426" s="210"/>
      <c r="AD426" s="210"/>
      <c r="AE426" s="210"/>
      <c r="AF426" s="210"/>
      <c r="AG426" s="210" t="s">
        <v>213</v>
      </c>
      <c r="AH426" s="210">
        <v>0</v>
      </c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</row>
    <row r="427" spans="1:60" outlineLevel="3" x14ac:dyDescent="0.2">
      <c r="A427" s="227"/>
      <c r="B427" s="228"/>
      <c r="C427" s="257" t="s">
        <v>806</v>
      </c>
      <c r="D427" s="232"/>
      <c r="E427" s="233">
        <v>10.75</v>
      </c>
      <c r="F427" s="230"/>
      <c r="G427" s="230"/>
      <c r="H427" s="230"/>
      <c r="I427" s="230"/>
      <c r="J427" s="230"/>
      <c r="K427" s="230"/>
      <c r="L427" s="230"/>
      <c r="M427" s="230"/>
      <c r="N427" s="229"/>
      <c r="O427" s="229"/>
      <c r="P427" s="229"/>
      <c r="Q427" s="229"/>
      <c r="R427" s="230"/>
      <c r="S427" s="230"/>
      <c r="T427" s="230"/>
      <c r="U427" s="230"/>
      <c r="V427" s="230"/>
      <c r="W427" s="230"/>
      <c r="X427" s="230"/>
      <c r="Y427" s="230"/>
      <c r="Z427" s="210"/>
      <c r="AA427" s="210"/>
      <c r="AB427" s="210"/>
      <c r="AC427" s="210"/>
      <c r="AD427" s="210"/>
      <c r="AE427" s="210"/>
      <c r="AF427" s="210"/>
      <c r="AG427" s="210" t="s">
        <v>213</v>
      </c>
      <c r="AH427" s="210">
        <v>0</v>
      </c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</row>
    <row r="428" spans="1:60" outlineLevel="3" x14ac:dyDescent="0.2">
      <c r="A428" s="227"/>
      <c r="B428" s="228"/>
      <c r="C428" s="257" t="s">
        <v>807</v>
      </c>
      <c r="D428" s="232"/>
      <c r="E428" s="233">
        <v>23.94</v>
      </c>
      <c r="F428" s="230"/>
      <c r="G428" s="230"/>
      <c r="H428" s="230"/>
      <c r="I428" s="230"/>
      <c r="J428" s="230"/>
      <c r="K428" s="230"/>
      <c r="L428" s="230"/>
      <c r="M428" s="230"/>
      <c r="N428" s="229"/>
      <c r="O428" s="229"/>
      <c r="P428" s="229"/>
      <c r="Q428" s="229"/>
      <c r="R428" s="230"/>
      <c r="S428" s="230"/>
      <c r="T428" s="230"/>
      <c r="U428" s="230"/>
      <c r="V428" s="230"/>
      <c r="W428" s="230"/>
      <c r="X428" s="230"/>
      <c r="Y428" s="230"/>
      <c r="Z428" s="210"/>
      <c r="AA428" s="210"/>
      <c r="AB428" s="210"/>
      <c r="AC428" s="210"/>
      <c r="AD428" s="210"/>
      <c r="AE428" s="210"/>
      <c r="AF428" s="210"/>
      <c r="AG428" s="210" t="s">
        <v>213</v>
      </c>
      <c r="AH428" s="210">
        <v>0</v>
      </c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</row>
    <row r="429" spans="1:60" ht="33.75" outlineLevel="1" x14ac:dyDescent="0.2">
      <c r="A429" s="243">
        <v>130</v>
      </c>
      <c r="B429" s="244" t="s">
        <v>808</v>
      </c>
      <c r="C429" s="256" t="s">
        <v>809</v>
      </c>
      <c r="D429" s="245" t="s">
        <v>230</v>
      </c>
      <c r="E429" s="246">
        <v>94.288499999999999</v>
      </c>
      <c r="F429" s="247"/>
      <c r="G429" s="248">
        <f>ROUND(E429*F429,2)</f>
        <v>0</v>
      </c>
      <c r="H429" s="231"/>
      <c r="I429" s="230">
        <f>ROUND(E429*H429,2)</f>
        <v>0</v>
      </c>
      <c r="J429" s="231"/>
      <c r="K429" s="230">
        <f>ROUND(E429*J429,2)</f>
        <v>0</v>
      </c>
      <c r="L429" s="230">
        <v>21</v>
      </c>
      <c r="M429" s="230">
        <f>G429*(1+L429/100)</f>
        <v>0</v>
      </c>
      <c r="N429" s="229">
        <v>5.9800000000000001E-3</v>
      </c>
      <c r="O429" s="229">
        <f>ROUND(E429*N429,2)</f>
        <v>0.56000000000000005</v>
      </c>
      <c r="P429" s="229">
        <v>0</v>
      </c>
      <c r="Q429" s="229">
        <f>ROUND(E429*P429,2)</f>
        <v>0</v>
      </c>
      <c r="R429" s="230"/>
      <c r="S429" s="230" t="s">
        <v>207</v>
      </c>
      <c r="T429" s="230" t="s">
        <v>208</v>
      </c>
      <c r="U429" s="230">
        <v>0.26600000000000001</v>
      </c>
      <c r="V429" s="230">
        <f>ROUND(E429*U429,2)</f>
        <v>25.08</v>
      </c>
      <c r="W429" s="230"/>
      <c r="X429" s="230" t="s">
        <v>209</v>
      </c>
      <c r="Y429" s="230" t="s">
        <v>210</v>
      </c>
      <c r="Z429" s="210"/>
      <c r="AA429" s="210"/>
      <c r="AB429" s="210"/>
      <c r="AC429" s="210"/>
      <c r="AD429" s="210"/>
      <c r="AE429" s="210"/>
      <c r="AF429" s="210"/>
      <c r="AG429" s="210" t="s">
        <v>211</v>
      </c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</row>
    <row r="430" spans="1:60" outlineLevel="2" x14ac:dyDescent="0.2">
      <c r="A430" s="227"/>
      <c r="B430" s="228"/>
      <c r="C430" s="257" t="s">
        <v>805</v>
      </c>
      <c r="D430" s="232"/>
      <c r="E430" s="233">
        <v>47.3</v>
      </c>
      <c r="F430" s="230"/>
      <c r="G430" s="230"/>
      <c r="H430" s="230"/>
      <c r="I430" s="230"/>
      <c r="J430" s="230"/>
      <c r="K430" s="230"/>
      <c r="L430" s="230"/>
      <c r="M430" s="230"/>
      <c r="N430" s="229"/>
      <c r="O430" s="229"/>
      <c r="P430" s="229"/>
      <c r="Q430" s="229"/>
      <c r="R430" s="230"/>
      <c r="S430" s="230"/>
      <c r="T430" s="230"/>
      <c r="U430" s="230"/>
      <c r="V430" s="230"/>
      <c r="W430" s="230"/>
      <c r="X430" s="230"/>
      <c r="Y430" s="230"/>
      <c r="Z430" s="210"/>
      <c r="AA430" s="210"/>
      <c r="AB430" s="210"/>
      <c r="AC430" s="210"/>
      <c r="AD430" s="210"/>
      <c r="AE430" s="210"/>
      <c r="AF430" s="210"/>
      <c r="AG430" s="210" t="s">
        <v>213</v>
      </c>
      <c r="AH430" s="210">
        <v>0</v>
      </c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</row>
    <row r="431" spans="1:60" outlineLevel="3" x14ac:dyDescent="0.2">
      <c r="A431" s="227"/>
      <c r="B431" s="228"/>
      <c r="C431" s="257" t="s">
        <v>806</v>
      </c>
      <c r="D431" s="232"/>
      <c r="E431" s="233">
        <v>10.75</v>
      </c>
      <c r="F431" s="230"/>
      <c r="G431" s="230"/>
      <c r="H431" s="230"/>
      <c r="I431" s="230"/>
      <c r="J431" s="230"/>
      <c r="K431" s="230"/>
      <c r="L431" s="230"/>
      <c r="M431" s="230"/>
      <c r="N431" s="229"/>
      <c r="O431" s="229"/>
      <c r="P431" s="229"/>
      <c r="Q431" s="229"/>
      <c r="R431" s="230"/>
      <c r="S431" s="230"/>
      <c r="T431" s="230"/>
      <c r="U431" s="230"/>
      <c r="V431" s="230"/>
      <c r="W431" s="230"/>
      <c r="X431" s="230"/>
      <c r="Y431" s="230"/>
      <c r="Z431" s="210"/>
      <c r="AA431" s="210"/>
      <c r="AB431" s="210"/>
      <c r="AC431" s="210"/>
      <c r="AD431" s="210"/>
      <c r="AE431" s="210"/>
      <c r="AF431" s="210"/>
      <c r="AG431" s="210" t="s">
        <v>213</v>
      </c>
      <c r="AH431" s="210">
        <v>0</v>
      </c>
      <c r="AI431" s="210"/>
      <c r="AJ431" s="210"/>
      <c r="AK431" s="210"/>
      <c r="AL431" s="210"/>
      <c r="AM431" s="210"/>
      <c r="AN431" s="210"/>
      <c r="AO431" s="210"/>
      <c r="AP431" s="210"/>
      <c r="AQ431" s="210"/>
      <c r="AR431" s="210"/>
      <c r="AS431" s="210"/>
      <c r="AT431" s="210"/>
      <c r="AU431" s="210"/>
      <c r="AV431" s="210"/>
      <c r="AW431" s="210"/>
      <c r="AX431" s="210"/>
      <c r="AY431" s="210"/>
      <c r="AZ431" s="210"/>
      <c r="BA431" s="210"/>
      <c r="BB431" s="210"/>
      <c r="BC431" s="210"/>
      <c r="BD431" s="210"/>
      <c r="BE431" s="210"/>
      <c r="BF431" s="210"/>
      <c r="BG431" s="210"/>
      <c r="BH431" s="210"/>
    </row>
    <row r="432" spans="1:60" outlineLevel="3" x14ac:dyDescent="0.2">
      <c r="A432" s="227"/>
      <c r="B432" s="228"/>
      <c r="C432" s="257" t="s">
        <v>807</v>
      </c>
      <c r="D432" s="232"/>
      <c r="E432" s="233">
        <v>23.94</v>
      </c>
      <c r="F432" s="230"/>
      <c r="G432" s="230"/>
      <c r="H432" s="230"/>
      <c r="I432" s="230"/>
      <c r="J432" s="230"/>
      <c r="K432" s="230"/>
      <c r="L432" s="230"/>
      <c r="M432" s="230"/>
      <c r="N432" s="229"/>
      <c r="O432" s="229"/>
      <c r="P432" s="229"/>
      <c r="Q432" s="229"/>
      <c r="R432" s="230"/>
      <c r="S432" s="230"/>
      <c r="T432" s="230"/>
      <c r="U432" s="230"/>
      <c r="V432" s="230"/>
      <c r="W432" s="230"/>
      <c r="X432" s="230"/>
      <c r="Y432" s="230"/>
      <c r="Z432" s="210"/>
      <c r="AA432" s="210"/>
      <c r="AB432" s="210"/>
      <c r="AC432" s="210"/>
      <c r="AD432" s="210"/>
      <c r="AE432" s="210"/>
      <c r="AF432" s="210"/>
      <c r="AG432" s="210" t="s">
        <v>213</v>
      </c>
      <c r="AH432" s="210">
        <v>0</v>
      </c>
      <c r="AI432" s="210"/>
      <c r="AJ432" s="210"/>
      <c r="AK432" s="210"/>
      <c r="AL432" s="210"/>
      <c r="AM432" s="210"/>
      <c r="AN432" s="210"/>
      <c r="AO432" s="210"/>
      <c r="AP432" s="210"/>
      <c r="AQ432" s="210"/>
      <c r="AR432" s="210"/>
      <c r="AS432" s="210"/>
      <c r="AT432" s="210"/>
      <c r="AU432" s="210"/>
      <c r="AV432" s="210"/>
      <c r="AW432" s="210"/>
      <c r="AX432" s="210"/>
      <c r="AY432" s="210"/>
      <c r="AZ432" s="210"/>
      <c r="BA432" s="210"/>
      <c r="BB432" s="210"/>
      <c r="BC432" s="210"/>
      <c r="BD432" s="210"/>
      <c r="BE432" s="210"/>
      <c r="BF432" s="210"/>
      <c r="BG432" s="210"/>
      <c r="BH432" s="210"/>
    </row>
    <row r="433" spans="1:60" outlineLevel="3" x14ac:dyDescent="0.2">
      <c r="A433" s="227"/>
      <c r="B433" s="228"/>
      <c r="C433" s="268" t="s">
        <v>454</v>
      </c>
      <c r="D433" s="266"/>
      <c r="E433" s="267">
        <v>12.298500000000001</v>
      </c>
      <c r="F433" s="230"/>
      <c r="G433" s="230"/>
      <c r="H433" s="230"/>
      <c r="I433" s="230"/>
      <c r="J433" s="230"/>
      <c r="K433" s="230"/>
      <c r="L433" s="230"/>
      <c r="M433" s="230"/>
      <c r="N433" s="229"/>
      <c r="O433" s="229"/>
      <c r="P433" s="229"/>
      <c r="Q433" s="229"/>
      <c r="R433" s="230"/>
      <c r="S433" s="230"/>
      <c r="T433" s="230"/>
      <c r="U433" s="230"/>
      <c r="V433" s="230"/>
      <c r="W433" s="230"/>
      <c r="X433" s="230"/>
      <c r="Y433" s="230"/>
      <c r="Z433" s="210"/>
      <c r="AA433" s="210"/>
      <c r="AB433" s="210"/>
      <c r="AC433" s="210"/>
      <c r="AD433" s="210"/>
      <c r="AE433" s="210"/>
      <c r="AF433" s="210"/>
      <c r="AG433" s="210" t="s">
        <v>213</v>
      </c>
      <c r="AH433" s="210">
        <v>4</v>
      </c>
      <c r="AI433" s="210"/>
      <c r="AJ433" s="210"/>
      <c r="AK433" s="210"/>
      <c r="AL433" s="210"/>
      <c r="AM433" s="210"/>
      <c r="AN433" s="210"/>
      <c r="AO433" s="210"/>
      <c r="AP433" s="210"/>
      <c r="AQ433" s="210"/>
      <c r="AR433" s="210"/>
      <c r="AS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F433" s="210"/>
      <c r="BG433" s="210"/>
      <c r="BH433" s="210"/>
    </row>
    <row r="434" spans="1:60" ht="22.5" outlineLevel="1" x14ac:dyDescent="0.2">
      <c r="A434" s="243">
        <v>131</v>
      </c>
      <c r="B434" s="244" t="s">
        <v>810</v>
      </c>
      <c r="C434" s="256" t="s">
        <v>811</v>
      </c>
      <c r="D434" s="245" t="s">
        <v>230</v>
      </c>
      <c r="E434" s="246">
        <v>111.11799999999999</v>
      </c>
      <c r="F434" s="247"/>
      <c r="G434" s="248">
        <f>ROUND(E434*F434,2)</f>
        <v>0</v>
      </c>
      <c r="H434" s="231"/>
      <c r="I434" s="230">
        <f>ROUND(E434*H434,2)</f>
        <v>0</v>
      </c>
      <c r="J434" s="231"/>
      <c r="K434" s="230">
        <f>ROUND(E434*J434,2)</f>
        <v>0</v>
      </c>
      <c r="L434" s="230">
        <v>21</v>
      </c>
      <c r="M434" s="230">
        <f>G434*(1+L434/100)</f>
        <v>0</v>
      </c>
      <c r="N434" s="229">
        <v>2.1000000000000001E-4</v>
      </c>
      <c r="O434" s="229">
        <f>ROUND(E434*N434,2)</f>
        <v>0.02</v>
      </c>
      <c r="P434" s="229">
        <v>0</v>
      </c>
      <c r="Q434" s="229">
        <f>ROUND(E434*P434,2)</f>
        <v>0</v>
      </c>
      <c r="R434" s="230"/>
      <c r="S434" s="230" t="s">
        <v>207</v>
      </c>
      <c r="T434" s="230" t="s">
        <v>208</v>
      </c>
      <c r="U434" s="230">
        <v>9.5000000000000001E-2</v>
      </c>
      <c r="V434" s="230">
        <f>ROUND(E434*U434,2)</f>
        <v>10.56</v>
      </c>
      <c r="W434" s="230"/>
      <c r="X434" s="230" t="s">
        <v>209</v>
      </c>
      <c r="Y434" s="230" t="s">
        <v>210</v>
      </c>
      <c r="Z434" s="210"/>
      <c r="AA434" s="210"/>
      <c r="AB434" s="210"/>
      <c r="AC434" s="210"/>
      <c r="AD434" s="210"/>
      <c r="AE434" s="210"/>
      <c r="AF434" s="210"/>
      <c r="AG434" s="210" t="s">
        <v>211</v>
      </c>
      <c r="AH434" s="210"/>
      <c r="AI434" s="210"/>
      <c r="AJ434" s="210"/>
      <c r="AK434" s="210"/>
      <c r="AL434" s="210"/>
      <c r="AM434" s="210"/>
      <c r="AN434" s="210"/>
      <c r="AO434" s="210"/>
      <c r="AP434" s="210"/>
      <c r="AQ434" s="210"/>
      <c r="AR434" s="210"/>
      <c r="AS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F434" s="210"/>
      <c r="BG434" s="210"/>
      <c r="BH434" s="210"/>
    </row>
    <row r="435" spans="1:60" outlineLevel="2" x14ac:dyDescent="0.2">
      <c r="A435" s="227"/>
      <c r="B435" s="228"/>
      <c r="C435" s="257" t="s">
        <v>812</v>
      </c>
      <c r="D435" s="232"/>
      <c r="E435" s="233"/>
      <c r="F435" s="230"/>
      <c r="G435" s="230"/>
      <c r="H435" s="230"/>
      <c r="I435" s="230"/>
      <c r="J435" s="230"/>
      <c r="K435" s="230"/>
      <c r="L435" s="230"/>
      <c r="M435" s="230"/>
      <c r="N435" s="229"/>
      <c r="O435" s="229"/>
      <c r="P435" s="229"/>
      <c r="Q435" s="229"/>
      <c r="R435" s="230"/>
      <c r="S435" s="230"/>
      <c r="T435" s="230"/>
      <c r="U435" s="230"/>
      <c r="V435" s="230"/>
      <c r="W435" s="230"/>
      <c r="X435" s="230"/>
      <c r="Y435" s="230"/>
      <c r="Z435" s="210"/>
      <c r="AA435" s="210"/>
      <c r="AB435" s="210"/>
      <c r="AC435" s="210"/>
      <c r="AD435" s="210"/>
      <c r="AE435" s="210"/>
      <c r="AF435" s="210"/>
      <c r="AG435" s="210" t="s">
        <v>213</v>
      </c>
      <c r="AH435" s="210">
        <v>0</v>
      </c>
      <c r="AI435" s="210"/>
      <c r="AJ435" s="210"/>
      <c r="AK435" s="210"/>
      <c r="AL435" s="210"/>
      <c r="AM435" s="210"/>
      <c r="AN435" s="210"/>
      <c r="AO435" s="210"/>
      <c r="AP435" s="210"/>
      <c r="AQ435" s="210"/>
      <c r="AR435" s="210"/>
      <c r="AS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F435" s="210"/>
      <c r="BG435" s="210"/>
      <c r="BH435" s="210"/>
    </row>
    <row r="436" spans="1:60" outlineLevel="3" x14ac:dyDescent="0.2">
      <c r="A436" s="227"/>
      <c r="B436" s="228"/>
      <c r="C436" s="257" t="s">
        <v>813</v>
      </c>
      <c r="D436" s="232"/>
      <c r="E436" s="233">
        <v>18.303000000000001</v>
      </c>
      <c r="F436" s="230"/>
      <c r="G436" s="230"/>
      <c r="H436" s="230"/>
      <c r="I436" s="230"/>
      <c r="J436" s="230"/>
      <c r="K436" s="230"/>
      <c r="L436" s="230"/>
      <c r="M436" s="230"/>
      <c r="N436" s="229"/>
      <c r="O436" s="229"/>
      <c r="P436" s="229"/>
      <c r="Q436" s="229"/>
      <c r="R436" s="230"/>
      <c r="S436" s="230"/>
      <c r="T436" s="230"/>
      <c r="U436" s="230"/>
      <c r="V436" s="230"/>
      <c r="W436" s="230"/>
      <c r="X436" s="230"/>
      <c r="Y436" s="230"/>
      <c r="Z436" s="210"/>
      <c r="AA436" s="210"/>
      <c r="AB436" s="210"/>
      <c r="AC436" s="210"/>
      <c r="AD436" s="210"/>
      <c r="AE436" s="210"/>
      <c r="AF436" s="210"/>
      <c r="AG436" s="210" t="s">
        <v>213</v>
      </c>
      <c r="AH436" s="210">
        <v>0</v>
      </c>
      <c r="AI436" s="210"/>
      <c r="AJ436" s="210"/>
      <c r="AK436" s="210"/>
      <c r="AL436" s="210"/>
      <c r="AM436" s="210"/>
      <c r="AN436" s="210"/>
      <c r="AO436" s="210"/>
      <c r="AP436" s="210"/>
      <c r="AQ436" s="210"/>
      <c r="AR436" s="210"/>
      <c r="AS436" s="210"/>
      <c r="AT436" s="210"/>
      <c r="AU436" s="210"/>
      <c r="AV436" s="210"/>
      <c r="AW436" s="210"/>
      <c r="AX436" s="210"/>
      <c r="AY436" s="210"/>
      <c r="AZ436" s="210"/>
      <c r="BA436" s="210"/>
      <c r="BB436" s="210"/>
      <c r="BC436" s="210"/>
      <c r="BD436" s="210"/>
      <c r="BE436" s="210"/>
      <c r="BF436" s="210"/>
      <c r="BG436" s="210"/>
      <c r="BH436" s="210"/>
    </row>
    <row r="437" spans="1:60" outlineLevel="3" x14ac:dyDescent="0.2">
      <c r="A437" s="227"/>
      <c r="B437" s="228"/>
      <c r="C437" s="257" t="s">
        <v>814</v>
      </c>
      <c r="D437" s="232"/>
      <c r="E437" s="233">
        <v>8.51</v>
      </c>
      <c r="F437" s="230"/>
      <c r="G437" s="230"/>
      <c r="H437" s="230"/>
      <c r="I437" s="230"/>
      <c r="J437" s="230"/>
      <c r="K437" s="230"/>
      <c r="L437" s="230"/>
      <c r="M437" s="230"/>
      <c r="N437" s="229"/>
      <c r="O437" s="229"/>
      <c r="P437" s="229"/>
      <c r="Q437" s="229"/>
      <c r="R437" s="230"/>
      <c r="S437" s="230"/>
      <c r="T437" s="230"/>
      <c r="U437" s="230"/>
      <c r="V437" s="230"/>
      <c r="W437" s="230"/>
      <c r="X437" s="230"/>
      <c r="Y437" s="230"/>
      <c r="Z437" s="210"/>
      <c r="AA437" s="210"/>
      <c r="AB437" s="210"/>
      <c r="AC437" s="210"/>
      <c r="AD437" s="210"/>
      <c r="AE437" s="210"/>
      <c r="AF437" s="210"/>
      <c r="AG437" s="210" t="s">
        <v>213</v>
      </c>
      <c r="AH437" s="210">
        <v>0</v>
      </c>
      <c r="AI437" s="210"/>
      <c r="AJ437" s="210"/>
      <c r="AK437" s="210"/>
      <c r="AL437" s="210"/>
      <c r="AM437" s="210"/>
      <c r="AN437" s="210"/>
      <c r="AO437" s="210"/>
      <c r="AP437" s="210"/>
      <c r="AQ437" s="210"/>
      <c r="AR437" s="210"/>
      <c r="AS437" s="210"/>
      <c r="AT437" s="210"/>
      <c r="AU437" s="210"/>
      <c r="AV437" s="210"/>
      <c r="AW437" s="210"/>
      <c r="AX437" s="210"/>
      <c r="AY437" s="210"/>
      <c r="AZ437" s="210"/>
      <c r="BA437" s="210"/>
      <c r="BB437" s="210"/>
      <c r="BC437" s="210"/>
      <c r="BD437" s="210"/>
      <c r="BE437" s="210"/>
      <c r="BF437" s="210"/>
      <c r="BG437" s="210"/>
      <c r="BH437" s="210"/>
    </row>
    <row r="438" spans="1:60" outlineLevel="3" x14ac:dyDescent="0.2">
      <c r="A438" s="227"/>
      <c r="B438" s="228"/>
      <c r="C438" s="257" t="s">
        <v>815</v>
      </c>
      <c r="D438" s="232"/>
      <c r="E438" s="233">
        <v>21.094999999999999</v>
      </c>
      <c r="F438" s="230"/>
      <c r="G438" s="230"/>
      <c r="H438" s="230"/>
      <c r="I438" s="230"/>
      <c r="J438" s="230"/>
      <c r="K438" s="230"/>
      <c r="L438" s="230"/>
      <c r="M438" s="230"/>
      <c r="N438" s="229"/>
      <c r="O438" s="229"/>
      <c r="P438" s="229"/>
      <c r="Q438" s="229"/>
      <c r="R438" s="230"/>
      <c r="S438" s="230"/>
      <c r="T438" s="230"/>
      <c r="U438" s="230"/>
      <c r="V438" s="230"/>
      <c r="W438" s="230"/>
      <c r="X438" s="230"/>
      <c r="Y438" s="230"/>
      <c r="Z438" s="210"/>
      <c r="AA438" s="210"/>
      <c r="AB438" s="210"/>
      <c r="AC438" s="210"/>
      <c r="AD438" s="210"/>
      <c r="AE438" s="210"/>
      <c r="AF438" s="210"/>
      <c r="AG438" s="210" t="s">
        <v>213</v>
      </c>
      <c r="AH438" s="210">
        <v>0</v>
      </c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</row>
    <row r="439" spans="1:60" outlineLevel="3" x14ac:dyDescent="0.2">
      <c r="A439" s="227"/>
      <c r="B439" s="228"/>
      <c r="C439" s="257" t="s">
        <v>816</v>
      </c>
      <c r="D439" s="232"/>
      <c r="E439" s="233">
        <v>8.7050000000000001</v>
      </c>
      <c r="F439" s="230"/>
      <c r="G439" s="230"/>
      <c r="H439" s="230"/>
      <c r="I439" s="230"/>
      <c r="J439" s="230"/>
      <c r="K439" s="230"/>
      <c r="L439" s="230"/>
      <c r="M439" s="230"/>
      <c r="N439" s="229"/>
      <c r="O439" s="229"/>
      <c r="P439" s="229"/>
      <c r="Q439" s="229"/>
      <c r="R439" s="230"/>
      <c r="S439" s="230"/>
      <c r="T439" s="230"/>
      <c r="U439" s="230"/>
      <c r="V439" s="230"/>
      <c r="W439" s="230"/>
      <c r="X439" s="230"/>
      <c r="Y439" s="230"/>
      <c r="Z439" s="210"/>
      <c r="AA439" s="210"/>
      <c r="AB439" s="210"/>
      <c r="AC439" s="210"/>
      <c r="AD439" s="210"/>
      <c r="AE439" s="210"/>
      <c r="AF439" s="210"/>
      <c r="AG439" s="210" t="s">
        <v>213</v>
      </c>
      <c r="AH439" s="210">
        <v>0</v>
      </c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</row>
    <row r="440" spans="1:60" outlineLevel="3" x14ac:dyDescent="0.2">
      <c r="A440" s="227"/>
      <c r="B440" s="228"/>
      <c r="C440" s="257" t="s">
        <v>817</v>
      </c>
      <c r="D440" s="232"/>
      <c r="E440" s="233">
        <v>5.37</v>
      </c>
      <c r="F440" s="230"/>
      <c r="G440" s="230"/>
      <c r="H440" s="230"/>
      <c r="I440" s="230"/>
      <c r="J440" s="230"/>
      <c r="K440" s="230"/>
      <c r="L440" s="230"/>
      <c r="M440" s="230"/>
      <c r="N440" s="229"/>
      <c r="O440" s="229"/>
      <c r="P440" s="229"/>
      <c r="Q440" s="229"/>
      <c r="R440" s="230"/>
      <c r="S440" s="230"/>
      <c r="T440" s="230"/>
      <c r="U440" s="230"/>
      <c r="V440" s="230"/>
      <c r="W440" s="230"/>
      <c r="X440" s="230"/>
      <c r="Y440" s="230"/>
      <c r="Z440" s="210"/>
      <c r="AA440" s="210"/>
      <c r="AB440" s="210"/>
      <c r="AC440" s="210"/>
      <c r="AD440" s="210"/>
      <c r="AE440" s="210"/>
      <c r="AF440" s="210"/>
      <c r="AG440" s="210" t="s">
        <v>213</v>
      </c>
      <c r="AH440" s="210">
        <v>0</v>
      </c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</row>
    <row r="441" spans="1:60" outlineLevel="3" x14ac:dyDescent="0.2">
      <c r="A441" s="227"/>
      <c r="B441" s="228"/>
      <c r="C441" s="257" t="s">
        <v>818</v>
      </c>
      <c r="D441" s="232"/>
      <c r="E441" s="233">
        <v>8.75</v>
      </c>
      <c r="F441" s="230"/>
      <c r="G441" s="230"/>
      <c r="H441" s="230"/>
      <c r="I441" s="230"/>
      <c r="J441" s="230"/>
      <c r="K441" s="230"/>
      <c r="L441" s="230"/>
      <c r="M441" s="230"/>
      <c r="N441" s="229"/>
      <c r="O441" s="229"/>
      <c r="P441" s="229"/>
      <c r="Q441" s="229"/>
      <c r="R441" s="230"/>
      <c r="S441" s="230"/>
      <c r="T441" s="230"/>
      <c r="U441" s="230"/>
      <c r="V441" s="230"/>
      <c r="W441" s="230"/>
      <c r="X441" s="230"/>
      <c r="Y441" s="230"/>
      <c r="Z441" s="210"/>
      <c r="AA441" s="210"/>
      <c r="AB441" s="210"/>
      <c r="AC441" s="210"/>
      <c r="AD441" s="210"/>
      <c r="AE441" s="210"/>
      <c r="AF441" s="210"/>
      <c r="AG441" s="210" t="s">
        <v>213</v>
      </c>
      <c r="AH441" s="210">
        <v>0</v>
      </c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</row>
    <row r="442" spans="1:60" outlineLevel="3" x14ac:dyDescent="0.2">
      <c r="A442" s="227"/>
      <c r="B442" s="228"/>
      <c r="C442" s="257" t="s">
        <v>819</v>
      </c>
      <c r="D442" s="232"/>
      <c r="E442" s="233">
        <v>21.094999999999999</v>
      </c>
      <c r="F442" s="230"/>
      <c r="G442" s="230"/>
      <c r="H442" s="230"/>
      <c r="I442" s="230"/>
      <c r="J442" s="230"/>
      <c r="K442" s="230"/>
      <c r="L442" s="230"/>
      <c r="M442" s="230"/>
      <c r="N442" s="229"/>
      <c r="O442" s="229"/>
      <c r="P442" s="229"/>
      <c r="Q442" s="229"/>
      <c r="R442" s="230"/>
      <c r="S442" s="230"/>
      <c r="T442" s="230"/>
      <c r="U442" s="230"/>
      <c r="V442" s="230"/>
      <c r="W442" s="230"/>
      <c r="X442" s="230"/>
      <c r="Y442" s="230"/>
      <c r="Z442" s="210"/>
      <c r="AA442" s="210"/>
      <c r="AB442" s="210"/>
      <c r="AC442" s="210"/>
      <c r="AD442" s="210"/>
      <c r="AE442" s="210"/>
      <c r="AF442" s="210"/>
      <c r="AG442" s="210" t="s">
        <v>213</v>
      </c>
      <c r="AH442" s="210">
        <v>0</v>
      </c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</row>
    <row r="443" spans="1:60" outlineLevel="3" x14ac:dyDescent="0.2">
      <c r="A443" s="227"/>
      <c r="B443" s="228"/>
      <c r="C443" s="257" t="s">
        <v>820</v>
      </c>
      <c r="D443" s="232"/>
      <c r="E443" s="233">
        <v>8.5649999999999995</v>
      </c>
      <c r="F443" s="230"/>
      <c r="G443" s="230"/>
      <c r="H443" s="230"/>
      <c r="I443" s="230"/>
      <c r="J443" s="230"/>
      <c r="K443" s="230"/>
      <c r="L443" s="230"/>
      <c r="M443" s="230"/>
      <c r="N443" s="229"/>
      <c r="O443" s="229"/>
      <c r="P443" s="229"/>
      <c r="Q443" s="229"/>
      <c r="R443" s="230"/>
      <c r="S443" s="230"/>
      <c r="T443" s="230"/>
      <c r="U443" s="230"/>
      <c r="V443" s="230"/>
      <c r="W443" s="230"/>
      <c r="X443" s="230"/>
      <c r="Y443" s="230"/>
      <c r="Z443" s="210"/>
      <c r="AA443" s="210"/>
      <c r="AB443" s="210"/>
      <c r="AC443" s="210"/>
      <c r="AD443" s="210"/>
      <c r="AE443" s="210"/>
      <c r="AF443" s="210"/>
      <c r="AG443" s="210" t="s">
        <v>213</v>
      </c>
      <c r="AH443" s="210">
        <v>0</v>
      </c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</row>
    <row r="444" spans="1:60" outlineLevel="3" x14ac:dyDescent="0.2">
      <c r="A444" s="227"/>
      <c r="B444" s="228"/>
      <c r="C444" s="257" t="s">
        <v>821</v>
      </c>
      <c r="D444" s="232"/>
      <c r="E444" s="233">
        <v>10.725</v>
      </c>
      <c r="F444" s="230"/>
      <c r="G444" s="230"/>
      <c r="H444" s="230"/>
      <c r="I444" s="230"/>
      <c r="J444" s="230"/>
      <c r="K444" s="230"/>
      <c r="L444" s="230"/>
      <c r="M444" s="230"/>
      <c r="N444" s="229"/>
      <c r="O444" s="229"/>
      <c r="P444" s="229"/>
      <c r="Q444" s="229"/>
      <c r="R444" s="230"/>
      <c r="S444" s="230"/>
      <c r="T444" s="230"/>
      <c r="U444" s="230"/>
      <c r="V444" s="230"/>
      <c r="W444" s="230"/>
      <c r="X444" s="230"/>
      <c r="Y444" s="230"/>
      <c r="Z444" s="210"/>
      <c r="AA444" s="210"/>
      <c r="AB444" s="210"/>
      <c r="AC444" s="210"/>
      <c r="AD444" s="210"/>
      <c r="AE444" s="210"/>
      <c r="AF444" s="210"/>
      <c r="AG444" s="210" t="s">
        <v>213</v>
      </c>
      <c r="AH444" s="210">
        <v>0</v>
      </c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</row>
    <row r="445" spans="1:60" outlineLevel="1" x14ac:dyDescent="0.2">
      <c r="A445" s="243">
        <v>132</v>
      </c>
      <c r="B445" s="244" t="s">
        <v>822</v>
      </c>
      <c r="C445" s="256" t="s">
        <v>823</v>
      </c>
      <c r="D445" s="245" t="s">
        <v>230</v>
      </c>
      <c r="E445" s="246">
        <v>111.11799999999999</v>
      </c>
      <c r="F445" s="247"/>
      <c r="G445" s="248">
        <f>ROUND(E445*F445,2)</f>
        <v>0</v>
      </c>
      <c r="H445" s="231"/>
      <c r="I445" s="230">
        <f>ROUND(E445*H445,2)</f>
        <v>0</v>
      </c>
      <c r="J445" s="231"/>
      <c r="K445" s="230">
        <f>ROUND(E445*J445,2)</f>
        <v>0</v>
      </c>
      <c r="L445" s="230">
        <v>21</v>
      </c>
      <c r="M445" s="230">
        <f>G445*(1+L445/100)</f>
        <v>0</v>
      </c>
      <c r="N445" s="229">
        <v>3.6800000000000001E-3</v>
      </c>
      <c r="O445" s="229">
        <f>ROUND(E445*N445,2)</f>
        <v>0.41</v>
      </c>
      <c r="P445" s="229">
        <v>0</v>
      </c>
      <c r="Q445" s="229">
        <f>ROUND(E445*P445,2)</f>
        <v>0</v>
      </c>
      <c r="R445" s="230"/>
      <c r="S445" s="230" t="s">
        <v>207</v>
      </c>
      <c r="T445" s="230" t="s">
        <v>208</v>
      </c>
      <c r="U445" s="230">
        <v>0.38500000000000001</v>
      </c>
      <c r="V445" s="230">
        <f>ROUND(E445*U445,2)</f>
        <v>42.78</v>
      </c>
      <c r="W445" s="230"/>
      <c r="X445" s="230" t="s">
        <v>209</v>
      </c>
      <c r="Y445" s="230" t="s">
        <v>210</v>
      </c>
      <c r="Z445" s="210"/>
      <c r="AA445" s="210"/>
      <c r="AB445" s="210"/>
      <c r="AC445" s="210"/>
      <c r="AD445" s="210"/>
      <c r="AE445" s="210"/>
      <c r="AF445" s="210"/>
      <c r="AG445" s="210" t="s">
        <v>211</v>
      </c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</row>
    <row r="446" spans="1:60" outlineLevel="2" x14ac:dyDescent="0.2">
      <c r="A446" s="227"/>
      <c r="B446" s="228"/>
      <c r="C446" s="257" t="s">
        <v>812</v>
      </c>
      <c r="D446" s="232"/>
      <c r="E446" s="233"/>
      <c r="F446" s="230"/>
      <c r="G446" s="230"/>
      <c r="H446" s="230"/>
      <c r="I446" s="230"/>
      <c r="J446" s="230"/>
      <c r="K446" s="230"/>
      <c r="L446" s="230"/>
      <c r="M446" s="230"/>
      <c r="N446" s="229"/>
      <c r="O446" s="229"/>
      <c r="P446" s="229"/>
      <c r="Q446" s="229"/>
      <c r="R446" s="230"/>
      <c r="S446" s="230"/>
      <c r="T446" s="230"/>
      <c r="U446" s="230"/>
      <c r="V446" s="230"/>
      <c r="W446" s="230"/>
      <c r="X446" s="230"/>
      <c r="Y446" s="230"/>
      <c r="Z446" s="210"/>
      <c r="AA446" s="210"/>
      <c r="AB446" s="210"/>
      <c r="AC446" s="210"/>
      <c r="AD446" s="210"/>
      <c r="AE446" s="210"/>
      <c r="AF446" s="210"/>
      <c r="AG446" s="210" t="s">
        <v>213</v>
      </c>
      <c r="AH446" s="210">
        <v>0</v>
      </c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</row>
    <row r="447" spans="1:60" outlineLevel="3" x14ac:dyDescent="0.2">
      <c r="A447" s="227"/>
      <c r="B447" s="228"/>
      <c r="C447" s="257" t="s">
        <v>813</v>
      </c>
      <c r="D447" s="232"/>
      <c r="E447" s="233">
        <v>18.303000000000001</v>
      </c>
      <c r="F447" s="230"/>
      <c r="G447" s="230"/>
      <c r="H447" s="230"/>
      <c r="I447" s="230"/>
      <c r="J447" s="230"/>
      <c r="K447" s="230"/>
      <c r="L447" s="230"/>
      <c r="M447" s="230"/>
      <c r="N447" s="229"/>
      <c r="O447" s="229"/>
      <c r="P447" s="229"/>
      <c r="Q447" s="229"/>
      <c r="R447" s="230"/>
      <c r="S447" s="230"/>
      <c r="T447" s="230"/>
      <c r="U447" s="230"/>
      <c r="V447" s="230"/>
      <c r="W447" s="230"/>
      <c r="X447" s="230"/>
      <c r="Y447" s="230"/>
      <c r="Z447" s="210"/>
      <c r="AA447" s="210"/>
      <c r="AB447" s="210"/>
      <c r="AC447" s="210"/>
      <c r="AD447" s="210"/>
      <c r="AE447" s="210"/>
      <c r="AF447" s="210"/>
      <c r="AG447" s="210" t="s">
        <v>213</v>
      </c>
      <c r="AH447" s="210">
        <v>0</v>
      </c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</row>
    <row r="448" spans="1:60" outlineLevel="3" x14ac:dyDescent="0.2">
      <c r="A448" s="227"/>
      <c r="B448" s="228"/>
      <c r="C448" s="257" t="s">
        <v>814</v>
      </c>
      <c r="D448" s="232"/>
      <c r="E448" s="233">
        <v>8.51</v>
      </c>
      <c r="F448" s="230"/>
      <c r="G448" s="230"/>
      <c r="H448" s="230"/>
      <c r="I448" s="230"/>
      <c r="J448" s="230"/>
      <c r="K448" s="230"/>
      <c r="L448" s="230"/>
      <c r="M448" s="230"/>
      <c r="N448" s="229"/>
      <c r="O448" s="229"/>
      <c r="P448" s="229"/>
      <c r="Q448" s="229"/>
      <c r="R448" s="230"/>
      <c r="S448" s="230"/>
      <c r="T448" s="230"/>
      <c r="U448" s="230"/>
      <c r="V448" s="230"/>
      <c r="W448" s="230"/>
      <c r="X448" s="230"/>
      <c r="Y448" s="230"/>
      <c r="Z448" s="210"/>
      <c r="AA448" s="210"/>
      <c r="AB448" s="210"/>
      <c r="AC448" s="210"/>
      <c r="AD448" s="210"/>
      <c r="AE448" s="210"/>
      <c r="AF448" s="210"/>
      <c r="AG448" s="210" t="s">
        <v>213</v>
      </c>
      <c r="AH448" s="210">
        <v>0</v>
      </c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</row>
    <row r="449" spans="1:60" outlineLevel="3" x14ac:dyDescent="0.2">
      <c r="A449" s="227"/>
      <c r="B449" s="228"/>
      <c r="C449" s="257" t="s">
        <v>815</v>
      </c>
      <c r="D449" s="232"/>
      <c r="E449" s="233">
        <v>21.094999999999999</v>
      </c>
      <c r="F449" s="230"/>
      <c r="G449" s="230"/>
      <c r="H449" s="230"/>
      <c r="I449" s="230"/>
      <c r="J449" s="230"/>
      <c r="K449" s="230"/>
      <c r="L449" s="230"/>
      <c r="M449" s="230"/>
      <c r="N449" s="229"/>
      <c r="O449" s="229"/>
      <c r="P449" s="229"/>
      <c r="Q449" s="229"/>
      <c r="R449" s="230"/>
      <c r="S449" s="230"/>
      <c r="T449" s="230"/>
      <c r="U449" s="230"/>
      <c r="V449" s="230"/>
      <c r="W449" s="230"/>
      <c r="X449" s="230"/>
      <c r="Y449" s="230"/>
      <c r="Z449" s="210"/>
      <c r="AA449" s="210"/>
      <c r="AB449" s="210"/>
      <c r="AC449" s="210"/>
      <c r="AD449" s="210"/>
      <c r="AE449" s="210"/>
      <c r="AF449" s="210"/>
      <c r="AG449" s="210" t="s">
        <v>213</v>
      </c>
      <c r="AH449" s="210">
        <v>0</v>
      </c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</row>
    <row r="450" spans="1:60" outlineLevel="3" x14ac:dyDescent="0.2">
      <c r="A450" s="227"/>
      <c r="B450" s="228"/>
      <c r="C450" s="257" t="s">
        <v>816</v>
      </c>
      <c r="D450" s="232"/>
      <c r="E450" s="233">
        <v>8.7050000000000001</v>
      </c>
      <c r="F450" s="230"/>
      <c r="G450" s="230"/>
      <c r="H450" s="230"/>
      <c r="I450" s="230"/>
      <c r="J450" s="230"/>
      <c r="K450" s="230"/>
      <c r="L450" s="230"/>
      <c r="M450" s="230"/>
      <c r="N450" s="229"/>
      <c r="O450" s="229"/>
      <c r="P450" s="229"/>
      <c r="Q450" s="229"/>
      <c r="R450" s="230"/>
      <c r="S450" s="230"/>
      <c r="T450" s="230"/>
      <c r="U450" s="230"/>
      <c r="V450" s="230"/>
      <c r="W450" s="230"/>
      <c r="X450" s="230"/>
      <c r="Y450" s="230"/>
      <c r="Z450" s="210"/>
      <c r="AA450" s="210"/>
      <c r="AB450" s="210"/>
      <c r="AC450" s="210"/>
      <c r="AD450" s="210"/>
      <c r="AE450" s="210"/>
      <c r="AF450" s="210"/>
      <c r="AG450" s="210" t="s">
        <v>213</v>
      </c>
      <c r="AH450" s="210">
        <v>0</v>
      </c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</row>
    <row r="451" spans="1:60" outlineLevel="3" x14ac:dyDescent="0.2">
      <c r="A451" s="227"/>
      <c r="B451" s="228"/>
      <c r="C451" s="257" t="s">
        <v>817</v>
      </c>
      <c r="D451" s="232"/>
      <c r="E451" s="233">
        <v>5.37</v>
      </c>
      <c r="F451" s="230"/>
      <c r="G451" s="230"/>
      <c r="H451" s="230"/>
      <c r="I451" s="230"/>
      <c r="J451" s="230"/>
      <c r="K451" s="230"/>
      <c r="L451" s="230"/>
      <c r="M451" s="230"/>
      <c r="N451" s="229"/>
      <c r="O451" s="229"/>
      <c r="P451" s="229"/>
      <c r="Q451" s="229"/>
      <c r="R451" s="230"/>
      <c r="S451" s="230"/>
      <c r="T451" s="230"/>
      <c r="U451" s="230"/>
      <c r="V451" s="230"/>
      <c r="W451" s="230"/>
      <c r="X451" s="230"/>
      <c r="Y451" s="230"/>
      <c r="Z451" s="210"/>
      <c r="AA451" s="210"/>
      <c r="AB451" s="210"/>
      <c r="AC451" s="210"/>
      <c r="AD451" s="210"/>
      <c r="AE451" s="210"/>
      <c r="AF451" s="210"/>
      <c r="AG451" s="210" t="s">
        <v>213</v>
      </c>
      <c r="AH451" s="210">
        <v>0</v>
      </c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</row>
    <row r="452" spans="1:60" outlineLevel="3" x14ac:dyDescent="0.2">
      <c r="A452" s="227"/>
      <c r="B452" s="228"/>
      <c r="C452" s="257" t="s">
        <v>818</v>
      </c>
      <c r="D452" s="232"/>
      <c r="E452" s="233">
        <v>8.75</v>
      </c>
      <c r="F452" s="230"/>
      <c r="G452" s="230"/>
      <c r="H452" s="230"/>
      <c r="I452" s="230"/>
      <c r="J452" s="230"/>
      <c r="K452" s="230"/>
      <c r="L452" s="230"/>
      <c r="M452" s="230"/>
      <c r="N452" s="229"/>
      <c r="O452" s="229"/>
      <c r="P452" s="229"/>
      <c r="Q452" s="229"/>
      <c r="R452" s="230"/>
      <c r="S452" s="230"/>
      <c r="T452" s="230"/>
      <c r="U452" s="230"/>
      <c r="V452" s="230"/>
      <c r="W452" s="230"/>
      <c r="X452" s="230"/>
      <c r="Y452" s="230"/>
      <c r="Z452" s="210"/>
      <c r="AA452" s="210"/>
      <c r="AB452" s="210"/>
      <c r="AC452" s="210"/>
      <c r="AD452" s="210"/>
      <c r="AE452" s="210"/>
      <c r="AF452" s="210"/>
      <c r="AG452" s="210" t="s">
        <v>213</v>
      </c>
      <c r="AH452" s="210">
        <v>0</v>
      </c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</row>
    <row r="453" spans="1:60" outlineLevel="3" x14ac:dyDescent="0.2">
      <c r="A453" s="227"/>
      <c r="B453" s="228"/>
      <c r="C453" s="257" t="s">
        <v>819</v>
      </c>
      <c r="D453" s="232"/>
      <c r="E453" s="233">
        <v>21.094999999999999</v>
      </c>
      <c r="F453" s="230"/>
      <c r="G453" s="230"/>
      <c r="H453" s="230"/>
      <c r="I453" s="230"/>
      <c r="J453" s="230"/>
      <c r="K453" s="230"/>
      <c r="L453" s="230"/>
      <c r="M453" s="230"/>
      <c r="N453" s="229"/>
      <c r="O453" s="229"/>
      <c r="P453" s="229"/>
      <c r="Q453" s="229"/>
      <c r="R453" s="230"/>
      <c r="S453" s="230"/>
      <c r="T453" s="230"/>
      <c r="U453" s="230"/>
      <c r="V453" s="230"/>
      <c r="W453" s="230"/>
      <c r="X453" s="230"/>
      <c r="Y453" s="230"/>
      <c r="Z453" s="210"/>
      <c r="AA453" s="210"/>
      <c r="AB453" s="210"/>
      <c r="AC453" s="210"/>
      <c r="AD453" s="210"/>
      <c r="AE453" s="210"/>
      <c r="AF453" s="210"/>
      <c r="AG453" s="210" t="s">
        <v>213</v>
      </c>
      <c r="AH453" s="210">
        <v>0</v>
      </c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</row>
    <row r="454" spans="1:60" outlineLevel="3" x14ac:dyDescent="0.2">
      <c r="A454" s="227"/>
      <c r="B454" s="228"/>
      <c r="C454" s="257" t="s">
        <v>820</v>
      </c>
      <c r="D454" s="232"/>
      <c r="E454" s="233">
        <v>8.5649999999999995</v>
      </c>
      <c r="F454" s="230"/>
      <c r="G454" s="230"/>
      <c r="H454" s="230"/>
      <c r="I454" s="230"/>
      <c r="J454" s="230"/>
      <c r="K454" s="230"/>
      <c r="L454" s="230"/>
      <c r="M454" s="230"/>
      <c r="N454" s="229"/>
      <c r="O454" s="229"/>
      <c r="P454" s="229"/>
      <c r="Q454" s="229"/>
      <c r="R454" s="230"/>
      <c r="S454" s="230"/>
      <c r="T454" s="230"/>
      <c r="U454" s="230"/>
      <c r="V454" s="230"/>
      <c r="W454" s="230"/>
      <c r="X454" s="230"/>
      <c r="Y454" s="230"/>
      <c r="Z454" s="210"/>
      <c r="AA454" s="210"/>
      <c r="AB454" s="210"/>
      <c r="AC454" s="210"/>
      <c r="AD454" s="210"/>
      <c r="AE454" s="210"/>
      <c r="AF454" s="210"/>
      <c r="AG454" s="210" t="s">
        <v>213</v>
      </c>
      <c r="AH454" s="210">
        <v>0</v>
      </c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</row>
    <row r="455" spans="1:60" outlineLevel="3" x14ac:dyDescent="0.2">
      <c r="A455" s="227"/>
      <c r="B455" s="228"/>
      <c r="C455" s="257" t="s">
        <v>821</v>
      </c>
      <c r="D455" s="232"/>
      <c r="E455" s="233">
        <v>10.725</v>
      </c>
      <c r="F455" s="230"/>
      <c r="G455" s="230"/>
      <c r="H455" s="230"/>
      <c r="I455" s="230"/>
      <c r="J455" s="230"/>
      <c r="K455" s="230"/>
      <c r="L455" s="230"/>
      <c r="M455" s="230"/>
      <c r="N455" s="229"/>
      <c r="O455" s="229"/>
      <c r="P455" s="229"/>
      <c r="Q455" s="229"/>
      <c r="R455" s="230"/>
      <c r="S455" s="230"/>
      <c r="T455" s="230"/>
      <c r="U455" s="230"/>
      <c r="V455" s="230"/>
      <c r="W455" s="230"/>
      <c r="X455" s="230"/>
      <c r="Y455" s="230"/>
      <c r="Z455" s="210"/>
      <c r="AA455" s="210"/>
      <c r="AB455" s="210"/>
      <c r="AC455" s="210"/>
      <c r="AD455" s="210"/>
      <c r="AE455" s="210"/>
      <c r="AF455" s="210"/>
      <c r="AG455" s="210" t="s">
        <v>213</v>
      </c>
      <c r="AH455" s="210">
        <v>0</v>
      </c>
      <c r="AI455" s="210"/>
      <c r="AJ455" s="210"/>
      <c r="AK455" s="210"/>
      <c r="AL455" s="210"/>
      <c r="AM455" s="210"/>
      <c r="AN455" s="210"/>
      <c r="AO455" s="210"/>
      <c r="AP455" s="210"/>
      <c r="AQ455" s="210"/>
      <c r="AR455" s="210"/>
      <c r="AS455" s="210"/>
      <c r="AT455" s="210"/>
      <c r="AU455" s="210"/>
      <c r="AV455" s="210"/>
      <c r="AW455" s="210"/>
      <c r="AX455" s="210"/>
      <c r="AY455" s="210"/>
      <c r="AZ455" s="210"/>
      <c r="BA455" s="210"/>
      <c r="BB455" s="210"/>
      <c r="BC455" s="210"/>
      <c r="BD455" s="210"/>
      <c r="BE455" s="210"/>
      <c r="BF455" s="210"/>
      <c r="BG455" s="210"/>
      <c r="BH455" s="210"/>
    </row>
    <row r="456" spans="1:60" outlineLevel="1" x14ac:dyDescent="0.2">
      <c r="A456" s="249">
        <v>133</v>
      </c>
      <c r="B456" s="250" t="s">
        <v>824</v>
      </c>
      <c r="C456" s="258" t="s">
        <v>825</v>
      </c>
      <c r="D456" s="251" t="s">
        <v>337</v>
      </c>
      <c r="E456" s="252">
        <v>2.05593</v>
      </c>
      <c r="F456" s="253"/>
      <c r="G456" s="254">
        <f>ROUND(E456*F456,2)</f>
        <v>0</v>
      </c>
      <c r="H456" s="231"/>
      <c r="I456" s="230">
        <f>ROUND(E456*H456,2)</f>
        <v>0</v>
      </c>
      <c r="J456" s="231"/>
      <c r="K456" s="230">
        <f>ROUND(E456*J456,2)</f>
        <v>0</v>
      </c>
      <c r="L456" s="230">
        <v>21</v>
      </c>
      <c r="M456" s="230">
        <f>G456*(1+L456/100)</f>
        <v>0</v>
      </c>
      <c r="N456" s="229">
        <v>0</v>
      </c>
      <c r="O456" s="229">
        <f>ROUND(E456*N456,2)</f>
        <v>0</v>
      </c>
      <c r="P456" s="229">
        <v>0</v>
      </c>
      <c r="Q456" s="229">
        <f>ROUND(E456*P456,2)</f>
        <v>0</v>
      </c>
      <c r="R456" s="230"/>
      <c r="S456" s="230" t="s">
        <v>207</v>
      </c>
      <c r="T456" s="230" t="s">
        <v>208</v>
      </c>
      <c r="U456" s="230">
        <v>1.5980000000000001</v>
      </c>
      <c r="V456" s="230">
        <f>ROUND(E456*U456,2)</f>
        <v>3.29</v>
      </c>
      <c r="W456" s="230"/>
      <c r="X456" s="230" t="s">
        <v>787</v>
      </c>
      <c r="Y456" s="230" t="s">
        <v>210</v>
      </c>
      <c r="Z456" s="210"/>
      <c r="AA456" s="210"/>
      <c r="AB456" s="210"/>
      <c r="AC456" s="210"/>
      <c r="AD456" s="210"/>
      <c r="AE456" s="210"/>
      <c r="AF456" s="210"/>
      <c r="AG456" s="210" t="s">
        <v>788</v>
      </c>
      <c r="AH456" s="210"/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F456" s="210"/>
      <c r="BG456" s="210"/>
      <c r="BH456" s="210"/>
    </row>
    <row r="457" spans="1:60" x14ac:dyDescent="0.2">
      <c r="A457" s="236" t="s">
        <v>202</v>
      </c>
      <c r="B457" s="237" t="s">
        <v>125</v>
      </c>
      <c r="C457" s="255" t="s">
        <v>126</v>
      </c>
      <c r="D457" s="238"/>
      <c r="E457" s="239"/>
      <c r="F457" s="240"/>
      <c r="G457" s="241">
        <f>SUMIF(AG458:AG487,"&lt;&gt;NOR",G458:G487)</f>
        <v>0</v>
      </c>
      <c r="H457" s="235"/>
      <c r="I457" s="235">
        <f>SUM(I458:I487)</f>
        <v>0</v>
      </c>
      <c r="J457" s="235"/>
      <c r="K457" s="235">
        <f>SUM(K458:K487)</f>
        <v>0</v>
      </c>
      <c r="L457" s="235"/>
      <c r="M457" s="235">
        <f>SUM(M458:M487)</f>
        <v>0</v>
      </c>
      <c r="N457" s="234"/>
      <c r="O457" s="234">
        <f>SUM(O458:O487)</f>
        <v>2.4500000000000002</v>
      </c>
      <c r="P457" s="234"/>
      <c r="Q457" s="234">
        <f>SUM(Q458:Q487)</f>
        <v>0</v>
      </c>
      <c r="R457" s="235"/>
      <c r="S457" s="235"/>
      <c r="T457" s="235"/>
      <c r="U457" s="235"/>
      <c r="V457" s="235">
        <f>SUM(V458:V487)</f>
        <v>432.68999999999994</v>
      </c>
      <c r="W457" s="235"/>
      <c r="X457" s="235"/>
      <c r="Y457" s="235"/>
      <c r="AG457" t="s">
        <v>203</v>
      </c>
    </row>
    <row r="458" spans="1:60" ht="22.5" outlineLevel="1" x14ac:dyDescent="0.2">
      <c r="A458" s="243">
        <v>134</v>
      </c>
      <c r="B458" s="244" t="s">
        <v>826</v>
      </c>
      <c r="C458" s="256" t="s">
        <v>827</v>
      </c>
      <c r="D458" s="245" t="s">
        <v>230</v>
      </c>
      <c r="E458" s="246">
        <v>299.37</v>
      </c>
      <c r="F458" s="247"/>
      <c r="G458" s="248">
        <f>ROUND(E458*F458,2)</f>
        <v>0</v>
      </c>
      <c r="H458" s="231"/>
      <c r="I458" s="230">
        <f>ROUND(E458*H458,2)</f>
        <v>0</v>
      </c>
      <c r="J458" s="231"/>
      <c r="K458" s="230">
        <f>ROUND(E458*J458,2)</f>
        <v>0</v>
      </c>
      <c r="L458" s="230">
        <v>21</v>
      </c>
      <c r="M458" s="230">
        <f>G458*(1+L458/100)</f>
        <v>0</v>
      </c>
      <c r="N458" s="229">
        <v>0</v>
      </c>
      <c r="O458" s="229">
        <f>ROUND(E458*N458,2)</f>
        <v>0</v>
      </c>
      <c r="P458" s="229">
        <v>0</v>
      </c>
      <c r="Q458" s="229">
        <f>ROUND(E458*P458,2)</f>
        <v>0</v>
      </c>
      <c r="R458" s="230"/>
      <c r="S458" s="230" t="s">
        <v>207</v>
      </c>
      <c r="T458" s="230" t="s">
        <v>208</v>
      </c>
      <c r="U458" s="230">
        <v>0.1</v>
      </c>
      <c r="V458" s="230">
        <f>ROUND(E458*U458,2)</f>
        <v>29.94</v>
      </c>
      <c r="W458" s="230"/>
      <c r="X458" s="230" t="s">
        <v>209</v>
      </c>
      <c r="Y458" s="230" t="s">
        <v>210</v>
      </c>
      <c r="Z458" s="210"/>
      <c r="AA458" s="210"/>
      <c r="AB458" s="210"/>
      <c r="AC458" s="210"/>
      <c r="AD458" s="210"/>
      <c r="AE458" s="210"/>
      <c r="AF458" s="210"/>
      <c r="AG458" s="210" t="s">
        <v>211</v>
      </c>
      <c r="AH458" s="210"/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F458" s="210"/>
      <c r="BG458" s="210"/>
      <c r="BH458" s="210"/>
    </row>
    <row r="459" spans="1:60" outlineLevel="2" x14ac:dyDescent="0.2">
      <c r="A459" s="227"/>
      <c r="B459" s="228"/>
      <c r="C459" s="257" t="s">
        <v>828</v>
      </c>
      <c r="D459" s="232"/>
      <c r="E459" s="233">
        <v>217.69</v>
      </c>
      <c r="F459" s="230"/>
      <c r="G459" s="230"/>
      <c r="H459" s="230"/>
      <c r="I459" s="230"/>
      <c r="J459" s="230"/>
      <c r="K459" s="230"/>
      <c r="L459" s="230"/>
      <c r="M459" s="230"/>
      <c r="N459" s="229"/>
      <c r="O459" s="229"/>
      <c r="P459" s="229"/>
      <c r="Q459" s="229"/>
      <c r="R459" s="230"/>
      <c r="S459" s="230"/>
      <c r="T459" s="230"/>
      <c r="U459" s="230"/>
      <c r="V459" s="230"/>
      <c r="W459" s="230"/>
      <c r="X459" s="230"/>
      <c r="Y459" s="230"/>
      <c r="Z459" s="210"/>
      <c r="AA459" s="210"/>
      <c r="AB459" s="210"/>
      <c r="AC459" s="210"/>
      <c r="AD459" s="210"/>
      <c r="AE459" s="210"/>
      <c r="AF459" s="210"/>
      <c r="AG459" s="210" t="s">
        <v>213</v>
      </c>
      <c r="AH459" s="210">
        <v>0</v>
      </c>
      <c r="AI459" s="210"/>
      <c r="AJ459" s="210"/>
      <c r="AK459" s="210"/>
      <c r="AL459" s="210"/>
      <c r="AM459" s="210"/>
      <c r="AN459" s="210"/>
      <c r="AO459" s="210"/>
      <c r="AP459" s="210"/>
      <c r="AQ459" s="210"/>
      <c r="AR459" s="210"/>
      <c r="AS459" s="210"/>
      <c r="AT459" s="210"/>
      <c r="AU459" s="210"/>
      <c r="AV459" s="210"/>
      <c r="AW459" s="210"/>
      <c r="AX459" s="210"/>
      <c r="AY459" s="210"/>
      <c r="AZ459" s="210"/>
      <c r="BA459" s="210"/>
      <c r="BB459" s="210"/>
      <c r="BC459" s="210"/>
      <c r="BD459" s="210"/>
      <c r="BE459" s="210"/>
      <c r="BF459" s="210"/>
      <c r="BG459" s="210"/>
      <c r="BH459" s="210"/>
    </row>
    <row r="460" spans="1:60" outlineLevel="3" x14ac:dyDescent="0.2">
      <c r="A460" s="227"/>
      <c r="B460" s="228"/>
      <c r="C460" s="257" t="s">
        <v>829</v>
      </c>
      <c r="D460" s="232"/>
      <c r="E460" s="233">
        <v>81.680000000000007</v>
      </c>
      <c r="F460" s="230"/>
      <c r="G460" s="230"/>
      <c r="H460" s="230"/>
      <c r="I460" s="230"/>
      <c r="J460" s="230"/>
      <c r="K460" s="230"/>
      <c r="L460" s="230"/>
      <c r="M460" s="230"/>
      <c r="N460" s="229"/>
      <c r="O460" s="229"/>
      <c r="P460" s="229"/>
      <c r="Q460" s="229"/>
      <c r="R460" s="230"/>
      <c r="S460" s="230"/>
      <c r="T460" s="230"/>
      <c r="U460" s="230"/>
      <c r="V460" s="230"/>
      <c r="W460" s="230"/>
      <c r="X460" s="230"/>
      <c r="Y460" s="230"/>
      <c r="Z460" s="210"/>
      <c r="AA460" s="210"/>
      <c r="AB460" s="210"/>
      <c r="AC460" s="210"/>
      <c r="AD460" s="210"/>
      <c r="AE460" s="210"/>
      <c r="AF460" s="210"/>
      <c r="AG460" s="210" t="s">
        <v>213</v>
      </c>
      <c r="AH460" s="210">
        <v>0</v>
      </c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  <c r="BH460" s="210"/>
    </row>
    <row r="461" spans="1:60" outlineLevel="1" x14ac:dyDescent="0.2">
      <c r="A461" s="243">
        <v>135</v>
      </c>
      <c r="B461" s="244" t="s">
        <v>830</v>
      </c>
      <c r="C461" s="256" t="s">
        <v>831</v>
      </c>
      <c r="D461" s="245" t="s">
        <v>230</v>
      </c>
      <c r="E461" s="246">
        <v>329.30700000000002</v>
      </c>
      <c r="F461" s="247"/>
      <c r="G461" s="248">
        <f>ROUND(E461*F461,2)</f>
        <v>0</v>
      </c>
      <c r="H461" s="231"/>
      <c r="I461" s="230">
        <f>ROUND(E461*H461,2)</f>
        <v>0</v>
      </c>
      <c r="J461" s="231"/>
      <c r="K461" s="230">
        <f>ROUND(E461*J461,2)</f>
        <v>0</v>
      </c>
      <c r="L461" s="230">
        <v>21</v>
      </c>
      <c r="M461" s="230">
        <f>G461*(1+L461/100)</f>
        <v>0</v>
      </c>
      <c r="N461" s="229">
        <v>2.9999999999999997E-4</v>
      </c>
      <c r="O461" s="229">
        <f>ROUND(E461*N461,2)</f>
        <v>0.1</v>
      </c>
      <c r="P461" s="229">
        <v>0</v>
      </c>
      <c r="Q461" s="229">
        <f>ROUND(E461*P461,2)</f>
        <v>0</v>
      </c>
      <c r="R461" s="230" t="s">
        <v>415</v>
      </c>
      <c r="S461" s="230" t="s">
        <v>207</v>
      </c>
      <c r="T461" s="230" t="s">
        <v>208</v>
      </c>
      <c r="U461" s="230">
        <v>0</v>
      </c>
      <c r="V461" s="230">
        <f>ROUND(E461*U461,2)</f>
        <v>0</v>
      </c>
      <c r="W461" s="230"/>
      <c r="X461" s="230" t="s">
        <v>416</v>
      </c>
      <c r="Y461" s="230" t="s">
        <v>210</v>
      </c>
      <c r="Z461" s="210"/>
      <c r="AA461" s="210"/>
      <c r="AB461" s="210"/>
      <c r="AC461" s="210"/>
      <c r="AD461" s="210"/>
      <c r="AE461" s="210"/>
      <c r="AF461" s="210"/>
      <c r="AG461" s="210" t="s">
        <v>417</v>
      </c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</row>
    <row r="462" spans="1:60" outlineLevel="2" x14ac:dyDescent="0.2">
      <c r="A462" s="227"/>
      <c r="B462" s="228"/>
      <c r="C462" s="257" t="s">
        <v>828</v>
      </c>
      <c r="D462" s="232"/>
      <c r="E462" s="233">
        <v>217.69</v>
      </c>
      <c r="F462" s="230"/>
      <c r="G462" s="230"/>
      <c r="H462" s="230"/>
      <c r="I462" s="230"/>
      <c r="J462" s="230"/>
      <c r="K462" s="230"/>
      <c r="L462" s="230"/>
      <c r="M462" s="230"/>
      <c r="N462" s="229"/>
      <c r="O462" s="229"/>
      <c r="P462" s="229"/>
      <c r="Q462" s="229"/>
      <c r="R462" s="230"/>
      <c r="S462" s="230"/>
      <c r="T462" s="230"/>
      <c r="U462" s="230"/>
      <c r="V462" s="230"/>
      <c r="W462" s="230"/>
      <c r="X462" s="230"/>
      <c r="Y462" s="230"/>
      <c r="Z462" s="210"/>
      <c r="AA462" s="210"/>
      <c r="AB462" s="210"/>
      <c r="AC462" s="210"/>
      <c r="AD462" s="210"/>
      <c r="AE462" s="210"/>
      <c r="AF462" s="210"/>
      <c r="AG462" s="210" t="s">
        <v>213</v>
      </c>
      <c r="AH462" s="210">
        <v>0</v>
      </c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</row>
    <row r="463" spans="1:60" outlineLevel="3" x14ac:dyDescent="0.2">
      <c r="A463" s="227"/>
      <c r="B463" s="228"/>
      <c r="C463" s="257" t="s">
        <v>829</v>
      </c>
      <c r="D463" s="232"/>
      <c r="E463" s="233">
        <v>81.680000000000007</v>
      </c>
      <c r="F463" s="230"/>
      <c r="G463" s="230"/>
      <c r="H463" s="230"/>
      <c r="I463" s="230"/>
      <c r="J463" s="230"/>
      <c r="K463" s="230"/>
      <c r="L463" s="230"/>
      <c r="M463" s="230"/>
      <c r="N463" s="229"/>
      <c r="O463" s="229"/>
      <c r="P463" s="229"/>
      <c r="Q463" s="229"/>
      <c r="R463" s="230"/>
      <c r="S463" s="230"/>
      <c r="T463" s="230"/>
      <c r="U463" s="230"/>
      <c r="V463" s="230"/>
      <c r="W463" s="230"/>
      <c r="X463" s="230"/>
      <c r="Y463" s="230"/>
      <c r="Z463" s="210"/>
      <c r="AA463" s="210"/>
      <c r="AB463" s="210"/>
      <c r="AC463" s="210"/>
      <c r="AD463" s="210"/>
      <c r="AE463" s="210"/>
      <c r="AF463" s="210"/>
      <c r="AG463" s="210" t="s">
        <v>213</v>
      </c>
      <c r="AH463" s="210">
        <v>0</v>
      </c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</row>
    <row r="464" spans="1:60" outlineLevel="3" x14ac:dyDescent="0.2">
      <c r="A464" s="227"/>
      <c r="B464" s="228"/>
      <c r="C464" s="268" t="s">
        <v>422</v>
      </c>
      <c r="D464" s="266"/>
      <c r="E464" s="267">
        <v>29.937000000000001</v>
      </c>
      <c r="F464" s="230"/>
      <c r="G464" s="230"/>
      <c r="H464" s="230"/>
      <c r="I464" s="230"/>
      <c r="J464" s="230"/>
      <c r="K464" s="230"/>
      <c r="L464" s="230"/>
      <c r="M464" s="230"/>
      <c r="N464" s="229"/>
      <c r="O464" s="229"/>
      <c r="P464" s="229"/>
      <c r="Q464" s="229"/>
      <c r="R464" s="230"/>
      <c r="S464" s="230"/>
      <c r="T464" s="230"/>
      <c r="U464" s="230"/>
      <c r="V464" s="230"/>
      <c r="W464" s="230"/>
      <c r="X464" s="230"/>
      <c r="Y464" s="230"/>
      <c r="Z464" s="210"/>
      <c r="AA464" s="210"/>
      <c r="AB464" s="210"/>
      <c r="AC464" s="210"/>
      <c r="AD464" s="210"/>
      <c r="AE464" s="210"/>
      <c r="AF464" s="210"/>
      <c r="AG464" s="210" t="s">
        <v>213</v>
      </c>
      <c r="AH464" s="210">
        <v>4</v>
      </c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</row>
    <row r="465" spans="1:60" ht="33.75" outlineLevel="1" x14ac:dyDescent="0.2">
      <c r="A465" s="243">
        <v>136</v>
      </c>
      <c r="B465" s="244" t="s">
        <v>832</v>
      </c>
      <c r="C465" s="256" t="s">
        <v>833</v>
      </c>
      <c r="D465" s="245" t="s">
        <v>230</v>
      </c>
      <c r="E465" s="246">
        <v>302.47000000000003</v>
      </c>
      <c r="F465" s="247"/>
      <c r="G465" s="248">
        <f>ROUND(E465*F465,2)</f>
        <v>0</v>
      </c>
      <c r="H465" s="231"/>
      <c r="I465" s="230">
        <f>ROUND(E465*H465,2)</f>
        <v>0</v>
      </c>
      <c r="J465" s="231"/>
      <c r="K465" s="230">
        <f>ROUND(E465*J465,2)</f>
        <v>0</v>
      </c>
      <c r="L465" s="230">
        <v>21</v>
      </c>
      <c r="M465" s="230">
        <f>G465*(1+L465/100)</f>
        <v>0</v>
      </c>
      <c r="N465" s="229">
        <v>3.3E-4</v>
      </c>
      <c r="O465" s="229">
        <f>ROUND(E465*N465,2)</f>
        <v>0.1</v>
      </c>
      <c r="P465" s="229">
        <v>0</v>
      </c>
      <c r="Q465" s="229">
        <f>ROUND(E465*P465,2)</f>
        <v>0</v>
      </c>
      <c r="R465" s="230"/>
      <c r="S465" s="230" t="s">
        <v>207</v>
      </c>
      <c r="T465" s="230" t="s">
        <v>208</v>
      </c>
      <c r="U465" s="230">
        <v>2.75E-2</v>
      </c>
      <c r="V465" s="230">
        <f>ROUND(E465*U465,2)</f>
        <v>8.32</v>
      </c>
      <c r="W465" s="230"/>
      <c r="X465" s="230" t="s">
        <v>209</v>
      </c>
      <c r="Y465" s="230" t="s">
        <v>210</v>
      </c>
      <c r="Z465" s="210"/>
      <c r="AA465" s="210"/>
      <c r="AB465" s="210"/>
      <c r="AC465" s="210"/>
      <c r="AD465" s="210"/>
      <c r="AE465" s="210"/>
      <c r="AF465" s="210"/>
      <c r="AG465" s="210" t="s">
        <v>211</v>
      </c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</row>
    <row r="466" spans="1:60" outlineLevel="2" x14ac:dyDescent="0.2">
      <c r="A466" s="227"/>
      <c r="B466" s="228"/>
      <c r="C466" s="257" t="s">
        <v>834</v>
      </c>
      <c r="D466" s="232"/>
      <c r="E466" s="233">
        <v>220.79</v>
      </c>
      <c r="F466" s="230"/>
      <c r="G466" s="230"/>
      <c r="H466" s="230"/>
      <c r="I466" s="230"/>
      <c r="J466" s="230"/>
      <c r="K466" s="230"/>
      <c r="L466" s="230"/>
      <c r="M466" s="230"/>
      <c r="N466" s="229"/>
      <c r="O466" s="229"/>
      <c r="P466" s="229"/>
      <c r="Q466" s="229"/>
      <c r="R466" s="230"/>
      <c r="S466" s="230"/>
      <c r="T466" s="230"/>
      <c r="U466" s="230"/>
      <c r="V466" s="230"/>
      <c r="W466" s="230"/>
      <c r="X466" s="230"/>
      <c r="Y466" s="230"/>
      <c r="Z466" s="210"/>
      <c r="AA466" s="210"/>
      <c r="AB466" s="210"/>
      <c r="AC466" s="210"/>
      <c r="AD466" s="210"/>
      <c r="AE466" s="210"/>
      <c r="AF466" s="210"/>
      <c r="AG466" s="210" t="s">
        <v>213</v>
      </c>
      <c r="AH466" s="210">
        <v>0</v>
      </c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</row>
    <row r="467" spans="1:60" outlineLevel="3" x14ac:dyDescent="0.2">
      <c r="A467" s="227"/>
      <c r="B467" s="228"/>
      <c r="C467" s="257" t="s">
        <v>829</v>
      </c>
      <c r="D467" s="232"/>
      <c r="E467" s="233">
        <v>81.680000000000007</v>
      </c>
      <c r="F467" s="230"/>
      <c r="G467" s="230"/>
      <c r="H467" s="230"/>
      <c r="I467" s="230"/>
      <c r="J467" s="230"/>
      <c r="K467" s="230"/>
      <c r="L467" s="230"/>
      <c r="M467" s="230"/>
      <c r="N467" s="229"/>
      <c r="O467" s="229"/>
      <c r="P467" s="229"/>
      <c r="Q467" s="229"/>
      <c r="R467" s="230"/>
      <c r="S467" s="230"/>
      <c r="T467" s="230"/>
      <c r="U467" s="230"/>
      <c r="V467" s="230"/>
      <c r="W467" s="230"/>
      <c r="X467" s="230"/>
      <c r="Y467" s="230"/>
      <c r="Z467" s="210"/>
      <c r="AA467" s="210"/>
      <c r="AB467" s="210"/>
      <c r="AC467" s="210"/>
      <c r="AD467" s="210"/>
      <c r="AE467" s="210"/>
      <c r="AF467" s="210"/>
      <c r="AG467" s="210" t="s">
        <v>213</v>
      </c>
      <c r="AH467" s="210">
        <v>0</v>
      </c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</row>
    <row r="468" spans="1:60" ht="33.75" outlineLevel="1" x14ac:dyDescent="0.2">
      <c r="A468" s="243">
        <v>137</v>
      </c>
      <c r="B468" s="244" t="s">
        <v>835</v>
      </c>
      <c r="C468" s="256" t="s">
        <v>836</v>
      </c>
      <c r="D468" s="245" t="s">
        <v>230</v>
      </c>
      <c r="E468" s="246">
        <v>347.84050000000002</v>
      </c>
      <c r="F468" s="247"/>
      <c r="G468" s="248">
        <f>ROUND(E468*F468,2)</f>
        <v>0</v>
      </c>
      <c r="H468" s="231"/>
      <c r="I468" s="230">
        <f>ROUND(E468*H468,2)</f>
        <v>0</v>
      </c>
      <c r="J468" s="231"/>
      <c r="K468" s="230">
        <f>ROUND(E468*J468,2)</f>
        <v>0</v>
      </c>
      <c r="L468" s="230">
        <v>21</v>
      </c>
      <c r="M468" s="230">
        <f>G468*(1+L468/100)</f>
        <v>0</v>
      </c>
      <c r="N468" s="229">
        <v>4.0299999999999997E-3</v>
      </c>
      <c r="O468" s="229">
        <f>ROUND(E468*N468,2)</f>
        <v>1.4</v>
      </c>
      <c r="P468" s="229">
        <v>0</v>
      </c>
      <c r="Q468" s="229">
        <f>ROUND(E468*P468,2)</f>
        <v>0</v>
      </c>
      <c r="R468" s="230"/>
      <c r="S468" s="230" t="s">
        <v>207</v>
      </c>
      <c r="T468" s="230" t="s">
        <v>208</v>
      </c>
      <c r="U468" s="230">
        <v>0.20699999999999999</v>
      </c>
      <c r="V468" s="230">
        <f>ROUND(E468*U468,2)</f>
        <v>72</v>
      </c>
      <c r="W468" s="230"/>
      <c r="X468" s="230" t="s">
        <v>209</v>
      </c>
      <c r="Y468" s="230" t="s">
        <v>210</v>
      </c>
      <c r="Z468" s="210"/>
      <c r="AA468" s="210"/>
      <c r="AB468" s="210"/>
      <c r="AC468" s="210"/>
      <c r="AD468" s="210"/>
      <c r="AE468" s="210"/>
      <c r="AF468" s="210"/>
      <c r="AG468" s="210" t="s">
        <v>211</v>
      </c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</row>
    <row r="469" spans="1:60" outlineLevel="2" x14ac:dyDescent="0.2">
      <c r="A469" s="227"/>
      <c r="B469" s="228"/>
      <c r="C469" s="257" t="s">
        <v>834</v>
      </c>
      <c r="D469" s="232"/>
      <c r="E469" s="233">
        <v>220.79</v>
      </c>
      <c r="F469" s="230"/>
      <c r="G469" s="230"/>
      <c r="H469" s="230"/>
      <c r="I469" s="230"/>
      <c r="J469" s="230"/>
      <c r="K469" s="230"/>
      <c r="L469" s="230"/>
      <c r="M469" s="230"/>
      <c r="N469" s="229"/>
      <c r="O469" s="229"/>
      <c r="P469" s="229"/>
      <c r="Q469" s="229"/>
      <c r="R469" s="230"/>
      <c r="S469" s="230"/>
      <c r="T469" s="230"/>
      <c r="U469" s="230"/>
      <c r="V469" s="230"/>
      <c r="W469" s="230"/>
      <c r="X469" s="230"/>
      <c r="Y469" s="230"/>
      <c r="Z469" s="210"/>
      <c r="AA469" s="210"/>
      <c r="AB469" s="210"/>
      <c r="AC469" s="210"/>
      <c r="AD469" s="210"/>
      <c r="AE469" s="210"/>
      <c r="AF469" s="210"/>
      <c r="AG469" s="210" t="s">
        <v>213</v>
      </c>
      <c r="AH469" s="210">
        <v>0</v>
      </c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</row>
    <row r="470" spans="1:60" outlineLevel="3" x14ac:dyDescent="0.2">
      <c r="A470" s="227"/>
      <c r="B470" s="228"/>
      <c r="C470" s="257" t="s">
        <v>829</v>
      </c>
      <c r="D470" s="232"/>
      <c r="E470" s="233">
        <v>81.680000000000007</v>
      </c>
      <c r="F470" s="230"/>
      <c r="G470" s="230"/>
      <c r="H470" s="230"/>
      <c r="I470" s="230"/>
      <c r="J470" s="230"/>
      <c r="K470" s="230"/>
      <c r="L470" s="230"/>
      <c r="M470" s="230"/>
      <c r="N470" s="229"/>
      <c r="O470" s="229"/>
      <c r="P470" s="229"/>
      <c r="Q470" s="229"/>
      <c r="R470" s="230"/>
      <c r="S470" s="230"/>
      <c r="T470" s="230"/>
      <c r="U470" s="230"/>
      <c r="V470" s="230"/>
      <c r="W470" s="230"/>
      <c r="X470" s="230"/>
      <c r="Y470" s="230"/>
      <c r="Z470" s="210"/>
      <c r="AA470" s="210"/>
      <c r="AB470" s="210"/>
      <c r="AC470" s="210"/>
      <c r="AD470" s="210"/>
      <c r="AE470" s="210"/>
      <c r="AF470" s="210"/>
      <c r="AG470" s="210" t="s">
        <v>213</v>
      </c>
      <c r="AH470" s="210">
        <v>0</v>
      </c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</row>
    <row r="471" spans="1:60" outlineLevel="3" x14ac:dyDescent="0.2">
      <c r="A471" s="227"/>
      <c r="B471" s="228"/>
      <c r="C471" s="268" t="s">
        <v>454</v>
      </c>
      <c r="D471" s="266"/>
      <c r="E471" s="267">
        <v>45.3705</v>
      </c>
      <c r="F471" s="230"/>
      <c r="G471" s="230"/>
      <c r="H471" s="230"/>
      <c r="I471" s="230"/>
      <c r="J471" s="230"/>
      <c r="K471" s="230"/>
      <c r="L471" s="230"/>
      <c r="M471" s="230"/>
      <c r="N471" s="229"/>
      <c r="O471" s="229"/>
      <c r="P471" s="229"/>
      <c r="Q471" s="229"/>
      <c r="R471" s="230"/>
      <c r="S471" s="230"/>
      <c r="T471" s="230"/>
      <c r="U471" s="230"/>
      <c r="V471" s="230"/>
      <c r="W471" s="230"/>
      <c r="X471" s="230"/>
      <c r="Y471" s="230"/>
      <c r="Z471" s="210"/>
      <c r="AA471" s="210"/>
      <c r="AB471" s="210"/>
      <c r="AC471" s="210"/>
      <c r="AD471" s="210"/>
      <c r="AE471" s="210"/>
      <c r="AF471" s="210"/>
      <c r="AG471" s="210" t="s">
        <v>213</v>
      </c>
      <c r="AH471" s="210">
        <v>4</v>
      </c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</row>
    <row r="472" spans="1:60" ht="33.75" outlineLevel="1" x14ac:dyDescent="0.2">
      <c r="A472" s="249">
        <v>138</v>
      </c>
      <c r="B472" s="250" t="s">
        <v>837</v>
      </c>
      <c r="C472" s="258" t="s">
        <v>838</v>
      </c>
      <c r="D472" s="251" t="s">
        <v>260</v>
      </c>
      <c r="E472" s="252">
        <v>2</v>
      </c>
      <c r="F472" s="253"/>
      <c r="G472" s="254">
        <f>ROUND(E472*F472,2)</f>
        <v>0</v>
      </c>
      <c r="H472" s="231"/>
      <c r="I472" s="230">
        <f>ROUND(E472*H472,2)</f>
        <v>0</v>
      </c>
      <c r="J472" s="231"/>
      <c r="K472" s="230">
        <f>ROUND(E472*J472,2)</f>
        <v>0</v>
      </c>
      <c r="L472" s="230">
        <v>21</v>
      </c>
      <c r="M472" s="230">
        <f>G472*(1+L472/100)</f>
        <v>0</v>
      </c>
      <c r="N472" s="229">
        <v>3.3600000000000001E-3</v>
      </c>
      <c r="O472" s="229">
        <f>ROUND(E472*N472,2)</f>
        <v>0.01</v>
      </c>
      <c r="P472" s="229">
        <v>0</v>
      </c>
      <c r="Q472" s="229">
        <f>ROUND(E472*P472,2)</f>
        <v>0</v>
      </c>
      <c r="R472" s="230"/>
      <c r="S472" s="230" t="s">
        <v>207</v>
      </c>
      <c r="T472" s="230" t="s">
        <v>208</v>
      </c>
      <c r="U472" s="230">
        <v>0.6</v>
      </c>
      <c r="V472" s="230">
        <f>ROUND(E472*U472,2)</f>
        <v>1.2</v>
      </c>
      <c r="W472" s="230"/>
      <c r="X472" s="230" t="s">
        <v>209</v>
      </c>
      <c r="Y472" s="230" t="s">
        <v>210</v>
      </c>
      <c r="Z472" s="210"/>
      <c r="AA472" s="210"/>
      <c r="AB472" s="210"/>
      <c r="AC472" s="210"/>
      <c r="AD472" s="210"/>
      <c r="AE472" s="210"/>
      <c r="AF472" s="210"/>
      <c r="AG472" s="210" t="s">
        <v>211</v>
      </c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</row>
    <row r="473" spans="1:60" ht="22.5" outlineLevel="1" x14ac:dyDescent="0.2">
      <c r="A473" s="249">
        <v>139</v>
      </c>
      <c r="B473" s="250" t="s">
        <v>839</v>
      </c>
      <c r="C473" s="258" t="s">
        <v>840</v>
      </c>
      <c r="D473" s="251" t="s">
        <v>260</v>
      </c>
      <c r="E473" s="252">
        <v>2</v>
      </c>
      <c r="F473" s="253"/>
      <c r="G473" s="254">
        <f>ROUND(E473*F473,2)</f>
        <v>0</v>
      </c>
      <c r="H473" s="231"/>
      <c r="I473" s="230">
        <f>ROUND(E473*H473,2)</f>
        <v>0</v>
      </c>
      <c r="J473" s="231"/>
      <c r="K473" s="230">
        <f>ROUND(E473*J473,2)</f>
        <v>0</v>
      </c>
      <c r="L473" s="230">
        <v>21</v>
      </c>
      <c r="M473" s="230">
        <f>G473*(1+L473/100)</f>
        <v>0</v>
      </c>
      <c r="N473" s="229">
        <v>4.3499999999999997E-3</v>
      </c>
      <c r="O473" s="229">
        <f>ROUND(E473*N473,2)</f>
        <v>0.01</v>
      </c>
      <c r="P473" s="229">
        <v>0</v>
      </c>
      <c r="Q473" s="229">
        <f>ROUND(E473*P473,2)</f>
        <v>0</v>
      </c>
      <c r="R473" s="230"/>
      <c r="S473" s="230" t="s">
        <v>207</v>
      </c>
      <c r="T473" s="230" t="s">
        <v>208</v>
      </c>
      <c r="U473" s="230">
        <v>0.7</v>
      </c>
      <c r="V473" s="230">
        <f>ROUND(E473*U473,2)</f>
        <v>1.4</v>
      </c>
      <c r="W473" s="230"/>
      <c r="X473" s="230" t="s">
        <v>209</v>
      </c>
      <c r="Y473" s="230" t="s">
        <v>210</v>
      </c>
      <c r="Z473" s="210"/>
      <c r="AA473" s="210"/>
      <c r="AB473" s="210"/>
      <c r="AC473" s="210"/>
      <c r="AD473" s="210"/>
      <c r="AE473" s="210"/>
      <c r="AF473" s="210"/>
      <c r="AG473" s="210" t="s">
        <v>211</v>
      </c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</row>
    <row r="474" spans="1:60" ht="45" outlineLevel="1" x14ac:dyDescent="0.2">
      <c r="A474" s="243">
        <v>140</v>
      </c>
      <c r="B474" s="244" t="s">
        <v>841</v>
      </c>
      <c r="C474" s="256" t="s">
        <v>842</v>
      </c>
      <c r="D474" s="245" t="s">
        <v>230</v>
      </c>
      <c r="E474" s="246">
        <v>239.459</v>
      </c>
      <c r="F474" s="247"/>
      <c r="G474" s="248">
        <f>ROUND(E474*F474,2)</f>
        <v>0</v>
      </c>
      <c r="H474" s="231"/>
      <c r="I474" s="230">
        <f>ROUND(E474*H474,2)</f>
        <v>0</v>
      </c>
      <c r="J474" s="231"/>
      <c r="K474" s="230">
        <f>ROUND(E474*J474,2)</f>
        <v>0</v>
      </c>
      <c r="L474" s="230">
        <v>21</v>
      </c>
      <c r="M474" s="230">
        <f>G474*(1+L474/100)</f>
        <v>0</v>
      </c>
      <c r="N474" s="229">
        <v>2.2399999999999998E-3</v>
      </c>
      <c r="O474" s="229">
        <f>ROUND(E474*N474,2)</f>
        <v>0.54</v>
      </c>
      <c r="P474" s="229">
        <v>0</v>
      </c>
      <c r="Q474" s="229">
        <f>ROUND(E474*P474,2)</f>
        <v>0</v>
      </c>
      <c r="R474" s="230"/>
      <c r="S474" s="230" t="s">
        <v>511</v>
      </c>
      <c r="T474" s="230" t="s">
        <v>512</v>
      </c>
      <c r="U474" s="230">
        <v>0.85</v>
      </c>
      <c r="V474" s="230">
        <f>ROUND(E474*U474,2)</f>
        <v>203.54</v>
      </c>
      <c r="W474" s="230"/>
      <c r="X474" s="230" t="s">
        <v>209</v>
      </c>
      <c r="Y474" s="230" t="s">
        <v>210</v>
      </c>
      <c r="Z474" s="210"/>
      <c r="AA474" s="210"/>
      <c r="AB474" s="210"/>
      <c r="AC474" s="210"/>
      <c r="AD474" s="210"/>
      <c r="AE474" s="210"/>
      <c r="AF474" s="210"/>
      <c r="AG474" s="210" t="s">
        <v>211</v>
      </c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F474" s="210"/>
      <c r="BG474" s="210"/>
      <c r="BH474" s="210"/>
    </row>
    <row r="475" spans="1:60" outlineLevel="2" x14ac:dyDescent="0.2">
      <c r="A475" s="227"/>
      <c r="B475" s="228"/>
      <c r="C475" s="257" t="s">
        <v>828</v>
      </c>
      <c r="D475" s="232"/>
      <c r="E475" s="233">
        <v>217.69</v>
      </c>
      <c r="F475" s="230"/>
      <c r="G475" s="230"/>
      <c r="H475" s="230"/>
      <c r="I475" s="230"/>
      <c r="J475" s="230"/>
      <c r="K475" s="230"/>
      <c r="L475" s="230"/>
      <c r="M475" s="230"/>
      <c r="N475" s="229"/>
      <c r="O475" s="229"/>
      <c r="P475" s="229"/>
      <c r="Q475" s="229"/>
      <c r="R475" s="230"/>
      <c r="S475" s="230"/>
      <c r="T475" s="230"/>
      <c r="U475" s="230"/>
      <c r="V475" s="230"/>
      <c r="W475" s="230"/>
      <c r="X475" s="230"/>
      <c r="Y475" s="230"/>
      <c r="Z475" s="210"/>
      <c r="AA475" s="210"/>
      <c r="AB475" s="210"/>
      <c r="AC475" s="210"/>
      <c r="AD475" s="210"/>
      <c r="AE475" s="210"/>
      <c r="AF475" s="210"/>
      <c r="AG475" s="210" t="s">
        <v>213</v>
      </c>
      <c r="AH475" s="210">
        <v>0</v>
      </c>
      <c r="AI475" s="210"/>
      <c r="AJ475" s="210"/>
      <c r="AK475" s="210"/>
      <c r="AL475" s="210"/>
      <c r="AM475" s="210"/>
      <c r="AN475" s="210"/>
      <c r="AO475" s="210"/>
      <c r="AP475" s="210"/>
      <c r="AQ475" s="210"/>
      <c r="AR475" s="210"/>
      <c r="AS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F475" s="210"/>
      <c r="BG475" s="210"/>
      <c r="BH475" s="210"/>
    </row>
    <row r="476" spans="1:60" outlineLevel="3" x14ac:dyDescent="0.2">
      <c r="A476" s="227"/>
      <c r="B476" s="228"/>
      <c r="C476" s="268" t="s">
        <v>422</v>
      </c>
      <c r="D476" s="266"/>
      <c r="E476" s="267">
        <v>21.768999999999998</v>
      </c>
      <c r="F476" s="230"/>
      <c r="G476" s="230"/>
      <c r="H476" s="230"/>
      <c r="I476" s="230"/>
      <c r="J476" s="230"/>
      <c r="K476" s="230"/>
      <c r="L476" s="230"/>
      <c r="M476" s="230"/>
      <c r="N476" s="229"/>
      <c r="O476" s="229"/>
      <c r="P476" s="229"/>
      <c r="Q476" s="229"/>
      <c r="R476" s="230"/>
      <c r="S476" s="230"/>
      <c r="T476" s="230"/>
      <c r="U476" s="230"/>
      <c r="V476" s="230"/>
      <c r="W476" s="230"/>
      <c r="X476" s="230"/>
      <c r="Y476" s="230"/>
      <c r="Z476" s="210"/>
      <c r="AA476" s="210"/>
      <c r="AB476" s="210"/>
      <c r="AC476" s="210"/>
      <c r="AD476" s="210"/>
      <c r="AE476" s="210"/>
      <c r="AF476" s="210"/>
      <c r="AG476" s="210" t="s">
        <v>213</v>
      </c>
      <c r="AH476" s="210">
        <v>4</v>
      </c>
      <c r="AI476" s="210"/>
      <c r="AJ476" s="210"/>
      <c r="AK476" s="210"/>
      <c r="AL476" s="210"/>
      <c r="AM476" s="210"/>
      <c r="AN476" s="210"/>
      <c r="AO476" s="210"/>
      <c r="AP476" s="210"/>
      <c r="AQ476" s="210"/>
      <c r="AR476" s="210"/>
      <c r="AS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F476" s="210"/>
      <c r="BG476" s="210"/>
      <c r="BH476" s="210"/>
    </row>
    <row r="477" spans="1:60" ht="33.75" outlineLevel="1" x14ac:dyDescent="0.2">
      <c r="A477" s="243">
        <v>141</v>
      </c>
      <c r="B477" s="244" t="s">
        <v>843</v>
      </c>
      <c r="C477" s="256" t="s">
        <v>844</v>
      </c>
      <c r="D477" s="245" t="s">
        <v>230</v>
      </c>
      <c r="E477" s="246">
        <v>103.3252</v>
      </c>
      <c r="F477" s="247"/>
      <c r="G477" s="248">
        <f>ROUND(E477*F477,2)</f>
        <v>0</v>
      </c>
      <c r="H477" s="231"/>
      <c r="I477" s="230">
        <f>ROUND(E477*H477,2)</f>
        <v>0</v>
      </c>
      <c r="J477" s="231"/>
      <c r="K477" s="230">
        <f>ROUND(E477*J477,2)</f>
        <v>0</v>
      </c>
      <c r="L477" s="230">
        <v>21</v>
      </c>
      <c r="M477" s="230">
        <f>G477*(1+L477/100)</f>
        <v>0</v>
      </c>
      <c r="N477" s="229">
        <v>2.0699999999999998E-3</v>
      </c>
      <c r="O477" s="229">
        <f>ROUND(E477*N477,2)</f>
        <v>0.21</v>
      </c>
      <c r="P477" s="229">
        <v>0</v>
      </c>
      <c r="Q477" s="229">
        <f>ROUND(E477*P477,2)</f>
        <v>0</v>
      </c>
      <c r="R477" s="230"/>
      <c r="S477" s="230" t="s">
        <v>511</v>
      </c>
      <c r="T477" s="230" t="s">
        <v>512</v>
      </c>
      <c r="U477" s="230">
        <v>0.85</v>
      </c>
      <c r="V477" s="230">
        <f>ROUND(E477*U477,2)</f>
        <v>87.83</v>
      </c>
      <c r="W477" s="230"/>
      <c r="X477" s="230" t="s">
        <v>209</v>
      </c>
      <c r="Y477" s="230" t="s">
        <v>210</v>
      </c>
      <c r="Z477" s="210"/>
      <c r="AA477" s="210"/>
      <c r="AB477" s="210"/>
      <c r="AC477" s="210"/>
      <c r="AD477" s="210"/>
      <c r="AE477" s="210"/>
      <c r="AF477" s="210"/>
      <c r="AG477" s="210" t="s">
        <v>211</v>
      </c>
      <c r="AH477" s="210"/>
      <c r="AI477" s="210"/>
      <c r="AJ477" s="210"/>
      <c r="AK477" s="210"/>
      <c r="AL477" s="210"/>
      <c r="AM477" s="210"/>
      <c r="AN477" s="210"/>
      <c r="AO477" s="210"/>
      <c r="AP477" s="210"/>
      <c r="AQ477" s="210"/>
      <c r="AR477" s="210"/>
      <c r="AS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F477" s="210"/>
      <c r="BG477" s="210"/>
      <c r="BH477" s="210"/>
    </row>
    <row r="478" spans="1:60" outlineLevel="2" x14ac:dyDescent="0.2">
      <c r="A478" s="227"/>
      <c r="B478" s="228"/>
      <c r="C478" s="257" t="s">
        <v>829</v>
      </c>
      <c r="D478" s="232"/>
      <c r="E478" s="233">
        <v>81.680000000000007</v>
      </c>
      <c r="F478" s="230"/>
      <c r="G478" s="230"/>
      <c r="H478" s="230"/>
      <c r="I478" s="230"/>
      <c r="J478" s="230"/>
      <c r="K478" s="230"/>
      <c r="L478" s="230"/>
      <c r="M478" s="230"/>
      <c r="N478" s="229"/>
      <c r="O478" s="229"/>
      <c r="P478" s="229"/>
      <c r="Q478" s="229"/>
      <c r="R478" s="230"/>
      <c r="S478" s="230"/>
      <c r="T478" s="230"/>
      <c r="U478" s="230"/>
      <c r="V478" s="230"/>
      <c r="W478" s="230"/>
      <c r="X478" s="230"/>
      <c r="Y478" s="230"/>
      <c r="Z478" s="210"/>
      <c r="AA478" s="210"/>
      <c r="AB478" s="210"/>
      <c r="AC478" s="210"/>
      <c r="AD478" s="210"/>
      <c r="AE478" s="210"/>
      <c r="AF478" s="210"/>
      <c r="AG478" s="210" t="s">
        <v>213</v>
      </c>
      <c r="AH478" s="210">
        <v>0</v>
      </c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F478" s="210"/>
      <c r="BG478" s="210"/>
      <c r="BH478" s="210"/>
    </row>
    <row r="479" spans="1:60" outlineLevel="3" x14ac:dyDescent="0.2">
      <c r="A479" s="227"/>
      <c r="B479" s="228"/>
      <c r="C479" s="257" t="s">
        <v>845</v>
      </c>
      <c r="D479" s="232"/>
      <c r="E479" s="233">
        <v>12.252000000000001</v>
      </c>
      <c r="F479" s="230"/>
      <c r="G479" s="230"/>
      <c r="H479" s="230"/>
      <c r="I479" s="230"/>
      <c r="J479" s="230"/>
      <c r="K479" s="230"/>
      <c r="L479" s="230"/>
      <c r="M479" s="230"/>
      <c r="N479" s="229"/>
      <c r="O479" s="229"/>
      <c r="P479" s="229"/>
      <c r="Q479" s="229"/>
      <c r="R479" s="230"/>
      <c r="S479" s="230"/>
      <c r="T479" s="230"/>
      <c r="U479" s="230"/>
      <c r="V479" s="230"/>
      <c r="W479" s="230"/>
      <c r="X479" s="230"/>
      <c r="Y479" s="230"/>
      <c r="Z479" s="210"/>
      <c r="AA479" s="210"/>
      <c r="AB479" s="210"/>
      <c r="AC479" s="210"/>
      <c r="AD479" s="210"/>
      <c r="AE479" s="210"/>
      <c r="AF479" s="210"/>
      <c r="AG479" s="210" t="s">
        <v>213</v>
      </c>
      <c r="AH479" s="210">
        <v>0</v>
      </c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0"/>
      <c r="BG479" s="210"/>
      <c r="BH479" s="210"/>
    </row>
    <row r="480" spans="1:60" outlineLevel="3" x14ac:dyDescent="0.2">
      <c r="A480" s="227"/>
      <c r="B480" s="228"/>
      <c r="C480" s="268" t="s">
        <v>422</v>
      </c>
      <c r="D480" s="266"/>
      <c r="E480" s="267">
        <v>9.3932000000000002</v>
      </c>
      <c r="F480" s="230"/>
      <c r="G480" s="230"/>
      <c r="H480" s="230"/>
      <c r="I480" s="230"/>
      <c r="J480" s="230"/>
      <c r="K480" s="230"/>
      <c r="L480" s="230"/>
      <c r="M480" s="230"/>
      <c r="N480" s="229"/>
      <c r="O480" s="229"/>
      <c r="P480" s="229"/>
      <c r="Q480" s="229"/>
      <c r="R480" s="230"/>
      <c r="S480" s="230"/>
      <c r="T480" s="230"/>
      <c r="U480" s="230"/>
      <c r="V480" s="230"/>
      <c r="W480" s="230"/>
      <c r="X480" s="230"/>
      <c r="Y480" s="230"/>
      <c r="Z480" s="210"/>
      <c r="AA480" s="210"/>
      <c r="AB480" s="210"/>
      <c r="AC480" s="210"/>
      <c r="AD480" s="210"/>
      <c r="AE480" s="210"/>
      <c r="AF480" s="210"/>
      <c r="AG480" s="210" t="s">
        <v>213</v>
      </c>
      <c r="AH480" s="210">
        <v>4</v>
      </c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F480" s="210"/>
      <c r="BG480" s="210"/>
      <c r="BH480" s="210"/>
    </row>
    <row r="481" spans="1:60" ht="22.5" outlineLevel="1" x14ac:dyDescent="0.2">
      <c r="A481" s="249">
        <v>142</v>
      </c>
      <c r="B481" s="250" t="s">
        <v>846</v>
      </c>
      <c r="C481" s="258" t="s">
        <v>847</v>
      </c>
      <c r="D481" s="251" t="s">
        <v>260</v>
      </c>
      <c r="E481" s="252">
        <v>2</v>
      </c>
      <c r="F481" s="253"/>
      <c r="G481" s="254">
        <f>ROUND(E481*F481,2)</f>
        <v>0</v>
      </c>
      <c r="H481" s="231"/>
      <c r="I481" s="230">
        <f>ROUND(E481*H481,2)</f>
        <v>0</v>
      </c>
      <c r="J481" s="231"/>
      <c r="K481" s="230">
        <f>ROUND(E481*J481,2)</f>
        <v>0</v>
      </c>
      <c r="L481" s="230">
        <v>21</v>
      </c>
      <c r="M481" s="230">
        <f>G481*(1+L481/100)</f>
        <v>0</v>
      </c>
      <c r="N481" s="229">
        <v>1.65E-3</v>
      </c>
      <c r="O481" s="229">
        <f>ROUND(E481*N481,2)</f>
        <v>0</v>
      </c>
      <c r="P481" s="229">
        <v>0</v>
      </c>
      <c r="Q481" s="229">
        <f>ROUND(E481*P481,2)</f>
        <v>0</v>
      </c>
      <c r="R481" s="230"/>
      <c r="S481" s="230" t="s">
        <v>207</v>
      </c>
      <c r="T481" s="230" t="s">
        <v>208</v>
      </c>
      <c r="U481" s="230">
        <v>0.65</v>
      </c>
      <c r="V481" s="230">
        <f>ROUND(E481*U481,2)</f>
        <v>1.3</v>
      </c>
      <c r="W481" s="230"/>
      <c r="X481" s="230" t="s">
        <v>209</v>
      </c>
      <c r="Y481" s="230" t="s">
        <v>210</v>
      </c>
      <c r="Z481" s="210"/>
      <c r="AA481" s="210"/>
      <c r="AB481" s="210"/>
      <c r="AC481" s="210"/>
      <c r="AD481" s="210"/>
      <c r="AE481" s="210"/>
      <c r="AF481" s="210"/>
      <c r="AG481" s="210" t="s">
        <v>211</v>
      </c>
      <c r="AH481" s="210"/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</row>
    <row r="482" spans="1:60" ht="33.75" outlineLevel="1" x14ac:dyDescent="0.2">
      <c r="A482" s="249">
        <v>143</v>
      </c>
      <c r="B482" s="250" t="s">
        <v>848</v>
      </c>
      <c r="C482" s="258" t="s">
        <v>849</v>
      </c>
      <c r="D482" s="251" t="s">
        <v>260</v>
      </c>
      <c r="E482" s="252">
        <v>2</v>
      </c>
      <c r="F482" s="253"/>
      <c r="G482" s="254">
        <f>ROUND(E482*F482,2)</f>
        <v>0</v>
      </c>
      <c r="H482" s="231"/>
      <c r="I482" s="230">
        <f>ROUND(E482*H482,2)</f>
        <v>0</v>
      </c>
      <c r="J482" s="231"/>
      <c r="K482" s="230">
        <f>ROUND(E482*J482,2)</f>
        <v>0</v>
      </c>
      <c r="L482" s="230">
        <v>21</v>
      </c>
      <c r="M482" s="230">
        <f>G482*(1+L482/100)</f>
        <v>0</v>
      </c>
      <c r="N482" s="229">
        <v>1.2999999999999999E-3</v>
      </c>
      <c r="O482" s="229">
        <f>ROUND(E482*N482,2)</f>
        <v>0</v>
      </c>
      <c r="P482" s="229">
        <v>0</v>
      </c>
      <c r="Q482" s="229">
        <f>ROUND(E482*P482,2)</f>
        <v>0</v>
      </c>
      <c r="R482" s="230"/>
      <c r="S482" s="230" t="s">
        <v>207</v>
      </c>
      <c r="T482" s="230" t="s">
        <v>208</v>
      </c>
      <c r="U482" s="230">
        <v>0.6</v>
      </c>
      <c r="V482" s="230">
        <f>ROUND(E482*U482,2)</f>
        <v>1.2</v>
      </c>
      <c r="W482" s="230"/>
      <c r="X482" s="230" t="s">
        <v>209</v>
      </c>
      <c r="Y482" s="230" t="s">
        <v>210</v>
      </c>
      <c r="Z482" s="210"/>
      <c r="AA482" s="210"/>
      <c r="AB482" s="210"/>
      <c r="AC482" s="210"/>
      <c r="AD482" s="210"/>
      <c r="AE482" s="210"/>
      <c r="AF482" s="210"/>
      <c r="AG482" s="210" t="s">
        <v>211</v>
      </c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</row>
    <row r="483" spans="1:60" ht="22.5" outlineLevel="1" x14ac:dyDescent="0.2">
      <c r="A483" s="243">
        <v>144</v>
      </c>
      <c r="B483" s="244" t="s">
        <v>850</v>
      </c>
      <c r="C483" s="256" t="s">
        <v>851</v>
      </c>
      <c r="D483" s="245" t="s">
        <v>293</v>
      </c>
      <c r="E483" s="246">
        <v>58.2</v>
      </c>
      <c r="F483" s="247"/>
      <c r="G483" s="248">
        <f>ROUND(E483*F483,2)</f>
        <v>0</v>
      </c>
      <c r="H483" s="231"/>
      <c r="I483" s="230">
        <f>ROUND(E483*H483,2)</f>
        <v>0</v>
      </c>
      <c r="J483" s="231"/>
      <c r="K483" s="230">
        <f>ROUND(E483*J483,2)</f>
        <v>0</v>
      </c>
      <c r="L483" s="230">
        <v>21</v>
      </c>
      <c r="M483" s="230">
        <f>G483*(1+L483/100)</f>
        <v>0</v>
      </c>
      <c r="N483" s="229">
        <v>7.6000000000000004E-4</v>
      </c>
      <c r="O483" s="229">
        <f>ROUND(E483*N483,2)</f>
        <v>0.04</v>
      </c>
      <c r="P483" s="229">
        <v>0</v>
      </c>
      <c r="Q483" s="229">
        <f>ROUND(E483*P483,2)</f>
        <v>0</v>
      </c>
      <c r="R483" s="230"/>
      <c r="S483" s="230" t="s">
        <v>207</v>
      </c>
      <c r="T483" s="230" t="s">
        <v>208</v>
      </c>
      <c r="U483" s="230">
        <v>0.189</v>
      </c>
      <c r="V483" s="230">
        <f>ROUND(E483*U483,2)</f>
        <v>11</v>
      </c>
      <c r="W483" s="230"/>
      <c r="X483" s="230" t="s">
        <v>209</v>
      </c>
      <c r="Y483" s="230" t="s">
        <v>210</v>
      </c>
      <c r="Z483" s="210"/>
      <c r="AA483" s="210"/>
      <c r="AB483" s="210"/>
      <c r="AC483" s="210"/>
      <c r="AD483" s="210"/>
      <c r="AE483" s="210"/>
      <c r="AF483" s="210"/>
      <c r="AG483" s="210" t="s">
        <v>211</v>
      </c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</row>
    <row r="484" spans="1:60" outlineLevel="2" x14ac:dyDescent="0.2">
      <c r="A484" s="227"/>
      <c r="B484" s="228"/>
      <c r="C484" s="257" t="s">
        <v>852</v>
      </c>
      <c r="D484" s="232"/>
      <c r="E484" s="233">
        <v>58.2</v>
      </c>
      <c r="F484" s="230"/>
      <c r="G484" s="230"/>
      <c r="H484" s="230"/>
      <c r="I484" s="230"/>
      <c r="J484" s="230"/>
      <c r="K484" s="230"/>
      <c r="L484" s="230"/>
      <c r="M484" s="230"/>
      <c r="N484" s="229"/>
      <c r="O484" s="229"/>
      <c r="P484" s="229"/>
      <c r="Q484" s="229"/>
      <c r="R484" s="230"/>
      <c r="S484" s="230"/>
      <c r="T484" s="230"/>
      <c r="U484" s="230"/>
      <c r="V484" s="230"/>
      <c r="W484" s="230"/>
      <c r="X484" s="230"/>
      <c r="Y484" s="230"/>
      <c r="Z484" s="210"/>
      <c r="AA484" s="210"/>
      <c r="AB484" s="210"/>
      <c r="AC484" s="210"/>
      <c r="AD484" s="210"/>
      <c r="AE484" s="210"/>
      <c r="AF484" s="210"/>
      <c r="AG484" s="210" t="s">
        <v>213</v>
      </c>
      <c r="AH484" s="210">
        <v>0</v>
      </c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</row>
    <row r="485" spans="1:60" ht="22.5" outlineLevel="1" x14ac:dyDescent="0.2">
      <c r="A485" s="243">
        <v>145</v>
      </c>
      <c r="B485" s="244" t="s">
        <v>853</v>
      </c>
      <c r="C485" s="256" t="s">
        <v>854</v>
      </c>
      <c r="D485" s="245" t="s">
        <v>293</v>
      </c>
      <c r="E485" s="246">
        <v>58.2</v>
      </c>
      <c r="F485" s="247"/>
      <c r="G485" s="248">
        <f>ROUND(E485*F485,2)</f>
        <v>0</v>
      </c>
      <c r="H485" s="231"/>
      <c r="I485" s="230">
        <f>ROUND(E485*H485,2)</f>
        <v>0</v>
      </c>
      <c r="J485" s="231"/>
      <c r="K485" s="230">
        <f>ROUND(E485*J485,2)</f>
        <v>0</v>
      </c>
      <c r="L485" s="230">
        <v>21</v>
      </c>
      <c r="M485" s="230">
        <f>G485*(1+L485/100)</f>
        <v>0</v>
      </c>
      <c r="N485" s="229">
        <v>7.6000000000000004E-4</v>
      </c>
      <c r="O485" s="229">
        <f>ROUND(E485*N485,2)</f>
        <v>0.04</v>
      </c>
      <c r="P485" s="229">
        <v>0</v>
      </c>
      <c r="Q485" s="229">
        <f>ROUND(E485*P485,2)</f>
        <v>0</v>
      </c>
      <c r="R485" s="230"/>
      <c r="S485" s="230" t="s">
        <v>207</v>
      </c>
      <c r="T485" s="230" t="s">
        <v>208</v>
      </c>
      <c r="U485" s="230">
        <v>0.189</v>
      </c>
      <c r="V485" s="230">
        <f>ROUND(E485*U485,2)</f>
        <v>11</v>
      </c>
      <c r="W485" s="230"/>
      <c r="X485" s="230" t="s">
        <v>209</v>
      </c>
      <c r="Y485" s="230" t="s">
        <v>210</v>
      </c>
      <c r="Z485" s="210"/>
      <c r="AA485" s="210"/>
      <c r="AB485" s="210"/>
      <c r="AC485" s="210"/>
      <c r="AD485" s="210"/>
      <c r="AE485" s="210"/>
      <c r="AF485" s="210"/>
      <c r="AG485" s="210" t="s">
        <v>211</v>
      </c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</row>
    <row r="486" spans="1:60" outlineLevel="2" x14ac:dyDescent="0.2">
      <c r="A486" s="227"/>
      <c r="B486" s="228"/>
      <c r="C486" s="257" t="s">
        <v>855</v>
      </c>
      <c r="D486" s="232"/>
      <c r="E486" s="233">
        <v>58.2</v>
      </c>
      <c r="F486" s="230"/>
      <c r="G486" s="230"/>
      <c r="H486" s="230"/>
      <c r="I486" s="230"/>
      <c r="J486" s="230"/>
      <c r="K486" s="230"/>
      <c r="L486" s="230"/>
      <c r="M486" s="230"/>
      <c r="N486" s="229"/>
      <c r="O486" s="229"/>
      <c r="P486" s="229"/>
      <c r="Q486" s="229"/>
      <c r="R486" s="230"/>
      <c r="S486" s="230"/>
      <c r="T486" s="230"/>
      <c r="U486" s="230"/>
      <c r="V486" s="230"/>
      <c r="W486" s="230"/>
      <c r="X486" s="230"/>
      <c r="Y486" s="230"/>
      <c r="Z486" s="210"/>
      <c r="AA486" s="210"/>
      <c r="AB486" s="210"/>
      <c r="AC486" s="210"/>
      <c r="AD486" s="210"/>
      <c r="AE486" s="210"/>
      <c r="AF486" s="210"/>
      <c r="AG486" s="210" t="s">
        <v>213</v>
      </c>
      <c r="AH486" s="210">
        <v>0</v>
      </c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</row>
    <row r="487" spans="1:60" outlineLevel="1" x14ac:dyDescent="0.2">
      <c r="A487" s="249">
        <v>146</v>
      </c>
      <c r="B487" s="250" t="s">
        <v>856</v>
      </c>
      <c r="C487" s="258" t="s">
        <v>857</v>
      </c>
      <c r="D487" s="251" t="s">
        <v>337</v>
      </c>
      <c r="E487" s="252">
        <v>2.4604599999999999</v>
      </c>
      <c r="F487" s="253"/>
      <c r="G487" s="254">
        <f>ROUND(E487*F487,2)</f>
        <v>0</v>
      </c>
      <c r="H487" s="231"/>
      <c r="I487" s="230">
        <f>ROUND(E487*H487,2)</f>
        <v>0</v>
      </c>
      <c r="J487" s="231"/>
      <c r="K487" s="230">
        <f>ROUND(E487*J487,2)</f>
        <v>0</v>
      </c>
      <c r="L487" s="230">
        <v>21</v>
      </c>
      <c r="M487" s="230">
        <f>G487*(1+L487/100)</f>
        <v>0</v>
      </c>
      <c r="N487" s="229">
        <v>0</v>
      </c>
      <c r="O487" s="229">
        <f>ROUND(E487*N487,2)</f>
        <v>0</v>
      </c>
      <c r="P487" s="229">
        <v>0</v>
      </c>
      <c r="Q487" s="229">
        <f>ROUND(E487*P487,2)</f>
        <v>0</v>
      </c>
      <c r="R487" s="230"/>
      <c r="S487" s="230" t="s">
        <v>207</v>
      </c>
      <c r="T487" s="230" t="s">
        <v>208</v>
      </c>
      <c r="U487" s="230">
        <v>1.609</v>
      </c>
      <c r="V487" s="230">
        <f>ROUND(E487*U487,2)</f>
        <v>3.96</v>
      </c>
      <c r="W487" s="230"/>
      <c r="X487" s="230" t="s">
        <v>787</v>
      </c>
      <c r="Y487" s="230" t="s">
        <v>210</v>
      </c>
      <c r="Z487" s="210"/>
      <c r="AA487" s="210"/>
      <c r="AB487" s="210"/>
      <c r="AC487" s="210"/>
      <c r="AD487" s="210"/>
      <c r="AE487" s="210"/>
      <c r="AF487" s="210"/>
      <c r="AG487" s="210" t="s">
        <v>788</v>
      </c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</row>
    <row r="488" spans="1:60" x14ac:dyDescent="0.2">
      <c r="A488" s="236" t="s">
        <v>202</v>
      </c>
      <c r="B488" s="237" t="s">
        <v>127</v>
      </c>
      <c r="C488" s="255" t="s">
        <v>128</v>
      </c>
      <c r="D488" s="238"/>
      <c r="E488" s="239"/>
      <c r="F488" s="240"/>
      <c r="G488" s="241">
        <f>SUMIF(AG489:AG558,"&lt;&gt;NOR",G489:G558)</f>
        <v>0</v>
      </c>
      <c r="H488" s="235"/>
      <c r="I488" s="235">
        <f>SUM(I489:I558)</f>
        <v>0</v>
      </c>
      <c r="J488" s="235"/>
      <c r="K488" s="235">
        <f>SUM(K489:K558)</f>
        <v>0</v>
      </c>
      <c r="L488" s="235"/>
      <c r="M488" s="235">
        <f>SUM(M489:M558)</f>
        <v>0</v>
      </c>
      <c r="N488" s="234"/>
      <c r="O488" s="234">
        <f>SUM(O489:O558)</f>
        <v>8.2500000000000018</v>
      </c>
      <c r="P488" s="234"/>
      <c r="Q488" s="234">
        <f>SUM(Q489:Q558)</f>
        <v>0</v>
      </c>
      <c r="R488" s="235"/>
      <c r="S488" s="235"/>
      <c r="T488" s="235"/>
      <c r="U488" s="235"/>
      <c r="V488" s="235">
        <f>SUM(V489:V558)</f>
        <v>371.78000000000003</v>
      </c>
      <c r="W488" s="235"/>
      <c r="X488" s="235"/>
      <c r="Y488" s="235"/>
      <c r="AG488" t="s">
        <v>203</v>
      </c>
    </row>
    <row r="489" spans="1:60" outlineLevel="1" x14ac:dyDescent="0.2">
      <c r="A489" s="243">
        <v>147</v>
      </c>
      <c r="B489" s="244" t="s">
        <v>858</v>
      </c>
      <c r="C489" s="256" t="s">
        <v>859</v>
      </c>
      <c r="D489" s="245" t="s">
        <v>230</v>
      </c>
      <c r="E489" s="246">
        <v>233.65</v>
      </c>
      <c r="F489" s="247"/>
      <c r="G489" s="248">
        <f>ROUND(E489*F489,2)</f>
        <v>0</v>
      </c>
      <c r="H489" s="231"/>
      <c r="I489" s="230">
        <f>ROUND(E489*H489,2)</f>
        <v>0</v>
      </c>
      <c r="J489" s="231"/>
      <c r="K489" s="230">
        <f>ROUND(E489*J489,2)</f>
        <v>0</v>
      </c>
      <c r="L489" s="230">
        <v>21</v>
      </c>
      <c r="M489" s="230">
        <f>G489*(1+L489/100)</f>
        <v>0</v>
      </c>
      <c r="N489" s="229">
        <v>0</v>
      </c>
      <c r="O489" s="229">
        <f>ROUND(E489*N489,2)</f>
        <v>0</v>
      </c>
      <c r="P489" s="229">
        <v>0</v>
      </c>
      <c r="Q489" s="229">
        <f>ROUND(E489*P489,2)</f>
        <v>0</v>
      </c>
      <c r="R489" s="230"/>
      <c r="S489" s="230" t="s">
        <v>207</v>
      </c>
      <c r="T489" s="230" t="s">
        <v>208</v>
      </c>
      <c r="U489" s="230">
        <v>0.15</v>
      </c>
      <c r="V489" s="230">
        <f>ROUND(E489*U489,2)</f>
        <v>35.049999999999997</v>
      </c>
      <c r="W489" s="230"/>
      <c r="X489" s="230" t="s">
        <v>209</v>
      </c>
      <c r="Y489" s="230" t="s">
        <v>210</v>
      </c>
      <c r="Z489" s="210"/>
      <c r="AA489" s="210"/>
      <c r="AB489" s="210"/>
      <c r="AC489" s="210"/>
      <c r="AD489" s="210"/>
      <c r="AE489" s="210"/>
      <c r="AF489" s="210"/>
      <c r="AG489" s="210" t="s">
        <v>211</v>
      </c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</row>
    <row r="490" spans="1:60" outlineLevel="2" x14ac:dyDescent="0.2">
      <c r="A490" s="227"/>
      <c r="B490" s="228"/>
      <c r="C490" s="257" t="s">
        <v>734</v>
      </c>
      <c r="D490" s="232"/>
      <c r="E490" s="233">
        <v>136.46</v>
      </c>
      <c r="F490" s="230"/>
      <c r="G490" s="230"/>
      <c r="H490" s="230"/>
      <c r="I490" s="230"/>
      <c r="J490" s="230"/>
      <c r="K490" s="230"/>
      <c r="L490" s="230"/>
      <c r="M490" s="230"/>
      <c r="N490" s="229"/>
      <c r="O490" s="229"/>
      <c r="P490" s="229"/>
      <c r="Q490" s="229"/>
      <c r="R490" s="230"/>
      <c r="S490" s="230"/>
      <c r="T490" s="230"/>
      <c r="U490" s="230"/>
      <c r="V490" s="230"/>
      <c r="W490" s="230"/>
      <c r="X490" s="230"/>
      <c r="Y490" s="230"/>
      <c r="Z490" s="210"/>
      <c r="AA490" s="210"/>
      <c r="AB490" s="210"/>
      <c r="AC490" s="210"/>
      <c r="AD490" s="210"/>
      <c r="AE490" s="210"/>
      <c r="AF490" s="210"/>
      <c r="AG490" s="210" t="s">
        <v>213</v>
      </c>
      <c r="AH490" s="210">
        <v>0</v>
      </c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</row>
    <row r="491" spans="1:60" outlineLevel="3" x14ac:dyDescent="0.2">
      <c r="A491" s="227"/>
      <c r="B491" s="228"/>
      <c r="C491" s="257" t="s">
        <v>735</v>
      </c>
      <c r="D491" s="232"/>
      <c r="E491" s="233">
        <v>25.95</v>
      </c>
      <c r="F491" s="230"/>
      <c r="G491" s="230"/>
      <c r="H491" s="230"/>
      <c r="I491" s="230"/>
      <c r="J491" s="230"/>
      <c r="K491" s="230"/>
      <c r="L491" s="230"/>
      <c r="M491" s="230"/>
      <c r="N491" s="229"/>
      <c r="O491" s="229"/>
      <c r="P491" s="229"/>
      <c r="Q491" s="229"/>
      <c r="R491" s="230"/>
      <c r="S491" s="230"/>
      <c r="T491" s="230"/>
      <c r="U491" s="230"/>
      <c r="V491" s="230"/>
      <c r="W491" s="230"/>
      <c r="X491" s="230"/>
      <c r="Y491" s="230"/>
      <c r="Z491" s="210"/>
      <c r="AA491" s="210"/>
      <c r="AB491" s="210"/>
      <c r="AC491" s="210"/>
      <c r="AD491" s="210"/>
      <c r="AE491" s="210"/>
      <c r="AF491" s="210"/>
      <c r="AG491" s="210" t="s">
        <v>213</v>
      </c>
      <c r="AH491" s="210">
        <v>0</v>
      </c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</row>
    <row r="492" spans="1:60" outlineLevel="3" x14ac:dyDescent="0.2">
      <c r="A492" s="227"/>
      <c r="B492" s="228"/>
      <c r="C492" s="257" t="s">
        <v>736</v>
      </c>
      <c r="D492" s="232"/>
      <c r="E492" s="233">
        <v>71.239999999999995</v>
      </c>
      <c r="F492" s="230"/>
      <c r="G492" s="230"/>
      <c r="H492" s="230"/>
      <c r="I492" s="230"/>
      <c r="J492" s="230"/>
      <c r="K492" s="230"/>
      <c r="L492" s="230"/>
      <c r="M492" s="230"/>
      <c r="N492" s="229"/>
      <c r="O492" s="229"/>
      <c r="P492" s="229"/>
      <c r="Q492" s="229"/>
      <c r="R492" s="230"/>
      <c r="S492" s="230"/>
      <c r="T492" s="230"/>
      <c r="U492" s="230"/>
      <c r="V492" s="230"/>
      <c r="W492" s="230"/>
      <c r="X492" s="230"/>
      <c r="Y492" s="230"/>
      <c r="Z492" s="210"/>
      <c r="AA492" s="210"/>
      <c r="AB492" s="210"/>
      <c r="AC492" s="210"/>
      <c r="AD492" s="210"/>
      <c r="AE492" s="210"/>
      <c r="AF492" s="210"/>
      <c r="AG492" s="210" t="s">
        <v>213</v>
      </c>
      <c r="AH492" s="210">
        <v>0</v>
      </c>
      <c r="AI492" s="210"/>
      <c r="AJ492" s="210"/>
      <c r="AK492" s="210"/>
      <c r="AL492" s="210"/>
      <c r="AM492" s="210"/>
      <c r="AN492" s="210"/>
      <c r="AO492" s="210"/>
      <c r="AP492" s="210"/>
      <c r="AQ492" s="210"/>
      <c r="AR492" s="210"/>
      <c r="AS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F492" s="210"/>
      <c r="BG492" s="210"/>
      <c r="BH492" s="210"/>
    </row>
    <row r="493" spans="1:60" outlineLevel="1" x14ac:dyDescent="0.2">
      <c r="A493" s="243">
        <v>148</v>
      </c>
      <c r="B493" s="244" t="s">
        <v>860</v>
      </c>
      <c r="C493" s="256" t="s">
        <v>861</v>
      </c>
      <c r="D493" s="245" t="s">
        <v>206</v>
      </c>
      <c r="E493" s="246">
        <v>29.439900000000002</v>
      </c>
      <c r="F493" s="247"/>
      <c r="G493" s="248">
        <f>ROUND(E493*F493,2)</f>
        <v>0</v>
      </c>
      <c r="H493" s="231"/>
      <c r="I493" s="230">
        <f>ROUND(E493*H493,2)</f>
        <v>0</v>
      </c>
      <c r="J493" s="231"/>
      <c r="K493" s="230">
        <f>ROUND(E493*J493,2)</f>
        <v>0</v>
      </c>
      <c r="L493" s="230">
        <v>21</v>
      </c>
      <c r="M493" s="230">
        <f>G493*(1+L493/100)</f>
        <v>0</v>
      </c>
      <c r="N493" s="229">
        <v>0.02</v>
      </c>
      <c r="O493" s="229">
        <f>ROUND(E493*N493,2)</f>
        <v>0.59</v>
      </c>
      <c r="P493" s="229">
        <v>0</v>
      </c>
      <c r="Q493" s="229">
        <f>ROUND(E493*P493,2)</f>
        <v>0</v>
      </c>
      <c r="R493" s="230" t="s">
        <v>415</v>
      </c>
      <c r="S493" s="230" t="s">
        <v>334</v>
      </c>
      <c r="T493" s="230" t="s">
        <v>208</v>
      </c>
      <c r="U493" s="230">
        <v>0</v>
      </c>
      <c r="V493" s="230">
        <f>ROUND(E493*U493,2)</f>
        <v>0</v>
      </c>
      <c r="W493" s="230"/>
      <c r="X493" s="230" t="s">
        <v>416</v>
      </c>
      <c r="Y493" s="230" t="s">
        <v>210</v>
      </c>
      <c r="Z493" s="210"/>
      <c r="AA493" s="210"/>
      <c r="AB493" s="210"/>
      <c r="AC493" s="210"/>
      <c r="AD493" s="210"/>
      <c r="AE493" s="210"/>
      <c r="AF493" s="210"/>
      <c r="AG493" s="210" t="s">
        <v>417</v>
      </c>
      <c r="AH493" s="210"/>
      <c r="AI493" s="210"/>
      <c r="AJ493" s="210"/>
      <c r="AK493" s="210"/>
      <c r="AL493" s="210"/>
      <c r="AM493" s="210"/>
      <c r="AN493" s="210"/>
      <c r="AO493" s="210"/>
      <c r="AP493" s="210"/>
      <c r="AQ493" s="210"/>
      <c r="AR493" s="210"/>
      <c r="AS493" s="210"/>
      <c r="AT493" s="210"/>
      <c r="AU493" s="210"/>
      <c r="AV493" s="210"/>
      <c r="AW493" s="210"/>
      <c r="AX493" s="210"/>
      <c r="AY493" s="210"/>
      <c r="AZ493" s="210"/>
      <c r="BA493" s="210"/>
      <c r="BB493" s="210"/>
      <c r="BC493" s="210"/>
      <c r="BD493" s="210"/>
      <c r="BE493" s="210"/>
      <c r="BF493" s="210"/>
      <c r="BG493" s="210"/>
      <c r="BH493" s="210"/>
    </row>
    <row r="494" spans="1:60" ht="22.5" outlineLevel="2" x14ac:dyDescent="0.2">
      <c r="A494" s="227"/>
      <c r="B494" s="228"/>
      <c r="C494" s="257" t="s">
        <v>862</v>
      </c>
      <c r="D494" s="232"/>
      <c r="E494" s="233">
        <v>16.3752</v>
      </c>
      <c r="F494" s="230"/>
      <c r="G494" s="230"/>
      <c r="H494" s="230"/>
      <c r="I494" s="230"/>
      <c r="J494" s="230"/>
      <c r="K494" s="230"/>
      <c r="L494" s="230"/>
      <c r="M494" s="230"/>
      <c r="N494" s="229"/>
      <c r="O494" s="229"/>
      <c r="P494" s="229"/>
      <c r="Q494" s="229"/>
      <c r="R494" s="230"/>
      <c r="S494" s="230"/>
      <c r="T494" s="230"/>
      <c r="U494" s="230"/>
      <c r="V494" s="230"/>
      <c r="W494" s="230"/>
      <c r="X494" s="230"/>
      <c r="Y494" s="230"/>
      <c r="Z494" s="210"/>
      <c r="AA494" s="210"/>
      <c r="AB494" s="210"/>
      <c r="AC494" s="210"/>
      <c r="AD494" s="210"/>
      <c r="AE494" s="210"/>
      <c r="AF494" s="210"/>
      <c r="AG494" s="210" t="s">
        <v>213</v>
      </c>
      <c r="AH494" s="210">
        <v>0</v>
      </c>
      <c r="AI494" s="210"/>
      <c r="AJ494" s="210"/>
      <c r="AK494" s="210"/>
      <c r="AL494" s="210"/>
      <c r="AM494" s="210"/>
      <c r="AN494" s="210"/>
      <c r="AO494" s="210"/>
      <c r="AP494" s="210"/>
      <c r="AQ494" s="210"/>
      <c r="AR494" s="210"/>
      <c r="AS494" s="210"/>
      <c r="AT494" s="210"/>
      <c r="AU494" s="210"/>
      <c r="AV494" s="210"/>
      <c r="AW494" s="210"/>
      <c r="AX494" s="210"/>
      <c r="AY494" s="210"/>
      <c r="AZ494" s="210"/>
      <c r="BA494" s="210"/>
      <c r="BB494" s="210"/>
      <c r="BC494" s="210"/>
      <c r="BD494" s="210"/>
      <c r="BE494" s="210"/>
      <c r="BF494" s="210"/>
      <c r="BG494" s="210"/>
      <c r="BH494" s="210"/>
    </row>
    <row r="495" spans="1:60" outlineLevel="3" x14ac:dyDescent="0.2">
      <c r="A495" s="227"/>
      <c r="B495" s="228"/>
      <c r="C495" s="257" t="s">
        <v>863</v>
      </c>
      <c r="D495" s="232"/>
      <c r="E495" s="233">
        <v>3.1139999999999999</v>
      </c>
      <c r="F495" s="230"/>
      <c r="G495" s="230"/>
      <c r="H495" s="230"/>
      <c r="I495" s="230"/>
      <c r="J495" s="230"/>
      <c r="K495" s="230"/>
      <c r="L495" s="230"/>
      <c r="M495" s="230"/>
      <c r="N495" s="229"/>
      <c r="O495" s="229"/>
      <c r="P495" s="229"/>
      <c r="Q495" s="229"/>
      <c r="R495" s="230"/>
      <c r="S495" s="230"/>
      <c r="T495" s="230"/>
      <c r="U495" s="230"/>
      <c r="V495" s="230"/>
      <c r="W495" s="230"/>
      <c r="X495" s="230"/>
      <c r="Y495" s="230"/>
      <c r="Z495" s="210"/>
      <c r="AA495" s="210"/>
      <c r="AB495" s="210"/>
      <c r="AC495" s="210"/>
      <c r="AD495" s="210"/>
      <c r="AE495" s="210"/>
      <c r="AF495" s="210"/>
      <c r="AG495" s="210" t="s">
        <v>213</v>
      </c>
      <c r="AH495" s="210">
        <v>0</v>
      </c>
      <c r="AI495" s="210"/>
      <c r="AJ495" s="210"/>
      <c r="AK495" s="210"/>
      <c r="AL495" s="210"/>
      <c r="AM495" s="210"/>
      <c r="AN495" s="210"/>
      <c r="AO495" s="210"/>
      <c r="AP495" s="210"/>
      <c r="AQ495" s="210"/>
      <c r="AR495" s="210"/>
      <c r="AS495" s="210"/>
      <c r="AT495" s="210"/>
      <c r="AU495" s="210"/>
      <c r="AV495" s="210"/>
      <c r="AW495" s="210"/>
      <c r="AX495" s="210"/>
      <c r="AY495" s="210"/>
      <c r="AZ495" s="210"/>
      <c r="BA495" s="210"/>
      <c r="BB495" s="210"/>
      <c r="BC495" s="210"/>
      <c r="BD495" s="210"/>
      <c r="BE495" s="210"/>
      <c r="BF495" s="210"/>
      <c r="BG495" s="210"/>
      <c r="BH495" s="210"/>
    </row>
    <row r="496" spans="1:60" outlineLevel="3" x14ac:dyDescent="0.2">
      <c r="A496" s="227"/>
      <c r="B496" s="228"/>
      <c r="C496" s="257" t="s">
        <v>864</v>
      </c>
      <c r="D496" s="232"/>
      <c r="E496" s="233">
        <v>8.5488</v>
      </c>
      <c r="F496" s="230"/>
      <c r="G496" s="230"/>
      <c r="H496" s="230"/>
      <c r="I496" s="230"/>
      <c r="J496" s="230"/>
      <c r="K496" s="230"/>
      <c r="L496" s="230"/>
      <c r="M496" s="230"/>
      <c r="N496" s="229"/>
      <c r="O496" s="229"/>
      <c r="P496" s="229"/>
      <c r="Q496" s="229"/>
      <c r="R496" s="230"/>
      <c r="S496" s="230"/>
      <c r="T496" s="230"/>
      <c r="U496" s="230"/>
      <c r="V496" s="230"/>
      <c r="W496" s="230"/>
      <c r="X496" s="230"/>
      <c r="Y496" s="230"/>
      <c r="Z496" s="210"/>
      <c r="AA496" s="210"/>
      <c r="AB496" s="210"/>
      <c r="AC496" s="210"/>
      <c r="AD496" s="210"/>
      <c r="AE496" s="210"/>
      <c r="AF496" s="210"/>
      <c r="AG496" s="210" t="s">
        <v>213</v>
      </c>
      <c r="AH496" s="210">
        <v>0</v>
      </c>
      <c r="AI496" s="210"/>
      <c r="AJ496" s="210"/>
      <c r="AK496" s="210"/>
      <c r="AL496" s="210"/>
      <c r="AM496" s="210"/>
      <c r="AN496" s="210"/>
      <c r="AO496" s="210"/>
      <c r="AP496" s="210"/>
      <c r="AQ496" s="210"/>
      <c r="AR496" s="210"/>
      <c r="AS496" s="210"/>
      <c r="AT496" s="210"/>
      <c r="AU496" s="210"/>
      <c r="AV496" s="210"/>
      <c r="AW496" s="210"/>
      <c r="AX496" s="210"/>
      <c r="AY496" s="210"/>
      <c r="AZ496" s="210"/>
      <c r="BA496" s="210"/>
      <c r="BB496" s="210"/>
      <c r="BC496" s="210"/>
      <c r="BD496" s="210"/>
      <c r="BE496" s="210"/>
      <c r="BF496" s="210"/>
      <c r="BG496" s="210"/>
      <c r="BH496" s="210"/>
    </row>
    <row r="497" spans="1:60" outlineLevel="3" x14ac:dyDescent="0.2">
      <c r="A497" s="227"/>
      <c r="B497" s="228"/>
      <c r="C497" s="268" t="s">
        <v>517</v>
      </c>
      <c r="D497" s="266"/>
      <c r="E497" s="267">
        <v>1.4018999999999999</v>
      </c>
      <c r="F497" s="230"/>
      <c r="G497" s="230"/>
      <c r="H497" s="230"/>
      <c r="I497" s="230"/>
      <c r="J497" s="230"/>
      <c r="K497" s="230"/>
      <c r="L497" s="230"/>
      <c r="M497" s="230"/>
      <c r="N497" s="229"/>
      <c r="O497" s="229"/>
      <c r="P497" s="229"/>
      <c r="Q497" s="229"/>
      <c r="R497" s="230"/>
      <c r="S497" s="230"/>
      <c r="T497" s="230"/>
      <c r="U497" s="230"/>
      <c r="V497" s="230"/>
      <c r="W497" s="230"/>
      <c r="X497" s="230"/>
      <c r="Y497" s="230"/>
      <c r="Z497" s="210"/>
      <c r="AA497" s="210"/>
      <c r="AB497" s="210"/>
      <c r="AC497" s="210"/>
      <c r="AD497" s="210"/>
      <c r="AE497" s="210"/>
      <c r="AF497" s="210"/>
      <c r="AG497" s="210" t="s">
        <v>213</v>
      </c>
      <c r="AH497" s="210">
        <v>4</v>
      </c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</row>
    <row r="498" spans="1:60" ht="22.5" outlineLevel="1" x14ac:dyDescent="0.2">
      <c r="A498" s="243">
        <v>149</v>
      </c>
      <c r="B498" s="244" t="s">
        <v>865</v>
      </c>
      <c r="C498" s="256" t="s">
        <v>866</v>
      </c>
      <c r="D498" s="245" t="s">
        <v>230</v>
      </c>
      <c r="E498" s="246">
        <v>155.63999999999999</v>
      </c>
      <c r="F498" s="247"/>
      <c r="G498" s="248">
        <f>ROUND(E498*F498,2)</f>
        <v>0</v>
      </c>
      <c r="H498" s="231"/>
      <c r="I498" s="230">
        <f>ROUND(E498*H498,2)</f>
        <v>0</v>
      </c>
      <c r="J498" s="231"/>
      <c r="K498" s="230">
        <f>ROUND(E498*J498,2)</f>
        <v>0</v>
      </c>
      <c r="L498" s="230">
        <v>21</v>
      </c>
      <c r="M498" s="230">
        <f>G498*(1+L498/100)</f>
        <v>0</v>
      </c>
      <c r="N498" s="229">
        <v>0</v>
      </c>
      <c r="O498" s="229">
        <f>ROUND(E498*N498,2)</f>
        <v>0</v>
      </c>
      <c r="P498" s="229">
        <v>0</v>
      </c>
      <c r="Q498" s="229">
        <f>ROUND(E498*P498,2)</f>
        <v>0</v>
      </c>
      <c r="R498" s="230"/>
      <c r="S498" s="230" t="s">
        <v>207</v>
      </c>
      <c r="T498" s="230" t="s">
        <v>208</v>
      </c>
      <c r="U498" s="230">
        <v>0.08</v>
      </c>
      <c r="V498" s="230">
        <f>ROUND(E498*U498,2)</f>
        <v>12.45</v>
      </c>
      <c r="W498" s="230"/>
      <c r="X498" s="230" t="s">
        <v>209</v>
      </c>
      <c r="Y498" s="230" t="s">
        <v>210</v>
      </c>
      <c r="Z498" s="210"/>
      <c r="AA498" s="210"/>
      <c r="AB498" s="210"/>
      <c r="AC498" s="210"/>
      <c r="AD498" s="210"/>
      <c r="AE498" s="210"/>
      <c r="AF498" s="210"/>
      <c r="AG498" s="210" t="s">
        <v>211</v>
      </c>
      <c r="AH498" s="210"/>
      <c r="AI498" s="210"/>
      <c r="AJ498" s="210"/>
      <c r="AK498" s="210"/>
      <c r="AL498" s="210"/>
      <c r="AM498" s="210"/>
      <c r="AN498" s="210"/>
      <c r="AO498" s="210"/>
      <c r="AP498" s="210"/>
      <c r="AQ498" s="210"/>
      <c r="AR498" s="210"/>
      <c r="AS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F498" s="210"/>
      <c r="BG498" s="210"/>
      <c r="BH498" s="210"/>
    </row>
    <row r="499" spans="1:60" outlineLevel="2" x14ac:dyDescent="0.2">
      <c r="A499" s="227"/>
      <c r="B499" s="228"/>
      <c r="C499" s="257" t="s">
        <v>737</v>
      </c>
      <c r="D499" s="232"/>
      <c r="E499" s="233">
        <v>142.91</v>
      </c>
      <c r="F499" s="230"/>
      <c r="G499" s="230"/>
      <c r="H499" s="230"/>
      <c r="I499" s="230"/>
      <c r="J499" s="230"/>
      <c r="K499" s="230"/>
      <c r="L499" s="230"/>
      <c r="M499" s="230"/>
      <c r="N499" s="229"/>
      <c r="O499" s="229"/>
      <c r="P499" s="229"/>
      <c r="Q499" s="229"/>
      <c r="R499" s="230"/>
      <c r="S499" s="230"/>
      <c r="T499" s="230"/>
      <c r="U499" s="230"/>
      <c r="V499" s="230"/>
      <c r="W499" s="230"/>
      <c r="X499" s="230"/>
      <c r="Y499" s="230"/>
      <c r="Z499" s="210"/>
      <c r="AA499" s="210"/>
      <c r="AB499" s="210"/>
      <c r="AC499" s="210"/>
      <c r="AD499" s="210"/>
      <c r="AE499" s="210"/>
      <c r="AF499" s="210"/>
      <c r="AG499" s="210" t="s">
        <v>213</v>
      </c>
      <c r="AH499" s="210">
        <v>0</v>
      </c>
      <c r="AI499" s="210"/>
      <c r="AJ499" s="210"/>
      <c r="AK499" s="210"/>
      <c r="AL499" s="210"/>
      <c r="AM499" s="210"/>
      <c r="AN499" s="210"/>
      <c r="AO499" s="210"/>
      <c r="AP499" s="210"/>
      <c r="AQ499" s="210"/>
      <c r="AR499" s="210"/>
      <c r="AS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F499" s="210"/>
      <c r="BG499" s="210"/>
      <c r="BH499" s="210"/>
    </row>
    <row r="500" spans="1:60" outlineLevel="3" x14ac:dyDescent="0.2">
      <c r="A500" s="227"/>
      <c r="B500" s="228"/>
      <c r="C500" s="257" t="s">
        <v>738</v>
      </c>
      <c r="D500" s="232"/>
      <c r="E500" s="233">
        <v>12.73</v>
      </c>
      <c r="F500" s="230"/>
      <c r="G500" s="230"/>
      <c r="H500" s="230"/>
      <c r="I500" s="230"/>
      <c r="J500" s="230"/>
      <c r="K500" s="230"/>
      <c r="L500" s="230"/>
      <c r="M500" s="230"/>
      <c r="N500" s="229"/>
      <c r="O500" s="229"/>
      <c r="P500" s="229"/>
      <c r="Q500" s="229"/>
      <c r="R500" s="230"/>
      <c r="S500" s="230"/>
      <c r="T500" s="230"/>
      <c r="U500" s="230"/>
      <c r="V500" s="230"/>
      <c r="W500" s="230"/>
      <c r="X500" s="230"/>
      <c r="Y500" s="230"/>
      <c r="Z500" s="210"/>
      <c r="AA500" s="210"/>
      <c r="AB500" s="210"/>
      <c r="AC500" s="210"/>
      <c r="AD500" s="210"/>
      <c r="AE500" s="210"/>
      <c r="AF500" s="210"/>
      <c r="AG500" s="210" t="s">
        <v>213</v>
      </c>
      <c r="AH500" s="210">
        <v>0</v>
      </c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  <c r="BH500" s="210"/>
    </row>
    <row r="501" spans="1:60" outlineLevel="1" x14ac:dyDescent="0.2">
      <c r="A501" s="243">
        <v>150</v>
      </c>
      <c r="B501" s="244" t="s">
        <v>867</v>
      </c>
      <c r="C501" s="256" t="s">
        <v>868</v>
      </c>
      <c r="D501" s="245" t="s">
        <v>230</v>
      </c>
      <c r="E501" s="246">
        <v>163.422</v>
      </c>
      <c r="F501" s="247"/>
      <c r="G501" s="248">
        <f>ROUND(E501*F501,2)</f>
        <v>0</v>
      </c>
      <c r="H501" s="231"/>
      <c r="I501" s="230">
        <f>ROUND(E501*H501,2)</f>
        <v>0</v>
      </c>
      <c r="J501" s="231"/>
      <c r="K501" s="230">
        <f>ROUND(E501*J501,2)</f>
        <v>0</v>
      </c>
      <c r="L501" s="230">
        <v>21</v>
      </c>
      <c r="M501" s="230">
        <f>G501*(1+L501/100)</f>
        <v>0</v>
      </c>
      <c r="N501" s="229">
        <v>2.3999999999999998E-3</v>
      </c>
      <c r="O501" s="229">
        <f>ROUND(E501*N501,2)</f>
        <v>0.39</v>
      </c>
      <c r="P501" s="229">
        <v>0</v>
      </c>
      <c r="Q501" s="229">
        <f>ROUND(E501*P501,2)</f>
        <v>0</v>
      </c>
      <c r="R501" s="230" t="s">
        <v>415</v>
      </c>
      <c r="S501" s="230" t="s">
        <v>334</v>
      </c>
      <c r="T501" s="230" t="s">
        <v>208</v>
      </c>
      <c r="U501" s="230">
        <v>0</v>
      </c>
      <c r="V501" s="230">
        <f>ROUND(E501*U501,2)</f>
        <v>0</v>
      </c>
      <c r="W501" s="230"/>
      <c r="X501" s="230" t="s">
        <v>416</v>
      </c>
      <c r="Y501" s="230" t="s">
        <v>210</v>
      </c>
      <c r="Z501" s="210"/>
      <c r="AA501" s="210"/>
      <c r="AB501" s="210"/>
      <c r="AC501" s="210"/>
      <c r="AD501" s="210"/>
      <c r="AE501" s="210"/>
      <c r="AF501" s="210"/>
      <c r="AG501" s="210" t="s">
        <v>417</v>
      </c>
      <c r="AH501" s="210"/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  <c r="BH501" s="210"/>
    </row>
    <row r="502" spans="1:60" outlineLevel="2" x14ac:dyDescent="0.2">
      <c r="A502" s="227"/>
      <c r="B502" s="228"/>
      <c r="C502" s="257" t="s">
        <v>737</v>
      </c>
      <c r="D502" s="232"/>
      <c r="E502" s="233">
        <v>142.91</v>
      </c>
      <c r="F502" s="230"/>
      <c r="G502" s="230"/>
      <c r="H502" s="230"/>
      <c r="I502" s="230"/>
      <c r="J502" s="230"/>
      <c r="K502" s="230"/>
      <c r="L502" s="230"/>
      <c r="M502" s="230"/>
      <c r="N502" s="229"/>
      <c r="O502" s="229"/>
      <c r="P502" s="229"/>
      <c r="Q502" s="229"/>
      <c r="R502" s="230"/>
      <c r="S502" s="230"/>
      <c r="T502" s="230"/>
      <c r="U502" s="230"/>
      <c r="V502" s="230"/>
      <c r="W502" s="230"/>
      <c r="X502" s="230"/>
      <c r="Y502" s="230"/>
      <c r="Z502" s="210"/>
      <c r="AA502" s="210"/>
      <c r="AB502" s="210"/>
      <c r="AC502" s="210"/>
      <c r="AD502" s="210"/>
      <c r="AE502" s="210"/>
      <c r="AF502" s="210"/>
      <c r="AG502" s="210" t="s">
        <v>213</v>
      </c>
      <c r="AH502" s="210">
        <v>0</v>
      </c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  <c r="BH502" s="210"/>
    </row>
    <row r="503" spans="1:60" outlineLevel="3" x14ac:dyDescent="0.2">
      <c r="A503" s="227"/>
      <c r="B503" s="228"/>
      <c r="C503" s="257" t="s">
        <v>738</v>
      </c>
      <c r="D503" s="232"/>
      <c r="E503" s="233">
        <v>12.73</v>
      </c>
      <c r="F503" s="230"/>
      <c r="G503" s="230"/>
      <c r="H503" s="230"/>
      <c r="I503" s="230"/>
      <c r="J503" s="230"/>
      <c r="K503" s="230"/>
      <c r="L503" s="230"/>
      <c r="M503" s="230"/>
      <c r="N503" s="229"/>
      <c r="O503" s="229"/>
      <c r="P503" s="229"/>
      <c r="Q503" s="229"/>
      <c r="R503" s="230"/>
      <c r="S503" s="230"/>
      <c r="T503" s="230"/>
      <c r="U503" s="230"/>
      <c r="V503" s="230"/>
      <c r="W503" s="230"/>
      <c r="X503" s="230"/>
      <c r="Y503" s="230"/>
      <c r="Z503" s="210"/>
      <c r="AA503" s="210"/>
      <c r="AB503" s="210"/>
      <c r="AC503" s="210"/>
      <c r="AD503" s="210"/>
      <c r="AE503" s="210"/>
      <c r="AF503" s="210"/>
      <c r="AG503" s="210" t="s">
        <v>213</v>
      </c>
      <c r="AH503" s="210">
        <v>0</v>
      </c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</row>
    <row r="504" spans="1:60" outlineLevel="3" x14ac:dyDescent="0.2">
      <c r="A504" s="227"/>
      <c r="B504" s="228"/>
      <c r="C504" s="268" t="s">
        <v>517</v>
      </c>
      <c r="D504" s="266"/>
      <c r="E504" s="267">
        <v>7.782</v>
      </c>
      <c r="F504" s="230"/>
      <c r="G504" s="230"/>
      <c r="H504" s="230"/>
      <c r="I504" s="230"/>
      <c r="J504" s="230"/>
      <c r="K504" s="230"/>
      <c r="L504" s="230"/>
      <c r="M504" s="230"/>
      <c r="N504" s="229"/>
      <c r="O504" s="229"/>
      <c r="P504" s="229"/>
      <c r="Q504" s="229"/>
      <c r="R504" s="230"/>
      <c r="S504" s="230"/>
      <c r="T504" s="230"/>
      <c r="U504" s="230"/>
      <c r="V504" s="230"/>
      <c r="W504" s="230"/>
      <c r="X504" s="230"/>
      <c r="Y504" s="230"/>
      <c r="Z504" s="210"/>
      <c r="AA504" s="210"/>
      <c r="AB504" s="210"/>
      <c r="AC504" s="210"/>
      <c r="AD504" s="210"/>
      <c r="AE504" s="210"/>
      <c r="AF504" s="210"/>
      <c r="AG504" s="210" t="s">
        <v>213</v>
      </c>
      <c r="AH504" s="210">
        <v>4</v>
      </c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</row>
    <row r="505" spans="1:60" outlineLevel="1" x14ac:dyDescent="0.2">
      <c r="A505" s="243">
        <v>151</v>
      </c>
      <c r="B505" s="244" t="s">
        <v>869</v>
      </c>
      <c r="C505" s="256" t="s">
        <v>870</v>
      </c>
      <c r="D505" s="245" t="s">
        <v>230</v>
      </c>
      <c r="E505" s="246">
        <v>428.21899999999999</v>
      </c>
      <c r="F505" s="247"/>
      <c r="G505" s="248">
        <f>ROUND(E505*F505,2)</f>
        <v>0</v>
      </c>
      <c r="H505" s="231"/>
      <c r="I505" s="230">
        <f>ROUND(E505*H505,2)</f>
        <v>0</v>
      </c>
      <c r="J505" s="231"/>
      <c r="K505" s="230">
        <f>ROUND(E505*J505,2)</f>
        <v>0</v>
      </c>
      <c r="L505" s="230">
        <v>21</v>
      </c>
      <c r="M505" s="230">
        <f>G505*(1+L505/100)</f>
        <v>0</v>
      </c>
      <c r="N505" s="229">
        <v>1.0000000000000001E-5</v>
      </c>
      <c r="O505" s="229">
        <f>ROUND(E505*N505,2)</f>
        <v>0</v>
      </c>
      <c r="P505" s="229">
        <v>0</v>
      </c>
      <c r="Q505" s="229">
        <f>ROUND(E505*P505,2)</f>
        <v>0</v>
      </c>
      <c r="R505" s="230"/>
      <c r="S505" s="230" t="s">
        <v>207</v>
      </c>
      <c r="T505" s="230" t="s">
        <v>208</v>
      </c>
      <c r="U505" s="230">
        <v>7.0000000000000007E-2</v>
      </c>
      <c r="V505" s="230">
        <f>ROUND(E505*U505,2)</f>
        <v>29.98</v>
      </c>
      <c r="W505" s="230"/>
      <c r="X505" s="230" t="s">
        <v>209</v>
      </c>
      <c r="Y505" s="230" t="s">
        <v>210</v>
      </c>
      <c r="Z505" s="210"/>
      <c r="AA505" s="210"/>
      <c r="AB505" s="210"/>
      <c r="AC505" s="210"/>
      <c r="AD505" s="210"/>
      <c r="AE505" s="210"/>
      <c r="AF505" s="210"/>
      <c r="AG505" s="210" t="s">
        <v>211</v>
      </c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</row>
    <row r="506" spans="1:60" outlineLevel="2" x14ac:dyDescent="0.2">
      <c r="A506" s="227"/>
      <c r="B506" s="228"/>
      <c r="C506" s="257" t="s">
        <v>734</v>
      </c>
      <c r="D506" s="232"/>
      <c r="E506" s="233">
        <v>136.46</v>
      </c>
      <c r="F506" s="230"/>
      <c r="G506" s="230"/>
      <c r="H506" s="230"/>
      <c r="I506" s="230"/>
      <c r="J506" s="230"/>
      <c r="K506" s="230"/>
      <c r="L506" s="230"/>
      <c r="M506" s="230"/>
      <c r="N506" s="229"/>
      <c r="O506" s="229"/>
      <c r="P506" s="229"/>
      <c r="Q506" s="229"/>
      <c r="R506" s="230"/>
      <c r="S506" s="230"/>
      <c r="T506" s="230"/>
      <c r="U506" s="230"/>
      <c r="V506" s="230"/>
      <c r="W506" s="230"/>
      <c r="X506" s="230"/>
      <c r="Y506" s="230"/>
      <c r="Z506" s="210"/>
      <c r="AA506" s="210"/>
      <c r="AB506" s="210"/>
      <c r="AC506" s="210"/>
      <c r="AD506" s="210"/>
      <c r="AE506" s="210"/>
      <c r="AF506" s="210"/>
      <c r="AG506" s="210" t="s">
        <v>213</v>
      </c>
      <c r="AH506" s="210">
        <v>0</v>
      </c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  <c r="BH506" s="210"/>
    </row>
    <row r="507" spans="1:60" outlineLevel="3" x14ac:dyDescent="0.2">
      <c r="A507" s="227"/>
      <c r="B507" s="228"/>
      <c r="C507" s="257" t="s">
        <v>735</v>
      </c>
      <c r="D507" s="232"/>
      <c r="E507" s="233">
        <v>25.95</v>
      </c>
      <c r="F507" s="230"/>
      <c r="G507" s="230"/>
      <c r="H507" s="230"/>
      <c r="I507" s="230"/>
      <c r="J507" s="230"/>
      <c r="K507" s="230"/>
      <c r="L507" s="230"/>
      <c r="M507" s="230"/>
      <c r="N507" s="229"/>
      <c r="O507" s="229"/>
      <c r="P507" s="229"/>
      <c r="Q507" s="229"/>
      <c r="R507" s="230"/>
      <c r="S507" s="230"/>
      <c r="T507" s="230"/>
      <c r="U507" s="230"/>
      <c r="V507" s="230"/>
      <c r="W507" s="230"/>
      <c r="X507" s="230"/>
      <c r="Y507" s="230"/>
      <c r="Z507" s="210"/>
      <c r="AA507" s="210"/>
      <c r="AB507" s="210"/>
      <c r="AC507" s="210"/>
      <c r="AD507" s="210"/>
      <c r="AE507" s="210"/>
      <c r="AF507" s="210"/>
      <c r="AG507" s="210" t="s">
        <v>213</v>
      </c>
      <c r="AH507" s="210">
        <v>0</v>
      </c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</row>
    <row r="508" spans="1:60" outlineLevel="3" x14ac:dyDescent="0.2">
      <c r="A508" s="227"/>
      <c r="B508" s="228"/>
      <c r="C508" s="257" t="s">
        <v>736</v>
      </c>
      <c r="D508" s="232"/>
      <c r="E508" s="233">
        <v>71.239999999999995</v>
      </c>
      <c r="F508" s="230"/>
      <c r="G508" s="230"/>
      <c r="H508" s="230"/>
      <c r="I508" s="230"/>
      <c r="J508" s="230"/>
      <c r="K508" s="230"/>
      <c r="L508" s="230"/>
      <c r="M508" s="230"/>
      <c r="N508" s="229"/>
      <c r="O508" s="229"/>
      <c r="P508" s="229"/>
      <c r="Q508" s="229"/>
      <c r="R508" s="230"/>
      <c r="S508" s="230"/>
      <c r="T508" s="230"/>
      <c r="U508" s="230"/>
      <c r="V508" s="230"/>
      <c r="W508" s="230"/>
      <c r="X508" s="230"/>
      <c r="Y508" s="230"/>
      <c r="Z508" s="210"/>
      <c r="AA508" s="210"/>
      <c r="AB508" s="210"/>
      <c r="AC508" s="210"/>
      <c r="AD508" s="210"/>
      <c r="AE508" s="210"/>
      <c r="AF508" s="210"/>
      <c r="AG508" s="210" t="s">
        <v>213</v>
      </c>
      <c r="AH508" s="210">
        <v>0</v>
      </c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</row>
    <row r="509" spans="1:60" outlineLevel="3" x14ac:dyDescent="0.2">
      <c r="A509" s="227"/>
      <c r="B509" s="228"/>
      <c r="C509" s="257" t="s">
        <v>737</v>
      </c>
      <c r="D509" s="232"/>
      <c r="E509" s="233">
        <v>142.91</v>
      </c>
      <c r="F509" s="230"/>
      <c r="G509" s="230"/>
      <c r="H509" s="230"/>
      <c r="I509" s="230"/>
      <c r="J509" s="230"/>
      <c r="K509" s="230"/>
      <c r="L509" s="230"/>
      <c r="M509" s="230"/>
      <c r="N509" s="229"/>
      <c r="O509" s="229"/>
      <c r="P509" s="229"/>
      <c r="Q509" s="229"/>
      <c r="R509" s="230"/>
      <c r="S509" s="230"/>
      <c r="T509" s="230"/>
      <c r="U509" s="230"/>
      <c r="V509" s="230"/>
      <c r="W509" s="230"/>
      <c r="X509" s="230"/>
      <c r="Y509" s="230"/>
      <c r="Z509" s="210"/>
      <c r="AA509" s="210"/>
      <c r="AB509" s="210"/>
      <c r="AC509" s="210"/>
      <c r="AD509" s="210"/>
      <c r="AE509" s="210"/>
      <c r="AF509" s="210"/>
      <c r="AG509" s="210" t="s">
        <v>213</v>
      </c>
      <c r="AH509" s="210">
        <v>0</v>
      </c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</row>
    <row r="510" spans="1:60" outlineLevel="3" x14ac:dyDescent="0.2">
      <c r="A510" s="227"/>
      <c r="B510" s="228"/>
      <c r="C510" s="257" t="s">
        <v>738</v>
      </c>
      <c r="D510" s="232"/>
      <c r="E510" s="233">
        <v>12.73</v>
      </c>
      <c r="F510" s="230"/>
      <c r="G510" s="230"/>
      <c r="H510" s="230"/>
      <c r="I510" s="230"/>
      <c r="J510" s="230"/>
      <c r="K510" s="230"/>
      <c r="L510" s="230"/>
      <c r="M510" s="230"/>
      <c r="N510" s="229"/>
      <c r="O510" s="229"/>
      <c r="P510" s="229"/>
      <c r="Q510" s="229"/>
      <c r="R510" s="230"/>
      <c r="S510" s="230"/>
      <c r="T510" s="230"/>
      <c r="U510" s="230"/>
      <c r="V510" s="230"/>
      <c r="W510" s="230"/>
      <c r="X510" s="230"/>
      <c r="Y510" s="230"/>
      <c r="Z510" s="210"/>
      <c r="AA510" s="210"/>
      <c r="AB510" s="210"/>
      <c r="AC510" s="210"/>
      <c r="AD510" s="210"/>
      <c r="AE510" s="210"/>
      <c r="AF510" s="210"/>
      <c r="AG510" s="210" t="s">
        <v>213</v>
      </c>
      <c r="AH510" s="210">
        <v>0</v>
      </c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  <c r="BH510" s="210"/>
    </row>
    <row r="511" spans="1:60" outlineLevel="3" x14ac:dyDescent="0.2">
      <c r="A511" s="227"/>
      <c r="B511" s="228"/>
      <c r="C511" s="268" t="s">
        <v>422</v>
      </c>
      <c r="D511" s="266"/>
      <c r="E511" s="267">
        <v>38.929000000000002</v>
      </c>
      <c r="F511" s="230"/>
      <c r="G511" s="230"/>
      <c r="H511" s="230"/>
      <c r="I511" s="230"/>
      <c r="J511" s="230"/>
      <c r="K511" s="230"/>
      <c r="L511" s="230"/>
      <c r="M511" s="230"/>
      <c r="N511" s="229"/>
      <c r="O511" s="229"/>
      <c r="P511" s="229"/>
      <c r="Q511" s="229"/>
      <c r="R511" s="230"/>
      <c r="S511" s="230"/>
      <c r="T511" s="230"/>
      <c r="U511" s="230"/>
      <c r="V511" s="230"/>
      <c r="W511" s="230"/>
      <c r="X511" s="230"/>
      <c r="Y511" s="230"/>
      <c r="Z511" s="210"/>
      <c r="AA511" s="210"/>
      <c r="AB511" s="210"/>
      <c r="AC511" s="210"/>
      <c r="AD511" s="210"/>
      <c r="AE511" s="210"/>
      <c r="AF511" s="210"/>
      <c r="AG511" s="210" t="s">
        <v>213</v>
      </c>
      <c r="AH511" s="210">
        <v>4</v>
      </c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F511" s="210"/>
      <c r="BG511" s="210"/>
      <c r="BH511" s="210"/>
    </row>
    <row r="512" spans="1:60" ht="22.5" outlineLevel="1" x14ac:dyDescent="0.2">
      <c r="A512" s="243">
        <v>152</v>
      </c>
      <c r="B512" s="244" t="s">
        <v>871</v>
      </c>
      <c r="C512" s="256" t="s">
        <v>872</v>
      </c>
      <c r="D512" s="245" t="s">
        <v>293</v>
      </c>
      <c r="E512" s="246">
        <v>423.93</v>
      </c>
      <c r="F512" s="247"/>
      <c r="G512" s="248">
        <f>ROUND(E512*F512,2)</f>
        <v>0</v>
      </c>
      <c r="H512" s="231"/>
      <c r="I512" s="230">
        <f>ROUND(E512*H512,2)</f>
        <v>0</v>
      </c>
      <c r="J512" s="231"/>
      <c r="K512" s="230">
        <f>ROUND(E512*J512,2)</f>
        <v>0</v>
      </c>
      <c r="L512" s="230">
        <v>21</v>
      </c>
      <c r="M512" s="230">
        <f>G512*(1+L512/100)</f>
        <v>0</v>
      </c>
      <c r="N512" s="229">
        <v>3.2000000000000003E-4</v>
      </c>
      <c r="O512" s="229">
        <f>ROUND(E512*N512,2)</f>
        <v>0.14000000000000001</v>
      </c>
      <c r="P512" s="229">
        <v>0</v>
      </c>
      <c r="Q512" s="229">
        <f>ROUND(E512*P512,2)</f>
        <v>0</v>
      </c>
      <c r="R512" s="230"/>
      <c r="S512" s="230" t="s">
        <v>207</v>
      </c>
      <c r="T512" s="230" t="s">
        <v>208</v>
      </c>
      <c r="U512" s="230">
        <v>0.05</v>
      </c>
      <c r="V512" s="230">
        <f>ROUND(E512*U512,2)</f>
        <v>21.2</v>
      </c>
      <c r="W512" s="230"/>
      <c r="X512" s="230" t="s">
        <v>209</v>
      </c>
      <c r="Y512" s="230" t="s">
        <v>210</v>
      </c>
      <c r="Z512" s="210"/>
      <c r="AA512" s="210"/>
      <c r="AB512" s="210"/>
      <c r="AC512" s="210"/>
      <c r="AD512" s="210"/>
      <c r="AE512" s="210"/>
      <c r="AF512" s="210"/>
      <c r="AG512" s="210" t="s">
        <v>211</v>
      </c>
      <c r="AH512" s="210"/>
      <c r="AI512" s="210"/>
      <c r="AJ512" s="210"/>
      <c r="AK512" s="210"/>
      <c r="AL512" s="210"/>
      <c r="AM512" s="210"/>
      <c r="AN512" s="210"/>
      <c r="AO512" s="210"/>
      <c r="AP512" s="210"/>
      <c r="AQ512" s="210"/>
      <c r="AR512" s="210"/>
      <c r="AS512" s="210"/>
      <c r="AT512" s="210"/>
      <c r="AU512" s="210"/>
      <c r="AV512" s="210"/>
      <c r="AW512" s="210"/>
      <c r="AX512" s="210"/>
      <c r="AY512" s="210"/>
      <c r="AZ512" s="210"/>
      <c r="BA512" s="210"/>
      <c r="BB512" s="210"/>
      <c r="BC512" s="210"/>
      <c r="BD512" s="210"/>
      <c r="BE512" s="210"/>
      <c r="BF512" s="210"/>
      <c r="BG512" s="210"/>
      <c r="BH512" s="210"/>
    </row>
    <row r="513" spans="1:60" ht="33.75" outlineLevel="2" x14ac:dyDescent="0.2">
      <c r="A513" s="227"/>
      <c r="B513" s="228"/>
      <c r="C513" s="257" t="s">
        <v>873</v>
      </c>
      <c r="D513" s="232"/>
      <c r="E513" s="233">
        <v>182.26</v>
      </c>
      <c r="F513" s="230"/>
      <c r="G513" s="230"/>
      <c r="H513" s="230"/>
      <c r="I513" s="230"/>
      <c r="J513" s="230"/>
      <c r="K513" s="230"/>
      <c r="L513" s="230"/>
      <c r="M513" s="230"/>
      <c r="N513" s="229"/>
      <c r="O513" s="229"/>
      <c r="P513" s="229"/>
      <c r="Q513" s="229"/>
      <c r="R513" s="230"/>
      <c r="S513" s="230"/>
      <c r="T513" s="230"/>
      <c r="U513" s="230"/>
      <c r="V513" s="230"/>
      <c r="W513" s="230"/>
      <c r="X513" s="230"/>
      <c r="Y513" s="230"/>
      <c r="Z513" s="210"/>
      <c r="AA513" s="210"/>
      <c r="AB513" s="210"/>
      <c r="AC513" s="210"/>
      <c r="AD513" s="210"/>
      <c r="AE513" s="210"/>
      <c r="AF513" s="210"/>
      <c r="AG513" s="210" t="s">
        <v>213</v>
      </c>
      <c r="AH513" s="210">
        <v>0</v>
      </c>
      <c r="AI513" s="210"/>
      <c r="AJ513" s="210"/>
      <c r="AK513" s="210"/>
      <c r="AL513" s="210"/>
      <c r="AM513" s="210"/>
      <c r="AN513" s="210"/>
      <c r="AO513" s="210"/>
      <c r="AP513" s="210"/>
      <c r="AQ513" s="210"/>
      <c r="AR513" s="210"/>
      <c r="AS513" s="210"/>
      <c r="AT513" s="210"/>
      <c r="AU513" s="210"/>
      <c r="AV513" s="210"/>
      <c r="AW513" s="210"/>
      <c r="AX513" s="210"/>
      <c r="AY513" s="210"/>
      <c r="AZ513" s="210"/>
      <c r="BA513" s="210"/>
      <c r="BB513" s="210"/>
      <c r="BC513" s="210"/>
      <c r="BD513" s="210"/>
      <c r="BE513" s="210"/>
      <c r="BF513" s="210"/>
      <c r="BG513" s="210"/>
      <c r="BH513" s="210"/>
    </row>
    <row r="514" spans="1:60" ht="33.75" outlineLevel="3" x14ac:dyDescent="0.2">
      <c r="A514" s="227"/>
      <c r="B514" s="228"/>
      <c r="C514" s="257" t="s">
        <v>874</v>
      </c>
      <c r="D514" s="232"/>
      <c r="E514" s="233">
        <v>241.67</v>
      </c>
      <c r="F514" s="230"/>
      <c r="G514" s="230"/>
      <c r="H514" s="230"/>
      <c r="I514" s="230"/>
      <c r="J514" s="230"/>
      <c r="K514" s="230"/>
      <c r="L514" s="230"/>
      <c r="M514" s="230"/>
      <c r="N514" s="229"/>
      <c r="O514" s="229"/>
      <c r="P514" s="229"/>
      <c r="Q514" s="229"/>
      <c r="R514" s="230"/>
      <c r="S514" s="230"/>
      <c r="T514" s="230"/>
      <c r="U514" s="230"/>
      <c r="V514" s="230"/>
      <c r="W514" s="230"/>
      <c r="X514" s="230"/>
      <c r="Y514" s="230"/>
      <c r="Z514" s="210"/>
      <c r="AA514" s="210"/>
      <c r="AB514" s="210"/>
      <c r="AC514" s="210"/>
      <c r="AD514" s="210"/>
      <c r="AE514" s="210"/>
      <c r="AF514" s="210"/>
      <c r="AG514" s="210" t="s">
        <v>213</v>
      </c>
      <c r="AH514" s="210">
        <v>0</v>
      </c>
      <c r="AI514" s="210"/>
      <c r="AJ514" s="210"/>
      <c r="AK514" s="210"/>
      <c r="AL514" s="210"/>
      <c r="AM514" s="210"/>
      <c r="AN514" s="210"/>
      <c r="AO514" s="210"/>
      <c r="AP514" s="210"/>
      <c r="AQ514" s="210"/>
      <c r="AR514" s="210"/>
      <c r="AS514" s="210"/>
      <c r="AT514" s="210"/>
      <c r="AU514" s="210"/>
      <c r="AV514" s="210"/>
      <c r="AW514" s="210"/>
      <c r="AX514" s="210"/>
      <c r="AY514" s="210"/>
      <c r="AZ514" s="210"/>
      <c r="BA514" s="210"/>
      <c r="BB514" s="210"/>
      <c r="BC514" s="210"/>
      <c r="BD514" s="210"/>
      <c r="BE514" s="210"/>
      <c r="BF514" s="210"/>
      <c r="BG514" s="210"/>
      <c r="BH514" s="210"/>
    </row>
    <row r="515" spans="1:60" ht="22.5" outlineLevel="1" x14ac:dyDescent="0.2">
      <c r="A515" s="243">
        <v>153</v>
      </c>
      <c r="B515" s="244" t="s">
        <v>875</v>
      </c>
      <c r="C515" s="256" t="s">
        <v>876</v>
      </c>
      <c r="D515" s="245" t="s">
        <v>230</v>
      </c>
      <c r="E515" s="246">
        <v>75.215999999999994</v>
      </c>
      <c r="F515" s="247"/>
      <c r="G515" s="248">
        <f>ROUND(E515*F515,2)</f>
        <v>0</v>
      </c>
      <c r="H515" s="231"/>
      <c r="I515" s="230">
        <f>ROUND(E515*H515,2)</f>
        <v>0</v>
      </c>
      <c r="J515" s="231"/>
      <c r="K515" s="230">
        <f>ROUND(E515*J515,2)</f>
        <v>0</v>
      </c>
      <c r="L515" s="230">
        <v>21</v>
      </c>
      <c r="M515" s="230">
        <f>G515*(1+L515/100)</f>
        <v>0</v>
      </c>
      <c r="N515" s="229">
        <v>2.3000000000000001E-4</v>
      </c>
      <c r="O515" s="229">
        <f>ROUND(E515*N515,2)</f>
        <v>0.02</v>
      </c>
      <c r="P515" s="229">
        <v>0</v>
      </c>
      <c r="Q515" s="229">
        <f>ROUND(E515*P515,2)</f>
        <v>0</v>
      </c>
      <c r="R515" s="230"/>
      <c r="S515" s="230" t="s">
        <v>207</v>
      </c>
      <c r="T515" s="230" t="s">
        <v>208</v>
      </c>
      <c r="U515" s="230">
        <v>0.161</v>
      </c>
      <c r="V515" s="230">
        <f>ROUND(E515*U515,2)</f>
        <v>12.11</v>
      </c>
      <c r="W515" s="230"/>
      <c r="X515" s="230" t="s">
        <v>209</v>
      </c>
      <c r="Y515" s="230" t="s">
        <v>210</v>
      </c>
      <c r="Z515" s="210"/>
      <c r="AA515" s="210"/>
      <c r="AB515" s="210"/>
      <c r="AC515" s="210"/>
      <c r="AD515" s="210"/>
      <c r="AE515" s="210"/>
      <c r="AF515" s="210"/>
      <c r="AG515" s="210" t="s">
        <v>211</v>
      </c>
      <c r="AH515" s="210"/>
      <c r="AI515" s="210"/>
      <c r="AJ515" s="210"/>
      <c r="AK515" s="210"/>
      <c r="AL515" s="210"/>
      <c r="AM515" s="210"/>
      <c r="AN515" s="210"/>
      <c r="AO515" s="210"/>
      <c r="AP515" s="210"/>
      <c r="AQ515" s="210"/>
      <c r="AR515" s="210"/>
      <c r="AS515" s="210"/>
      <c r="AT515" s="210"/>
      <c r="AU515" s="210"/>
      <c r="AV515" s="210"/>
      <c r="AW515" s="210"/>
      <c r="AX515" s="210"/>
      <c r="AY515" s="210"/>
      <c r="AZ515" s="210"/>
      <c r="BA515" s="210"/>
      <c r="BB515" s="210"/>
      <c r="BC515" s="210"/>
      <c r="BD515" s="210"/>
      <c r="BE515" s="210"/>
      <c r="BF515" s="210"/>
      <c r="BG515" s="210"/>
      <c r="BH515" s="210"/>
    </row>
    <row r="516" spans="1:60" outlineLevel="2" x14ac:dyDescent="0.2">
      <c r="A516" s="227"/>
      <c r="B516" s="228"/>
      <c r="C516" s="257" t="s">
        <v>877</v>
      </c>
      <c r="D516" s="232"/>
      <c r="E516" s="233">
        <v>75.215999999999994</v>
      </c>
      <c r="F516" s="230"/>
      <c r="G516" s="230"/>
      <c r="H516" s="230"/>
      <c r="I516" s="230"/>
      <c r="J516" s="230"/>
      <c r="K516" s="230"/>
      <c r="L516" s="230"/>
      <c r="M516" s="230"/>
      <c r="N516" s="229"/>
      <c r="O516" s="229"/>
      <c r="P516" s="229"/>
      <c r="Q516" s="229"/>
      <c r="R516" s="230"/>
      <c r="S516" s="230"/>
      <c r="T516" s="230"/>
      <c r="U516" s="230"/>
      <c r="V516" s="230"/>
      <c r="W516" s="230"/>
      <c r="X516" s="230"/>
      <c r="Y516" s="230"/>
      <c r="Z516" s="210"/>
      <c r="AA516" s="210"/>
      <c r="AB516" s="210"/>
      <c r="AC516" s="210"/>
      <c r="AD516" s="210"/>
      <c r="AE516" s="210"/>
      <c r="AF516" s="210"/>
      <c r="AG516" s="210" t="s">
        <v>213</v>
      </c>
      <c r="AH516" s="210">
        <v>0</v>
      </c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</row>
    <row r="517" spans="1:60" outlineLevel="1" x14ac:dyDescent="0.2">
      <c r="A517" s="243">
        <v>154</v>
      </c>
      <c r="B517" s="244" t="s">
        <v>878</v>
      </c>
      <c r="C517" s="256" t="s">
        <v>879</v>
      </c>
      <c r="D517" s="245" t="s">
        <v>230</v>
      </c>
      <c r="E517" s="246">
        <v>78.976799999999997</v>
      </c>
      <c r="F517" s="247"/>
      <c r="G517" s="248">
        <f>ROUND(E517*F517,2)</f>
        <v>0</v>
      </c>
      <c r="H517" s="231"/>
      <c r="I517" s="230">
        <f>ROUND(E517*H517,2)</f>
        <v>0</v>
      </c>
      <c r="J517" s="231"/>
      <c r="K517" s="230">
        <f>ROUND(E517*J517,2)</f>
        <v>0</v>
      </c>
      <c r="L517" s="230">
        <v>21</v>
      </c>
      <c r="M517" s="230">
        <f>G517*(1+L517/100)</f>
        <v>0</v>
      </c>
      <c r="N517" s="229">
        <v>6.4000000000000003E-3</v>
      </c>
      <c r="O517" s="229">
        <f>ROUND(E517*N517,2)</f>
        <v>0.51</v>
      </c>
      <c r="P517" s="229">
        <v>0</v>
      </c>
      <c r="Q517" s="229">
        <f>ROUND(E517*P517,2)</f>
        <v>0</v>
      </c>
      <c r="R517" s="230" t="s">
        <v>415</v>
      </c>
      <c r="S517" s="230" t="s">
        <v>207</v>
      </c>
      <c r="T517" s="230" t="s">
        <v>208</v>
      </c>
      <c r="U517" s="230">
        <v>0</v>
      </c>
      <c r="V517" s="230">
        <f>ROUND(E517*U517,2)</f>
        <v>0</v>
      </c>
      <c r="W517" s="230"/>
      <c r="X517" s="230" t="s">
        <v>416</v>
      </c>
      <c r="Y517" s="230" t="s">
        <v>210</v>
      </c>
      <c r="Z517" s="210"/>
      <c r="AA517" s="210"/>
      <c r="AB517" s="210"/>
      <c r="AC517" s="210"/>
      <c r="AD517" s="210"/>
      <c r="AE517" s="210"/>
      <c r="AF517" s="210"/>
      <c r="AG517" s="210" t="s">
        <v>417</v>
      </c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</row>
    <row r="518" spans="1:60" outlineLevel="2" x14ac:dyDescent="0.2">
      <c r="A518" s="227"/>
      <c r="B518" s="228"/>
      <c r="C518" s="257" t="s">
        <v>877</v>
      </c>
      <c r="D518" s="232"/>
      <c r="E518" s="233">
        <v>75.215999999999994</v>
      </c>
      <c r="F518" s="230"/>
      <c r="G518" s="230"/>
      <c r="H518" s="230"/>
      <c r="I518" s="230"/>
      <c r="J518" s="230"/>
      <c r="K518" s="230"/>
      <c r="L518" s="230"/>
      <c r="M518" s="230"/>
      <c r="N518" s="229"/>
      <c r="O518" s="229"/>
      <c r="P518" s="229"/>
      <c r="Q518" s="229"/>
      <c r="R518" s="230"/>
      <c r="S518" s="230"/>
      <c r="T518" s="230"/>
      <c r="U518" s="230"/>
      <c r="V518" s="230"/>
      <c r="W518" s="230"/>
      <c r="X518" s="230"/>
      <c r="Y518" s="230"/>
      <c r="Z518" s="210"/>
      <c r="AA518" s="210"/>
      <c r="AB518" s="210"/>
      <c r="AC518" s="210"/>
      <c r="AD518" s="210"/>
      <c r="AE518" s="210"/>
      <c r="AF518" s="210"/>
      <c r="AG518" s="210" t="s">
        <v>213</v>
      </c>
      <c r="AH518" s="210">
        <v>0</v>
      </c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</row>
    <row r="519" spans="1:60" outlineLevel="3" x14ac:dyDescent="0.2">
      <c r="A519" s="227"/>
      <c r="B519" s="228"/>
      <c r="C519" s="268" t="s">
        <v>517</v>
      </c>
      <c r="D519" s="266"/>
      <c r="E519" s="267">
        <v>3.7608000000000001</v>
      </c>
      <c r="F519" s="230"/>
      <c r="G519" s="230"/>
      <c r="H519" s="230"/>
      <c r="I519" s="230"/>
      <c r="J519" s="230"/>
      <c r="K519" s="230"/>
      <c r="L519" s="230"/>
      <c r="M519" s="230"/>
      <c r="N519" s="229"/>
      <c r="O519" s="229"/>
      <c r="P519" s="229"/>
      <c r="Q519" s="229"/>
      <c r="R519" s="230"/>
      <c r="S519" s="230"/>
      <c r="T519" s="230"/>
      <c r="U519" s="230"/>
      <c r="V519" s="230"/>
      <c r="W519" s="230"/>
      <c r="X519" s="230"/>
      <c r="Y519" s="230"/>
      <c r="Z519" s="210"/>
      <c r="AA519" s="210"/>
      <c r="AB519" s="210"/>
      <c r="AC519" s="210"/>
      <c r="AD519" s="210"/>
      <c r="AE519" s="210"/>
      <c r="AF519" s="210"/>
      <c r="AG519" s="210" t="s">
        <v>213</v>
      </c>
      <c r="AH519" s="210">
        <v>4</v>
      </c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</row>
    <row r="520" spans="1:60" ht="22.5" outlineLevel="1" x14ac:dyDescent="0.2">
      <c r="A520" s="243">
        <v>155</v>
      </c>
      <c r="B520" s="244" t="s">
        <v>880</v>
      </c>
      <c r="C520" s="256" t="s">
        <v>881</v>
      </c>
      <c r="D520" s="245" t="s">
        <v>230</v>
      </c>
      <c r="E520" s="246">
        <v>82.7376</v>
      </c>
      <c r="F520" s="247"/>
      <c r="G520" s="248">
        <f>ROUND(E520*F520,2)</f>
        <v>0</v>
      </c>
      <c r="H520" s="231"/>
      <c r="I520" s="230">
        <f>ROUND(E520*H520,2)</f>
        <v>0</v>
      </c>
      <c r="J520" s="231"/>
      <c r="K520" s="230">
        <f>ROUND(E520*J520,2)</f>
        <v>0</v>
      </c>
      <c r="L520" s="230">
        <v>21</v>
      </c>
      <c r="M520" s="230">
        <f>G520*(1+L520/100)</f>
        <v>0</v>
      </c>
      <c r="N520" s="229">
        <v>3.3E-4</v>
      </c>
      <c r="O520" s="229">
        <f>ROUND(E520*N520,2)</f>
        <v>0.03</v>
      </c>
      <c r="P520" s="229">
        <v>0</v>
      </c>
      <c r="Q520" s="229">
        <f>ROUND(E520*P520,2)</f>
        <v>0</v>
      </c>
      <c r="R520" s="230"/>
      <c r="S520" s="230" t="s">
        <v>207</v>
      </c>
      <c r="T520" s="230" t="s">
        <v>208</v>
      </c>
      <c r="U520" s="230">
        <v>0.15</v>
      </c>
      <c r="V520" s="230">
        <f>ROUND(E520*U520,2)</f>
        <v>12.41</v>
      </c>
      <c r="W520" s="230"/>
      <c r="X520" s="230" t="s">
        <v>209</v>
      </c>
      <c r="Y520" s="230" t="s">
        <v>210</v>
      </c>
      <c r="Z520" s="210"/>
      <c r="AA520" s="210"/>
      <c r="AB520" s="210"/>
      <c r="AC520" s="210"/>
      <c r="AD520" s="210"/>
      <c r="AE520" s="210"/>
      <c r="AF520" s="210"/>
      <c r="AG520" s="210" t="s">
        <v>211</v>
      </c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</row>
    <row r="521" spans="1:60" outlineLevel="2" x14ac:dyDescent="0.2">
      <c r="A521" s="227"/>
      <c r="B521" s="228"/>
      <c r="C521" s="257" t="s">
        <v>877</v>
      </c>
      <c r="D521" s="232"/>
      <c r="E521" s="233">
        <v>75.215999999999994</v>
      </c>
      <c r="F521" s="230"/>
      <c r="G521" s="230"/>
      <c r="H521" s="230"/>
      <c r="I521" s="230"/>
      <c r="J521" s="230"/>
      <c r="K521" s="230"/>
      <c r="L521" s="230"/>
      <c r="M521" s="230"/>
      <c r="N521" s="229"/>
      <c r="O521" s="229"/>
      <c r="P521" s="229"/>
      <c r="Q521" s="229"/>
      <c r="R521" s="230"/>
      <c r="S521" s="230"/>
      <c r="T521" s="230"/>
      <c r="U521" s="230"/>
      <c r="V521" s="230"/>
      <c r="W521" s="230"/>
      <c r="X521" s="230"/>
      <c r="Y521" s="230"/>
      <c r="Z521" s="210"/>
      <c r="AA521" s="210"/>
      <c r="AB521" s="210"/>
      <c r="AC521" s="210"/>
      <c r="AD521" s="210"/>
      <c r="AE521" s="210"/>
      <c r="AF521" s="210"/>
      <c r="AG521" s="210" t="s">
        <v>213</v>
      </c>
      <c r="AH521" s="210">
        <v>0</v>
      </c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</row>
    <row r="522" spans="1:60" outlineLevel="3" x14ac:dyDescent="0.2">
      <c r="A522" s="227"/>
      <c r="B522" s="228"/>
      <c r="C522" s="268" t="s">
        <v>422</v>
      </c>
      <c r="D522" s="266"/>
      <c r="E522" s="267">
        <v>7.5216000000000003</v>
      </c>
      <c r="F522" s="230"/>
      <c r="G522" s="230"/>
      <c r="H522" s="230"/>
      <c r="I522" s="230"/>
      <c r="J522" s="230"/>
      <c r="K522" s="230"/>
      <c r="L522" s="230"/>
      <c r="M522" s="230"/>
      <c r="N522" s="229"/>
      <c r="O522" s="229"/>
      <c r="P522" s="229"/>
      <c r="Q522" s="229"/>
      <c r="R522" s="230"/>
      <c r="S522" s="230"/>
      <c r="T522" s="230"/>
      <c r="U522" s="230"/>
      <c r="V522" s="230"/>
      <c r="W522" s="230"/>
      <c r="X522" s="230"/>
      <c r="Y522" s="230"/>
      <c r="Z522" s="210"/>
      <c r="AA522" s="210"/>
      <c r="AB522" s="210"/>
      <c r="AC522" s="210"/>
      <c r="AD522" s="210"/>
      <c r="AE522" s="210"/>
      <c r="AF522" s="210"/>
      <c r="AG522" s="210" t="s">
        <v>213</v>
      </c>
      <c r="AH522" s="210">
        <v>4</v>
      </c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</row>
    <row r="523" spans="1:60" ht="22.5" outlineLevel="1" x14ac:dyDescent="0.2">
      <c r="A523" s="243">
        <v>156</v>
      </c>
      <c r="B523" s="244" t="s">
        <v>882</v>
      </c>
      <c r="C523" s="256" t="s">
        <v>883</v>
      </c>
      <c r="D523" s="245" t="s">
        <v>230</v>
      </c>
      <c r="E523" s="246">
        <v>342.03399999999999</v>
      </c>
      <c r="F523" s="247"/>
      <c r="G523" s="248">
        <f>ROUND(E523*F523,2)</f>
        <v>0</v>
      </c>
      <c r="H523" s="231"/>
      <c r="I523" s="230">
        <f>ROUND(E523*H523,2)</f>
        <v>0</v>
      </c>
      <c r="J523" s="231"/>
      <c r="K523" s="230">
        <f>ROUND(E523*J523,2)</f>
        <v>0</v>
      </c>
      <c r="L523" s="230">
        <v>21</v>
      </c>
      <c r="M523" s="230">
        <f>G523*(1+L523/100)</f>
        <v>0</v>
      </c>
      <c r="N523" s="229">
        <v>1.8000000000000001E-4</v>
      </c>
      <c r="O523" s="229">
        <f>ROUND(E523*N523,2)</f>
        <v>0.06</v>
      </c>
      <c r="P523" s="229">
        <v>0</v>
      </c>
      <c r="Q523" s="229">
        <f>ROUND(E523*P523,2)</f>
        <v>0</v>
      </c>
      <c r="R523" s="230"/>
      <c r="S523" s="230" t="s">
        <v>207</v>
      </c>
      <c r="T523" s="230" t="s">
        <v>208</v>
      </c>
      <c r="U523" s="230">
        <v>0.16</v>
      </c>
      <c r="V523" s="230">
        <f>ROUND(E523*U523,2)</f>
        <v>54.73</v>
      </c>
      <c r="W523" s="230"/>
      <c r="X523" s="230" t="s">
        <v>209</v>
      </c>
      <c r="Y523" s="230" t="s">
        <v>210</v>
      </c>
      <c r="Z523" s="210"/>
      <c r="AA523" s="210"/>
      <c r="AB523" s="210"/>
      <c r="AC523" s="210"/>
      <c r="AD523" s="210"/>
      <c r="AE523" s="210"/>
      <c r="AF523" s="210"/>
      <c r="AG523" s="210" t="s">
        <v>211</v>
      </c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</row>
    <row r="524" spans="1:60" outlineLevel="2" x14ac:dyDescent="0.2">
      <c r="A524" s="227"/>
      <c r="B524" s="228"/>
      <c r="C524" s="257" t="s">
        <v>884</v>
      </c>
      <c r="D524" s="232"/>
      <c r="E524" s="233">
        <v>310.94</v>
      </c>
      <c r="F524" s="230"/>
      <c r="G524" s="230"/>
      <c r="H524" s="230"/>
      <c r="I524" s="230"/>
      <c r="J524" s="230"/>
      <c r="K524" s="230"/>
      <c r="L524" s="230"/>
      <c r="M524" s="230"/>
      <c r="N524" s="229"/>
      <c r="O524" s="229"/>
      <c r="P524" s="229"/>
      <c r="Q524" s="229"/>
      <c r="R524" s="230"/>
      <c r="S524" s="230"/>
      <c r="T524" s="230"/>
      <c r="U524" s="230"/>
      <c r="V524" s="230"/>
      <c r="W524" s="230"/>
      <c r="X524" s="230"/>
      <c r="Y524" s="230"/>
      <c r="Z524" s="210"/>
      <c r="AA524" s="210"/>
      <c r="AB524" s="210"/>
      <c r="AC524" s="210"/>
      <c r="AD524" s="210"/>
      <c r="AE524" s="210"/>
      <c r="AF524" s="210"/>
      <c r="AG524" s="210" t="s">
        <v>213</v>
      </c>
      <c r="AH524" s="210">
        <v>0</v>
      </c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</row>
    <row r="525" spans="1:60" outlineLevel="3" x14ac:dyDescent="0.2">
      <c r="A525" s="227"/>
      <c r="B525" s="228"/>
      <c r="C525" s="268" t="s">
        <v>422</v>
      </c>
      <c r="D525" s="266"/>
      <c r="E525" s="267">
        <v>31.094000000000001</v>
      </c>
      <c r="F525" s="230"/>
      <c r="G525" s="230"/>
      <c r="H525" s="230"/>
      <c r="I525" s="230"/>
      <c r="J525" s="230"/>
      <c r="K525" s="230"/>
      <c r="L525" s="230"/>
      <c r="M525" s="230"/>
      <c r="N525" s="229"/>
      <c r="O525" s="229"/>
      <c r="P525" s="229"/>
      <c r="Q525" s="229"/>
      <c r="R525" s="230"/>
      <c r="S525" s="230"/>
      <c r="T525" s="230"/>
      <c r="U525" s="230"/>
      <c r="V525" s="230"/>
      <c r="W525" s="230"/>
      <c r="X525" s="230"/>
      <c r="Y525" s="230"/>
      <c r="Z525" s="210"/>
      <c r="AA525" s="210"/>
      <c r="AB525" s="210"/>
      <c r="AC525" s="210"/>
      <c r="AD525" s="210"/>
      <c r="AE525" s="210"/>
      <c r="AF525" s="210"/>
      <c r="AG525" s="210" t="s">
        <v>213</v>
      </c>
      <c r="AH525" s="210">
        <v>4</v>
      </c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</row>
    <row r="526" spans="1:60" ht="22.5" outlineLevel="1" x14ac:dyDescent="0.2">
      <c r="A526" s="243">
        <v>157</v>
      </c>
      <c r="B526" s="244" t="s">
        <v>885</v>
      </c>
      <c r="C526" s="256" t="s">
        <v>886</v>
      </c>
      <c r="D526" s="245" t="s">
        <v>230</v>
      </c>
      <c r="E526" s="246">
        <v>324.47800000000001</v>
      </c>
      <c r="F526" s="247"/>
      <c r="G526" s="248">
        <f>ROUND(E526*F526,2)</f>
        <v>0</v>
      </c>
      <c r="H526" s="231"/>
      <c r="I526" s="230">
        <f>ROUND(E526*H526,2)</f>
        <v>0</v>
      </c>
      <c r="J526" s="231"/>
      <c r="K526" s="230">
        <f>ROUND(E526*J526,2)</f>
        <v>0</v>
      </c>
      <c r="L526" s="230">
        <v>21</v>
      </c>
      <c r="M526" s="230">
        <f>G526*(1+L526/100)</f>
        <v>0</v>
      </c>
      <c r="N526" s="229">
        <v>1.9000000000000001E-4</v>
      </c>
      <c r="O526" s="229">
        <f>ROUND(E526*N526,2)</f>
        <v>0.06</v>
      </c>
      <c r="P526" s="229">
        <v>0</v>
      </c>
      <c r="Q526" s="229">
        <f>ROUND(E526*P526,2)</f>
        <v>0</v>
      </c>
      <c r="R526" s="230"/>
      <c r="S526" s="230" t="s">
        <v>207</v>
      </c>
      <c r="T526" s="230" t="s">
        <v>208</v>
      </c>
      <c r="U526" s="230">
        <v>0.14000000000000001</v>
      </c>
      <c r="V526" s="230">
        <f>ROUND(E526*U526,2)</f>
        <v>45.43</v>
      </c>
      <c r="W526" s="230"/>
      <c r="X526" s="230" t="s">
        <v>209</v>
      </c>
      <c r="Y526" s="230" t="s">
        <v>210</v>
      </c>
      <c r="Z526" s="210"/>
      <c r="AA526" s="210"/>
      <c r="AB526" s="210"/>
      <c r="AC526" s="210"/>
      <c r="AD526" s="210"/>
      <c r="AE526" s="210"/>
      <c r="AF526" s="210"/>
      <c r="AG526" s="210" t="s">
        <v>211</v>
      </c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</row>
    <row r="527" spans="1:60" outlineLevel="2" x14ac:dyDescent="0.2">
      <c r="A527" s="227"/>
      <c r="B527" s="228"/>
      <c r="C527" s="257" t="s">
        <v>887</v>
      </c>
      <c r="D527" s="232"/>
      <c r="E527" s="233">
        <v>263.35000000000002</v>
      </c>
      <c r="F527" s="230"/>
      <c r="G527" s="230"/>
      <c r="H527" s="230"/>
      <c r="I527" s="230"/>
      <c r="J527" s="230"/>
      <c r="K527" s="230"/>
      <c r="L527" s="230"/>
      <c r="M527" s="230"/>
      <c r="N527" s="229"/>
      <c r="O527" s="229"/>
      <c r="P527" s="229"/>
      <c r="Q527" s="229"/>
      <c r="R527" s="230"/>
      <c r="S527" s="230"/>
      <c r="T527" s="230"/>
      <c r="U527" s="230"/>
      <c r="V527" s="230"/>
      <c r="W527" s="230"/>
      <c r="X527" s="230"/>
      <c r="Y527" s="230"/>
      <c r="Z527" s="210"/>
      <c r="AA527" s="210"/>
      <c r="AB527" s="210"/>
      <c r="AC527" s="210"/>
      <c r="AD527" s="210"/>
      <c r="AE527" s="210"/>
      <c r="AF527" s="210"/>
      <c r="AG527" s="210" t="s">
        <v>213</v>
      </c>
      <c r="AH527" s="210">
        <v>0</v>
      </c>
      <c r="AI527" s="210"/>
      <c r="AJ527" s="210"/>
      <c r="AK527" s="210"/>
      <c r="AL527" s="210"/>
      <c r="AM527" s="210"/>
      <c r="AN527" s="210"/>
      <c r="AO527" s="210"/>
      <c r="AP527" s="210"/>
      <c r="AQ527" s="210"/>
      <c r="AR527" s="210"/>
      <c r="AS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F527" s="210"/>
      <c r="BG527" s="210"/>
      <c r="BH527" s="210"/>
    </row>
    <row r="528" spans="1:60" outlineLevel="3" x14ac:dyDescent="0.2">
      <c r="A528" s="227"/>
      <c r="B528" s="228"/>
      <c r="C528" s="257" t="s">
        <v>888</v>
      </c>
      <c r="D528" s="232"/>
      <c r="E528" s="233">
        <v>31.63</v>
      </c>
      <c r="F528" s="230"/>
      <c r="G528" s="230"/>
      <c r="H528" s="230"/>
      <c r="I528" s="230"/>
      <c r="J528" s="230"/>
      <c r="K528" s="230"/>
      <c r="L528" s="230"/>
      <c r="M528" s="230"/>
      <c r="N528" s="229"/>
      <c r="O528" s="229"/>
      <c r="P528" s="229"/>
      <c r="Q528" s="229"/>
      <c r="R528" s="230"/>
      <c r="S528" s="230"/>
      <c r="T528" s="230"/>
      <c r="U528" s="230"/>
      <c r="V528" s="230"/>
      <c r="W528" s="230"/>
      <c r="X528" s="230"/>
      <c r="Y528" s="230"/>
      <c r="Z528" s="210"/>
      <c r="AA528" s="210"/>
      <c r="AB528" s="210"/>
      <c r="AC528" s="210"/>
      <c r="AD528" s="210"/>
      <c r="AE528" s="210"/>
      <c r="AF528" s="210"/>
      <c r="AG528" s="210" t="s">
        <v>213</v>
      </c>
      <c r="AH528" s="210">
        <v>0</v>
      </c>
      <c r="AI528" s="210"/>
      <c r="AJ528" s="210"/>
      <c r="AK528" s="210"/>
      <c r="AL528" s="210"/>
      <c r="AM528" s="210"/>
      <c r="AN528" s="210"/>
      <c r="AO528" s="210"/>
      <c r="AP528" s="210"/>
      <c r="AQ528" s="210"/>
      <c r="AR528" s="210"/>
      <c r="AS528" s="210"/>
      <c r="AT528" s="210"/>
      <c r="AU528" s="210"/>
      <c r="AV528" s="210"/>
      <c r="AW528" s="210"/>
      <c r="AX528" s="210"/>
      <c r="AY528" s="210"/>
      <c r="AZ528" s="210"/>
      <c r="BA528" s="210"/>
      <c r="BB528" s="210"/>
      <c r="BC528" s="210"/>
      <c r="BD528" s="210"/>
      <c r="BE528" s="210"/>
      <c r="BF528" s="210"/>
      <c r="BG528" s="210"/>
      <c r="BH528" s="210"/>
    </row>
    <row r="529" spans="1:60" outlineLevel="3" x14ac:dyDescent="0.2">
      <c r="A529" s="227"/>
      <c r="B529" s="228"/>
      <c r="C529" s="268" t="s">
        <v>422</v>
      </c>
      <c r="D529" s="266"/>
      <c r="E529" s="267">
        <v>29.498000000000001</v>
      </c>
      <c r="F529" s="230"/>
      <c r="G529" s="230"/>
      <c r="H529" s="230"/>
      <c r="I529" s="230"/>
      <c r="J529" s="230"/>
      <c r="K529" s="230"/>
      <c r="L529" s="230"/>
      <c r="M529" s="230"/>
      <c r="N529" s="229"/>
      <c r="O529" s="229"/>
      <c r="P529" s="229"/>
      <c r="Q529" s="229"/>
      <c r="R529" s="230"/>
      <c r="S529" s="230"/>
      <c r="T529" s="230"/>
      <c r="U529" s="230"/>
      <c r="V529" s="230"/>
      <c r="W529" s="230"/>
      <c r="X529" s="230"/>
      <c r="Y529" s="230"/>
      <c r="Z529" s="210"/>
      <c r="AA529" s="210"/>
      <c r="AB529" s="210"/>
      <c r="AC529" s="210"/>
      <c r="AD529" s="210"/>
      <c r="AE529" s="210"/>
      <c r="AF529" s="210"/>
      <c r="AG529" s="210" t="s">
        <v>213</v>
      </c>
      <c r="AH529" s="210">
        <v>4</v>
      </c>
      <c r="AI529" s="210"/>
      <c r="AJ529" s="210"/>
      <c r="AK529" s="210"/>
      <c r="AL529" s="210"/>
      <c r="AM529" s="210"/>
      <c r="AN529" s="210"/>
      <c r="AO529" s="210"/>
      <c r="AP529" s="210"/>
      <c r="AQ529" s="210"/>
      <c r="AR529" s="210"/>
      <c r="AS529" s="210"/>
      <c r="AT529" s="210"/>
      <c r="AU529" s="210"/>
      <c r="AV529" s="210"/>
      <c r="AW529" s="210"/>
      <c r="AX529" s="210"/>
      <c r="AY529" s="210"/>
      <c r="AZ529" s="210"/>
      <c r="BA529" s="210"/>
      <c r="BB529" s="210"/>
      <c r="BC529" s="210"/>
      <c r="BD529" s="210"/>
      <c r="BE529" s="210"/>
      <c r="BF529" s="210"/>
      <c r="BG529" s="210"/>
      <c r="BH529" s="210"/>
    </row>
    <row r="530" spans="1:60" ht="22.5" outlineLevel="1" x14ac:dyDescent="0.2">
      <c r="A530" s="243">
        <v>158</v>
      </c>
      <c r="B530" s="244" t="s">
        <v>889</v>
      </c>
      <c r="C530" s="256" t="s">
        <v>890</v>
      </c>
      <c r="D530" s="245" t="s">
        <v>230</v>
      </c>
      <c r="E530" s="246">
        <v>669.92</v>
      </c>
      <c r="F530" s="247"/>
      <c r="G530" s="248">
        <f>ROUND(E530*F530,2)</f>
        <v>0</v>
      </c>
      <c r="H530" s="231"/>
      <c r="I530" s="230">
        <f>ROUND(E530*H530,2)</f>
        <v>0</v>
      </c>
      <c r="J530" s="231"/>
      <c r="K530" s="230">
        <f>ROUND(E530*J530,2)</f>
        <v>0</v>
      </c>
      <c r="L530" s="230">
        <v>21</v>
      </c>
      <c r="M530" s="230">
        <f>G530*(1+L530/100)</f>
        <v>0</v>
      </c>
      <c r="N530" s="229">
        <v>2E-3</v>
      </c>
      <c r="O530" s="229">
        <f>ROUND(E530*N530,2)</f>
        <v>1.34</v>
      </c>
      <c r="P530" s="229">
        <v>0</v>
      </c>
      <c r="Q530" s="229">
        <f>ROUND(E530*P530,2)</f>
        <v>0</v>
      </c>
      <c r="R530" s="230"/>
      <c r="S530" s="230" t="s">
        <v>207</v>
      </c>
      <c r="T530" s="230" t="s">
        <v>208</v>
      </c>
      <c r="U530" s="230">
        <v>0.12</v>
      </c>
      <c r="V530" s="230">
        <f>ROUND(E530*U530,2)</f>
        <v>80.39</v>
      </c>
      <c r="W530" s="230"/>
      <c r="X530" s="230" t="s">
        <v>209</v>
      </c>
      <c r="Y530" s="230" t="s">
        <v>210</v>
      </c>
      <c r="Z530" s="210"/>
      <c r="AA530" s="210"/>
      <c r="AB530" s="210"/>
      <c r="AC530" s="210"/>
      <c r="AD530" s="210"/>
      <c r="AE530" s="210"/>
      <c r="AF530" s="210"/>
      <c r="AG530" s="210" t="s">
        <v>211</v>
      </c>
      <c r="AH530" s="210"/>
      <c r="AI530" s="210"/>
      <c r="AJ530" s="210"/>
      <c r="AK530" s="210"/>
      <c r="AL530" s="210"/>
      <c r="AM530" s="210"/>
      <c r="AN530" s="210"/>
      <c r="AO530" s="210"/>
      <c r="AP530" s="210"/>
      <c r="AQ530" s="210"/>
      <c r="AR530" s="210"/>
      <c r="AS530" s="210"/>
      <c r="AT530" s="210"/>
      <c r="AU530" s="210"/>
      <c r="AV530" s="210"/>
      <c r="AW530" s="210"/>
      <c r="AX530" s="210"/>
      <c r="AY530" s="210"/>
      <c r="AZ530" s="210"/>
      <c r="BA530" s="210"/>
      <c r="BB530" s="210"/>
      <c r="BC530" s="210"/>
      <c r="BD530" s="210"/>
      <c r="BE530" s="210"/>
      <c r="BF530" s="210"/>
      <c r="BG530" s="210"/>
      <c r="BH530" s="210"/>
    </row>
    <row r="531" spans="1:60" outlineLevel="2" x14ac:dyDescent="0.2">
      <c r="A531" s="227"/>
      <c r="B531" s="228"/>
      <c r="C531" s="257" t="s">
        <v>891</v>
      </c>
      <c r="D531" s="232"/>
      <c r="E531" s="233">
        <v>334.96</v>
      </c>
      <c r="F531" s="230"/>
      <c r="G531" s="230"/>
      <c r="H531" s="230"/>
      <c r="I531" s="230"/>
      <c r="J531" s="230"/>
      <c r="K531" s="230"/>
      <c r="L531" s="230"/>
      <c r="M531" s="230"/>
      <c r="N531" s="229"/>
      <c r="O531" s="229"/>
      <c r="P531" s="229"/>
      <c r="Q531" s="229"/>
      <c r="R531" s="230"/>
      <c r="S531" s="230"/>
      <c r="T531" s="230"/>
      <c r="U531" s="230"/>
      <c r="V531" s="230"/>
      <c r="W531" s="230"/>
      <c r="X531" s="230"/>
      <c r="Y531" s="230"/>
      <c r="Z531" s="210"/>
      <c r="AA531" s="210"/>
      <c r="AB531" s="210"/>
      <c r="AC531" s="210"/>
      <c r="AD531" s="210"/>
      <c r="AE531" s="210"/>
      <c r="AF531" s="210"/>
      <c r="AG531" s="210" t="s">
        <v>213</v>
      </c>
      <c r="AH531" s="210">
        <v>0</v>
      </c>
      <c r="AI531" s="210"/>
      <c r="AJ531" s="210"/>
      <c r="AK531" s="210"/>
      <c r="AL531" s="210"/>
      <c r="AM531" s="210"/>
      <c r="AN531" s="210"/>
      <c r="AO531" s="210"/>
      <c r="AP531" s="210"/>
      <c r="AQ531" s="210"/>
      <c r="AR531" s="210"/>
      <c r="AS531" s="210"/>
      <c r="AT531" s="210"/>
      <c r="AU531" s="210"/>
      <c r="AV531" s="210"/>
      <c r="AW531" s="210"/>
      <c r="AX531" s="210"/>
      <c r="AY531" s="210"/>
      <c r="AZ531" s="210"/>
      <c r="BA531" s="210"/>
      <c r="BB531" s="210"/>
      <c r="BC531" s="210"/>
      <c r="BD531" s="210"/>
      <c r="BE531" s="210"/>
      <c r="BF531" s="210"/>
      <c r="BG531" s="210"/>
      <c r="BH531" s="210"/>
    </row>
    <row r="532" spans="1:60" outlineLevel="3" x14ac:dyDescent="0.2">
      <c r="A532" s="227"/>
      <c r="B532" s="228"/>
      <c r="C532" s="257" t="s">
        <v>892</v>
      </c>
      <c r="D532" s="232"/>
      <c r="E532" s="233">
        <v>334.96</v>
      </c>
      <c r="F532" s="230"/>
      <c r="G532" s="230"/>
      <c r="H532" s="230"/>
      <c r="I532" s="230"/>
      <c r="J532" s="230"/>
      <c r="K532" s="230"/>
      <c r="L532" s="230"/>
      <c r="M532" s="230"/>
      <c r="N532" s="229"/>
      <c r="O532" s="229"/>
      <c r="P532" s="229"/>
      <c r="Q532" s="229"/>
      <c r="R532" s="230"/>
      <c r="S532" s="230"/>
      <c r="T532" s="230"/>
      <c r="U532" s="230"/>
      <c r="V532" s="230"/>
      <c r="W532" s="230"/>
      <c r="X532" s="230"/>
      <c r="Y532" s="230"/>
      <c r="Z532" s="210"/>
      <c r="AA532" s="210"/>
      <c r="AB532" s="210"/>
      <c r="AC532" s="210"/>
      <c r="AD532" s="210"/>
      <c r="AE532" s="210"/>
      <c r="AF532" s="210"/>
      <c r="AG532" s="210" t="s">
        <v>213</v>
      </c>
      <c r="AH532" s="210">
        <v>0</v>
      </c>
      <c r="AI532" s="210"/>
      <c r="AJ532" s="210"/>
      <c r="AK532" s="210"/>
      <c r="AL532" s="210"/>
      <c r="AM532" s="210"/>
      <c r="AN532" s="210"/>
      <c r="AO532" s="210"/>
      <c r="AP532" s="210"/>
      <c r="AQ532" s="210"/>
      <c r="AR532" s="210"/>
      <c r="AS532" s="210"/>
      <c r="AT532" s="210"/>
      <c r="AU532" s="210"/>
      <c r="AV532" s="210"/>
      <c r="AW532" s="210"/>
      <c r="AX532" s="210"/>
      <c r="AY532" s="210"/>
      <c r="AZ532" s="210"/>
      <c r="BA532" s="210"/>
      <c r="BB532" s="210"/>
      <c r="BC532" s="210"/>
      <c r="BD532" s="210"/>
      <c r="BE532" s="210"/>
      <c r="BF532" s="210"/>
      <c r="BG532" s="210"/>
      <c r="BH532" s="210"/>
    </row>
    <row r="533" spans="1:60" outlineLevel="1" x14ac:dyDescent="0.2">
      <c r="A533" s="243">
        <v>159</v>
      </c>
      <c r="B533" s="244" t="s">
        <v>893</v>
      </c>
      <c r="C533" s="256" t="s">
        <v>894</v>
      </c>
      <c r="D533" s="245" t="s">
        <v>206</v>
      </c>
      <c r="E533" s="246">
        <v>35.1708</v>
      </c>
      <c r="F533" s="247"/>
      <c r="G533" s="248">
        <f>ROUND(E533*F533,2)</f>
        <v>0</v>
      </c>
      <c r="H533" s="231"/>
      <c r="I533" s="230">
        <f>ROUND(E533*H533,2)</f>
        <v>0</v>
      </c>
      <c r="J533" s="231"/>
      <c r="K533" s="230">
        <f>ROUND(E533*J533,2)</f>
        <v>0</v>
      </c>
      <c r="L533" s="230">
        <v>21</v>
      </c>
      <c r="M533" s="230">
        <f>G533*(1+L533/100)</f>
        <v>0</v>
      </c>
      <c r="N533" s="229">
        <v>2.5000000000000001E-2</v>
      </c>
      <c r="O533" s="229">
        <f>ROUND(E533*N533,2)</f>
        <v>0.88</v>
      </c>
      <c r="P533" s="229">
        <v>0</v>
      </c>
      <c r="Q533" s="229">
        <f>ROUND(E533*P533,2)</f>
        <v>0</v>
      </c>
      <c r="R533" s="230" t="s">
        <v>415</v>
      </c>
      <c r="S533" s="230" t="s">
        <v>334</v>
      </c>
      <c r="T533" s="230" t="s">
        <v>208</v>
      </c>
      <c r="U533" s="230">
        <v>0</v>
      </c>
      <c r="V533" s="230">
        <f>ROUND(E533*U533,2)</f>
        <v>0</v>
      </c>
      <c r="W533" s="230"/>
      <c r="X533" s="230" t="s">
        <v>416</v>
      </c>
      <c r="Y533" s="230" t="s">
        <v>210</v>
      </c>
      <c r="Z533" s="210"/>
      <c r="AA533" s="210"/>
      <c r="AB533" s="210"/>
      <c r="AC533" s="210"/>
      <c r="AD533" s="210"/>
      <c r="AE533" s="210"/>
      <c r="AF533" s="210"/>
      <c r="AG533" s="210" t="s">
        <v>417</v>
      </c>
      <c r="AH533" s="210"/>
      <c r="AI533" s="210"/>
      <c r="AJ533" s="210"/>
      <c r="AK533" s="210"/>
      <c r="AL533" s="210"/>
      <c r="AM533" s="210"/>
      <c r="AN533" s="210"/>
      <c r="AO533" s="210"/>
      <c r="AP533" s="210"/>
      <c r="AQ533" s="210"/>
      <c r="AR533" s="210"/>
      <c r="AS533" s="210"/>
      <c r="AT533" s="210"/>
      <c r="AU533" s="210"/>
      <c r="AV533" s="210"/>
      <c r="AW533" s="210"/>
      <c r="AX533" s="210"/>
      <c r="AY533" s="210"/>
      <c r="AZ533" s="210"/>
      <c r="BA533" s="210"/>
      <c r="BB533" s="210"/>
      <c r="BC533" s="210"/>
      <c r="BD533" s="210"/>
      <c r="BE533" s="210"/>
      <c r="BF533" s="210"/>
      <c r="BG533" s="210"/>
      <c r="BH533" s="210"/>
    </row>
    <row r="534" spans="1:60" outlineLevel="2" x14ac:dyDescent="0.2">
      <c r="A534" s="227"/>
      <c r="B534" s="228"/>
      <c r="C534" s="257" t="s">
        <v>895</v>
      </c>
      <c r="D534" s="232"/>
      <c r="E534" s="233">
        <v>33.496000000000002</v>
      </c>
      <c r="F534" s="230"/>
      <c r="G534" s="230"/>
      <c r="H534" s="230"/>
      <c r="I534" s="230"/>
      <c r="J534" s="230"/>
      <c r="K534" s="230"/>
      <c r="L534" s="230"/>
      <c r="M534" s="230"/>
      <c r="N534" s="229"/>
      <c r="O534" s="229"/>
      <c r="P534" s="229"/>
      <c r="Q534" s="229"/>
      <c r="R534" s="230"/>
      <c r="S534" s="230"/>
      <c r="T534" s="230"/>
      <c r="U534" s="230"/>
      <c r="V534" s="230"/>
      <c r="W534" s="230"/>
      <c r="X534" s="230"/>
      <c r="Y534" s="230"/>
      <c r="Z534" s="210"/>
      <c r="AA534" s="210"/>
      <c r="AB534" s="210"/>
      <c r="AC534" s="210"/>
      <c r="AD534" s="210"/>
      <c r="AE534" s="210"/>
      <c r="AF534" s="210"/>
      <c r="AG534" s="210" t="s">
        <v>213</v>
      </c>
      <c r="AH534" s="210">
        <v>0</v>
      </c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  <c r="BH534" s="210"/>
    </row>
    <row r="535" spans="1:60" outlineLevel="3" x14ac:dyDescent="0.2">
      <c r="A535" s="227"/>
      <c r="B535" s="228"/>
      <c r="C535" s="268" t="s">
        <v>517</v>
      </c>
      <c r="D535" s="266"/>
      <c r="E535" s="267">
        <v>1.6748000000000001</v>
      </c>
      <c r="F535" s="230"/>
      <c r="G535" s="230"/>
      <c r="H535" s="230"/>
      <c r="I535" s="230"/>
      <c r="J535" s="230"/>
      <c r="K535" s="230"/>
      <c r="L535" s="230"/>
      <c r="M535" s="230"/>
      <c r="N535" s="229"/>
      <c r="O535" s="229"/>
      <c r="P535" s="229"/>
      <c r="Q535" s="229"/>
      <c r="R535" s="230"/>
      <c r="S535" s="230"/>
      <c r="T535" s="230"/>
      <c r="U535" s="230"/>
      <c r="V535" s="230"/>
      <c r="W535" s="230"/>
      <c r="X535" s="230"/>
      <c r="Y535" s="230"/>
      <c r="Z535" s="210"/>
      <c r="AA535" s="210"/>
      <c r="AB535" s="210"/>
      <c r="AC535" s="210"/>
      <c r="AD535" s="210"/>
      <c r="AE535" s="210"/>
      <c r="AF535" s="210"/>
      <c r="AG535" s="210" t="s">
        <v>213</v>
      </c>
      <c r="AH535" s="210">
        <v>4</v>
      </c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</row>
    <row r="536" spans="1:60" outlineLevel="1" x14ac:dyDescent="0.2">
      <c r="A536" s="243">
        <v>160</v>
      </c>
      <c r="B536" s="244" t="s">
        <v>896</v>
      </c>
      <c r="C536" s="256" t="s">
        <v>897</v>
      </c>
      <c r="D536" s="245" t="s">
        <v>206</v>
      </c>
      <c r="E536" s="246">
        <v>17.133199999999999</v>
      </c>
      <c r="F536" s="247"/>
      <c r="G536" s="248">
        <f>ROUND(E536*F536,2)</f>
        <v>0</v>
      </c>
      <c r="H536" s="231"/>
      <c r="I536" s="230">
        <f>ROUND(E536*H536,2)</f>
        <v>0</v>
      </c>
      <c r="J536" s="231"/>
      <c r="K536" s="230">
        <f>ROUND(E536*J536,2)</f>
        <v>0</v>
      </c>
      <c r="L536" s="230">
        <v>21</v>
      </c>
      <c r="M536" s="230">
        <f>G536*(1+L536/100)</f>
        <v>0</v>
      </c>
      <c r="N536" s="229">
        <v>2.5000000000000001E-2</v>
      </c>
      <c r="O536" s="229">
        <f>ROUND(E536*N536,2)</f>
        <v>0.43</v>
      </c>
      <c r="P536" s="229">
        <v>0</v>
      </c>
      <c r="Q536" s="229">
        <f>ROUND(E536*P536,2)</f>
        <v>0</v>
      </c>
      <c r="R536" s="230" t="s">
        <v>415</v>
      </c>
      <c r="S536" s="230" t="s">
        <v>207</v>
      </c>
      <c r="T536" s="230" t="s">
        <v>208</v>
      </c>
      <c r="U536" s="230">
        <v>0</v>
      </c>
      <c r="V536" s="230">
        <f>ROUND(E536*U536,2)</f>
        <v>0</v>
      </c>
      <c r="W536" s="230"/>
      <c r="X536" s="230" t="s">
        <v>416</v>
      </c>
      <c r="Y536" s="230" t="s">
        <v>210</v>
      </c>
      <c r="Z536" s="210"/>
      <c r="AA536" s="210"/>
      <c r="AB536" s="210"/>
      <c r="AC536" s="210"/>
      <c r="AD536" s="210"/>
      <c r="AE536" s="210"/>
      <c r="AF536" s="210"/>
      <c r="AG536" s="210" t="s">
        <v>417</v>
      </c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</row>
    <row r="537" spans="1:60" outlineLevel="2" x14ac:dyDescent="0.2">
      <c r="A537" s="227"/>
      <c r="B537" s="228"/>
      <c r="C537" s="257" t="s">
        <v>898</v>
      </c>
      <c r="D537" s="232"/>
      <c r="E537" s="233">
        <v>15.57564</v>
      </c>
      <c r="F537" s="230"/>
      <c r="G537" s="230"/>
      <c r="H537" s="230"/>
      <c r="I537" s="230"/>
      <c r="J537" s="230"/>
      <c r="K537" s="230"/>
      <c r="L537" s="230"/>
      <c r="M537" s="230"/>
      <c r="N537" s="229"/>
      <c r="O537" s="229"/>
      <c r="P537" s="229"/>
      <c r="Q537" s="229"/>
      <c r="R537" s="230"/>
      <c r="S537" s="230"/>
      <c r="T537" s="230"/>
      <c r="U537" s="230"/>
      <c r="V537" s="230"/>
      <c r="W537" s="230"/>
      <c r="X537" s="230"/>
      <c r="Y537" s="230"/>
      <c r="Z537" s="210"/>
      <c r="AA537" s="210"/>
      <c r="AB537" s="210"/>
      <c r="AC537" s="210"/>
      <c r="AD537" s="210"/>
      <c r="AE537" s="210"/>
      <c r="AF537" s="210"/>
      <c r="AG537" s="210" t="s">
        <v>213</v>
      </c>
      <c r="AH537" s="210">
        <v>0</v>
      </c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</row>
    <row r="538" spans="1:60" outlineLevel="3" x14ac:dyDescent="0.2">
      <c r="A538" s="227"/>
      <c r="B538" s="228"/>
      <c r="C538" s="268" t="s">
        <v>422</v>
      </c>
      <c r="D538" s="266"/>
      <c r="E538" s="267">
        <v>1.5575600000000001</v>
      </c>
      <c r="F538" s="230"/>
      <c r="G538" s="230"/>
      <c r="H538" s="230"/>
      <c r="I538" s="230"/>
      <c r="J538" s="230"/>
      <c r="K538" s="230"/>
      <c r="L538" s="230"/>
      <c r="M538" s="230"/>
      <c r="N538" s="229"/>
      <c r="O538" s="229"/>
      <c r="P538" s="229"/>
      <c r="Q538" s="229"/>
      <c r="R538" s="230"/>
      <c r="S538" s="230"/>
      <c r="T538" s="230"/>
      <c r="U538" s="230"/>
      <c r="V538" s="230"/>
      <c r="W538" s="230"/>
      <c r="X538" s="230"/>
      <c r="Y538" s="230"/>
      <c r="Z538" s="210"/>
      <c r="AA538" s="210"/>
      <c r="AB538" s="210"/>
      <c r="AC538" s="210"/>
      <c r="AD538" s="210"/>
      <c r="AE538" s="210"/>
      <c r="AF538" s="210"/>
      <c r="AG538" s="210" t="s">
        <v>213</v>
      </c>
      <c r="AH538" s="210">
        <v>4</v>
      </c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</row>
    <row r="539" spans="1:60" outlineLevel="1" x14ac:dyDescent="0.2">
      <c r="A539" s="243">
        <v>161</v>
      </c>
      <c r="B539" s="244" t="s">
        <v>899</v>
      </c>
      <c r="C539" s="256" t="s">
        <v>900</v>
      </c>
      <c r="D539" s="245" t="s">
        <v>230</v>
      </c>
      <c r="E539" s="246">
        <v>351.70800000000003</v>
      </c>
      <c r="F539" s="247"/>
      <c r="G539" s="248">
        <f>ROUND(E539*F539,2)</f>
        <v>0</v>
      </c>
      <c r="H539" s="231"/>
      <c r="I539" s="230">
        <f>ROUND(E539*H539,2)</f>
        <v>0</v>
      </c>
      <c r="J539" s="231"/>
      <c r="K539" s="230">
        <f>ROUND(E539*J539,2)</f>
        <v>0</v>
      </c>
      <c r="L539" s="230">
        <v>21</v>
      </c>
      <c r="M539" s="230">
        <f>G539*(1+L539/100)</f>
        <v>0</v>
      </c>
      <c r="N539" s="229">
        <v>7.7999999999999996E-3</v>
      </c>
      <c r="O539" s="229">
        <f>ROUND(E539*N539,2)</f>
        <v>2.74</v>
      </c>
      <c r="P539" s="229">
        <v>0</v>
      </c>
      <c r="Q539" s="229">
        <f>ROUND(E539*P539,2)</f>
        <v>0</v>
      </c>
      <c r="R539" s="230" t="s">
        <v>415</v>
      </c>
      <c r="S539" s="230" t="s">
        <v>207</v>
      </c>
      <c r="T539" s="230" t="s">
        <v>208</v>
      </c>
      <c r="U539" s="230">
        <v>0</v>
      </c>
      <c r="V539" s="230">
        <f>ROUND(E539*U539,2)</f>
        <v>0</v>
      </c>
      <c r="W539" s="230"/>
      <c r="X539" s="230" t="s">
        <v>416</v>
      </c>
      <c r="Y539" s="230" t="s">
        <v>210</v>
      </c>
      <c r="Z539" s="210"/>
      <c r="AA539" s="210"/>
      <c r="AB539" s="210"/>
      <c r="AC539" s="210"/>
      <c r="AD539" s="210"/>
      <c r="AE539" s="210"/>
      <c r="AF539" s="210"/>
      <c r="AG539" s="210" t="s">
        <v>417</v>
      </c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</row>
    <row r="540" spans="1:60" outlineLevel="2" x14ac:dyDescent="0.2">
      <c r="A540" s="227"/>
      <c r="B540" s="228"/>
      <c r="C540" s="257" t="s">
        <v>892</v>
      </c>
      <c r="D540" s="232"/>
      <c r="E540" s="233">
        <v>334.96</v>
      </c>
      <c r="F540" s="230"/>
      <c r="G540" s="230"/>
      <c r="H540" s="230"/>
      <c r="I540" s="230"/>
      <c r="J540" s="230"/>
      <c r="K540" s="230"/>
      <c r="L540" s="230"/>
      <c r="M540" s="230"/>
      <c r="N540" s="229"/>
      <c r="O540" s="229"/>
      <c r="P540" s="229"/>
      <c r="Q540" s="229"/>
      <c r="R540" s="230"/>
      <c r="S540" s="230"/>
      <c r="T540" s="230"/>
      <c r="U540" s="230"/>
      <c r="V540" s="230"/>
      <c r="W540" s="230"/>
      <c r="X540" s="230"/>
      <c r="Y540" s="230"/>
      <c r="Z540" s="210"/>
      <c r="AA540" s="210"/>
      <c r="AB540" s="210"/>
      <c r="AC540" s="210"/>
      <c r="AD540" s="210"/>
      <c r="AE540" s="210"/>
      <c r="AF540" s="210"/>
      <c r="AG540" s="210" t="s">
        <v>213</v>
      </c>
      <c r="AH540" s="210">
        <v>0</v>
      </c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</row>
    <row r="541" spans="1:60" outlineLevel="3" x14ac:dyDescent="0.2">
      <c r="A541" s="227"/>
      <c r="B541" s="228"/>
      <c r="C541" s="268" t="s">
        <v>517</v>
      </c>
      <c r="D541" s="266"/>
      <c r="E541" s="267">
        <v>16.748000000000001</v>
      </c>
      <c r="F541" s="230"/>
      <c r="G541" s="230"/>
      <c r="H541" s="230"/>
      <c r="I541" s="230"/>
      <c r="J541" s="230"/>
      <c r="K541" s="230"/>
      <c r="L541" s="230"/>
      <c r="M541" s="230"/>
      <c r="N541" s="229"/>
      <c r="O541" s="229"/>
      <c r="P541" s="229"/>
      <c r="Q541" s="229"/>
      <c r="R541" s="230"/>
      <c r="S541" s="230"/>
      <c r="T541" s="230"/>
      <c r="U541" s="230"/>
      <c r="V541" s="230"/>
      <c r="W541" s="230"/>
      <c r="X541" s="230"/>
      <c r="Y541" s="230"/>
      <c r="Z541" s="210"/>
      <c r="AA541" s="210"/>
      <c r="AB541" s="210"/>
      <c r="AC541" s="210"/>
      <c r="AD541" s="210"/>
      <c r="AE541" s="210"/>
      <c r="AF541" s="210"/>
      <c r="AG541" s="210" t="s">
        <v>213</v>
      </c>
      <c r="AH541" s="210">
        <v>4</v>
      </c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</row>
    <row r="542" spans="1:60" outlineLevel="1" x14ac:dyDescent="0.2">
      <c r="A542" s="243">
        <v>162</v>
      </c>
      <c r="B542" s="244" t="s">
        <v>901</v>
      </c>
      <c r="C542" s="256" t="s">
        <v>902</v>
      </c>
      <c r="D542" s="245" t="s">
        <v>230</v>
      </c>
      <c r="E542" s="246">
        <v>189.05250000000001</v>
      </c>
      <c r="F542" s="247"/>
      <c r="G542" s="248">
        <f>ROUND(E542*F542,2)</f>
        <v>0</v>
      </c>
      <c r="H542" s="231"/>
      <c r="I542" s="230">
        <f>ROUND(E542*H542,2)</f>
        <v>0</v>
      </c>
      <c r="J542" s="231"/>
      <c r="K542" s="230">
        <f>ROUND(E542*J542,2)</f>
        <v>0</v>
      </c>
      <c r="L542" s="230">
        <v>21</v>
      </c>
      <c r="M542" s="230">
        <f>G542*(1+L542/100)</f>
        <v>0</v>
      </c>
      <c r="N542" s="229">
        <v>3.0000000000000001E-3</v>
      </c>
      <c r="O542" s="229">
        <f>ROUND(E542*N542,2)</f>
        <v>0.56999999999999995</v>
      </c>
      <c r="P542" s="229">
        <v>0</v>
      </c>
      <c r="Q542" s="229">
        <f>ROUND(E542*P542,2)</f>
        <v>0</v>
      </c>
      <c r="R542" s="230"/>
      <c r="S542" s="230" t="s">
        <v>207</v>
      </c>
      <c r="T542" s="230" t="s">
        <v>208</v>
      </c>
      <c r="U542" s="230">
        <v>0.28000000000000003</v>
      </c>
      <c r="V542" s="230">
        <f>ROUND(E542*U542,2)</f>
        <v>52.93</v>
      </c>
      <c r="W542" s="230"/>
      <c r="X542" s="230" t="s">
        <v>209</v>
      </c>
      <c r="Y542" s="230" t="s">
        <v>210</v>
      </c>
      <c r="Z542" s="210"/>
      <c r="AA542" s="210"/>
      <c r="AB542" s="210"/>
      <c r="AC542" s="210"/>
      <c r="AD542" s="210"/>
      <c r="AE542" s="210"/>
      <c r="AF542" s="210"/>
      <c r="AG542" s="210" t="s">
        <v>211</v>
      </c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</row>
    <row r="543" spans="1:60" outlineLevel="2" x14ac:dyDescent="0.2">
      <c r="A543" s="227"/>
      <c r="B543" s="228"/>
      <c r="C543" s="257" t="s">
        <v>903</v>
      </c>
      <c r="D543" s="232"/>
      <c r="E543" s="233">
        <v>12.237500000000001</v>
      </c>
      <c r="F543" s="230"/>
      <c r="G543" s="230"/>
      <c r="H543" s="230"/>
      <c r="I543" s="230"/>
      <c r="J543" s="230"/>
      <c r="K543" s="230"/>
      <c r="L543" s="230"/>
      <c r="M543" s="230"/>
      <c r="N543" s="229"/>
      <c r="O543" s="229"/>
      <c r="P543" s="229"/>
      <c r="Q543" s="229"/>
      <c r="R543" s="230"/>
      <c r="S543" s="230"/>
      <c r="T543" s="230"/>
      <c r="U543" s="230"/>
      <c r="V543" s="230"/>
      <c r="W543" s="230"/>
      <c r="X543" s="230"/>
      <c r="Y543" s="230"/>
      <c r="Z543" s="210"/>
      <c r="AA543" s="210"/>
      <c r="AB543" s="210"/>
      <c r="AC543" s="210"/>
      <c r="AD543" s="210"/>
      <c r="AE543" s="210"/>
      <c r="AF543" s="210"/>
      <c r="AG543" s="210" t="s">
        <v>213</v>
      </c>
      <c r="AH543" s="210">
        <v>0</v>
      </c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</row>
    <row r="544" spans="1:60" outlineLevel="3" x14ac:dyDescent="0.2">
      <c r="A544" s="227"/>
      <c r="B544" s="228"/>
      <c r="C544" s="257" t="s">
        <v>904</v>
      </c>
      <c r="D544" s="232"/>
      <c r="E544" s="233">
        <v>69.150000000000006</v>
      </c>
      <c r="F544" s="230"/>
      <c r="G544" s="230"/>
      <c r="H544" s="230"/>
      <c r="I544" s="230"/>
      <c r="J544" s="230"/>
      <c r="K544" s="230"/>
      <c r="L544" s="230"/>
      <c r="M544" s="230"/>
      <c r="N544" s="229"/>
      <c r="O544" s="229"/>
      <c r="P544" s="229"/>
      <c r="Q544" s="229"/>
      <c r="R544" s="230"/>
      <c r="S544" s="230"/>
      <c r="T544" s="230"/>
      <c r="U544" s="230"/>
      <c r="V544" s="230"/>
      <c r="W544" s="230"/>
      <c r="X544" s="230"/>
      <c r="Y544" s="230"/>
      <c r="Z544" s="210"/>
      <c r="AA544" s="210"/>
      <c r="AB544" s="210"/>
      <c r="AC544" s="210"/>
      <c r="AD544" s="210"/>
      <c r="AE544" s="210"/>
      <c r="AF544" s="210"/>
      <c r="AG544" s="210" t="s">
        <v>213</v>
      </c>
      <c r="AH544" s="210">
        <v>0</v>
      </c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</row>
    <row r="545" spans="1:60" outlineLevel="3" x14ac:dyDescent="0.2">
      <c r="A545" s="227"/>
      <c r="B545" s="228"/>
      <c r="C545" s="257" t="s">
        <v>905</v>
      </c>
      <c r="D545" s="232"/>
      <c r="E545" s="233">
        <v>11.97</v>
      </c>
      <c r="F545" s="230"/>
      <c r="G545" s="230"/>
      <c r="H545" s="230"/>
      <c r="I545" s="230"/>
      <c r="J545" s="230"/>
      <c r="K545" s="230"/>
      <c r="L545" s="230"/>
      <c r="M545" s="230"/>
      <c r="N545" s="229"/>
      <c r="O545" s="229"/>
      <c r="P545" s="229"/>
      <c r="Q545" s="229"/>
      <c r="R545" s="230"/>
      <c r="S545" s="230"/>
      <c r="T545" s="230"/>
      <c r="U545" s="230"/>
      <c r="V545" s="230"/>
      <c r="W545" s="230"/>
      <c r="X545" s="230"/>
      <c r="Y545" s="230"/>
      <c r="Z545" s="210"/>
      <c r="AA545" s="210"/>
      <c r="AB545" s="210"/>
      <c r="AC545" s="210"/>
      <c r="AD545" s="210"/>
      <c r="AE545" s="210"/>
      <c r="AF545" s="210"/>
      <c r="AG545" s="210" t="s">
        <v>213</v>
      </c>
      <c r="AH545" s="210">
        <v>0</v>
      </c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</row>
    <row r="546" spans="1:60" outlineLevel="3" x14ac:dyDescent="0.2">
      <c r="A546" s="227"/>
      <c r="B546" s="228"/>
      <c r="C546" s="257" t="s">
        <v>906</v>
      </c>
      <c r="D546" s="232"/>
      <c r="E546" s="233">
        <v>46.225000000000001</v>
      </c>
      <c r="F546" s="230"/>
      <c r="G546" s="230"/>
      <c r="H546" s="230"/>
      <c r="I546" s="230"/>
      <c r="J546" s="230"/>
      <c r="K546" s="230"/>
      <c r="L546" s="230"/>
      <c r="M546" s="230"/>
      <c r="N546" s="229"/>
      <c r="O546" s="229"/>
      <c r="P546" s="229"/>
      <c r="Q546" s="229"/>
      <c r="R546" s="230"/>
      <c r="S546" s="230"/>
      <c r="T546" s="230"/>
      <c r="U546" s="230"/>
      <c r="V546" s="230"/>
      <c r="W546" s="230"/>
      <c r="X546" s="230"/>
      <c r="Y546" s="230"/>
      <c r="Z546" s="210"/>
      <c r="AA546" s="210"/>
      <c r="AB546" s="210"/>
      <c r="AC546" s="210"/>
      <c r="AD546" s="210"/>
      <c r="AE546" s="210"/>
      <c r="AF546" s="210"/>
      <c r="AG546" s="210" t="s">
        <v>213</v>
      </c>
      <c r="AH546" s="210">
        <v>0</v>
      </c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</row>
    <row r="547" spans="1:60" ht="22.5" outlineLevel="3" x14ac:dyDescent="0.2">
      <c r="A547" s="227"/>
      <c r="B547" s="228"/>
      <c r="C547" s="257" t="s">
        <v>907</v>
      </c>
      <c r="D547" s="232"/>
      <c r="E547" s="233">
        <v>49.47</v>
      </c>
      <c r="F547" s="230"/>
      <c r="G547" s="230"/>
      <c r="H547" s="230"/>
      <c r="I547" s="230"/>
      <c r="J547" s="230"/>
      <c r="K547" s="230"/>
      <c r="L547" s="230"/>
      <c r="M547" s="230"/>
      <c r="N547" s="229"/>
      <c r="O547" s="229"/>
      <c r="P547" s="229"/>
      <c r="Q547" s="229"/>
      <c r="R547" s="230"/>
      <c r="S547" s="230"/>
      <c r="T547" s="230"/>
      <c r="U547" s="230"/>
      <c r="V547" s="230"/>
      <c r="W547" s="230"/>
      <c r="X547" s="230"/>
      <c r="Y547" s="230"/>
      <c r="Z547" s="210"/>
      <c r="AA547" s="210"/>
      <c r="AB547" s="210"/>
      <c r="AC547" s="210"/>
      <c r="AD547" s="210"/>
      <c r="AE547" s="210"/>
      <c r="AF547" s="210"/>
      <c r="AG547" s="210" t="s">
        <v>213</v>
      </c>
      <c r="AH547" s="210">
        <v>0</v>
      </c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</row>
    <row r="548" spans="1:60" outlineLevel="1" x14ac:dyDescent="0.2">
      <c r="A548" s="243">
        <v>163</v>
      </c>
      <c r="B548" s="244" t="s">
        <v>908</v>
      </c>
      <c r="C548" s="256" t="s">
        <v>909</v>
      </c>
      <c r="D548" s="245" t="s">
        <v>206</v>
      </c>
      <c r="E548" s="246">
        <v>12.57</v>
      </c>
      <c r="F548" s="247"/>
      <c r="G548" s="248">
        <f>ROUND(E548*F548,2)</f>
        <v>0</v>
      </c>
      <c r="H548" s="231"/>
      <c r="I548" s="230">
        <f>ROUND(E548*H548,2)</f>
        <v>0</v>
      </c>
      <c r="J548" s="231"/>
      <c r="K548" s="230">
        <f>ROUND(E548*J548,2)</f>
        <v>0</v>
      </c>
      <c r="L548" s="230">
        <v>21</v>
      </c>
      <c r="M548" s="230">
        <f>G548*(1+L548/100)</f>
        <v>0</v>
      </c>
      <c r="N548" s="229">
        <v>3.5000000000000003E-2</v>
      </c>
      <c r="O548" s="229">
        <f>ROUND(E548*N548,2)</f>
        <v>0.44</v>
      </c>
      <c r="P548" s="229">
        <v>0</v>
      </c>
      <c r="Q548" s="229">
        <f>ROUND(E548*P548,2)</f>
        <v>0</v>
      </c>
      <c r="R548" s="230" t="s">
        <v>415</v>
      </c>
      <c r="S548" s="230" t="s">
        <v>334</v>
      </c>
      <c r="T548" s="230" t="s">
        <v>208</v>
      </c>
      <c r="U548" s="230">
        <v>0</v>
      </c>
      <c r="V548" s="230">
        <f>ROUND(E548*U548,2)</f>
        <v>0</v>
      </c>
      <c r="W548" s="230"/>
      <c r="X548" s="230" t="s">
        <v>416</v>
      </c>
      <c r="Y548" s="230" t="s">
        <v>210</v>
      </c>
      <c r="Z548" s="210"/>
      <c r="AA548" s="210"/>
      <c r="AB548" s="210"/>
      <c r="AC548" s="210"/>
      <c r="AD548" s="210"/>
      <c r="AE548" s="210"/>
      <c r="AF548" s="210"/>
      <c r="AG548" s="210" t="s">
        <v>417</v>
      </c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</row>
    <row r="549" spans="1:60" outlineLevel="2" x14ac:dyDescent="0.2">
      <c r="A549" s="227"/>
      <c r="B549" s="228"/>
      <c r="C549" s="257" t="s">
        <v>910</v>
      </c>
      <c r="D549" s="232"/>
      <c r="E549" s="233">
        <v>0.61187999999999998</v>
      </c>
      <c r="F549" s="230"/>
      <c r="G549" s="230"/>
      <c r="H549" s="230"/>
      <c r="I549" s="230"/>
      <c r="J549" s="230"/>
      <c r="K549" s="230"/>
      <c r="L549" s="230"/>
      <c r="M549" s="230"/>
      <c r="N549" s="229"/>
      <c r="O549" s="229"/>
      <c r="P549" s="229"/>
      <c r="Q549" s="229"/>
      <c r="R549" s="230"/>
      <c r="S549" s="230"/>
      <c r="T549" s="230"/>
      <c r="U549" s="230"/>
      <c r="V549" s="230"/>
      <c r="W549" s="230"/>
      <c r="X549" s="230"/>
      <c r="Y549" s="230"/>
      <c r="Z549" s="210"/>
      <c r="AA549" s="210"/>
      <c r="AB549" s="210"/>
      <c r="AC549" s="210"/>
      <c r="AD549" s="210"/>
      <c r="AE549" s="210"/>
      <c r="AF549" s="210"/>
      <c r="AG549" s="210" t="s">
        <v>213</v>
      </c>
      <c r="AH549" s="210">
        <v>0</v>
      </c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</row>
    <row r="550" spans="1:60" outlineLevel="3" x14ac:dyDescent="0.2">
      <c r="A550" s="227"/>
      <c r="B550" s="228"/>
      <c r="C550" s="257" t="s">
        <v>911</v>
      </c>
      <c r="D550" s="232"/>
      <c r="E550" s="233">
        <v>6.915</v>
      </c>
      <c r="F550" s="230"/>
      <c r="G550" s="230"/>
      <c r="H550" s="230"/>
      <c r="I550" s="230"/>
      <c r="J550" s="230"/>
      <c r="K550" s="230"/>
      <c r="L550" s="230"/>
      <c r="M550" s="230"/>
      <c r="N550" s="229"/>
      <c r="O550" s="229"/>
      <c r="P550" s="229"/>
      <c r="Q550" s="229"/>
      <c r="R550" s="230"/>
      <c r="S550" s="230"/>
      <c r="T550" s="230"/>
      <c r="U550" s="230"/>
      <c r="V550" s="230"/>
      <c r="W550" s="230"/>
      <c r="X550" s="230"/>
      <c r="Y550" s="230"/>
      <c r="Z550" s="210"/>
      <c r="AA550" s="210"/>
      <c r="AB550" s="210"/>
      <c r="AC550" s="210"/>
      <c r="AD550" s="210"/>
      <c r="AE550" s="210"/>
      <c r="AF550" s="210"/>
      <c r="AG550" s="210" t="s">
        <v>213</v>
      </c>
      <c r="AH550" s="210">
        <v>0</v>
      </c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</row>
    <row r="551" spans="1:60" outlineLevel="3" x14ac:dyDescent="0.2">
      <c r="A551" s="227"/>
      <c r="B551" s="228"/>
      <c r="C551" s="257" t="s">
        <v>912</v>
      </c>
      <c r="D551" s="232"/>
      <c r="E551" s="233">
        <v>1.6758</v>
      </c>
      <c r="F551" s="230"/>
      <c r="G551" s="230"/>
      <c r="H551" s="230"/>
      <c r="I551" s="230"/>
      <c r="J551" s="230"/>
      <c r="K551" s="230"/>
      <c r="L551" s="230"/>
      <c r="M551" s="230"/>
      <c r="N551" s="229"/>
      <c r="O551" s="229"/>
      <c r="P551" s="229"/>
      <c r="Q551" s="229"/>
      <c r="R551" s="230"/>
      <c r="S551" s="230"/>
      <c r="T551" s="230"/>
      <c r="U551" s="230"/>
      <c r="V551" s="230"/>
      <c r="W551" s="230"/>
      <c r="X551" s="230"/>
      <c r="Y551" s="230"/>
      <c r="Z551" s="210"/>
      <c r="AA551" s="210"/>
      <c r="AB551" s="210"/>
      <c r="AC551" s="210"/>
      <c r="AD551" s="210"/>
      <c r="AE551" s="210"/>
      <c r="AF551" s="210"/>
      <c r="AG551" s="210" t="s">
        <v>213</v>
      </c>
      <c r="AH551" s="210">
        <v>0</v>
      </c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</row>
    <row r="552" spans="1:60" outlineLevel="3" x14ac:dyDescent="0.2">
      <c r="A552" s="227"/>
      <c r="B552" s="228"/>
      <c r="C552" s="257" t="s">
        <v>913</v>
      </c>
      <c r="D552" s="232"/>
      <c r="E552" s="233">
        <v>2.3112499999999998</v>
      </c>
      <c r="F552" s="230"/>
      <c r="G552" s="230"/>
      <c r="H552" s="230"/>
      <c r="I552" s="230"/>
      <c r="J552" s="230"/>
      <c r="K552" s="230"/>
      <c r="L552" s="230"/>
      <c r="M552" s="230"/>
      <c r="N552" s="229"/>
      <c r="O552" s="229"/>
      <c r="P552" s="229"/>
      <c r="Q552" s="229"/>
      <c r="R552" s="230"/>
      <c r="S552" s="230"/>
      <c r="T552" s="230"/>
      <c r="U552" s="230"/>
      <c r="V552" s="230"/>
      <c r="W552" s="230"/>
      <c r="X552" s="230"/>
      <c r="Y552" s="230"/>
      <c r="Z552" s="210"/>
      <c r="AA552" s="210"/>
      <c r="AB552" s="210"/>
      <c r="AC552" s="210"/>
      <c r="AD552" s="210"/>
      <c r="AE552" s="210"/>
      <c r="AF552" s="210"/>
      <c r="AG552" s="210" t="s">
        <v>213</v>
      </c>
      <c r="AH552" s="210">
        <v>0</v>
      </c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</row>
    <row r="553" spans="1:60" outlineLevel="3" x14ac:dyDescent="0.2">
      <c r="A553" s="227"/>
      <c r="B553" s="228"/>
      <c r="C553" s="257" t="s">
        <v>914</v>
      </c>
      <c r="D553" s="232"/>
      <c r="E553" s="233">
        <v>0.45750000000000002</v>
      </c>
      <c r="F553" s="230"/>
      <c r="G553" s="230"/>
      <c r="H553" s="230"/>
      <c r="I553" s="230"/>
      <c r="J553" s="230"/>
      <c r="K553" s="230"/>
      <c r="L553" s="230"/>
      <c r="M553" s="230"/>
      <c r="N553" s="229"/>
      <c r="O553" s="229"/>
      <c r="P553" s="229"/>
      <c r="Q553" s="229"/>
      <c r="R553" s="230"/>
      <c r="S553" s="230"/>
      <c r="T553" s="230"/>
      <c r="U553" s="230"/>
      <c r="V553" s="230"/>
      <c r="W553" s="230"/>
      <c r="X553" s="230"/>
      <c r="Y553" s="230"/>
      <c r="Z553" s="210"/>
      <c r="AA553" s="210"/>
      <c r="AB553" s="210"/>
      <c r="AC553" s="210"/>
      <c r="AD553" s="210"/>
      <c r="AE553" s="210"/>
      <c r="AF553" s="210"/>
      <c r="AG553" s="210" t="s">
        <v>213</v>
      </c>
      <c r="AH553" s="210">
        <v>0</v>
      </c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</row>
    <row r="554" spans="1:60" outlineLevel="3" x14ac:dyDescent="0.2">
      <c r="A554" s="227"/>
      <c r="B554" s="228"/>
      <c r="C554" s="268" t="s">
        <v>517</v>
      </c>
      <c r="D554" s="266"/>
      <c r="E554" s="267">
        <v>0.59857000000000005</v>
      </c>
      <c r="F554" s="230"/>
      <c r="G554" s="230"/>
      <c r="H554" s="230"/>
      <c r="I554" s="230"/>
      <c r="J554" s="230"/>
      <c r="K554" s="230"/>
      <c r="L554" s="230"/>
      <c r="M554" s="230"/>
      <c r="N554" s="229"/>
      <c r="O554" s="229"/>
      <c r="P554" s="229"/>
      <c r="Q554" s="229"/>
      <c r="R554" s="230"/>
      <c r="S554" s="230"/>
      <c r="T554" s="230"/>
      <c r="U554" s="230"/>
      <c r="V554" s="230"/>
      <c r="W554" s="230"/>
      <c r="X554" s="230"/>
      <c r="Y554" s="230"/>
      <c r="Z554" s="210"/>
      <c r="AA554" s="210"/>
      <c r="AB554" s="210"/>
      <c r="AC554" s="210"/>
      <c r="AD554" s="210"/>
      <c r="AE554" s="210"/>
      <c r="AF554" s="210"/>
      <c r="AG554" s="210" t="s">
        <v>213</v>
      </c>
      <c r="AH554" s="210">
        <v>4</v>
      </c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</row>
    <row r="555" spans="1:60" outlineLevel="1" x14ac:dyDescent="0.2">
      <c r="A555" s="243">
        <v>164</v>
      </c>
      <c r="B555" s="244" t="s">
        <v>915</v>
      </c>
      <c r="C555" s="256" t="s">
        <v>916</v>
      </c>
      <c r="D555" s="245" t="s">
        <v>206</v>
      </c>
      <c r="E555" s="246">
        <v>3.5931000000000002</v>
      </c>
      <c r="F555" s="247"/>
      <c r="G555" s="248">
        <f>ROUND(E555*F555,2)</f>
        <v>0</v>
      </c>
      <c r="H555" s="231"/>
      <c r="I555" s="230">
        <f>ROUND(E555*H555,2)</f>
        <v>0</v>
      </c>
      <c r="J555" s="231"/>
      <c r="K555" s="230">
        <f>ROUND(E555*J555,2)</f>
        <v>0</v>
      </c>
      <c r="L555" s="230">
        <v>21</v>
      </c>
      <c r="M555" s="230">
        <f>G555*(1+L555/100)</f>
        <v>0</v>
      </c>
      <c r="N555" s="229">
        <v>1.4999999999999999E-2</v>
      </c>
      <c r="O555" s="229">
        <f>ROUND(E555*N555,2)</f>
        <v>0.05</v>
      </c>
      <c r="P555" s="229">
        <v>0</v>
      </c>
      <c r="Q555" s="229">
        <f>ROUND(E555*P555,2)</f>
        <v>0</v>
      </c>
      <c r="R555" s="230" t="s">
        <v>415</v>
      </c>
      <c r="S555" s="230" t="s">
        <v>334</v>
      </c>
      <c r="T555" s="230" t="s">
        <v>208</v>
      </c>
      <c r="U555" s="230">
        <v>0</v>
      </c>
      <c r="V555" s="230">
        <f>ROUND(E555*U555,2)</f>
        <v>0</v>
      </c>
      <c r="W555" s="230"/>
      <c r="X555" s="230" t="s">
        <v>416</v>
      </c>
      <c r="Y555" s="230" t="s">
        <v>210</v>
      </c>
      <c r="Z555" s="210"/>
      <c r="AA555" s="210"/>
      <c r="AB555" s="210"/>
      <c r="AC555" s="210"/>
      <c r="AD555" s="210"/>
      <c r="AE555" s="210"/>
      <c r="AF555" s="210"/>
      <c r="AG555" s="210" t="s">
        <v>417</v>
      </c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</row>
    <row r="556" spans="1:60" outlineLevel="2" x14ac:dyDescent="0.2">
      <c r="A556" s="227"/>
      <c r="B556" s="228"/>
      <c r="C556" s="257" t="s">
        <v>917</v>
      </c>
      <c r="D556" s="232"/>
      <c r="E556" s="233">
        <v>3.4220000000000002</v>
      </c>
      <c r="F556" s="230"/>
      <c r="G556" s="230"/>
      <c r="H556" s="230"/>
      <c r="I556" s="230"/>
      <c r="J556" s="230"/>
      <c r="K556" s="230"/>
      <c r="L556" s="230"/>
      <c r="M556" s="230"/>
      <c r="N556" s="229"/>
      <c r="O556" s="229"/>
      <c r="P556" s="229"/>
      <c r="Q556" s="229"/>
      <c r="R556" s="230"/>
      <c r="S556" s="230"/>
      <c r="T556" s="230"/>
      <c r="U556" s="230"/>
      <c r="V556" s="230"/>
      <c r="W556" s="230"/>
      <c r="X556" s="230"/>
      <c r="Y556" s="230"/>
      <c r="Z556" s="210"/>
      <c r="AA556" s="210"/>
      <c r="AB556" s="210"/>
      <c r="AC556" s="210"/>
      <c r="AD556" s="210"/>
      <c r="AE556" s="210"/>
      <c r="AF556" s="210"/>
      <c r="AG556" s="210" t="s">
        <v>213</v>
      </c>
      <c r="AH556" s="210">
        <v>0</v>
      </c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</row>
    <row r="557" spans="1:60" outlineLevel="3" x14ac:dyDescent="0.2">
      <c r="A557" s="227"/>
      <c r="B557" s="228"/>
      <c r="C557" s="268" t="s">
        <v>517</v>
      </c>
      <c r="D557" s="266"/>
      <c r="E557" s="267">
        <v>0.1711</v>
      </c>
      <c r="F557" s="230"/>
      <c r="G557" s="230"/>
      <c r="H557" s="230"/>
      <c r="I557" s="230"/>
      <c r="J557" s="230"/>
      <c r="K557" s="230"/>
      <c r="L557" s="230"/>
      <c r="M557" s="230"/>
      <c r="N557" s="229"/>
      <c r="O557" s="229"/>
      <c r="P557" s="229"/>
      <c r="Q557" s="229"/>
      <c r="R557" s="230"/>
      <c r="S557" s="230"/>
      <c r="T557" s="230"/>
      <c r="U557" s="230"/>
      <c r="V557" s="230"/>
      <c r="W557" s="230"/>
      <c r="X557" s="230"/>
      <c r="Y557" s="230"/>
      <c r="Z557" s="210"/>
      <c r="AA557" s="210"/>
      <c r="AB557" s="210"/>
      <c r="AC557" s="210"/>
      <c r="AD557" s="210"/>
      <c r="AE557" s="210"/>
      <c r="AF557" s="210"/>
      <c r="AG557" s="210" t="s">
        <v>213</v>
      </c>
      <c r="AH557" s="210">
        <v>4</v>
      </c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</row>
    <row r="558" spans="1:60" outlineLevel="1" x14ac:dyDescent="0.2">
      <c r="A558" s="249">
        <v>165</v>
      </c>
      <c r="B558" s="250" t="s">
        <v>918</v>
      </c>
      <c r="C558" s="258" t="s">
        <v>919</v>
      </c>
      <c r="D558" s="251" t="s">
        <v>337</v>
      </c>
      <c r="E558" s="252">
        <v>8.2459900000000008</v>
      </c>
      <c r="F558" s="253"/>
      <c r="G558" s="254">
        <f>ROUND(E558*F558,2)</f>
        <v>0</v>
      </c>
      <c r="H558" s="231"/>
      <c r="I558" s="230">
        <f>ROUND(E558*H558,2)</f>
        <v>0</v>
      </c>
      <c r="J558" s="231"/>
      <c r="K558" s="230">
        <f>ROUND(E558*J558,2)</f>
        <v>0</v>
      </c>
      <c r="L558" s="230">
        <v>21</v>
      </c>
      <c r="M558" s="230">
        <f>G558*(1+L558/100)</f>
        <v>0</v>
      </c>
      <c r="N558" s="229">
        <v>0</v>
      </c>
      <c r="O558" s="229">
        <f>ROUND(E558*N558,2)</f>
        <v>0</v>
      </c>
      <c r="P558" s="229">
        <v>0</v>
      </c>
      <c r="Q558" s="229">
        <f>ROUND(E558*P558,2)</f>
        <v>0</v>
      </c>
      <c r="R558" s="230"/>
      <c r="S558" s="230" t="s">
        <v>207</v>
      </c>
      <c r="T558" s="230" t="s">
        <v>208</v>
      </c>
      <c r="U558" s="230">
        <v>1.831</v>
      </c>
      <c r="V558" s="230">
        <f>ROUND(E558*U558,2)</f>
        <v>15.1</v>
      </c>
      <c r="W558" s="230"/>
      <c r="X558" s="230" t="s">
        <v>787</v>
      </c>
      <c r="Y558" s="230" t="s">
        <v>210</v>
      </c>
      <c r="Z558" s="210"/>
      <c r="AA558" s="210"/>
      <c r="AB558" s="210"/>
      <c r="AC558" s="210"/>
      <c r="AD558" s="210"/>
      <c r="AE558" s="210"/>
      <c r="AF558" s="210"/>
      <c r="AG558" s="210" t="s">
        <v>788</v>
      </c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</row>
    <row r="559" spans="1:60" x14ac:dyDescent="0.2">
      <c r="A559" s="236" t="s">
        <v>202</v>
      </c>
      <c r="B559" s="237" t="s">
        <v>151</v>
      </c>
      <c r="C559" s="255" t="s">
        <v>152</v>
      </c>
      <c r="D559" s="238"/>
      <c r="E559" s="239"/>
      <c r="F559" s="240"/>
      <c r="G559" s="241">
        <f>SUMIF(AG560:AG566,"&lt;&gt;NOR",G560:G566)</f>
        <v>0</v>
      </c>
      <c r="H559" s="235"/>
      <c r="I559" s="235">
        <f>SUM(I560:I566)</f>
        <v>0</v>
      </c>
      <c r="J559" s="235"/>
      <c r="K559" s="235">
        <f>SUM(K560:K566)</f>
        <v>0</v>
      </c>
      <c r="L559" s="235"/>
      <c r="M559" s="235">
        <f>SUM(M560:M566)</f>
        <v>0</v>
      </c>
      <c r="N559" s="234"/>
      <c r="O559" s="234">
        <f>SUM(O560:O566)</f>
        <v>2.0100000000000002</v>
      </c>
      <c r="P559" s="234"/>
      <c r="Q559" s="234">
        <f>SUM(Q560:Q566)</f>
        <v>0</v>
      </c>
      <c r="R559" s="235"/>
      <c r="S559" s="235"/>
      <c r="T559" s="235"/>
      <c r="U559" s="235"/>
      <c r="V559" s="235">
        <f>SUM(V560:V566)</f>
        <v>42.03</v>
      </c>
      <c r="W559" s="235"/>
      <c r="X559" s="235"/>
      <c r="Y559" s="235"/>
      <c r="AG559" t="s">
        <v>203</v>
      </c>
    </row>
    <row r="560" spans="1:60" ht="22.5" outlineLevel="1" x14ac:dyDescent="0.2">
      <c r="A560" s="243">
        <v>166</v>
      </c>
      <c r="B560" s="244" t="s">
        <v>920</v>
      </c>
      <c r="C560" s="256" t="s">
        <v>921</v>
      </c>
      <c r="D560" s="245" t="s">
        <v>230</v>
      </c>
      <c r="E560" s="246">
        <v>75.215999999999994</v>
      </c>
      <c r="F560" s="247"/>
      <c r="G560" s="248">
        <f>ROUND(E560*F560,2)</f>
        <v>0</v>
      </c>
      <c r="H560" s="231"/>
      <c r="I560" s="230">
        <f>ROUND(E560*H560,2)</f>
        <v>0</v>
      </c>
      <c r="J560" s="231"/>
      <c r="K560" s="230">
        <f>ROUND(E560*J560,2)</f>
        <v>0</v>
      </c>
      <c r="L560" s="230">
        <v>21</v>
      </c>
      <c r="M560" s="230">
        <f>G560*(1+L560/100)</f>
        <v>0</v>
      </c>
      <c r="N560" s="229">
        <v>1.468E-2</v>
      </c>
      <c r="O560" s="229">
        <f>ROUND(E560*N560,2)</f>
        <v>1.1000000000000001</v>
      </c>
      <c r="P560" s="229">
        <v>0</v>
      </c>
      <c r="Q560" s="229">
        <f>ROUND(E560*P560,2)</f>
        <v>0</v>
      </c>
      <c r="R560" s="230"/>
      <c r="S560" s="230" t="s">
        <v>207</v>
      </c>
      <c r="T560" s="230" t="s">
        <v>208</v>
      </c>
      <c r="U560" s="230">
        <v>0.158</v>
      </c>
      <c r="V560" s="230">
        <f>ROUND(E560*U560,2)</f>
        <v>11.88</v>
      </c>
      <c r="W560" s="230"/>
      <c r="X560" s="230" t="s">
        <v>209</v>
      </c>
      <c r="Y560" s="230" t="s">
        <v>210</v>
      </c>
      <c r="Z560" s="210"/>
      <c r="AA560" s="210"/>
      <c r="AB560" s="210"/>
      <c r="AC560" s="210"/>
      <c r="AD560" s="210"/>
      <c r="AE560" s="210"/>
      <c r="AF560" s="210"/>
      <c r="AG560" s="210" t="s">
        <v>211</v>
      </c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</row>
    <row r="561" spans="1:60" outlineLevel="2" x14ac:dyDescent="0.2">
      <c r="A561" s="227"/>
      <c r="B561" s="228"/>
      <c r="C561" s="257" t="s">
        <v>877</v>
      </c>
      <c r="D561" s="232"/>
      <c r="E561" s="233">
        <v>75.215999999999994</v>
      </c>
      <c r="F561" s="230"/>
      <c r="G561" s="230"/>
      <c r="H561" s="230"/>
      <c r="I561" s="230"/>
      <c r="J561" s="230"/>
      <c r="K561" s="230"/>
      <c r="L561" s="230"/>
      <c r="M561" s="230"/>
      <c r="N561" s="229"/>
      <c r="O561" s="229"/>
      <c r="P561" s="229"/>
      <c r="Q561" s="229"/>
      <c r="R561" s="230"/>
      <c r="S561" s="230"/>
      <c r="T561" s="230"/>
      <c r="U561" s="230"/>
      <c r="V561" s="230"/>
      <c r="W561" s="230"/>
      <c r="X561" s="230"/>
      <c r="Y561" s="230"/>
      <c r="Z561" s="210"/>
      <c r="AA561" s="210"/>
      <c r="AB561" s="210"/>
      <c r="AC561" s="210"/>
      <c r="AD561" s="210"/>
      <c r="AE561" s="210"/>
      <c r="AF561" s="210"/>
      <c r="AG561" s="210" t="s">
        <v>213</v>
      </c>
      <c r="AH561" s="210">
        <v>0</v>
      </c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</row>
    <row r="562" spans="1:60" ht="22.5" outlineLevel="1" x14ac:dyDescent="0.2">
      <c r="A562" s="243">
        <v>167</v>
      </c>
      <c r="B562" s="244" t="s">
        <v>922</v>
      </c>
      <c r="C562" s="256" t="s">
        <v>923</v>
      </c>
      <c r="D562" s="245" t="s">
        <v>230</v>
      </c>
      <c r="E562" s="246">
        <v>75.215999999999994</v>
      </c>
      <c r="F562" s="247"/>
      <c r="G562" s="248">
        <f>ROUND(E562*F562,2)</f>
        <v>0</v>
      </c>
      <c r="H562" s="231"/>
      <c r="I562" s="230">
        <f>ROUND(E562*H562,2)</f>
        <v>0</v>
      </c>
      <c r="J562" s="231"/>
      <c r="K562" s="230">
        <f>ROUND(E562*J562,2)</f>
        <v>0</v>
      </c>
      <c r="L562" s="230">
        <v>21</v>
      </c>
      <c r="M562" s="230">
        <f>G562*(1+L562/100)</f>
        <v>0</v>
      </c>
      <c r="N562" s="229">
        <v>4.0299999999999997E-3</v>
      </c>
      <c r="O562" s="229">
        <f>ROUND(E562*N562,2)</f>
        <v>0.3</v>
      </c>
      <c r="P562" s="229">
        <v>0</v>
      </c>
      <c r="Q562" s="229">
        <f>ROUND(E562*P562,2)</f>
        <v>0</v>
      </c>
      <c r="R562" s="230"/>
      <c r="S562" s="230" t="s">
        <v>511</v>
      </c>
      <c r="T562" s="230" t="s">
        <v>512</v>
      </c>
      <c r="U562" s="230">
        <v>0.16</v>
      </c>
      <c r="V562" s="230">
        <f>ROUND(E562*U562,2)</f>
        <v>12.03</v>
      </c>
      <c r="W562" s="230"/>
      <c r="X562" s="230" t="s">
        <v>209</v>
      </c>
      <c r="Y562" s="230" t="s">
        <v>210</v>
      </c>
      <c r="Z562" s="210"/>
      <c r="AA562" s="210"/>
      <c r="AB562" s="210"/>
      <c r="AC562" s="210"/>
      <c r="AD562" s="210"/>
      <c r="AE562" s="210"/>
      <c r="AF562" s="210"/>
      <c r="AG562" s="210" t="s">
        <v>211</v>
      </c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</row>
    <row r="563" spans="1:60" outlineLevel="2" x14ac:dyDescent="0.2">
      <c r="A563" s="227"/>
      <c r="B563" s="228"/>
      <c r="C563" s="257" t="s">
        <v>877</v>
      </c>
      <c r="D563" s="232"/>
      <c r="E563" s="233">
        <v>75.215999999999994</v>
      </c>
      <c r="F563" s="230"/>
      <c r="G563" s="230"/>
      <c r="H563" s="230"/>
      <c r="I563" s="230"/>
      <c r="J563" s="230"/>
      <c r="K563" s="230"/>
      <c r="L563" s="230"/>
      <c r="M563" s="230"/>
      <c r="N563" s="229"/>
      <c r="O563" s="229"/>
      <c r="P563" s="229"/>
      <c r="Q563" s="229"/>
      <c r="R563" s="230"/>
      <c r="S563" s="230"/>
      <c r="T563" s="230"/>
      <c r="U563" s="230"/>
      <c r="V563" s="230"/>
      <c r="W563" s="230"/>
      <c r="X563" s="230"/>
      <c r="Y563" s="230"/>
      <c r="Z563" s="210"/>
      <c r="AA563" s="210"/>
      <c r="AB563" s="210"/>
      <c r="AC563" s="210"/>
      <c r="AD563" s="210"/>
      <c r="AE563" s="210"/>
      <c r="AF563" s="210"/>
      <c r="AG563" s="210" t="s">
        <v>213</v>
      </c>
      <c r="AH563" s="210">
        <v>0</v>
      </c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</row>
    <row r="564" spans="1:60" ht="33.75" outlineLevel="1" x14ac:dyDescent="0.2">
      <c r="A564" s="243">
        <v>168</v>
      </c>
      <c r="B564" s="244" t="s">
        <v>924</v>
      </c>
      <c r="C564" s="256" t="s">
        <v>925</v>
      </c>
      <c r="D564" s="245" t="s">
        <v>230</v>
      </c>
      <c r="E564" s="246">
        <v>43.554000000000002</v>
      </c>
      <c r="F564" s="247"/>
      <c r="G564" s="248">
        <f>ROUND(E564*F564,2)</f>
        <v>0</v>
      </c>
      <c r="H564" s="231"/>
      <c r="I564" s="230">
        <f>ROUND(E564*H564,2)</f>
        <v>0</v>
      </c>
      <c r="J564" s="231"/>
      <c r="K564" s="230">
        <f>ROUND(E564*J564,2)</f>
        <v>0</v>
      </c>
      <c r="L564" s="230">
        <v>21</v>
      </c>
      <c r="M564" s="230">
        <f>G564*(1+L564/100)</f>
        <v>0</v>
      </c>
      <c r="N564" s="229">
        <v>1.404E-2</v>
      </c>
      <c r="O564" s="229">
        <f>ROUND(E564*N564,2)</f>
        <v>0.61</v>
      </c>
      <c r="P564" s="229">
        <v>0</v>
      </c>
      <c r="Q564" s="229">
        <f>ROUND(E564*P564,2)</f>
        <v>0</v>
      </c>
      <c r="R564" s="230"/>
      <c r="S564" s="230" t="s">
        <v>207</v>
      </c>
      <c r="T564" s="230" t="s">
        <v>208</v>
      </c>
      <c r="U564" s="230">
        <v>0.33500000000000002</v>
      </c>
      <c r="V564" s="230">
        <f>ROUND(E564*U564,2)</f>
        <v>14.59</v>
      </c>
      <c r="W564" s="230"/>
      <c r="X564" s="230" t="s">
        <v>209</v>
      </c>
      <c r="Y564" s="230" t="s">
        <v>210</v>
      </c>
      <c r="Z564" s="210"/>
      <c r="AA564" s="210"/>
      <c r="AB564" s="210"/>
      <c r="AC564" s="210"/>
      <c r="AD564" s="210"/>
      <c r="AE564" s="210"/>
      <c r="AF564" s="210"/>
      <c r="AG564" s="210" t="s">
        <v>211</v>
      </c>
      <c r="AH564" s="210"/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  <c r="BH564" s="210"/>
    </row>
    <row r="565" spans="1:60" outlineLevel="2" x14ac:dyDescent="0.2">
      <c r="A565" s="227"/>
      <c r="B565" s="228"/>
      <c r="C565" s="257" t="s">
        <v>926</v>
      </c>
      <c r="D565" s="232"/>
      <c r="E565" s="233">
        <v>43.554000000000002</v>
      </c>
      <c r="F565" s="230"/>
      <c r="G565" s="230"/>
      <c r="H565" s="230"/>
      <c r="I565" s="230"/>
      <c r="J565" s="230"/>
      <c r="K565" s="230"/>
      <c r="L565" s="230"/>
      <c r="M565" s="230"/>
      <c r="N565" s="229"/>
      <c r="O565" s="229"/>
      <c r="P565" s="229"/>
      <c r="Q565" s="229"/>
      <c r="R565" s="230"/>
      <c r="S565" s="230"/>
      <c r="T565" s="230"/>
      <c r="U565" s="230"/>
      <c r="V565" s="230"/>
      <c r="W565" s="230"/>
      <c r="X565" s="230"/>
      <c r="Y565" s="230"/>
      <c r="Z565" s="210"/>
      <c r="AA565" s="210"/>
      <c r="AB565" s="210"/>
      <c r="AC565" s="210"/>
      <c r="AD565" s="210"/>
      <c r="AE565" s="210"/>
      <c r="AF565" s="210"/>
      <c r="AG565" s="210" t="s">
        <v>213</v>
      </c>
      <c r="AH565" s="210">
        <v>0</v>
      </c>
      <c r="AI565" s="210"/>
      <c r="AJ565" s="210"/>
      <c r="AK565" s="210"/>
      <c r="AL565" s="210"/>
      <c r="AM565" s="210"/>
      <c r="AN565" s="210"/>
      <c r="AO565" s="210"/>
      <c r="AP565" s="210"/>
      <c r="AQ565" s="210"/>
      <c r="AR565" s="210"/>
      <c r="AS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F565" s="210"/>
      <c r="BG565" s="210"/>
      <c r="BH565" s="210"/>
    </row>
    <row r="566" spans="1:60" ht="22.5" outlineLevel="1" x14ac:dyDescent="0.2">
      <c r="A566" s="249">
        <v>169</v>
      </c>
      <c r="B566" s="250" t="s">
        <v>927</v>
      </c>
      <c r="C566" s="258" t="s">
        <v>928</v>
      </c>
      <c r="D566" s="251" t="s">
        <v>337</v>
      </c>
      <c r="E566" s="252">
        <v>2.0187900000000001</v>
      </c>
      <c r="F566" s="253"/>
      <c r="G566" s="254">
        <f>ROUND(E566*F566,2)</f>
        <v>0</v>
      </c>
      <c r="H566" s="231"/>
      <c r="I566" s="230">
        <f>ROUND(E566*H566,2)</f>
        <v>0</v>
      </c>
      <c r="J566" s="231"/>
      <c r="K566" s="230">
        <f>ROUND(E566*J566,2)</f>
        <v>0</v>
      </c>
      <c r="L566" s="230">
        <v>21</v>
      </c>
      <c r="M566" s="230">
        <f>G566*(1+L566/100)</f>
        <v>0</v>
      </c>
      <c r="N566" s="229">
        <v>0</v>
      </c>
      <c r="O566" s="229">
        <f>ROUND(E566*N566,2)</f>
        <v>0</v>
      </c>
      <c r="P566" s="229">
        <v>0</v>
      </c>
      <c r="Q566" s="229">
        <f>ROUND(E566*P566,2)</f>
        <v>0</v>
      </c>
      <c r="R566" s="230"/>
      <c r="S566" s="230" t="s">
        <v>207</v>
      </c>
      <c r="T566" s="230" t="s">
        <v>208</v>
      </c>
      <c r="U566" s="230">
        <v>1.7509999999999999</v>
      </c>
      <c r="V566" s="230">
        <f>ROUND(E566*U566,2)</f>
        <v>3.53</v>
      </c>
      <c r="W566" s="230"/>
      <c r="X566" s="230" t="s">
        <v>787</v>
      </c>
      <c r="Y566" s="230" t="s">
        <v>210</v>
      </c>
      <c r="Z566" s="210"/>
      <c r="AA566" s="210"/>
      <c r="AB566" s="210"/>
      <c r="AC566" s="210"/>
      <c r="AD566" s="210"/>
      <c r="AE566" s="210"/>
      <c r="AF566" s="210"/>
      <c r="AG566" s="210" t="s">
        <v>788</v>
      </c>
      <c r="AH566" s="210"/>
      <c r="AI566" s="210"/>
      <c r="AJ566" s="210"/>
      <c r="AK566" s="210"/>
      <c r="AL566" s="210"/>
      <c r="AM566" s="210"/>
      <c r="AN566" s="210"/>
      <c r="AO566" s="210"/>
      <c r="AP566" s="210"/>
      <c r="AQ566" s="210"/>
      <c r="AR566" s="210"/>
      <c r="AS566" s="210"/>
      <c r="AT566" s="210"/>
      <c r="AU566" s="210"/>
      <c r="AV566" s="210"/>
      <c r="AW566" s="210"/>
      <c r="AX566" s="210"/>
      <c r="AY566" s="210"/>
      <c r="AZ566" s="210"/>
      <c r="BA566" s="210"/>
      <c r="BB566" s="210"/>
      <c r="BC566" s="210"/>
      <c r="BD566" s="210"/>
      <c r="BE566" s="210"/>
      <c r="BF566" s="210"/>
      <c r="BG566" s="210"/>
      <c r="BH566" s="210"/>
    </row>
    <row r="567" spans="1:60" x14ac:dyDescent="0.2">
      <c r="A567" s="236" t="s">
        <v>202</v>
      </c>
      <c r="B567" s="237" t="s">
        <v>153</v>
      </c>
      <c r="C567" s="255" t="s">
        <v>154</v>
      </c>
      <c r="D567" s="238"/>
      <c r="E567" s="239"/>
      <c r="F567" s="240"/>
      <c r="G567" s="241">
        <f>SUMIF(AG568:AG591,"&lt;&gt;NOR",G568:G591)</f>
        <v>0</v>
      </c>
      <c r="H567" s="235"/>
      <c r="I567" s="235">
        <f>SUM(I568:I591)</f>
        <v>0</v>
      </c>
      <c r="J567" s="235"/>
      <c r="K567" s="235">
        <f>SUM(K568:K591)</f>
        <v>0</v>
      </c>
      <c r="L567" s="235"/>
      <c r="M567" s="235">
        <f>SUM(M568:M591)</f>
        <v>0</v>
      </c>
      <c r="N567" s="234"/>
      <c r="O567" s="234">
        <f>SUM(O568:O591)</f>
        <v>1.86</v>
      </c>
      <c r="P567" s="234"/>
      <c r="Q567" s="234">
        <f>SUM(Q568:Q591)</f>
        <v>0</v>
      </c>
      <c r="R567" s="235"/>
      <c r="S567" s="235"/>
      <c r="T567" s="235"/>
      <c r="U567" s="235"/>
      <c r="V567" s="235">
        <f>SUM(V568:V591)</f>
        <v>363.59</v>
      </c>
      <c r="W567" s="235"/>
      <c r="X567" s="235"/>
      <c r="Y567" s="235"/>
      <c r="AG567" t="s">
        <v>203</v>
      </c>
    </row>
    <row r="568" spans="1:60" ht="22.5" outlineLevel="1" x14ac:dyDescent="0.2">
      <c r="A568" s="243">
        <v>170</v>
      </c>
      <c r="B568" s="244" t="s">
        <v>929</v>
      </c>
      <c r="C568" s="256" t="s">
        <v>930</v>
      </c>
      <c r="D568" s="245" t="s">
        <v>230</v>
      </c>
      <c r="E568" s="246">
        <v>80.481120000000004</v>
      </c>
      <c r="F568" s="247"/>
      <c r="G568" s="248">
        <f>ROUND(E568*F568,2)</f>
        <v>0</v>
      </c>
      <c r="H568" s="231"/>
      <c r="I568" s="230">
        <f>ROUND(E568*H568,2)</f>
        <v>0</v>
      </c>
      <c r="J568" s="231"/>
      <c r="K568" s="230">
        <f>ROUND(E568*J568,2)</f>
        <v>0</v>
      </c>
      <c r="L568" s="230">
        <v>21</v>
      </c>
      <c r="M568" s="230">
        <f>G568*(1+L568/100)</f>
        <v>0</v>
      </c>
      <c r="N568" s="229">
        <v>1.5140000000000001E-2</v>
      </c>
      <c r="O568" s="229">
        <f>ROUND(E568*N568,2)</f>
        <v>1.22</v>
      </c>
      <c r="P568" s="229">
        <v>0</v>
      </c>
      <c r="Q568" s="229">
        <f>ROUND(E568*P568,2)</f>
        <v>0</v>
      </c>
      <c r="R568" s="230"/>
      <c r="S568" s="230" t="s">
        <v>511</v>
      </c>
      <c r="T568" s="230" t="s">
        <v>512</v>
      </c>
      <c r="U568" s="230">
        <v>2.29</v>
      </c>
      <c r="V568" s="230">
        <f>ROUND(E568*U568,2)</f>
        <v>184.3</v>
      </c>
      <c r="W568" s="230"/>
      <c r="X568" s="230" t="s">
        <v>209</v>
      </c>
      <c r="Y568" s="230" t="s">
        <v>210</v>
      </c>
      <c r="Z568" s="210"/>
      <c r="AA568" s="210"/>
      <c r="AB568" s="210"/>
      <c r="AC568" s="210"/>
      <c r="AD568" s="210"/>
      <c r="AE568" s="210"/>
      <c r="AF568" s="210"/>
      <c r="AG568" s="210" t="s">
        <v>211</v>
      </c>
      <c r="AH568" s="210"/>
      <c r="AI568" s="210"/>
      <c r="AJ568" s="210"/>
      <c r="AK568" s="210"/>
      <c r="AL568" s="210"/>
      <c r="AM568" s="210"/>
      <c r="AN568" s="210"/>
      <c r="AO568" s="210"/>
      <c r="AP568" s="210"/>
      <c r="AQ568" s="210"/>
      <c r="AR568" s="210"/>
      <c r="AS568" s="210"/>
      <c r="AT568" s="210"/>
      <c r="AU568" s="210"/>
      <c r="AV568" s="210"/>
      <c r="AW568" s="210"/>
      <c r="AX568" s="210"/>
      <c r="AY568" s="210"/>
      <c r="AZ568" s="210"/>
      <c r="BA568" s="210"/>
      <c r="BB568" s="210"/>
      <c r="BC568" s="210"/>
      <c r="BD568" s="210"/>
      <c r="BE568" s="210"/>
      <c r="BF568" s="210"/>
      <c r="BG568" s="210"/>
      <c r="BH568" s="210"/>
    </row>
    <row r="569" spans="1:60" outlineLevel="2" x14ac:dyDescent="0.2">
      <c r="A569" s="227"/>
      <c r="B569" s="228"/>
      <c r="C569" s="257" t="s">
        <v>877</v>
      </c>
      <c r="D569" s="232"/>
      <c r="E569" s="233">
        <v>75.215999999999994</v>
      </c>
      <c r="F569" s="230"/>
      <c r="G569" s="230"/>
      <c r="H569" s="230"/>
      <c r="I569" s="230"/>
      <c r="J569" s="230"/>
      <c r="K569" s="230"/>
      <c r="L569" s="230"/>
      <c r="M569" s="230"/>
      <c r="N569" s="229"/>
      <c r="O569" s="229"/>
      <c r="P569" s="229"/>
      <c r="Q569" s="229"/>
      <c r="R569" s="230"/>
      <c r="S569" s="230"/>
      <c r="T569" s="230"/>
      <c r="U569" s="230"/>
      <c r="V569" s="230"/>
      <c r="W569" s="230"/>
      <c r="X569" s="230"/>
      <c r="Y569" s="230"/>
      <c r="Z569" s="210"/>
      <c r="AA569" s="210"/>
      <c r="AB569" s="210"/>
      <c r="AC569" s="210"/>
      <c r="AD569" s="210"/>
      <c r="AE569" s="210"/>
      <c r="AF569" s="210"/>
      <c r="AG569" s="210" t="s">
        <v>213</v>
      </c>
      <c r="AH569" s="210">
        <v>0</v>
      </c>
      <c r="AI569" s="210"/>
      <c r="AJ569" s="210"/>
      <c r="AK569" s="210"/>
      <c r="AL569" s="210"/>
      <c r="AM569" s="210"/>
      <c r="AN569" s="210"/>
      <c r="AO569" s="210"/>
      <c r="AP569" s="210"/>
      <c r="AQ569" s="210"/>
      <c r="AR569" s="210"/>
      <c r="AS569" s="210"/>
      <c r="AT569" s="210"/>
      <c r="AU569" s="210"/>
      <c r="AV569" s="210"/>
      <c r="AW569" s="210"/>
      <c r="AX569" s="210"/>
      <c r="AY569" s="210"/>
      <c r="AZ569" s="210"/>
      <c r="BA569" s="210"/>
      <c r="BB569" s="210"/>
      <c r="BC569" s="210"/>
      <c r="BD569" s="210"/>
      <c r="BE569" s="210"/>
      <c r="BF569" s="210"/>
      <c r="BG569" s="210"/>
      <c r="BH569" s="210"/>
    </row>
    <row r="570" spans="1:60" outlineLevel="3" x14ac:dyDescent="0.2">
      <c r="A570" s="227"/>
      <c r="B570" s="228"/>
      <c r="C570" s="268" t="s">
        <v>931</v>
      </c>
      <c r="D570" s="266"/>
      <c r="E570" s="267">
        <v>5.2651199999999996</v>
      </c>
      <c r="F570" s="230"/>
      <c r="G570" s="230"/>
      <c r="H570" s="230"/>
      <c r="I570" s="230"/>
      <c r="J570" s="230"/>
      <c r="K570" s="230"/>
      <c r="L570" s="230"/>
      <c r="M570" s="230"/>
      <c r="N570" s="229"/>
      <c r="O570" s="229"/>
      <c r="P570" s="229"/>
      <c r="Q570" s="229"/>
      <c r="R570" s="230"/>
      <c r="S570" s="230"/>
      <c r="T570" s="230"/>
      <c r="U570" s="230"/>
      <c r="V570" s="230"/>
      <c r="W570" s="230"/>
      <c r="X570" s="230"/>
      <c r="Y570" s="230"/>
      <c r="Z570" s="210"/>
      <c r="AA570" s="210"/>
      <c r="AB570" s="210"/>
      <c r="AC570" s="210"/>
      <c r="AD570" s="210"/>
      <c r="AE570" s="210"/>
      <c r="AF570" s="210"/>
      <c r="AG570" s="210" t="s">
        <v>213</v>
      </c>
      <c r="AH570" s="210">
        <v>4</v>
      </c>
      <c r="AI570" s="210"/>
      <c r="AJ570" s="210"/>
      <c r="AK570" s="210"/>
      <c r="AL570" s="210"/>
      <c r="AM570" s="210"/>
      <c r="AN570" s="210"/>
      <c r="AO570" s="210"/>
      <c r="AP570" s="210"/>
      <c r="AQ570" s="210"/>
      <c r="AR570" s="210"/>
      <c r="AS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F570" s="210"/>
      <c r="BG570" s="210"/>
      <c r="BH570" s="210"/>
    </row>
    <row r="571" spans="1:60" outlineLevel="1" x14ac:dyDescent="0.2">
      <c r="A571" s="243">
        <v>171</v>
      </c>
      <c r="B571" s="244" t="s">
        <v>932</v>
      </c>
      <c r="C571" s="256" t="s">
        <v>933</v>
      </c>
      <c r="D571" s="245" t="s">
        <v>293</v>
      </c>
      <c r="E571" s="246">
        <v>126.56</v>
      </c>
      <c r="F571" s="247"/>
      <c r="G571" s="248">
        <f>ROUND(E571*F571,2)</f>
        <v>0</v>
      </c>
      <c r="H571" s="231"/>
      <c r="I571" s="230">
        <f>ROUND(E571*H571,2)</f>
        <v>0</v>
      </c>
      <c r="J571" s="231"/>
      <c r="K571" s="230">
        <f>ROUND(E571*J571,2)</f>
        <v>0</v>
      </c>
      <c r="L571" s="230">
        <v>21</v>
      </c>
      <c r="M571" s="230">
        <f>G571*(1+L571/100)</f>
        <v>0</v>
      </c>
      <c r="N571" s="229">
        <v>2.0300000000000001E-3</v>
      </c>
      <c r="O571" s="229">
        <f>ROUND(E571*N571,2)</f>
        <v>0.26</v>
      </c>
      <c r="P571" s="229">
        <v>0</v>
      </c>
      <c r="Q571" s="229">
        <f>ROUND(E571*P571,2)</f>
        <v>0</v>
      </c>
      <c r="R571" s="230"/>
      <c r="S571" s="230" t="s">
        <v>207</v>
      </c>
      <c r="T571" s="230" t="s">
        <v>208</v>
      </c>
      <c r="U571" s="230">
        <v>0.59260000000000002</v>
      </c>
      <c r="V571" s="230">
        <f>ROUND(E571*U571,2)</f>
        <v>75</v>
      </c>
      <c r="W571" s="230"/>
      <c r="X571" s="230" t="s">
        <v>209</v>
      </c>
      <c r="Y571" s="230" t="s">
        <v>210</v>
      </c>
      <c r="Z571" s="210"/>
      <c r="AA571" s="210"/>
      <c r="AB571" s="210"/>
      <c r="AC571" s="210"/>
      <c r="AD571" s="210"/>
      <c r="AE571" s="210"/>
      <c r="AF571" s="210"/>
      <c r="AG571" s="210" t="s">
        <v>211</v>
      </c>
      <c r="AH571" s="210"/>
      <c r="AI571" s="210"/>
      <c r="AJ571" s="210"/>
      <c r="AK571" s="210"/>
      <c r="AL571" s="210"/>
      <c r="AM571" s="210"/>
      <c r="AN571" s="210"/>
      <c r="AO571" s="210"/>
      <c r="AP571" s="210"/>
      <c r="AQ571" s="210"/>
      <c r="AR571" s="210"/>
      <c r="AS571" s="210"/>
      <c r="AT571" s="210"/>
      <c r="AU571" s="210"/>
      <c r="AV571" s="210"/>
      <c r="AW571" s="210"/>
      <c r="AX571" s="210"/>
      <c r="AY571" s="210"/>
      <c r="AZ571" s="210"/>
      <c r="BA571" s="210"/>
      <c r="BB571" s="210"/>
      <c r="BC571" s="210"/>
      <c r="BD571" s="210"/>
      <c r="BE571" s="210"/>
      <c r="BF571" s="210"/>
      <c r="BG571" s="210"/>
      <c r="BH571" s="210"/>
    </row>
    <row r="572" spans="1:60" outlineLevel="2" x14ac:dyDescent="0.2">
      <c r="A572" s="227"/>
      <c r="B572" s="228"/>
      <c r="C572" s="257" t="s">
        <v>934</v>
      </c>
      <c r="D572" s="232"/>
      <c r="E572" s="233">
        <v>63.28</v>
      </c>
      <c r="F572" s="230"/>
      <c r="G572" s="230"/>
      <c r="H572" s="230"/>
      <c r="I572" s="230"/>
      <c r="J572" s="230"/>
      <c r="K572" s="230"/>
      <c r="L572" s="230"/>
      <c r="M572" s="230"/>
      <c r="N572" s="229"/>
      <c r="O572" s="229"/>
      <c r="P572" s="229"/>
      <c r="Q572" s="229"/>
      <c r="R572" s="230"/>
      <c r="S572" s="230"/>
      <c r="T572" s="230"/>
      <c r="U572" s="230"/>
      <c r="V572" s="230"/>
      <c r="W572" s="230"/>
      <c r="X572" s="230"/>
      <c r="Y572" s="230"/>
      <c r="Z572" s="210"/>
      <c r="AA572" s="210"/>
      <c r="AB572" s="210"/>
      <c r="AC572" s="210"/>
      <c r="AD572" s="210"/>
      <c r="AE572" s="210"/>
      <c r="AF572" s="210"/>
      <c r="AG572" s="210" t="s">
        <v>213</v>
      </c>
      <c r="AH572" s="210">
        <v>0</v>
      </c>
      <c r="AI572" s="210"/>
      <c r="AJ572" s="210"/>
      <c r="AK572" s="210"/>
      <c r="AL572" s="210"/>
      <c r="AM572" s="210"/>
      <c r="AN572" s="210"/>
      <c r="AO572" s="210"/>
      <c r="AP572" s="210"/>
      <c r="AQ572" s="210"/>
      <c r="AR572" s="210"/>
      <c r="AS572" s="210"/>
      <c r="AT572" s="210"/>
      <c r="AU572" s="210"/>
      <c r="AV572" s="210"/>
      <c r="AW572" s="210"/>
      <c r="AX572" s="210"/>
      <c r="AY572" s="210"/>
      <c r="AZ572" s="210"/>
      <c r="BA572" s="210"/>
      <c r="BB572" s="210"/>
      <c r="BC572" s="210"/>
      <c r="BD572" s="210"/>
      <c r="BE572" s="210"/>
      <c r="BF572" s="210"/>
      <c r="BG572" s="210"/>
      <c r="BH572" s="210"/>
    </row>
    <row r="573" spans="1:60" outlineLevel="3" x14ac:dyDescent="0.2">
      <c r="A573" s="227"/>
      <c r="B573" s="228"/>
      <c r="C573" s="257" t="s">
        <v>935</v>
      </c>
      <c r="D573" s="232"/>
      <c r="E573" s="233">
        <v>63.28</v>
      </c>
      <c r="F573" s="230"/>
      <c r="G573" s="230"/>
      <c r="H573" s="230"/>
      <c r="I573" s="230"/>
      <c r="J573" s="230"/>
      <c r="K573" s="230"/>
      <c r="L573" s="230"/>
      <c r="M573" s="230"/>
      <c r="N573" s="229"/>
      <c r="O573" s="229"/>
      <c r="P573" s="229"/>
      <c r="Q573" s="229"/>
      <c r="R573" s="230"/>
      <c r="S573" s="230"/>
      <c r="T573" s="230"/>
      <c r="U573" s="230"/>
      <c r="V573" s="230"/>
      <c r="W573" s="230"/>
      <c r="X573" s="230"/>
      <c r="Y573" s="230"/>
      <c r="Z573" s="210"/>
      <c r="AA573" s="210"/>
      <c r="AB573" s="210"/>
      <c r="AC573" s="210"/>
      <c r="AD573" s="210"/>
      <c r="AE573" s="210"/>
      <c r="AF573" s="210"/>
      <c r="AG573" s="210" t="s">
        <v>213</v>
      </c>
      <c r="AH573" s="210">
        <v>0</v>
      </c>
      <c r="AI573" s="210"/>
      <c r="AJ573" s="210"/>
      <c r="AK573" s="210"/>
      <c r="AL573" s="210"/>
      <c r="AM573" s="210"/>
      <c r="AN573" s="210"/>
      <c r="AO573" s="210"/>
      <c r="AP573" s="210"/>
      <c r="AQ573" s="210"/>
      <c r="AR573" s="210"/>
      <c r="AS573" s="210"/>
      <c r="AT573" s="210"/>
      <c r="AU573" s="210"/>
      <c r="AV573" s="210"/>
      <c r="AW573" s="210"/>
      <c r="AX573" s="210"/>
      <c r="AY573" s="210"/>
      <c r="AZ573" s="210"/>
      <c r="BA573" s="210"/>
      <c r="BB573" s="210"/>
      <c r="BC573" s="210"/>
      <c r="BD573" s="210"/>
      <c r="BE573" s="210"/>
      <c r="BF573" s="210"/>
      <c r="BG573" s="210"/>
      <c r="BH573" s="210"/>
    </row>
    <row r="574" spans="1:60" outlineLevel="1" x14ac:dyDescent="0.2">
      <c r="A574" s="249">
        <v>172</v>
      </c>
      <c r="B574" s="250" t="s">
        <v>936</v>
      </c>
      <c r="C574" s="258" t="s">
        <v>937</v>
      </c>
      <c r="D574" s="251" t="s">
        <v>260</v>
      </c>
      <c r="E574" s="252">
        <v>2</v>
      </c>
      <c r="F574" s="253"/>
      <c r="G574" s="254">
        <f>ROUND(E574*F574,2)</f>
        <v>0</v>
      </c>
      <c r="H574" s="231"/>
      <c r="I574" s="230">
        <f>ROUND(E574*H574,2)</f>
        <v>0</v>
      </c>
      <c r="J574" s="231"/>
      <c r="K574" s="230">
        <f>ROUND(E574*J574,2)</f>
        <v>0</v>
      </c>
      <c r="L574" s="230">
        <v>21</v>
      </c>
      <c r="M574" s="230">
        <f>G574*(1+L574/100)</f>
        <v>0</v>
      </c>
      <c r="N574" s="229">
        <v>1E-4</v>
      </c>
      <c r="O574" s="229">
        <f>ROUND(E574*N574,2)</f>
        <v>0</v>
      </c>
      <c r="P574" s="229">
        <v>0</v>
      </c>
      <c r="Q574" s="229">
        <f>ROUND(E574*P574,2)</f>
        <v>0</v>
      </c>
      <c r="R574" s="230"/>
      <c r="S574" s="230" t="s">
        <v>511</v>
      </c>
      <c r="T574" s="230" t="s">
        <v>512</v>
      </c>
      <c r="U574" s="230">
        <v>0.16</v>
      </c>
      <c r="V574" s="230">
        <f>ROUND(E574*U574,2)</f>
        <v>0.32</v>
      </c>
      <c r="W574" s="230"/>
      <c r="X574" s="230" t="s">
        <v>209</v>
      </c>
      <c r="Y574" s="230" t="s">
        <v>210</v>
      </c>
      <c r="Z574" s="210"/>
      <c r="AA574" s="210"/>
      <c r="AB574" s="210"/>
      <c r="AC574" s="210"/>
      <c r="AD574" s="210"/>
      <c r="AE574" s="210"/>
      <c r="AF574" s="210"/>
      <c r="AG574" s="210" t="s">
        <v>211</v>
      </c>
      <c r="AH574" s="210"/>
      <c r="AI574" s="210"/>
      <c r="AJ574" s="210"/>
      <c r="AK574" s="210"/>
      <c r="AL574" s="210"/>
      <c r="AM574" s="210"/>
      <c r="AN574" s="210"/>
      <c r="AO574" s="210"/>
      <c r="AP574" s="210"/>
      <c r="AQ574" s="210"/>
      <c r="AR574" s="210"/>
      <c r="AS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F574" s="210"/>
      <c r="BG574" s="210"/>
      <c r="BH574" s="210"/>
    </row>
    <row r="575" spans="1:60" outlineLevel="1" x14ac:dyDescent="0.2">
      <c r="A575" s="243">
        <v>173</v>
      </c>
      <c r="B575" s="244" t="s">
        <v>938</v>
      </c>
      <c r="C575" s="256" t="s">
        <v>939</v>
      </c>
      <c r="D575" s="245" t="s">
        <v>293</v>
      </c>
      <c r="E575" s="246">
        <v>67.730999999999995</v>
      </c>
      <c r="F575" s="247"/>
      <c r="G575" s="248">
        <f>ROUND(E575*F575,2)</f>
        <v>0</v>
      </c>
      <c r="H575" s="231"/>
      <c r="I575" s="230">
        <f>ROUND(E575*H575,2)</f>
        <v>0</v>
      </c>
      <c r="J575" s="231"/>
      <c r="K575" s="230">
        <f>ROUND(E575*J575,2)</f>
        <v>0</v>
      </c>
      <c r="L575" s="230">
        <v>21</v>
      </c>
      <c r="M575" s="230">
        <f>G575*(1+L575/100)</f>
        <v>0</v>
      </c>
      <c r="N575" s="229">
        <v>4.15E-3</v>
      </c>
      <c r="O575" s="229">
        <f>ROUND(E575*N575,2)</f>
        <v>0.28000000000000003</v>
      </c>
      <c r="P575" s="229">
        <v>0</v>
      </c>
      <c r="Q575" s="229">
        <f>ROUND(E575*P575,2)</f>
        <v>0</v>
      </c>
      <c r="R575" s="230"/>
      <c r="S575" s="230" t="s">
        <v>207</v>
      </c>
      <c r="T575" s="230" t="s">
        <v>208</v>
      </c>
      <c r="U575" s="230">
        <v>0.86365000000000003</v>
      </c>
      <c r="V575" s="230">
        <f>ROUND(E575*U575,2)</f>
        <v>58.5</v>
      </c>
      <c r="W575" s="230"/>
      <c r="X575" s="230" t="s">
        <v>209</v>
      </c>
      <c r="Y575" s="230" t="s">
        <v>210</v>
      </c>
      <c r="Z575" s="210"/>
      <c r="AA575" s="210"/>
      <c r="AB575" s="210"/>
      <c r="AC575" s="210"/>
      <c r="AD575" s="210"/>
      <c r="AE575" s="210"/>
      <c r="AF575" s="210"/>
      <c r="AG575" s="210" t="s">
        <v>211</v>
      </c>
      <c r="AH575" s="210"/>
      <c r="AI575" s="210"/>
      <c r="AJ575" s="210"/>
      <c r="AK575" s="210"/>
      <c r="AL575" s="210"/>
      <c r="AM575" s="210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F575" s="210"/>
      <c r="BG575" s="210"/>
      <c r="BH575" s="210"/>
    </row>
    <row r="576" spans="1:60" outlineLevel="2" x14ac:dyDescent="0.2">
      <c r="A576" s="227"/>
      <c r="B576" s="228"/>
      <c r="C576" s="257" t="s">
        <v>940</v>
      </c>
      <c r="D576" s="232"/>
      <c r="E576" s="233">
        <v>63.3</v>
      </c>
      <c r="F576" s="230"/>
      <c r="G576" s="230"/>
      <c r="H576" s="230"/>
      <c r="I576" s="230"/>
      <c r="J576" s="230"/>
      <c r="K576" s="230"/>
      <c r="L576" s="230"/>
      <c r="M576" s="230"/>
      <c r="N576" s="229"/>
      <c r="O576" s="229"/>
      <c r="P576" s="229"/>
      <c r="Q576" s="229"/>
      <c r="R576" s="230"/>
      <c r="S576" s="230"/>
      <c r="T576" s="230"/>
      <c r="U576" s="230"/>
      <c r="V576" s="230"/>
      <c r="W576" s="230"/>
      <c r="X576" s="230"/>
      <c r="Y576" s="230"/>
      <c r="Z576" s="210"/>
      <c r="AA576" s="210"/>
      <c r="AB576" s="210"/>
      <c r="AC576" s="210"/>
      <c r="AD576" s="210"/>
      <c r="AE576" s="210"/>
      <c r="AF576" s="210"/>
      <c r="AG576" s="210" t="s">
        <v>213</v>
      </c>
      <c r="AH576" s="210">
        <v>0</v>
      </c>
      <c r="AI576" s="210"/>
      <c r="AJ576" s="210"/>
      <c r="AK576" s="210"/>
      <c r="AL576" s="210"/>
      <c r="AM576" s="210"/>
      <c r="AN576" s="210"/>
      <c r="AO576" s="210"/>
      <c r="AP576" s="210"/>
      <c r="AQ576" s="210"/>
      <c r="AR576" s="210"/>
      <c r="AS576" s="210"/>
      <c r="AT576" s="210"/>
      <c r="AU576" s="210"/>
      <c r="AV576" s="210"/>
      <c r="AW576" s="210"/>
      <c r="AX576" s="210"/>
      <c r="AY576" s="210"/>
      <c r="AZ576" s="210"/>
      <c r="BA576" s="210"/>
      <c r="BB576" s="210"/>
      <c r="BC576" s="210"/>
      <c r="BD576" s="210"/>
      <c r="BE576" s="210"/>
      <c r="BF576" s="210"/>
      <c r="BG576" s="210"/>
      <c r="BH576" s="210"/>
    </row>
    <row r="577" spans="1:60" outlineLevel="3" x14ac:dyDescent="0.2">
      <c r="A577" s="227"/>
      <c r="B577" s="228"/>
      <c r="C577" s="268" t="s">
        <v>931</v>
      </c>
      <c r="D577" s="266"/>
      <c r="E577" s="267">
        <v>4.431</v>
      </c>
      <c r="F577" s="230"/>
      <c r="G577" s="230"/>
      <c r="H577" s="230"/>
      <c r="I577" s="230"/>
      <c r="J577" s="230"/>
      <c r="K577" s="230"/>
      <c r="L577" s="230"/>
      <c r="M577" s="230"/>
      <c r="N577" s="229"/>
      <c r="O577" s="229"/>
      <c r="P577" s="229"/>
      <c r="Q577" s="229"/>
      <c r="R577" s="230"/>
      <c r="S577" s="230"/>
      <c r="T577" s="230"/>
      <c r="U577" s="230"/>
      <c r="V577" s="230"/>
      <c r="W577" s="230"/>
      <c r="X577" s="230"/>
      <c r="Y577" s="230"/>
      <c r="Z577" s="210"/>
      <c r="AA577" s="210"/>
      <c r="AB577" s="210"/>
      <c r="AC577" s="210"/>
      <c r="AD577" s="210"/>
      <c r="AE577" s="210"/>
      <c r="AF577" s="210"/>
      <c r="AG577" s="210" t="s">
        <v>213</v>
      </c>
      <c r="AH577" s="210">
        <v>4</v>
      </c>
      <c r="AI577" s="210"/>
      <c r="AJ577" s="210"/>
      <c r="AK577" s="210"/>
      <c r="AL577" s="210"/>
      <c r="AM577" s="210"/>
      <c r="AN577" s="210"/>
      <c r="AO577" s="210"/>
      <c r="AP577" s="210"/>
      <c r="AQ577" s="210"/>
      <c r="AR577" s="210"/>
      <c r="AS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F577" s="210"/>
      <c r="BG577" s="210"/>
      <c r="BH577" s="210"/>
    </row>
    <row r="578" spans="1:60" outlineLevel="1" x14ac:dyDescent="0.2">
      <c r="A578" s="243">
        <v>174</v>
      </c>
      <c r="B578" s="244" t="s">
        <v>941</v>
      </c>
      <c r="C578" s="256" t="s">
        <v>942</v>
      </c>
      <c r="D578" s="245" t="s">
        <v>293</v>
      </c>
      <c r="E578" s="246">
        <v>31.521129999999999</v>
      </c>
      <c r="F578" s="247"/>
      <c r="G578" s="248">
        <f>ROUND(E578*F578,2)</f>
        <v>0</v>
      </c>
      <c r="H578" s="231"/>
      <c r="I578" s="230">
        <f>ROUND(E578*H578,2)</f>
        <v>0</v>
      </c>
      <c r="J578" s="231"/>
      <c r="K578" s="230">
        <f>ROUND(E578*J578,2)</f>
        <v>0</v>
      </c>
      <c r="L578" s="230">
        <v>21</v>
      </c>
      <c r="M578" s="230">
        <f>G578*(1+L578/100)</f>
        <v>0</v>
      </c>
      <c r="N578" s="229">
        <v>1.73E-3</v>
      </c>
      <c r="O578" s="229">
        <f>ROUND(E578*N578,2)</f>
        <v>0.05</v>
      </c>
      <c r="P578" s="229">
        <v>0</v>
      </c>
      <c r="Q578" s="229">
        <f>ROUND(E578*P578,2)</f>
        <v>0</v>
      </c>
      <c r="R578" s="230"/>
      <c r="S578" s="230" t="s">
        <v>207</v>
      </c>
      <c r="T578" s="230" t="s">
        <v>208</v>
      </c>
      <c r="U578" s="230">
        <v>0.8165</v>
      </c>
      <c r="V578" s="230">
        <f>ROUND(E578*U578,2)</f>
        <v>25.74</v>
      </c>
      <c r="W578" s="230"/>
      <c r="X578" s="230" t="s">
        <v>209</v>
      </c>
      <c r="Y578" s="230" t="s">
        <v>210</v>
      </c>
      <c r="Z578" s="210"/>
      <c r="AA578" s="210"/>
      <c r="AB578" s="210"/>
      <c r="AC578" s="210"/>
      <c r="AD578" s="210"/>
      <c r="AE578" s="210"/>
      <c r="AF578" s="210"/>
      <c r="AG578" s="210" t="s">
        <v>211</v>
      </c>
      <c r="AH578" s="210"/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F578" s="210"/>
      <c r="BG578" s="210"/>
      <c r="BH578" s="210"/>
    </row>
    <row r="579" spans="1:60" outlineLevel="2" x14ac:dyDescent="0.2">
      <c r="A579" s="227"/>
      <c r="B579" s="228"/>
      <c r="C579" s="257" t="s">
        <v>943</v>
      </c>
      <c r="D579" s="232"/>
      <c r="E579" s="233">
        <v>9.1839999999999993</v>
      </c>
      <c r="F579" s="230"/>
      <c r="G579" s="230"/>
      <c r="H579" s="230"/>
      <c r="I579" s="230"/>
      <c r="J579" s="230"/>
      <c r="K579" s="230"/>
      <c r="L579" s="230"/>
      <c r="M579" s="230"/>
      <c r="N579" s="229"/>
      <c r="O579" s="229"/>
      <c r="P579" s="229"/>
      <c r="Q579" s="229"/>
      <c r="R579" s="230"/>
      <c r="S579" s="230"/>
      <c r="T579" s="230"/>
      <c r="U579" s="230"/>
      <c r="V579" s="230"/>
      <c r="W579" s="230"/>
      <c r="X579" s="230"/>
      <c r="Y579" s="230"/>
      <c r="Z579" s="210"/>
      <c r="AA579" s="210"/>
      <c r="AB579" s="210"/>
      <c r="AC579" s="210"/>
      <c r="AD579" s="210"/>
      <c r="AE579" s="210"/>
      <c r="AF579" s="210"/>
      <c r="AG579" s="210" t="s">
        <v>213</v>
      </c>
      <c r="AH579" s="210">
        <v>0</v>
      </c>
      <c r="AI579" s="210"/>
      <c r="AJ579" s="210"/>
      <c r="AK579" s="210"/>
      <c r="AL579" s="210"/>
      <c r="AM579" s="210"/>
      <c r="AN579" s="210"/>
      <c r="AO579" s="210"/>
      <c r="AP579" s="210"/>
      <c r="AQ579" s="210"/>
      <c r="AR579" s="210"/>
      <c r="AS579" s="210"/>
      <c r="AT579" s="210"/>
      <c r="AU579" s="210"/>
      <c r="AV579" s="210"/>
      <c r="AW579" s="210"/>
      <c r="AX579" s="210"/>
      <c r="AY579" s="210"/>
      <c r="AZ579" s="210"/>
      <c r="BA579" s="210"/>
      <c r="BB579" s="210"/>
      <c r="BC579" s="210"/>
      <c r="BD579" s="210"/>
      <c r="BE579" s="210"/>
      <c r="BF579" s="210"/>
      <c r="BG579" s="210"/>
      <c r="BH579" s="210"/>
    </row>
    <row r="580" spans="1:60" outlineLevel="3" x14ac:dyDescent="0.2">
      <c r="A580" s="227"/>
      <c r="B580" s="228"/>
      <c r="C580" s="257" t="s">
        <v>944</v>
      </c>
      <c r="D580" s="232"/>
      <c r="E580" s="233">
        <v>5.8440000000000003</v>
      </c>
      <c r="F580" s="230"/>
      <c r="G580" s="230"/>
      <c r="H580" s="230"/>
      <c r="I580" s="230"/>
      <c r="J580" s="230"/>
      <c r="K580" s="230"/>
      <c r="L580" s="230"/>
      <c r="M580" s="230"/>
      <c r="N580" s="229"/>
      <c r="O580" s="229"/>
      <c r="P580" s="229"/>
      <c r="Q580" s="229"/>
      <c r="R580" s="230"/>
      <c r="S580" s="230"/>
      <c r="T580" s="230"/>
      <c r="U580" s="230"/>
      <c r="V580" s="230"/>
      <c r="W580" s="230"/>
      <c r="X580" s="230"/>
      <c r="Y580" s="230"/>
      <c r="Z580" s="210"/>
      <c r="AA580" s="210"/>
      <c r="AB580" s="210"/>
      <c r="AC580" s="210"/>
      <c r="AD580" s="210"/>
      <c r="AE580" s="210"/>
      <c r="AF580" s="210"/>
      <c r="AG580" s="210" t="s">
        <v>213</v>
      </c>
      <c r="AH580" s="210">
        <v>0</v>
      </c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</row>
    <row r="581" spans="1:60" outlineLevel="3" x14ac:dyDescent="0.2">
      <c r="A581" s="227"/>
      <c r="B581" s="228"/>
      <c r="C581" s="257" t="s">
        <v>945</v>
      </c>
      <c r="D581" s="232"/>
      <c r="E581" s="233">
        <v>2.1480000000000001</v>
      </c>
      <c r="F581" s="230"/>
      <c r="G581" s="230"/>
      <c r="H581" s="230"/>
      <c r="I581" s="230"/>
      <c r="J581" s="230"/>
      <c r="K581" s="230"/>
      <c r="L581" s="230"/>
      <c r="M581" s="230"/>
      <c r="N581" s="229"/>
      <c r="O581" s="229"/>
      <c r="P581" s="229"/>
      <c r="Q581" s="229"/>
      <c r="R581" s="230"/>
      <c r="S581" s="230"/>
      <c r="T581" s="230"/>
      <c r="U581" s="230"/>
      <c r="V581" s="230"/>
      <c r="W581" s="230"/>
      <c r="X581" s="230"/>
      <c r="Y581" s="230"/>
      <c r="Z581" s="210"/>
      <c r="AA581" s="210"/>
      <c r="AB581" s="210"/>
      <c r="AC581" s="210"/>
      <c r="AD581" s="210"/>
      <c r="AE581" s="210"/>
      <c r="AF581" s="210"/>
      <c r="AG581" s="210" t="s">
        <v>213</v>
      </c>
      <c r="AH581" s="210">
        <v>0</v>
      </c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</row>
    <row r="582" spans="1:60" outlineLevel="3" x14ac:dyDescent="0.2">
      <c r="A582" s="227"/>
      <c r="B582" s="228"/>
      <c r="C582" s="257" t="s">
        <v>946</v>
      </c>
      <c r="D582" s="232"/>
      <c r="E582" s="233">
        <v>8.57</v>
      </c>
      <c r="F582" s="230"/>
      <c r="G582" s="230"/>
      <c r="H582" s="230"/>
      <c r="I582" s="230"/>
      <c r="J582" s="230"/>
      <c r="K582" s="230"/>
      <c r="L582" s="230"/>
      <c r="M582" s="230"/>
      <c r="N582" s="229"/>
      <c r="O582" s="229"/>
      <c r="P582" s="229"/>
      <c r="Q582" s="229"/>
      <c r="R582" s="230"/>
      <c r="S582" s="230"/>
      <c r="T582" s="230"/>
      <c r="U582" s="230"/>
      <c r="V582" s="230"/>
      <c r="W582" s="230"/>
      <c r="X582" s="230"/>
      <c r="Y582" s="230"/>
      <c r="Z582" s="210"/>
      <c r="AA582" s="210"/>
      <c r="AB582" s="210"/>
      <c r="AC582" s="210"/>
      <c r="AD582" s="210"/>
      <c r="AE582" s="210"/>
      <c r="AF582" s="210"/>
      <c r="AG582" s="210" t="s">
        <v>213</v>
      </c>
      <c r="AH582" s="210">
        <v>0</v>
      </c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</row>
    <row r="583" spans="1:60" outlineLevel="3" x14ac:dyDescent="0.2">
      <c r="A583" s="227"/>
      <c r="B583" s="228"/>
      <c r="C583" s="257" t="s">
        <v>947</v>
      </c>
      <c r="D583" s="232"/>
      <c r="E583" s="233">
        <v>3.7130000000000001</v>
      </c>
      <c r="F583" s="230"/>
      <c r="G583" s="230"/>
      <c r="H583" s="230"/>
      <c r="I583" s="230"/>
      <c r="J583" s="230"/>
      <c r="K583" s="230"/>
      <c r="L583" s="230"/>
      <c r="M583" s="230"/>
      <c r="N583" s="229"/>
      <c r="O583" s="229"/>
      <c r="P583" s="229"/>
      <c r="Q583" s="229"/>
      <c r="R583" s="230"/>
      <c r="S583" s="230"/>
      <c r="T583" s="230"/>
      <c r="U583" s="230"/>
      <c r="V583" s="230"/>
      <c r="W583" s="230"/>
      <c r="X583" s="230"/>
      <c r="Y583" s="230"/>
      <c r="Z583" s="210"/>
      <c r="AA583" s="210"/>
      <c r="AB583" s="210"/>
      <c r="AC583" s="210"/>
      <c r="AD583" s="210"/>
      <c r="AE583" s="210"/>
      <c r="AF583" s="210"/>
      <c r="AG583" s="210" t="s">
        <v>213</v>
      </c>
      <c r="AH583" s="210">
        <v>0</v>
      </c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</row>
    <row r="584" spans="1:60" outlineLevel="3" x14ac:dyDescent="0.2">
      <c r="A584" s="227"/>
      <c r="B584" s="228"/>
      <c r="C584" s="268" t="s">
        <v>931</v>
      </c>
      <c r="D584" s="266"/>
      <c r="E584" s="267">
        <v>2.0621299999999998</v>
      </c>
      <c r="F584" s="230"/>
      <c r="G584" s="230"/>
      <c r="H584" s="230"/>
      <c r="I584" s="230"/>
      <c r="J584" s="230"/>
      <c r="K584" s="230"/>
      <c r="L584" s="230"/>
      <c r="M584" s="230"/>
      <c r="N584" s="229"/>
      <c r="O584" s="229"/>
      <c r="P584" s="229"/>
      <c r="Q584" s="229"/>
      <c r="R584" s="230"/>
      <c r="S584" s="230"/>
      <c r="T584" s="230"/>
      <c r="U584" s="230"/>
      <c r="V584" s="230"/>
      <c r="W584" s="230"/>
      <c r="X584" s="230"/>
      <c r="Y584" s="230"/>
      <c r="Z584" s="210"/>
      <c r="AA584" s="210"/>
      <c r="AB584" s="210"/>
      <c r="AC584" s="210"/>
      <c r="AD584" s="210"/>
      <c r="AE584" s="210"/>
      <c r="AF584" s="210"/>
      <c r="AG584" s="210" t="s">
        <v>213</v>
      </c>
      <c r="AH584" s="210">
        <v>4</v>
      </c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</row>
    <row r="585" spans="1:60" outlineLevel="1" x14ac:dyDescent="0.2">
      <c r="A585" s="243">
        <v>175</v>
      </c>
      <c r="B585" s="244" t="s">
        <v>948</v>
      </c>
      <c r="C585" s="256" t="s">
        <v>949</v>
      </c>
      <c r="D585" s="245" t="s">
        <v>293</v>
      </c>
      <c r="E585" s="246">
        <v>29.96</v>
      </c>
      <c r="F585" s="247"/>
      <c r="G585" s="248">
        <f>ROUND(E585*F585,2)</f>
        <v>0</v>
      </c>
      <c r="H585" s="231"/>
      <c r="I585" s="230">
        <f>ROUND(E585*H585,2)</f>
        <v>0</v>
      </c>
      <c r="J585" s="231"/>
      <c r="K585" s="230">
        <f>ROUND(E585*J585,2)</f>
        <v>0</v>
      </c>
      <c r="L585" s="230">
        <v>21</v>
      </c>
      <c r="M585" s="230">
        <f>G585*(1+L585/100)</f>
        <v>0</v>
      </c>
      <c r="N585" s="229">
        <v>1.1900000000000001E-3</v>
      </c>
      <c r="O585" s="229">
        <f>ROUND(E585*N585,2)</f>
        <v>0.04</v>
      </c>
      <c r="P585" s="229">
        <v>0</v>
      </c>
      <c r="Q585" s="229">
        <f>ROUND(E585*P585,2)</f>
        <v>0</v>
      </c>
      <c r="R585" s="230"/>
      <c r="S585" s="230" t="s">
        <v>207</v>
      </c>
      <c r="T585" s="230" t="s">
        <v>208</v>
      </c>
      <c r="U585" s="230">
        <v>0.28000000000000003</v>
      </c>
      <c r="V585" s="230">
        <f>ROUND(E585*U585,2)</f>
        <v>8.39</v>
      </c>
      <c r="W585" s="230"/>
      <c r="X585" s="230" t="s">
        <v>209</v>
      </c>
      <c r="Y585" s="230" t="s">
        <v>210</v>
      </c>
      <c r="Z585" s="210"/>
      <c r="AA585" s="210"/>
      <c r="AB585" s="210"/>
      <c r="AC585" s="210"/>
      <c r="AD585" s="210"/>
      <c r="AE585" s="210"/>
      <c r="AF585" s="210"/>
      <c r="AG585" s="210" t="s">
        <v>211</v>
      </c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F585" s="210"/>
      <c r="BG585" s="210"/>
      <c r="BH585" s="210"/>
    </row>
    <row r="586" spans="1:60" outlineLevel="2" x14ac:dyDescent="0.2">
      <c r="A586" s="227"/>
      <c r="B586" s="228"/>
      <c r="C586" s="257" t="s">
        <v>950</v>
      </c>
      <c r="D586" s="232"/>
      <c r="E586" s="233">
        <v>28</v>
      </c>
      <c r="F586" s="230"/>
      <c r="G586" s="230"/>
      <c r="H586" s="230"/>
      <c r="I586" s="230"/>
      <c r="J586" s="230"/>
      <c r="K586" s="230"/>
      <c r="L586" s="230"/>
      <c r="M586" s="230"/>
      <c r="N586" s="229"/>
      <c r="O586" s="229"/>
      <c r="P586" s="229"/>
      <c r="Q586" s="229"/>
      <c r="R586" s="230"/>
      <c r="S586" s="230"/>
      <c r="T586" s="230"/>
      <c r="U586" s="230"/>
      <c r="V586" s="230"/>
      <c r="W586" s="230"/>
      <c r="X586" s="230"/>
      <c r="Y586" s="230"/>
      <c r="Z586" s="210"/>
      <c r="AA586" s="210"/>
      <c r="AB586" s="210"/>
      <c r="AC586" s="210"/>
      <c r="AD586" s="210"/>
      <c r="AE586" s="210"/>
      <c r="AF586" s="210"/>
      <c r="AG586" s="210" t="s">
        <v>213</v>
      </c>
      <c r="AH586" s="210">
        <v>0</v>
      </c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F586" s="210"/>
      <c r="BG586" s="210"/>
      <c r="BH586" s="210"/>
    </row>
    <row r="587" spans="1:60" outlineLevel="3" x14ac:dyDescent="0.2">
      <c r="A587" s="227"/>
      <c r="B587" s="228"/>
      <c r="C587" s="268" t="s">
        <v>931</v>
      </c>
      <c r="D587" s="266"/>
      <c r="E587" s="267">
        <v>1.96</v>
      </c>
      <c r="F587" s="230"/>
      <c r="G587" s="230"/>
      <c r="H587" s="230"/>
      <c r="I587" s="230"/>
      <c r="J587" s="230"/>
      <c r="K587" s="230"/>
      <c r="L587" s="230"/>
      <c r="M587" s="230"/>
      <c r="N587" s="229"/>
      <c r="O587" s="229"/>
      <c r="P587" s="229"/>
      <c r="Q587" s="229"/>
      <c r="R587" s="230"/>
      <c r="S587" s="230"/>
      <c r="T587" s="230"/>
      <c r="U587" s="230"/>
      <c r="V587" s="230"/>
      <c r="W587" s="230"/>
      <c r="X587" s="230"/>
      <c r="Y587" s="230"/>
      <c r="Z587" s="210"/>
      <c r="AA587" s="210"/>
      <c r="AB587" s="210"/>
      <c r="AC587" s="210"/>
      <c r="AD587" s="210"/>
      <c r="AE587" s="210"/>
      <c r="AF587" s="210"/>
      <c r="AG587" s="210" t="s">
        <v>213</v>
      </c>
      <c r="AH587" s="210">
        <v>4</v>
      </c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F587" s="210"/>
      <c r="BG587" s="210"/>
      <c r="BH587" s="210"/>
    </row>
    <row r="588" spans="1:60" outlineLevel="1" x14ac:dyDescent="0.2">
      <c r="A588" s="243">
        <v>176</v>
      </c>
      <c r="B588" s="244" t="s">
        <v>951</v>
      </c>
      <c r="C588" s="256" t="s">
        <v>952</v>
      </c>
      <c r="D588" s="245" t="s">
        <v>293</v>
      </c>
      <c r="E588" s="246">
        <v>9.9510000000000005</v>
      </c>
      <c r="F588" s="247"/>
      <c r="G588" s="248">
        <f>ROUND(E588*F588,2)</f>
        <v>0</v>
      </c>
      <c r="H588" s="231"/>
      <c r="I588" s="230">
        <f>ROUND(E588*H588,2)</f>
        <v>0</v>
      </c>
      <c r="J588" s="231"/>
      <c r="K588" s="230">
        <f>ROUND(E588*J588,2)</f>
        <v>0</v>
      </c>
      <c r="L588" s="230">
        <v>21</v>
      </c>
      <c r="M588" s="230">
        <f>G588*(1+L588/100)</f>
        <v>0</v>
      </c>
      <c r="N588" s="229">
        <v>1.0300000000000001E-3</v>
      </c>
      <c r="O588" s="229">
        <f>ROUND(E588*N588,2)</f>
        <v>0.01</v>
      </c>
      <c r="P588" s="229">
        <v>0</v>
      </c>
      <c r="Q588" s="229">
        <f>ROUND(E588*P588,2)</f>
        <v>0</v>
      </c>
      <c r="R588" s="230"/>
      <c r="S588" s="230" t="s">
        <v>207</v>
      </c>
      <c r="T588" s="230" t="s">
        <v>208</v>
      </c>
      <c r="U588" s="230">
        <v>0.24</v>
      </c>
      <c r="V588" s="230">
        <f>ROUND(E588*U588,2)</f>
        <v>2.39</v>
      </c>
      <c r="W588" s="230"/>
      <c r="X588" s="230" t="s">
        <v>209</v>
      </c>
      <c r="Y588" s="230" t="s">
        <v>210</v>
      </c>
      <c r="Z588" s="210"/>
      <c r="AA588" s="210"/>
      <c r="AB588" s="210"/>
      <c r="AC588" s="210"/>
      <c r="AD588" s="210"/>
      <c r="AE588" s="210"/>
      <c r="AF588" s="210"/>
      <c r="AG588" s="210" t="s">
        <v>211</v>
      </c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</row>
    <row r="589" spans="1:60" outlineLevel="2" x14ac:dyDescent="0.2">
      <c r="A589" s="227"/>
      <c r="B589" s="228"/>
      <c r="C589" s="257" t="s">
        <v>953</v>
      </c>
      <c r="D589" s="232"/>
      <c r="E589" s="233">
        <v>9.3000000000000007</v>
      </c>
      <c r="F589" s="230"/>
      <c r="G589" s="230"/>
      <c r="H589" s="230"/>
      <c r="I589" s="230"/>
      <c r="J589" s="230"/>
      <c r="K589" s="230"/>
      <c r="L589" s="230"/>
      <c r="M589" s="230"/>
      <c r="N589" s="229"/>
      <c r="O589" s="229"/>
      <c r="P589" s="229"/>
      <c r="Q589" s="229"/>
      <c r="R589" s="230"/>
      <c r="S589" s="230"/>
      <c r="T589" s="230"/>
      <c r="U589" s="230"/>
      <c r="V589" s="230"/>
      <c r="W589" s="230"/>
      <c r="X589" s="230"/>
      <c r="Y589" s="230"/>
      <c r="Z589" s="210"/>
      <c r="AA589" s="210"/>
      <c r="AB589" s="210"/>
      <c r="AC589" s="210"/>
      <c r="AD589" s="210"/>
      <c r="AE589" s="210"/>
      <c r="AF589" s="210"/>
      <c r="AG589" s="210" t="s">
        <v>213</v>
      </c>
      <c r="AH589" s="210">
        <v>0</v>
      </c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</row>
    <row r="590" spans="1:60" outlineLevel="3" x14ac:dyDescent="0.2">
      <c r="A590" s="227"/>
      <c r="B590" s="228"/>
      <c r="C590" s="268" t="s">
        <v>931</v>
      </c>
      <c r="D590" s="266"/>
      <c r="E590" s="267">
        <v>0.65100000000000002</v>
      </c>
      <c r="F590" s="230"/>
      <c r="G590" s="230"/>
      <c r="H590" s="230"/>
      <c r="I590" s="230"/>
      <c r="J590" s="230"/>
      <c r="K590" s="230"/>
      <c r="L590" s="230"/>
      <c r="M590" s="230"/>
      <c r="N590" s="229"/>
      <c r="O590" s="229"/>
      <c r="P590" s="229"/>
      <c r="Q590" s="229"/>
      <c r="R590" s="230"/>
      <c r="S590" s="230"/>
      <c r="T590" s="230"/>
      <c r="U590" s="230"/>
      <c r="V590" s="230"/>
      <c r="W590" s="230"/>
      <c r="X590" s="230"/>
      <c r="Y590" s="230"/>
      <c r="Z590" s="210"/>
      <c r="AA590" s="210"/>
      <c r="AB590" s="210"/>
      <c r="AC590" s="210"/>
      <c r="AD590" s="210"/>
      <c r="AE590" s="210"/>
      <c r="AF590" s="210"/>
      <c r="AG590" s="210" t="s">
        <v>213</v>
      </c>
      <c r="AH590" s="210">
        <v>4</v>
      </c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</row>
    <row r="591" spans="1:60" outlineLevel="1" x14ac:dyDescent="0.2">
      <c r="A591" s="249">
        <v>177</v>
      </c>
      <c r="B591" s="250" t="s">
        <v>954</v>
      </c>
      <c r="C591" s="258" t="s">
        <v>955</v>
      </c>
      <c r="D591" s="251" t="s">
        <v>337</v>
      </c>
      <c r="E591" s="252">
        <v>1.8571200000000001</v>
      </c>
      <c r="F591" s="253"/>
      <c r="G591" s="254">
        <f>ROUND(E591*F591,2)</f>
        <v>0</v>
      </c>
      <c r="H591" s="231"/>
      <c r="I591" s="230">
        <f>ROUND(E591*H591,2)</f>
        <v>0</v>
      </c>
      <c r="J591" s="231"/>
      <c r="K591" s="230">
        <f>ROUND(E591*J591,2)</f>
        <v>0</v>
      </c>
      <c r="L591" s="230">
        <v>21</v>
      </c>
      <c r="M591" s="230">
        <f>G591*(1+L591/100)</f>
        <v>0</v>
      </c>
      <c r="N591" s="229">
        <v>0</v>
      </c>
      <c r="O591" s="229">
        <f>ROUND(E591*N591,2)</f>
        <v>0</v>
      </c>
      <c r="P591" s="229">
        <v>0</v>
      </c>
      <c r="Q591" s="229">
        <f>ROUND(E591*P591,2)</f>
        <v>0</v>
      </c>
      <c r="R591" s="230"/>
      <c r="S591" s="230" t="s">
        <v>207</v>
      </c>
      <c r="T591" s="230" t="s">
        <v>208</v>
      </c>
      <c r="U591" s="230">
        <v>4.82</v>
      </c>
      <c r="V591" s="230">
        <f>ROUND(E591*U591,2)</f>
        <v>8.9499999999999993</v>
      </c>
      <c r="W591" s="230"/>
      <c r="X591" s="230" t="s">
        <v>787</v>
      </c>
      <c r="Y591" s="230" t="s">
        <v>210</v>
      </c>
      <c r="Z591" s="210"/>
      <c r="AA591" s="210"/>
      <c r="AB591" s="210"/>
      <c r="AC591" s="210"/>
      <c r="AD591" s="210"/>
      <c r="AE591" s="210"/>
      <c r="AF591" s="210"/>
      <c r="AG591" s="210" t="s">
        <v>788</v>
      </c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</row>
    <row r="592" spans="1:60" x14ac:dyDescent="0.2">
      <c r="A592" s="236" t="s">
        <v>202</v>
      </c>
      <c r="B592" s="237" t="s">
        <v>155</v>
      </c>
      <c r="C592" s="255" t="s">
        <v>156</v>
      </c>
      <c r="D592" s="238"/>
      <c r="E592" s="239"/>
      <c r="F592" s="240"/>
      <c r="G592" s="241">
        <f>SUMIF(AG593:AG635,"&lt;&gt;NOR",G593:G635)</f>
        <v>0</v>
      </c>
      <c r="H592" s="235"/>
      <c r="I592" s="235">
        <f>SUM(I593:I635)</f>
        <v>0</v>
      </c>
      <c r="J592" s="235"/>
      <c r="K592" s="235">
        <f>SUM(K593:K635)</f>
        <v>0</v>
      </c>
      <c r="L592" s="235"/>
      <c r="M592" s="235">
        <f>SUM(M593:M635)</f>
        <v>0</v>
      </c>
      <c r="N592" s="234"/>
      <c r="O592" s="234">
        <f>SUM(O593:O635)</f>
        <v>5.3299999999999992</v>
      </c>
      <c r="P592" s="234"/>
      <c r="Q592" s="234">
        <f>SUM(Q593:Q635)</f>
        <v>0</v>
      </c>
      <c r="R592" s="235"/>
      <c r="S592" s="235"/>
      <c r="T592" s="235"/>
      <c r="U592" s="235"/>
      <c r="V592" s="235">
        <f>SUM(V593:V635)</f>
        <v>28.790000000000003</v>
      </c>
      <c r="W592" s="235"/>
      <c r="X592" s="235"/>
      <c r="Y592" s="235"/>
      <c r="AG592" t="s">
        <v>203</v>
      </c>
    </row>
    <row r="593" spans="1:60" outlineLevel="1" x14ac:dyDescent="0.2">
      <c r="A593" s="249">
        <v>178</v>
      </c>
      <c r="B593" s="250" t="s">
        <v>956</v>
      </c>
      <c r="C593" s="258" t="s">
        <v>957</v>
      </c>
      <c r="D593" s="251" t="s">
        <v>260</v>
      </c>
      <c r="E593" s="252">
        <v>1</v>
      </c>
      <c r="F593" s="253"/>
      <c r="G593" s="254">
        <f>ROUND(E593*F593,2)</f>
        <v>0</v>
      </c>
      <c r="H593" s="231"/>
      <c r="I593" s="230">
        <f>ROUND(E593*H593,2)</f>
        <v>0</v>
      </c>
      <c r="J593" s="231"/>
      <c r="K593" s="230">
        <f>ROUND(E593*J593,2)</f>
        <v>0</v>
      </c>
      <c r="L593" s="230">
        <v>21</v>
      </c>
      <c r="M593" s="230">
        <f>G593*(1+L593/100)</f>
        <v>0</v>
      </c>
      <c r="N593" s="229">
        <v>6.6299999999999996E-3</v>
      </c>
      <c r="O593" s="229">
        <f>ROUND(E593*N593,2)</f>
        <v>0.01</v>
      </c>
      <c r="P593" s="229">
        <v>0</v>
      </c>
      <c r="Q593" s="229">
        <f>ROUND(E593*P593,2)</f>
        <v>0</v>
      </c>
      <c r="R593" s="230"/>
      <c r="S593" s="230" t="s">
        <v>511</v>
      </c>
      <c r="T593" s="230" t="s">
        <v>512</v>
      </c>
      <c r="U593" s="230">
        <v>0.28000000000000003</v>
      </c>
      <c r="V593" s="230">
        <f>ROUND(E593*U593,2)</f>
        <v>0.28000000000000003</v>
      </c>
      <c r="W593" s="230"/>
      <c r="X593" s="230" t="s">
        <v>209</v>
      </c>
      <c r="Y593" s="230" t="s">
        <v>210</v>
      </c>
      <c r="Z593" s="210"/>
      <c r="AA593" s="210"/>
      <c r="AB593" s="210"/>
      <c r="AC593" s="210"/>
      <c r="AD593" s="210"/>
      <c r="AE593" s="210"/>
      <c r="AF593" s="210"/>
      <c r="AG593" s="210" t="s">
        <v>211</v>
      </c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</row>
    <row r="594" spans="1:60" ht="22.5" outlineLevel="1" x14ac:dyDescent="0.2">
      <c r="A594" s="243">
        <v>179</v>
      </c>
      <c r="B594" s="244" t="s">
        <v>958</v>
      </c>
      <c r="C594" s="256" t="s">
        <v>959</v>
      </c>
      <c r="D594" s="245" t="s">
        <v>260</v>
      </c>
      <c r="E594" s="246">
        <v>16</v>
      </c>
      <c r="F594" s="247"/>
      <c r="G594" s="248">
        <f>ROUND(E594*F594,2)</f>
        <v>0</v>
      </c>
      <c r="H594" s="231"/>
      <c r="I594" s="230">
        <f>ROUND(E594*H594,2)</f>
        <v>0</v>
      </c>
      <c r="J594" s="231"/>
      <c r="K594" s="230">
        <f>ROUND(E594*J594,2)</f>
        <v>0</v>
      </c>
      <c r="L594" s="230">
        <v>21</v>
      </c>
      <c r="M594" s="230">
        <f>G594*(1+L594/100)</f>
        <v>0</v>
      </c>
      <c r="N594" s="229">
        <v>0.18293999999999999</v>
      </c>
      <c r="O594" s="229">
        <f>ROUND(E594*N594,2)</f>
        <v>2.93</v>
      </c>
      <c r="P594" s="229">
        <v>0</v>
      </c>
      <c r="Q594" s="229">
        <f>ROUND(E594*P594,2)</f>
        <v>0</v>
      </c>
      <c r="R594" s="230"/>
      <c r="S594" s="230" t="s">
        <v>511</v>
      </c>
      <c r="T594" s="230" t="s">
        <v>512</v>
      </c>
      <c r="U594" s="230">
        <v>0</v>
      </c>
      <c r="V594" s="230">
        <f>ROUND(E594*U594,2)</f>
        <v>0</v>
      </c>
      <c r="W594" s="230"/>
      <c r="X594" s="230" t="s">
        <v>465</v>
      </c>
      <c r="Y594" s="230" t="s">
        <v>210</v>
      </c>
      <c r="Z594" s="210"/>
      <c r="AA594" s="210"/>
      <c r="AB594" s="210"/>
      <c r="AC594" s="210"/>
      <c r="AD594" s="210"/>
      <c r="AE594" s="210"/>
      <c r="AF594" s="210"/>
      <c r="AG594" s="210" t="s">
        <v>466</v>
      </c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</row>
    <row r="595" spans="1:60" outlineLevel="2" x14ac:dyDescent="0.2">
      <c r="A595" s="227"/>
      <c r="B595" s="228"/>
      <c r="C595" s="257" t="s">
        <v>960</v>
      </c>
      <c r="D595" s="232"/>
      <c r="E595" s="233">
        <v>14</v>
      </c>
      <c r="F595" s="230"/>
      <c r="G595" s="230"/>
      <c r="H595" s="230"/>
      <c r="I595" s="230"/>
      <c r="J595" s="230"/>
      <c r="K595" s="230"/>
      <c r="L595" s="230"/>
      <c r="M595" s="230"/>
      <c r="N595" s="229"/>
      <c r="O595" s="229"/>
      <c r="P595" s="229"/>
      <c r="Q595" s="229"/>
      <c r="R595" s="230"/>
      <c r="S595" s="230"/>
      <c r="T595" s="230"/>
      <c r="U595" s="230"/>
      <c r="V595" s="230"/>
      <c r="W595" s="230"/>
      <c r="X595" s="230"/>
      <c r="Y595" s="230"/>
      <c r="Z595" s="210"/>
      <c r="AA595" s="210"/>
      <c r="AB595" s="210"/>
      <c r="AC595" s="210"/>
      <c r="AD595" s="210"/>
      <c r="AE595" s="210"/>
      <c r="AF595" s="210"/>
      <c r="AG595" s="210" t="s">
        <v>213</v>
      </c>
      <c r="AH595" s="210">
        <v>0</v>
      </c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</row>
    <row r="596" spans="1:60" outlineLevel="3" x14ac:dyDescent="0.2">
      <c r="A596" s="227"/>
      <c r="B596" s="228"/>
      <c r="C596" s="257" t="s">
        <v>961</v>
      </c>
      <c r="D596" s="232"/>
      <c r="E596" s="233">
        <v>2</v>
      </c>
      <c r="F596" s="230"/>
      <c r="G596" s="230"/>
      <c r="H596" s="230"/>
      <c r="I596" s="230"/>
      <c r="J596" s="230"/>
      <c r="K596" s="230"/>
      <c r="L596" s="230"/>
      <c r="M596" s="230"/>
      <c r="N596" s="229"/>
      <c r="O596" s="229"/>
      <c r="P596" s="229"/>
      <c r="Q596" s="229"/>
      <c r="R596" s="230"/>
      <c r="S596" s="230"/>
      <c r="T596" s="230"/>
      <c r="U596" s="230"/>
      <c r="V596" s="230"/>
      <c r="W596" s="230"/>
      <c r="X596" s="230"/>
      <c r="Y596" s="230"/>
      <c r="Z596" s="210"/>
      <c r="AA596" s="210"/>
      <c r="AB596" s="210"/>
      <c r="AC596" s="210"/>
      <c r="AD596" s="210"/>
      <c r="AE596" s="210"/>
      <c r="AF596" s="210"/>
      <c r="AG596" s="210" t="s">
        <v>213</v>
      </c>
      <c r="AH596" s="210">
        <v>0</v>
      </c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</row>
    <row r="597" spans="1:60" ht="22.5" outlineLevel="1" x14ac:dyDescent="0.2">
      <c r="A597" s="243">
        <v>180</v>
      </c>
      <c r="B597" s="244" t="s">
        <v>962</v>
      </c>
      <c r="C597" s="256" t="s">
        <v>963</v>
      </c>
      <c r="D597" s="245" t="s">
        <v>260</v>
      </c>
      <c r="E597" s="246">
        <v>4</v>
      </c>
      <c r="F597" s="247"/>
      <c r="G597" s="248">
        <f>ROUND(E597*F597,2)</f>
        <v>0</v>
      </c>
      <c r="H597" s="231"/>
      <c r="I597" s="230">
        <f>ROUND(E597*H597,2)</f>
        <v>0</v>
      </c>
      <c r="J597" s="231"/>
      <c r="K597" s="230">
        <f>ROUND(E597*J597,2)</f>
        <v>0</v>
      </c>
      <c r="L597" s="230">
        <v>21</v>
      </c>
      <c r="M597" s="230">
        <f>G597*(1+L597/100)</f>
        <v>0</v>
      </c>
      <c r="N597" s="229">
        <v>0.18528</v>
      </c>
      <c r="O597" s="229">
        <f>ROUND(E597*N597,2)</f>
        <v>0.74</v>
      </c>
      <c r="P597" s="229">
        <v>0</v>
      </c>
      <c r="Q597" s="229">
        <f>ROUND(E597*P597,2)</f>
        <v>0</v>
      </c>
      <c r="R597" s="230"/>
      <c r="S597" s="230" t="s">
        <v>511</v>
      </c>
      <c r="T597" s="230" t="s">
        <v>512</v>
      </c>
      <c r="U597" s="230">
        <v>0</v>
      </c>
      <c r="V597" s="230">
        <f>ROUND(E597*U597,2)</f>
        <v>0</v>
      </c>
      <c r="W597" s="230"/>
      <c r="X597" s="230" t="s">
        <v>465</v>
      </c>
      <c r="Y597" s="230" t="s">
        <v>210</v>
      </c>
      <c r="Z597" s="210"/>
      <c r="AA597" s="210"/>
      <c r="AB597" s="210"/>
      <c r="AC597" s="210"/>
      <c r="AD597" s="210"/>
      <c r="AE597" s="210"/>
      <c r="AF597" s="210"/>
      <c r="AG597" s="210" t="s">
        <v>466</v>
      </c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</row>
    <row r="598" spans="1:60" outlineLevel="2" x14ac:dyDescent="0.2">
      <c r="A598" s="227"/>
      <c r="B598" s="228"/>
      <c r="C598" s="257" t="s">
        <v>964</v>
      </c>
      <c r="D598" s="232"/>
      <c r="E598" s="233">
        <v>2</v>
      </c>
      <c r="F598" s="230"/>
      <c r="G598" s="230"/>
      <c r="H598" s="230"/>
      <c r="I598" s="230"/>
      <c r="J598" s="230"/>
      <c r="K598" s="230"/>
      <c r="L598" s="230"/>
      <c r="M598" s="230"/>
      <c r="N598" s="229"/>
      <c r="O598" s="229"/>
      <c r="P598" s="229"/>
      <c r="Q598" s="229"/>
      <c r="R598" s="230"/>
      <c r="S598" s="230"/>
      <c r="T598" s="230"/>
      <c r="U598" s="230"/>
      <c r="V598" s="230"/>
      <c r="W598" s="230"/>
      <c r="X598" s="230"/>
      <c r="Y598" s="230"/>
      <c r="Z598" s="210"/>
      <c r="AA598" s="210"/>
      <c r="AB598" s="210"/>
      <c r="AC598" s="210"/>
      <c r="AD598" s="210"/>
      <c r="AE598" s="210"/>
      <c r="AF598" s="210"/>
      <c r="AG598" s="210" t="s">
        <v>213</v>
      </c>
      <c r="AH598" s="210">
        <v>0</v>
      </c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</row>
    <row r="599" spans="1:60" outlineLevel="3" x14ac:dyDescent="0.2">
      <c r="A599" s="227"/>
      <c r="B599" s="228"/>
      <c r="C599" s="257" t="s">
        <v>965</v>
      </c>
      <c r="D599" s="232"/>
      <c r="E599" s="233">
        <v>1</v>
      </c>
      <c r="F599" s="230"/>
      <c r="G599" s="230"/>
      <c r="H599" s="230"/>
      <c r="I599" s="230"/>
      <c r="J599" s="230"/>
      <c r="K599" s="230"/>
      <c r="L599" s="230"/>
      <c r="M599" s="230"/>
      <c r="N599" s="229"/>
      <c r="O599" s="229"/>
      <c r="P599" s="229"/>
      <c r="Q599" s="229"/>
      <c r="R599" s="230"/>
      <c r="S599" s="230"/>
      <c r="T599" s="230"/>
      <c r="U599" s="230"/>
      <c r="V599" s="230"/>
      <c r="W599" s="230"/>
      <c r="X599" s="230"/>
      <c r="Y599" s="230"/>
      <c r="Z599" s="210"/>
      <c r="AA599" s="210"/>
      <c r="AB599" s="210"/>
      <c r="AC599" s="210"/>
      <c r="AD599" s="210"/>
      <c r="AE599" s="210"/>
      <c r="AF599" s="210"/>
      <c r="AG599" s="210" t="s">
        <v>213</v>
      </c>
      <c r="AH599" s="210">
        <v>0</v>
      </c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</row>
    <row r="600" spans="1:60" outlineLevel="3" x14ac:dyDescent="0.2">
      <c r="A600" s="227"/>
      <c r="B600" s="228"/>
      <c r="C600" s="257" t="s">
        <v>966</v>
      </c>
      <c r="D600" s="232"/>
      <c r="E600" s="233">
        <v>1</v>
      </c>
      <c r="F600" s="230"/>
      <c r="G600" s="230"/>
      <c r="H600" s="230"/>
      <c r="I600" s="230"/>
      <c r="J600" s="230"/>
      <c r="K600" s="230"/>
      <c r="L600" s="230"/>
      <c r="M600" s="230"/>
      <c r="N600" s="229"/>
      <c r="O600" s="229"/>
      <c r="P600" s="229"/>
      <c r="Q600" s="229"/>
      <c r="R600" s="230"/>
      <c r="S600" s="230"/>
      <c r="T600" s="230"/>
      <c r="U600" s="230"/>
      <c r="V600" s="230"/>
      <c r="W600" s="230"/>
      <c r="X600" s="230"/>
      <c r="Y600" s="230"/>
      <c r="Z600" s="210"/>
      <c r="AA600" s="210"/>
      <c r="AB600" s="210"/>
      <c r="AC600" s="210"/>
      <c r="AD600" s="210"/>
      <c r="AE600" s="210"/>
      <c r="AF600" s="210"/>
      <c r="AG600" s="210" t="s">
        <v>213</v>
      </c>
      <c r="AH600" s="210">
        <v>0</v>
      </c>
      <c r="AI600" s="210"/>
      <c r="AJ600" s="210"/>
      <c r="AK600" s="210"/>
      <c r="AL600" s="210"/>
      <c r="AM600" s="210"/>
      <c r="AN600" s="210"/>
      <c r="AO600" s="210"/>
      <c r="AP600" s="210"/>
      <c r="AQ600" s="210"/>
      <c r="AR600" s="210"/>
      <c r="AS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F600" s="210"/>
      <c r="BG600" s="210"/>
      <c r="BH600" s="210"/>
    </row>
    <row r="601" spans="1:60" outlineLevel="1" x14ac:dyDescent="0.2">
      <c r="A601" s="243">
        <v>181</v>
      </c>
      <c r="B601" s="244" t="s">
        <v>967</v>
      </c>
      <c r="C601" s="256" t="s">
        <v>968</v>
      </c>
      <c r="D601" s="245" t="s">
        <v>260</v>
      </c>
      <c r="E601" s="246">
        <v>8</v>
      </c>
      <c r="F601" s="247"/>
      <c r="G601" s="248">
        <f>ROUND(E601*F601,2)</f>
        <v>0</v>
      </c>
      <c r="H601" s="231"/>
      <c r="I601" s="230">
        <f>ROUND(E601*H601,2)</f>
        <v>0</v>
      </c>
      <c r="J601" s="231"/>
      <c r="K601" s="230">
        <f>ROUND(E601*J601,2)</f>
        <v>0</v>
      </c>
      <c r="L601" s="230">
        <v>21</v>
      </c>
      <c r="M601" s="230">
        <f>G601*(1+L601/100)</f>
        <v>0</v>
      </c>
      <c r="N601" s="229">
        <v>1.6800000000000001E-3</v>
      </c>
      <c r="O601" s="229">
        <f>ROUND(E601*N601,2)</f>
        <v>0.01</v>
      </c>
      <c r="P601" s="229">
        <v>0</v>
      </c>
      <c r="Q601" s="229">
        <f>ROUND(E601*P601,2)</f>
        <v>0</v>
      </c>
      <c r="R601" s="230"/>
      <c r="S601" s="230" t="s">
        <v>511</v>
      </c>
      <c r="T601" s="230" t="s">
        <v>512</v>
      </c>
      <c r="U601" s="230">
        <v>3.1</v>
      </c>
      <c r="V601" s="230">
        <f>ROUND(E601*U601,2)</f>
        <v>24.8</v>
      </c>
      <c r="W601" s="230"/>
      <c r="X601" s="230" t="s">
        <v>209</v>
      </c>
      <c r="Y601" s="230" t="s">
        <v>210</v>
      </c>
      <c r="Z601" s="210"/>
      <c r="AA601" s="210"/>
      <c r="AB601" s="210"/>
      <c r="AC601" s="210"/>
      <c r="AD601" s="210"/>
      <c r="AE601" s="210"/>
      <c r="AF601" s="210"/>
      <c r="AG601" s="210" t="s">
        <v>211</v>
      </c>
      <c r="AH601" s="210"/>
      <c r="AI601" s="210"/>
      <c r="AJ601" s="210"/>
      <c r="AK601" s="210"/>
      <c r="AL601" s="210"/>
      <c r="AM601" s="210"/>
      <c r="AN601" s="210"/>
      <c r="AO601" s="210"/>
      <c r="AP601" s="210"/>
      <c r="AQ601" s="210"/>
      <c r="AR601" s="210"/>
      <c r="AS601" s="210"/>
      <c r="AT601" s="210"/>
      <c r="AU601" s="210"/>
      <c r="AV601" s="210"/>
      <c r="AW601" s="210"/>
      <c r="AX601" s="210"/>
      <c r="AY601" s="210"/>
      <c r="AZ601" s="210"/>
      <c r="BA601" s="210"/>
      <c r="BB601" s="210"/>
      <c r="BC601" s="210"/>
      <c r="BD601" s="210"/>
      <c r="BE601" s="210"/>
      <c r="BF601" s="210"/>
      <c r="BG601" s="210"/>
      <c r="BH601" s="210"/>
    </row>
    <row r="602" spans="1:60" outlineLevel="2" x14ac:dyDescent="0.2">
      <c r="A602" s="227"/>
      <c r="B602" s="228"/>
      <c r="C602" s="257" t="s">
        <v>969</v>
      </c>
      <c r="D602" s="232"/>
      <c r="E602" s="233">
        <v>2</v>
      </c>
      <c r="F602" s="230"/>
      <c r="G602" s="230"/>
      <c r="H602" s="230"/>
      <c r="I602" s="230"/>
      <c r="J602" s="230"/>
      <c r="K602" s="230"/>
      <c r="L602" s="230"/>
      <c r="M602" s="230"/>
      <c r="N602" s="229"/>
      <c r="O602" s="229"/>
      <c r="P602" s="229"/>
      <c r="Q602" s="229"/>
      <c r="R602" s="230"/>
      <c r="S602" s="230"/>
      <c r="T602" s="230"/>
      <c r="U602" s="230"/>
      <c r="V602" s="230"/>
      <c r="W602" s="230"/>
      <c r="X602" s="230"/>
      <c r="Y602" s="230"/>
      <c r="Z602" s="210"/>
      <c r="AA602" s="210"/>
      <c r="AB602" s="210"/>
      <c r="AC602" s="210"/>
      <c r="AD602" s="210"/>
      <c r="AE602" s="210"/>
      <c r="AF602" s="210"/>
      <c r="AG602" s="210" t="s">
        <v>213</v>
      </c>
      <c r="AH602" s="210">
        <v>0</v>
      </c>
      <c r="AI602" s="210"/>
      <c r="AJ602" s="210"/>
      <c r="AK602" s="210"/>
      <c r="AL602" s="210"/>
      <c r="AM602" s="210"/>
      <c r="AN602" s="210"/>
      <c r="AO602" s="210"/>
      <c r="AP602" s="210"/>
      <c r="AQ602" s="210"/>
      <c r="AR602" s="210"/>
      <c r="AS602" s="210"/>
      <c r="AT602" s="210"/>
      <c r="AU602" s="210"/>
      <c r="AV602" s="210"/>
      <c r="AW602" s="210"/>
      <c r="AX602" s="210"/>
      <c r="AY602" s="210"/>
      <c r="AZ602" s="210"/>
      <c r="BA602" s="210"/>
      <c r="BB602" s="210"/>
      <c r="BC602" s="210"/>
      <c r="BD602" s="210"/>
      <c r="BE602" s="210"/>
      <c r="BF602" s="210"/>
      <c r="BG602" s="210"/>
      <c r="BH602" s="210"/>
    </row>
    <row r="603" spans="1:60" outlineLevel="3" x14ac:dyDescent="0.2">
      <c r="A603" s="227"/>
      <c r="B603" s="228"/>
      <c r="C603" s="257" t="s">
        <v>970</v>
      </c>
      <c r="D603" s="232"/>
      <c r="E603" s="233">
        <v>1</v>
      </c>
      <c r="F603" s="230"/>
      <c r="G603" s="230"/>
      <c r="H603" s="230"/>
      <c r="I603" s="230"/>
      <c r="J603" s="230"/>
      <c r="K603" s="230"/>
      <c r="L603" s="230"/>
      <c r="M603" s="230"/>
      <c r="N603" s="229"/>
      <c r="O603" s="229"/>
      <c r="P603" s="229"/>
      <c r="Q603" s="229"/>
      <c r="R603" s="230"/>
      <c r="S603" s="230"/>
      <c r="T603" s="230"/>
      <c r="U603" s="230"/>
      <c r="V603" s="230"/>
      <c r="W603" s="230"/>
      <c r="X603" s="230"/>
      <c r="Y603" s="230"/>
      <c r="Z603" s="210"/>
      <c r="AA603" s="210"/>
      <c r="AB603" s="210"/>
      <c r="AC603" s="210"/>
      <c r="AD603" s="210"/>
      <c r="AE603" s="210"/>
      <c r="AF603" s="210"/>
      <c r="AG603" s="210" t="s">
        <v>213</v>
      </c>
      <c r="AH603" s="210">
        <v>0</v>
      </c>
      <c r="AI603" s="210"/>
      <c r="AJ603" s="210"/>
      <c r="AK603" s="210"/>
      <c r="AL603" s="210"/>
      <c r="AM603" s="210"/>
      <c r="AN603" s="210"/>
      <c r="AO603" s="210"/>
      <c r="AP603" s="210"/>
      <c r="AQ603" s="210"/>
      <c r="AR603" s="210"/>
      <c r="AS603" s="210"/>
      <c r="AT603" s="210"/>
      <c r="AU603" s="210"/>
      <c r="AV603" s="210"/>
      <c r="AW603" s="210"/>
      <c r="AX603" s="210"/>
      <c r="AY603" s="210"/>
      <c r="AZ603" s="210"/>
      <c r="BA603" s="210"/>
      <c r="BB603" s="210"/>
      <c r="BC603" s="210"/>
      <c r="BD603" s="210"/>
      <c r="BE603" s="210"/>
      <c r="BF603" s="210"/>
      <c r="BG603" s="210"/>
      <c r="BH603" s="210"/>
    </row>
    <row r="604" spans="1:60" outlineLevel="3" x14ac:dyDescent="0.2">
      <c r="A604" s="227"/>
      <c r="B604" s="228"/>
      <c r="C604" s="257" t="s">
        <v>971</v>
      </c>
      <c r="D604" s="232"/>
      <c r="E604" s="233">
        <v>1</v>
      </c>
      <c r="F604" s="230"/>
      <c r="G604" s="230"/>
      <c r="H604" s="230"/>
      <c r="I604" s="230"/>
      <c r="J604" s="230"/>
      <c r="K604" s="230"/>
      <c r="L604" s="230"/>
      <c r="M604" s="230"/>
      <c r="N604" s="229"/>
      <c r="O604" s="229"/>
      <c r="P604" s="229"/>
      <c r="Q604" s="229"/>
      <c r="R604" s="230"/>
      <c r="S604" s="230"/>
      <c r="T604" s="230"/>
      <c r="U604" s="230"/>
      <c r="V604" s="230"/>
      <c r="W604" s="230"/>
      <c r="X604" s="230"/>
      <c r="Y604" s="230"/>
      <c r="Z604" s="210"/>
      <c r="AA604" s="210"/>
      <c r="AB604" s="210"/>
      <c r="AC604" s="210"/>
      <c r="AD604" s="210"/>
      <c r="AE604" s="210"/>
      <c r="AF604" s="210"/>
      <c r="AG604" s="210" t="s">
        <v>213</v>
      </c>
      <c r="AH604" s="210">
        <v>0</v>
      </c>
      <c r="AI604" s="210"/>
      <c r="AJ604" s="210"/>
      <c r="AK604" s="210"/>
      <c r="AL604" s="210"/>
      <c r="AM604" s="210"/>
      <c r="AN604" s="210"/>
      <c r="AO604" s="210"/>
      <c r="AP604" s="210"/>
      <c r="AQ604" s="210"/>
      <c r="AR604" s="210"/>
      <c r="AS604" s="210"/>
      <c r="AT604" s="210"/>
      <c r="AU604" s="210"/>
      <c r="AV604" s="210"/>
      <c r="AW604" s="210"/>
      <c r="AX604" s="210"/>
      <c r="AY604" s="210"/>
      <c r="AZ604" s="210"/>
      <c r="BA604" s="210"/>
      <c r="BB604" s="210"/>
      <c r="BC604" s="210"/>
      <c r="BD604" s="210"/>
      <c r="BE604" s="210"/>
      <c r="BF604" s="210"/>
      <c r="BG604" s="210"/>
      <c r="BH604" s="210"/>
    </row>
    <row r="605" spans="1:60" outlineLevel="3" x14ac:dyDescent="0.2">
      <c r="A605" s="227"/>
      <c r="B605" s="228"/>
      <c r="C605" s="257" t="s">
        <v>972</v>
      </c>
      <c r="D605" s="232"/>
      <c r="E605" s="233">
        <v>1</v>
      </c>
      <c r="F605" s="230"/>
      <c r="G605" s="230"/>
      <c r="H605" s="230"/>
      <c r="I605" s="230"/>
      <c r="J605" s="230"/>
      <c r="K605" s="230"/>
      <c r="L605" s="230"/>
      <c r="M605" s="230"/>
      <c r="N605" s="229"/>
      <c r="O605" s="229"/>
      <c r="P605" s="229"/>
      <c r="Q605" s="229"/>
      <c r="R605" s="230"/>
      <c r="S605" s="230"/>
      <c r="T605" s="230"/>
      <c r="U605" s="230"/>
      <c r="V605" s="230"/>
      <c r="W605" s="230"/>
      <c r="X605" s="230"/>
      <c r="Y605" s="230"/>
      <c r="Z605" s="210"/>
      <c r="AA605" s="210"/>
      <c r="AB605" s="210"/>
      <c r="AC605" s="210"/>
      <c r="AD605" s="210"/>
      <c r="AE605" s="210"/>
      <c r="AF605" s="210"/>
      <c r="AG605" s="210" t="s">
        <v>213</v>
      </c>
      <c r="AH605" s="210">
        <v>0</v>
      </c>
      <c r="AI605" s="210"/>
      <c r="AJ605" s="210"/>
      <c r="AK605" s="210"/>
      <c r="AL605" s="210"/>
      <c r="AM605" s="210"/>
      <c r="AN605" s="210"/>
      <c r="AO605" s="210"/>
      <c r="AP605" s="210"/>
      <c r="AQ605" s="210"/>
      <c r="AR605" s="210"/>
      <c r="AS605" s="210"/>
      <c r="AT605" s="210"/>
      <c r="AU605" s="210"/>
      <c r="AV605" s="210"/>
      <c r="AW605" s="210"/>
      <c r="AX605" s="210"/>
      <c r="AY605" s="210"/>
      <c r="AZ605" s="210"/>
      <c r="BA605" s="210"/>
      <c r="BB605" s="210"/>
      <c r="BC605" s="210"/>
      <c r="BD605" s="210"/>
      <c r="BE605" s="210"/>
      <c r="BF605" s="210"/>
      <c r="BG605" s="210"/>
      <c r="BH605" s="210"/>
    </row>
    <row r="606" spans="1:60" outlineLevel="3" x14ac:dyDescent="0.2">
      <c r="A606" s="227"/>
      <c r="B606" s="228"/>
      <c r="C606" s="257" t="s">
        <v>973</v>
      </c>
      <c r="D606" s="232"/>
      <c r="E606" s="233">
        <v>1</v>
      </c>
      <c r="F606" s="230"/>
      <c r="G606" s="230"/>
      <c r="H606" s="230"/>
      <c r="I606" s="230"/>
      <c r="J606" s="230"/>
      <c r="K606" s="230"/>
      <c r="L606" s="230"/>
      <c r="M606" s="230"/>
      <c r="N606" s="229"/>
      <c r="O606" s="229"/>
      <c r="P606" s="229"/>
      <c r="Q606" s="229"/>
      <c r="R606" s="230"/>
      <c r="S606" s="230"/>
      <c r="T606" s="230"/>
      <c r="U606" s="230"/>
      <c r="V606" s="230"/>
      <c r="W606" s="230"/>
      <c r="X606" s="230"/>
      <c r="Y606" s="230"/>
      <c r="Z606" s="210"/>
      <c r="AA606" s="210"/>
      <c r="AB606" s="210"/>
      <c r="AC606" s="210"/>
      <c r="AD606" s="210"/>
      <c r="AE606" s="210"/>
      <c r="AF606" s="210"/>
      <c r="AG606" s="210" t="s">
        <v>213</v>
      </c>
      <c r="AH606" s="210">
        <v>0</v>
      </c>
      <c r="AI606" s="210"/>
      <c r="AJ606" s="210"/>
      <c r="AK606" s="210"/>
      <c r="AL606" s="210"/>
      <c r="AM606" s="210"/>
      <c r="AN606" s="210"/>
      <c r="AO606" s="210"/>
      <c r="AP606" s="210"/>
      <c r="AQ606" s="210"/>
      <c r="AR606" s="210"/>
      <c r="AS606" s="210"/>
      <c r="AT606" s="210"/>
      <c r="AU606" s="210"/>
      <c r="AV606" s="210"/>
      <c r="AW606" s="210"/>
      <c r="AX606" s="210"/>
      <c r="AY606" s="210"/>
      <c r="AZ606" s="210"/>
      <c r="BA606" s="210"/>
      <c r="BB606" s="210"/>
      <c r="BC606" s="210"/>
      <c r="BD606" s="210"/>
      <c r="BE606" s="210"/>
      <c r="BF606" s="210"/>
      <c r="BG606" s="210"/>
      <c r="BH606" s="210"/>
    </row>
    <row r="607" spans="1:60" outlineLevel="3" x14ac:dyDescent="0.2">
      <c r="A607" s="227"/>
      <c r="B607" s="228"/>
      <c r="C607" s="257" t="s">
        <v>974</v>
      </c>
      <c r="D607" s="232"/>
      <c r="E607" s="233">
        <v>2</v>
      </c>
      <c r="F607" s="230"/>
      <c r="G607" s="230"/>
      <c r="H607" s="230"/>
      <c r="I607" s="230"/>
      <c r="J607" s="230"/>
      <c r="K607" s="230"/>
      <c r="L607" s="230"/>
      <c r="M607" s="230"/>
      <c r="N607" s="229"/>
      <c r="O607" s="229"/>
      <c r="P607" s="229"/>
      <c r="Q607" s="229"/>
      <c r="R607" s="230"/>
      <c r="S607" s="230"/>
      <c r="T607" s="230"/>
      <c r="U607" s="230"/>
      <c r="V607" s="230"/>
      <c r="W607" s="230"/>
      <c r="X607" s="230"/>
      <c r="Y607" s="230"/>
      <c r="Z607" s="210"/>
      <c r="AA607" s="210"/>
      <c r="AB607" s="210"/>
      <c r="AC607" s="210"/>
      <c r="AD607" s="210"/>
      <c r="AE607" s="210"/>
      <c r="AF607" s="210"/>
      <c r="AG607" s="210" t="s">
        <v>213</v>
      </c>
      <c r="AH607" s="210">
        <v>0</v>
      </c>
      <c r="AI607" s="210"/>
      <c r="AJ607" s="210"/>
      <c r="AK607" s="210"/>
      <c r="AL607" s="210"/>
      <c r="AM607" s="210"/>
      <c r="AN607" s="210"/>
      <c r="AO607" s="210"/>
      <c r="AP607" s="210"/>
      <c r="AQ607" s="210"/>
      <c r="AR607" s="210"/>
      <c r="AS607" s="210"/>
      <c r="AT607" s="210"/>
      <c r="AU607" s="210"/>
      <c r="AV607" s="210"/>
      <c r="AW607" s="210"/>
      <c r="AX607" s="210"/>
      <c r="AY607" s="210"/>
      <c r="AZ607" s="210"/>
      <c r="BA607" s="210"/>
      <c r="BB607" s="210"/>
      <c r="BC607" s="210"/>
      <c r="BD607" s="210"/>
      <c r="BE607" s="210"/>
      <c r="BF607" s="210"/>
      <c r="BG607" s="210"/>
      <c r="BH607" s="210"/>
    </row>
    <row r="608" spans="1:60" outlineLevel="1" x14ac:dyDescent="0.2">
      <c r="A608" s="243">
        <v>182</v>
      </c>
      <c r="B608" s="244" t="s">
        <v>975</v>
      </c>
      <c r="C608" s="256" t="s">
        <v>976</v>
      </c>
      <c r="D608" s="245" t="s">
        <v>260</v>
      </c>
      <c r="E608" s="246">
        <v>2</v>
      </c>
      <c r="F608" s="247"/>
      <c r="G608" s="248">
        <f>ROUND(E608*F608,2)</f>
        <v>0</v>
      </c>
      <c r="H608" s="231"/>
      <c r="I608" s="230">
        <f>ROUND(E608*H608,2)</f>
        <v>0</v>
      </c>
      <c r="J608" s="231"/>
      <c r="K608" s="230">
        <f>ROUND(E608*J608,2)</f>
        <v>0</v>
      </c>
      <c r="L608" s="230">
        <v>21</v>
      </c>
      <c r="M608" s="230">
        <f>G608*(1+L608/100)</f>
        <v>0</v>
      </c>
      <c r="N608" s="229">
        <v>6.6000000000000003E-2</v>
      </c>
      <c r="O608" s="229">
        <f>ROUND(E608*N608,2)</f>
        <v>0.13</v>
      </c>
      <c r="P608" s="229">
        <v>0</v>
      </c>
      <c r="Q608" s="229">
        <f>ROUND(E608*P608,2)</f>
        <v>0</v>
      </c>
      <c r="R608" s="230"/>
      <c r="S608" s="230" t="s">
        <v>511</v>
      </c>
      <c r="T608" s="230" t="s">
        <v>512</v>
      </c>
      <c r="U608" s="230">
        <v>0</v>
      </c>
      <c r="V608" s="230">
        <f>ROUND(E608*U608,2)</f>
        <v>0</v>
      </c>
      <c r="W608" s="230"/>
      <c r="X608" s="230" t="s">
        <v>416</v>
      </c>
      <c r="Y608" s="230" t="s">
        <v>210</v>
      </c>
      <c r="Z608" s="210"/>
      <c r="AA608" s="210"/>
      <c r="AB608" s="210"/>
      <c r="AC608" s="210"/>
      <c r="AD608" s="210"/>
      <c r="AE608" s="210"/>
      <c r="AF608" s="210"/>
      <c r="AG608" s="210" t="s">
        <v>417</v>
      </c>
      <c r="AH608" s="210"/>
      <c r="AI608" s="210"/>
      <c r="AJ608" s="210"/>
      <c r="AK608" s="210"/>
      <c r="AL608" s="210"/>
      <c r="AM608" s="210"/>
      <c r="AN608" s="210"/>
      <c r="AO608" s="210"/>
      <c r="AP608" s="210"/>
      <c r="AQ608" s="210"/>
      <c r="AR608" s="210"/>
      <c r="AS608" s="210"/>
      <c r="AT608" s="210"/>
      <c r="AU608" s="210"/>
      <c r="AV608" s="210"/>
      <c r="AW608" s="210"/>
      <c r="AX608" s="210"/>
      <c r="AY608" s="210"/>
      <c r="AZ608" s="210"/>
      <c r="BA608" s="210"/>
      <c r="BB608" s="210"/>
      <c r="BC608" s="210"/>
      <c r="BD608" s="210"/>
      <c r="BE608" s="210"/>
      <c r="BF608" s="210"/>
      <c r="BG608" s="210"/>
      <c r="BH608" s="210"/>
    </row>
    <row r="609" spans="1:60" outlineLevel="2" x14ac:dyDescent="0.2">
      <c r="A609" s="227"/>
      <c r="B609" s="228"/>
      <c r="C609" s="257" t="s">
        <v>969</v>
      </c>
      <c r="D609" s="232"/>
      <c r="E609" s="233">
        <v>2</v>
      </c>
      <c r="F609" s="230"/>
      <c r="G609" s="230"/>
      <c r="H609" s="230"/>
      <c r="I609" s="230"/>
      <c r="J609" s="230"/>
      <c r="K609" s="230"/>
      <c r="L609" s="230"/>
      <c r="M609" s="230"/>
      <c r="N609" s="229"/>
      <c r="O609" s="229"/>
      <c r="P609" s="229"/>
      <c r="Q609" s="229"/>
      <c r="R609" s="230"/>
      <c r="S609" s="230"/>
      <c r="T609" s="230"/>
      <c r="U609" s="230"/>
      <c r="V609" s="230"/>
      <c r="W609" s="230"/>
      <c r="X609" s="230"/>
      <c r="Y609" s="230"/>
      <c r="Z609" s="210"/>
      <c r="AA609" s="210"/>
      <c r="AB609" s="210"/>
      <c r="AC609" s="210"/>
      <c r="AD609" s="210"/>
      <c r="AE609" s="210"/>
      <c r="AF609" s="210"/>
      <c r="AG609" s="210" t="s">
        <v>213</v>
      </c>
      <c r="AH609" s="210">
        <v>0</v>
      </c>
      <c r="AI609" s="210"/>
      <c r="AJ609" s="210"/>
      <c r="AK609" s="210"/>
      <c r="AL609" s="210"/>
      <c r="AM609" s="210"/>
      <c r="AN609" s="210"/>
      <c r="AO609" s="210"/>
      <c r="AP609" s="210"/>
      <c r="AQ609" s="210"/>
      <c r="AR609" s="210"/>
      <c r="AS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F609" s="210"/>
      <c r="BG609" s="210"/>
      <c r="BH609" s="210"/>
    </row>
    <row r="610" spans="1:60" outlineLevel="1" x14ac:dyDescent="0.2">
      <c r="A610" s="243">
        <v>183</v>
      </c>
      <c r="B610" s="244" t="s">
        <v>977</v>
      </c>
      <c r="C610" s="256" t="s">
        <v>978</v>
      </c>
      <c r="D610" s="245" t="s">
        <v>260</v>
      </c>
      <c r="E610" s="246">
        <v>1</v>
      </c>
      <c r="F610" s="247"/>
      <c r="G610" s="248">
        <f>ROUND(E610*F610,2)</f>
        <v>0</v>
      </c>
      <c r="H610" s="231"/>
      <c r="I610" s="230">
        <f>ROUND(E610*H610,2)</f>
        <v>0</v>
      </c>
      <c r="J610" s="231"/>
      <c r="K610" s="230">
        <f>ROUND(E610*J610,2)</f>
        <v>0</v>
      </c>
      <c r="L610" s="230">
        <v>21</v>
      </c>
      <c r="M610" s="230">
        <f>G610*(1+L610/100)</f>
        <v>0</v>
      </c>
      <c r="N610" s="229">
        <v>6.6000000000000003E-2</v>
      </c>
      <c r="O610" s="229">
        <f>ROUND(E610*N610,2)</f>
        <v>7.0000000000000007E-2</v>
      </c>
      <c r="P610" s="229">
        <v>0</v>
      </c>
      <c r="Q610" s="229">
        <f>ROUND(E610*P610,2)</f>
        <v>0</v>
      </c>
      <c r="R610" s="230"/>
      <c r="S610" s="230" t="s">
        <v>511</v>
      </c>
      <c r="T610" s="230" t="s">
        <v>512</v>
      </c>
      <c r="U610" s="230">
        <v>0</v>
      </c>
      <c r="V610" s="230">
        <f>ROUND(E610*U610,2)</f>
        <v>0</v>
      </c>
      <c r="W610" s="230"/>
      <c r="X610" s="230" t="s">
        <v>416</v>
      </c>
      <c r="Y610" s="230" t="s">
        <v>210</v>
      </c>
      <c r="Z610" s="210"/>
      <c r="AA610" s="210"/>
      <c r="AB610" s="210"/>
      <c r="AC610" s="210"/>
      <c r="AD610" s="210"/>
      <c r="AE610" s="210"/>
      <c r="AF610" s="210"/>
      <c r="AG610" s="210" t="s">
        <v>417</v>
      </c>
      <c r="AH610" s="210"/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F610" s="210"/>
      <c r="BG610" s="210"/>
      <c r="BH610" s="210"/>
    </row>
    <row r="611" spans="1:60" outlineLevel="2" x14ac:dyDescent="0.2">
      <c r="A611" s="227"/>
      <c r="B611" s="228"/>
      <c r="C611" s="257" t="s">
        <v>970</v>
      </c>
      <c r="D611" s="232"/>
      <c r="E611" s="233">
        <v>1</v>
      </c>
      <c r="F611" s="230"/>
      <c r="G611" s="230"/>
      <c r="H611" s="230"/>
      <c r="I611" s="230"/>
      <c r="J611" s="230"/>
      <c r="K611" s="230"/>
      <c r="L611" s="230"/>
      <c r="M611" s="230"/>
      <c r="N611" s="229"/>
      <c r="O611" s="229"/>
      <c r="P611" s="229"/>
      <c r="Q611" s="229"/>
      <c r="R611" s="230"/>
      <c r="S611" s="230"/>
      <c r="T611" s="230"/>
      <c r="U611" s="230"/>
      <c r="V611" s="230"/>
      <c r="W611" s="230"/>
      <c r="X611" s="230"/>
      <c r="Y611" s="230"/>
      <c r="Z611" s="210"/>
      <c r="AA611" s="210"/>
      <c r="AB611" s="210"/>
      <c r="AC611" s="210"/>
      <c r="AD611" s="210"/>
      <c r="AE611" s="210"/>
      <c r="AF611" s="210"/>
      <c r="AG611" s="210" t="s">
        <v>213</v>
      </c>
      <c r="AH611" s="210">
        <v>0</v>
      </c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F611" s="210"/>
      <c r="BG611" s="210"/>
      <c r="BH611" s="210"/>
    </row>
    <row r="612" spans="1:60" outlineLevel="1" x14ac:dyDescent="0.2">
      <c r="A612" s="243">
        <v>184</v>
      </c>
      <c r="B612" s="244" t="s">
        <v>979</v>
      </c>
      <c r="C612" s="256" t="s">
        <v>980</v>
      </c>
      <c r="D612" s="245" t="s">
        <v>260</v>
      </c>
      <c r="E612" s="246">
        <v>5</v>
      </c>
      <c r="F612" s="247"/>
      <c r="G612" s="248">
        <f>ROUND(E612*F612,2)</f>
        <v>0</v>
      </c>
      <c r="H612" s="231"/>
      <c r="I612" s="230">
        <f>ROUND(E612*H612,2)</f>
        <v>0</v>
      </c>
      <c r="J612" s="231"/>
      <c r="K612" s="230">
        <f>ROUND(E612*J612,2)</f>
        <v>0</v>
      </c>
      <c r="L612" s="230">
        <v>21</v>
      </c>
      <c r="M612" s="230">
        <f>G612*(1+L612/100)</f>
        <v>0</v>
      </c>
      <c r="N612" s="229">
        <v>3.5999999999999997E-2</v>
      </c>
      <c r="O612" s="229">
        <f>ROUND(E612*N612,2)</f>
        <v>0.18</v>
      </c>
      <c r="P612" s="229">
        <v>0</v>
      </c>
      <c r="Q612" s="229">
        <f>ROUND(E612*P612,2)</f>
        <v>0</v>
      </c>
      <c r="R612" s="230"/>
      <c r="S612" s="230" t="s">
        <v>511</v>
      </c>
      <c r="T612" s="230" t="s">
        <v>512</v>
      </c>
      <c r="U612" s="230">
        <v>0</v>
      </c>
      <c r="V612" s="230">
        <f>ROUND(E612*U612,2)</f>
        <v>0</v>
      </c>
      <c r="W612" s="230"/>
      <c r="X612" s="230" t="s">
        <v>416</v>
      </c>
      <c r="Y612" s="230" t="s">
        <v>210</v>
      </c>
      <c r="Z612" s="210"/>
      <c r="AA612" s="210"/>
      <c r="AB612" s="210"/>
      <c r="AC612" s="210"/>
      <c r="AD612" s="210"/>
      <c r="AE612" s="210"/>
      <c r="AF612" s="210"/>
      <c r="AG612" s="210" t="s">
        <v>417</v>
      </c>
      <c r="AH612" s="210"/>
      <c r="AI612" s="210"/>
      <c r="AJ612" s="210"/>
      <c r="AK612" s="210"/>
      <c r="AL612" s="210"/>
      <c r="AM612" s="210"/>
      <c r="AN612" s="210"/>
      <c r="AO612" s="210"/>
      <c r="AP612" s="210"/>
      <c r="AQ612" s="210"/>
      <c r="AR612" s="210"/>
      <c r="AS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F612" s="210"/>
      <c r="BG612" s="210"/>
      <c r="BH612" s="210"/>
    </row>
    <row r="613" spans="1:60" outlineLevel="2" x14ac:dyDescent="0.2">
      <c r="A613" s="227"/>
      <c r="B613" s="228"/>
      <c r="C613" s="257" t="s">
        <v>971</v>
      </c>
      <c r="D613" s="232"/>
      <c r="E613" s="233">
        <v>1</v>
      </c>
      <c r="F613" s="230"/>
      <c r="G613" s="230"/>
      <c r="H613" s="230"/>
      <c r="I613" s="230"/>
      <c r="J613" s="230"/>
      <c r="K613" s="230"/>
      <c r="L613" s="230"/>
      <c r="M613" s="230"/>
      <c r="N613" s="229"/>
      <c r="O613" s="229"/>
      <c r="P613" s="229"/>
      <c r="Q613" s="229"/>
      <c r="R613" s="230"/>
      <c r="S613" s="230"/>
      <c r="T613" s="230"/>
      <c r="U613" s="230"/>
      <c r="V613" s="230"/>
      <c r="W613" s="230"/>
      <c r="X613" s="230"/>
      <c r="Y613" s="230"/>
      <c r="Z613" s="210"/>
      <c r="AA613" s="210"/>
      <c r="AB613" s="210"/>
      <c r="AC613" s="210"/>
      <c r="AD613" s="210"/>
      <c r="AE613" s="210"/>
      <c r="AF613" s="210"/>
      <c r="AG613" s="210" t="s">
        <v>213</v>
      </c>
      <c r="AH613" s="210">
        <v>0</v>
      </c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F613" s="210"/>
      <c r="BG613" s="210"/>
      <c r="BH613" s="210"/>
    </row>
    <row r="614" spans="1:60" outlineLevel="3" x14ac:dyDescent="0.2">
      <c r="A614" s="227"/>
      <c r="B614" s="228"/>
      <c r="C614" s="257" t="s">
        <v>972</v>
      </c>
      <c r="D614" s="232"/>
      <c r="E614" s="233">
        <v>1</v>
      </c>
      <c r="F614" s="230"/>
      <c r="G614" s="230"/>
      <c r="H614" s="230"/>
      <c r="I614" s="230"/>
      <c r="J614" s="230"/>
      <c r="K614" s="230"/>
      <c r="L614" s="230"/>
      <c r="M614" s="230"/>
      <c r="N614" s="229"/>
      <c r="O614" s="229"/>
      <c r="P614" s="229"/>
      <c r="Q614" s="229"/>
      <c r="R614" s="230"/>
      <c r="S614" s="230"/>
      <c r="T614" s="230"/>
      <c r="U614" s="230"/>
      <c r="V614" s="230"/>
      <c r="W614" s="230"/>
      <c r="X614" s="230"/>
      <c r="Y614" s="230"/>
      <c r="Z614" s="210"/>
      <c r="AA614" s="210"/>
      <c r="AB614" s="210"/>
      <c r="AC614" s="210"/>
      <c r="AD614" s="210"/>
      <c r="AE614" s="210"/>
      <c r="AF614" s="210"/>
      <c r="AG614" s="210" t="s">
        <v>213</v>
      </c>
      <c r="AH614" s="210">
        <v>0</v>
      </c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  <c r="BH614" s="210"/>
    </row>
    <row r="615" spans="1:60" outlineLevel="3" x14ac:dyDescent="0.2">
      <c r="A615" s="227"/>
      <c r="B615" s="228"/>
      <c r="C615" s="257" t="s">
        <v>973</v>
      </c>
      <c r="D615" s="232"/>
      <c r="E615" s="233">
        <v>1</v>
      </c>
      <c r="F615" s="230"/>
      <c r="G615" s="230"/>
      <c r="H615" s="230"/>
      <c r="I615" s="230"/>
      <c r="J615" s="230"/>
      <c r="K615" s="230"/>
      <c r="L615" s="230"/>
      <c r="M615" s="230"/>
      <c r="N615" s="229"/>
      <c r="O615" s="229"/>
      <c r="P615" s="229"/>
      <c r="Q615" s="229"/>
      <c r="R615" s="230"/>
      <c r="S615" s="230"/>
      <c r="T615" s="230"/>
      <c r="U615" s="230"/>
      <c r="V615" s="230"/>
      <c r="W615" s="230"/>
      <c r="X615" s="230"/>
      <c r="Y615" s="230"/>
      <c r="Z615" s="210"/>
      <c r="AA615" s="210"/>
      <c r="AB615" s="210"/>
      <c r="AC615" s="210"/>
      <c r="AD615" s="210"/>
      <c r="AE615" s="210"/>
      <c r="AF615" s="210"/>
      <c r="AG615" s="210" t="s">
        <v>213</v>
      </c>
      <c r="AH615" s="210">
        <v>0</v>
      </c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</row>
    <row r="616" spans="1:60" outlineLevel="3" x14ac:dyDescent="0.2">
      <c r="A616" s="227"/>
      <c r="B616" s="228"/>
      <c r="C616" s="257" t="s">
        <v>974</v>
      </c>
      <c r="D616" s="232"/>
      <c r="E616" s="233">
        <v>2</v>
      </c>
      <c r="F616" s="230"/>
      <c r="G616" s="230"/>
      <c r="H616" s="230"/>
      <c r="I616" s="230"/>
      <c r="J616" s="230"/>
      <c r="K616" s="230"/>
      <c r="L616" s="230"/>
      <c r="M616" s="230"/>
      <c r="N616" s="229"/>
      <c r="O616" s="229"/>
      <c r="P616" s="229"/>
      <c r="Q616" s="229"/>
      <c r="R616" s="230"/>
      <c r="S616" s="230"/>
      <c r="T616" s="230"/>
      <c r="U616" s="230"/>
      <c r="V616" s="230"/>
      <c r="W616" s="230"/>
      <c r="X616" s="230"/>
      <c r="Y616" s="230"/>
      <c r="Z616" s="210"/>
      <c r="AA616" s="210"/>
      <c r="AB616" s="210"/>
      <c r="AC616" s="210"/>
      <c r="AD616" s="210"/>
      <c r="AE616" s="210"/>
      <c r="AF616" s="210"/>
      <c r="AG616" s="210" t="s">
        <v>213</v>
      </c>
      <c r="AH616" s="210">
        <v>0</v>
      </c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</row>
    <row r="617" spans="1:60" outlineLevel="1" x14ac:dyDescent="0.2">
      <c r="A617" s="243">
        <v>185</v>
      </c>
      <c r="B617" s="244" t="s">
        <v>981</v>
      </c>
      <c r="C617" s="256" t="s">
        <v>982</v>
      </c>
      <c r="D617" s="245" t="s">
        <v>230</v>
      </c>
      <c r="E617" s="246">
        <v>35.887500000000003</v>
      </c>
      <c r="F617" s="247"/>
      <c r="G617" s="248">
        <f>ROUND(E617*F617,2)</f>
        <v>0</v>
      </c>
      <c r="H617" s="231"/>
      <c r="I617" s="230">
        <f>ROUND(E617*H617,2)</f>
        <v>0</v>
      </c>
      <c r="J617" s="231"/>
      <c r="K617" s="230">
        <f>ROUND(E617*J617,2)</f>
        <v>0</v>
      </c>
      <c r="L617" s="230">
        <v>21</v>
      </c>
      <c r="M617" s="230">
        <f>G617*(1+L617/100)</f>
        <v>0</v>
      </c>
      <c r="N617" s="229">
        <v>0.02</v>
      </c>
      <c r="O617" s="229">
        <f>ROUND(E617*N617,2)</f>
        <v>0.72</v>
      </c>
      <c r="P617" s="229">
        <v>0</v>
      </c>
      <c r="Q617" s="229">
        <f>ROUND(E617*P617,2)</f>
        <v>0</v>
      </c>
      <c r="R617" s="230"/>
      <c r="S617" s="230" t="s">
        <v>511</v>
      </c>
      <c r="T617" s="230" t="s">
        <v>512</v>
      </c>
      <c r="U617" s="230">
        <v>0</v>
      </c>
      <c r="V617" s="230">
        <f>ROUND(E617*U617,2)</f>
        <v>0</v>
      </c>
      <c r="W617" s="230"/>
      <c r="X617" s="230" t="s">
        <v>416</v>
      </c>
      <c r="Y617" s="230" t="s">
        <v>210</v>
      </c>
      <c r="Z617" s="210"/>
      <c r="AA617" s="210"/>
      <c r="AB617" s="210"/>
      <c r="AC617" s="210"/>
      <c r="AD617" s="210"/>
      <c r="AE617" s="210"/>
      <c r="AF617" s="210"/>
      <c r="AG617" s="210" t="s">
        <v>417</v>
      </c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  <c r="BH617" s="210"/>
    </row>
    <row r="618" spans="1:60" outlineLevel="2" x14ac:dyDescent="0.2">
      <c r="A618" s="227"/>
      <c r="B618" s="228"/>
      <c r="C618" s="257" t="s">
        <v>983</v>
      </c>
      <c r="D618" s="232"/>
      <c r="E618" s="233">
        <v>7.2</v>
      </c>
      <c r="F618" s="230"/>
      <c r="G618" s="230"/>
      <c r="H618" s="230"/>
      <c r="I618" s="230"/>
      <c r="J618" s="230"/>
      <c r="K618" s="230"/>
      <c r="L618" s="230"/>
      <c r="M618" s="230"/>
      <c r="N618" s="229"/>
      <c r="O618" s="229"/>
      <c r="P618" s="229"/>
      <c r="Q618" s="229"/>
      <c r="R618" s="230"/>
      <c r="S618" s="230"/>
      <c r="T618" s="230"/>
      <c r="U618" s="230"/>
      <c r="V618" s="230"/>
      <c r="W618" s="230"/>
      <c r="X618" s="230"/>
      <c r="Y618" s="230"/>
      <c r="Z618" s="210"/>
      <c r="AA618" s="210"/>
      <c r="AB618" s="210"/>
      <c r="AC618" s="210"/>
      <c r="AD618" s="210"/>
      <c r="AE618" s="210"/>
      <c r="AF618" s="210"/>
      <c r="AG618" s="210" t="s">
        <v>213</v>
      </c>
      <c r="AH618" s="210">
        <v>0</v>
      </c>
      <c r="AI618" s="210"/>
      <c r="AJ618" s="210"/>
      <c r="AK618" s="210"/>
      <c r="AL618" s="210"/>
      <c r="AM618" s="210"/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F618" s="210"/>
      <c r="BG618" s="210"/>
      <c r="BH618" s="210"/>
    </row>
    <row r="619" spans="1:60" outlineLevel="3" x14ac:dyDescent="0.2">
      <c r="A619" s="227"/>
      <c r="B619" s="228"/>
      <c r="C619" s="257" t="s">
        <v>984</v>
      </c>
      <c r="D619" s="232"/>
      <c r="E619" s="233">
        <v>7.2</v>
      </c>
      <c r="F619" s="230"/>
      <c r="G619" s="230"/>
      <c r="H619" s="230"/>
      <c r="I619" s="230"/>
      <c r="J619" s="230"/>
      <c r="K619" s="230"/>
      <c r="L619" s="230"/>
      <c r="M619" s="230"/>
      <c r="N619" s="229"/>
      <c r="O619" s="229"/>
      <c r="P619" s="229"/>
      <c r="Q619" s="229"/>
      <c r="R619" s="230"/>
      <c r="S619" s="230"/>
      <c r="T619" s="230"/>
      <c r="U619" s="230"/>
      <c r="V619" s="230"/>
      <c r="W619" s="230"/>
      <c r="X619" s="230"/>
      <c r="Y619" s="230"/>
      <c r="Z619" s="210"/>
      <c r="AA619" s="210"/>
      <c r="AB619" s="210"/>
      <c r="AC619" s="210"/>
      <c r="AD619" s="210"/>
      <c r="AE619" s="210"/>
      <c r="AF619" s="210"/>
      <c r="AG619" s="210" t="s">
        <v>213</v>
      </c>
      <c r="AH619" s="210">
        <v>0</v>
      </c>
      <c r="AI619" s="210"/>
      <c r="AJ619" s="210"/>
      <c r="AK619" s="210"/>
      <c r="AL619" s="210"/>
      <c r="AM619" s="210"/>
      <c r="AN619" s="210"/>
      <c r="AO619" s="210"/>
      <c r="AP619" s="210"/>
      <c r="AQ619" s="210"/>
      <c r="AR619" s="210"/>
      <c r="AS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F619" s="210"/>
      <c r="BG619" s="210"/>
      <c r="BH619" s="210"/>
    </row>
    <row r="620" spans="1:60" outlineLevel="3" x14ac:dyDescent="0.2">
      <c r="A620" s="227"/>
      <c r="B620" s="228"/>
      <c r="C620" s="257" t="s">
        <v>985</v>
      </c>
      <c r="D620" s="232"/>
      <c r="E620" s="233">
        <v>9</v>
      </c>
      <c r="F620" s="230"/>
      <c r="G620" s="230"/>
      <c r="H620" s="230"/>
      <c r="I620" s="230"/>
      <c r="J620" s="230"/>
      <c r="K620" s="230"/>
      <c r="L620" s="230"/>
      <c r="M620" s="230"/>
      <c r="N620" s="229"/>
      <c r="O620" s="229"/>
      <c r="P620" s="229"/>
      <c r="Q620" s="229"/>
      <c r="R620" s="230"/>
      <c r="S620" s="230"/>
      <c r="T620" s="230"/>
      <c r="U620" s="230"/>
      <c r="V620" s="230"/>
      <c r="W620" s="230"/>
      <c r="X620" s="230"/>
      <c r="Y620" s="230"/>
      <c r="Z620" s="210"/>
      <c r="AA620" s="210"/>
      <c r="AB620" s="210"/>
      <c r="AC620" s="210"/>
      <c r="AD620" s="210"/>
      <c r="AE620" s="210"/>
      <c r="AF620" s="210"/>
      <c r="AG620" s="210" t="s">
        <v>213</v>
      </c>
      <c r="AH620" s="210">
        <v>0</v>
      </c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F620" s="210"/>
      <c r="BG620" s="210"/>
      <c r="BH620" s="210"/>
    </row>
    <row r="621" spans="1:60" outlineLevel="3" x14ac:dyDescent="0.2">
      <c r="A621" s="227"/>
      <c r="B621" s="228"/>
      <c r="C621" s="257" t="s">
        <v>986</v>
      </c>
      <c r="D621" s="232"/>
      <c r="E621" s="233">
        <v>3.3</v>
      </c>
      <c r="F621" s="230"/>
      <c r="G621" s="230"/>
      <c r="H621" s="230"/>
      <c r="I621" s="230"/>
      <c r="J621" s="230"/>
      <c r="K621" s="230"/>
      <c r="L621" s="230"/>
      <c r="M621" s="230"/>
      <c r="N621" s="229"/>
      <c r="O621" s="229"/>
      <c r="P621" s="229"/>
      <c r="Q621" s="229"/>
      <c r="R621" s="230"/>
      <c r="S621" s="230"/>
      <c r="T621" s="230"/>
      <c r="U621" s="230"/>
      <c r="V621" s="230"/>
      <c r="W621" s="230"/>
      <c r="X621" s="230"/>
      <c r="Y621" s="230"/>
      <c r="Z621" s="210"/>
      <c r="AA621" s="210"/>
      <c r="AB621" s="210"/>
      <c r="AC621" s="210"/>
      <c r="AD621" s="210"/>
      <c r="AE621" s="210"/>
      <c r="AF621" s="210"/>
      <c r="AG621" s="210" t="s">
        <v>213</v>
      </c>
      <c r="AH621" s="210">
        <v>0</v>
      </c>
      <c r="AI621" s="210"/>
      <c r="AJ621" s="210"/>
      <c r="AK621" s="210"/>
      <c r="AL621" s="210"/>
      <c r="AM621" s="210"/>
      <c r="AN621" s="210"/>
      <c r="AO621" s="210"/>
      <c r="AP621" s="210"/>
      <c r="AQ621" s="210"/>
      <c r="AR621" s="210"/>
      <c r="AS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F621" s="210"/>
      <c r="BG621" s="210"/>
      <c r="BH621" s="210"/>
    </row>
    <row r="622" spans="1:60" outlineLevel="3" x14ac:dyDescent="0.2">
      <c r="A622" s="227"/>
      <c r="B622" s="228"/>
      <c r="C622" s="257" t="s">
        <v>987</v>
      </c>
      <c r="D622" s="232"/>
      <c r="E622" s="233">
        <v>4.6500000000000004</v>
      </c>
      <c r="F622" s="230"/>
      <c r="G622" s="230"/>
      <c r="H622" s="230"/>
      <c r="I622" s="230"/>
      <c r="J622" s="230"/>
      <c r="K622" s="230"/>
      <c r="L622" s="230"/>
      <c r="M622" s="230"/>
      <c r="N622" s="229"/>
      <c r="O622" s="229"/>
      <c r="P622" s="229"/>
      <c r="Q622" s="229"/>
      <c r="R622" s="230"/>
      <c r="S622" s="230"/>
      <c r="T622" s="230"/>
      <c r="U622" s="230"/>
      <c r="V622" s="230"/>
      <c r="W622" s="230"/>
      <c r="X622" s="230"/>
      <c r="Y622" s="230"/>
      <c r="Z622" s="210"/>
      <c r="AA622" s="210"/>
      <c r="AB622" s="210"/>
      <c r="AC622" s="210"/>
      <c r="AD622" s="210"/>
      <c r="AE622" s="210"/>
      <c r="AF622" s="210"/>
      <c r="AG622" s="210" t="s">
        <v>213</v>
      </c>
      <c r="AH622" s="210">
        <v>0</v>
      </c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</row>
    <row r="623" spans="1:60" outlineLevel="3" x14ac:dyDescent="0.2">
      <c r="A623" s="227"/>
      <c r="B623" s="228"/>
      <c r="C623" s="257" t="s">
        <v>988</v>
      </c>
      <c r="D623" s="232"/>
      <c r="E623" s="233">
        <v>3.1875</v>
      </c>
      <c r="F623" s="230"/>
      <c r="G623" s="230"/>
      <c r="H623" s="230"/>
      <c r="I623" s="230"/>
      <c r="J623" s="230"/>
      <c r="K623" s="230"/>
      <c r="L623" s="230"/>
      <c r="M623" s="230"/>
      <c r="N623" s="229"/>
      <c r="O623" s="229"/>
      <c r="P623" s="229"/>
      <c r="Q623" s="229"/>
      <c r="R623" s="230"/>
      <c r="S623" s="230"/>
      <c r="T623" s="230"/>
      <c r="U623" s="230"/>
      <c r="V623" s="230"/>
      <c r="W623" s="230"/>
      <c r="X623" s="230"/>
      <c r="Y623" s="230"/>
      <c r="Z623" s="210"/>
      <c r="AA623" s="210"/>
      <c r="AB623" s="210"/>
      <c r="AC623" s="210"/>
      <c r="AD623" s="210"/>
      <c r="AE623" s="210"/>
      <c r="AF623" s="210"/>
      <c r="AG623" s="210" t="s">
        <v>213</v>
      </c>
      <c r="AH623" s="210">
        <v>0</v>
      </c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  <c r="BH623" s="210"/>
    </row>
    <row r="624" spans="1:60" outlineLevel="3" x14ac:dyDescent="0.2">
      <c r="A624" s="227"/>
      <c r="B624" s="228"/>
      <c r="C624" s="257" t="s">
        <v>989</v>
      </c>
      <c r="D624" s="232"/>
      <c r="E624" s="233">
        <v>1.35</v>
      </c>
      <c r="F624" s="230"/>
      <c r="G624" s="230"/>
      <c r="H624" s="230"/>
      <c r="I624" s="230"/>
      <c r="J624" s="230"/>
      <c r="K624" s="230"/>
      <c r="L624" s="230"/>
      <c r="M624" s="230"/>
      <c r="N624" s="229"/>
      <c r="O624" s="229"/>
      <c r="P624" s="229"/>
      <c r="Q624" s="229"/>
      <c r="R624" s="230"/>
      <c r="S624" s="230"/>
      <c r="T624" s="230"/>
      <c r="U624" s="230"/>
      <c r="V624" s="230"/>
      <c r="W624" s="230"/>
      <c r="X624" s="230"/>
      <c r="Y624" s="230"/>
      <c r="Z624" s="210"/>
      <c r="AA624" s="210"/>
      <c r="AB624" s="210"/>
      <c r="AC624" s="210"/>
      <c r="AD624" s="210"/>
      <c r="AE624" s="210"/>
      <c r="AF624" s="210"/>
      <c r="AG624" s="210" t="s">
        <v>213</v>
      </c>
      <c r="AH624" s="210">
        <v>0</v>
      </c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</row>
    <row r="625" spans="1:60" outlineLevel="1" x14ac:dyDescent="0.2">
      <c r="A625" s="243">
        <v>186</v>
      </c>
      <c r="B625" s="244" t="s">
        <v>990</v>
      </c>
      <c r="C625" s="256" t="s">
        <v>991</v>
      </c>
      <c r="D625" s="245" t="s">
        <v>293</v>
      </c>
      <c r="E625" s="246">
        <v>33.274999999999999</v>
      </c>
      <c r="F625" s="247"/>
      <c r="G625" s="248">
        <f>ROUND(E625*F625,2)</f>
        <v>0</v>
      </c>
      <c r="H625" s="231"/>
      <c r="I625" s="230">
        <f>ROUND(E625*H625,2)</f>
        <v>0</v>
      </c>
      <c r="J625" s="231"/>
      <c r="K625" s="230">
        <f>ROUND(E625*J625,2)</f>
        <v>0</v>
      </c>
      <c r="L625" s="230">
        <v>21</v>
      </c>
      <c r="M625" s="230">
        <f>G625*(1+L625/100)</f>
        <v>0</v>
      </c>
      <c r="N625" s="229">
        <v>3.7200000000000002E-3</v>
      </c>
      <c r="O625" s="229">
        <f>ROUND(E625*N625,2)</f>
        <v>0.12</v>
      </c>
      <c r="P625" s="229">
        <v>0</v>
      </c>
      <c r="Q625" s="229">
        <f>ROUND(E625*P625,2)</f>
        <v>0</v>
      </c>
      <c r="R625" s="230"/>
      <c r="S625" s="230" t="s">
        <v>207</v>
      </c>
      <c r="T625" s="230" t="s">
        <v>208</v>
      </c>
      <c r="U625" s="230">
        <v>0</v>
      </c>
      <c r="V625" s="230">
        <f>ROUND(E625*U625,2)</f>
        <v>0</v>
      </c>
      <c r="W625" s="230"/>
      <c r="X625" s="230" t="s">
        <v>465</v>
      </c>
      <c r="Y625" s="230" t="s">
        <v>210</v>
      </c>
      <c r="Z625" s="210"/>
      <c r="AA625" s="210"/>
      <c r="AB625" s="210"/>
      <c r="AC625" s="210"/>
      <c r="AD625" s="210"/>
      <c r="AE625" s="210"/>
      <c r="AF625" s="210"/>
      <c r="AG625" s="210" t="s">
        <v>466</v>
      </c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  <c r="BH625" s="210"/>
    </row>
    <row r="626" spans="1:60" outlineLevel="2" x14ac:dyDescent="0.2">
      <c r="A626" s="227"/>
      <c r="B626" s="228"/>
      <c r="C626" s="257" t="s">
        <v>992</v>
      </c>
      <c r="D626" s="232"/>
      <c r="E626" s="233">
        <v>4.8</v>
      </c>
      <c r="F626" s="230"/>
      <c r="G626" s="230"/>
      <c r="H626" s="230"/>
      <c r="I626" s="230"/>
      <c r="J626" s="230"/>
      <c r="K626" s="230"/>
      <c r="L626" s="230"/>
      <c r="M626" s="230"/>
      <c r="N626" s="229"/>
      <c r="O626" s="229"/>
      <c r="P626" s="229"/>
      <c r="Q626" s="229"/>
      <c r="R626" s="230"/>
      <c r="S626" s="230"/>
      <c r="T626" s="230"/>
      <c r="U626" s="230"/>
      <c r="V626" s="230"/>
      <c r="W626" s="230"/>
      <c r="X626" s="230"/>
      <c r="Y626" s="230"/>
      <c r="Z626" s="210"/>
      <c r="AA626" s="210"/>
      <c r="AB626" s="210"/>
      <c r="AC626" s="210"/>
      <c r="AD626" s="210"/>
      <c r="AE626" s="210"/>
      <c r="AF626" s="210"/>
      <c r="AG626" s="210" t="s">
        <v>213</v>
      </c>
      <c r="AH626" s="210">
        <v>0</v>
      </c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</row>
    <row r="627" spans="1:60" ht="22.5" outlineLevel="3" x14ac:dyDescent="0.2">
      <c r="A627" s="227"/>
      <c r="B627" s="228"/>
      <c r="C627" s="257" t="s">
        <v>993</v>
      </c>
      <c r="D627" s="232"/>
      <c r="E627" s="233">
        <v>25.45</v>
      </c>
      <c r="F627" s="230"/>
      <c r="G627" s="230"/>
      <c r="H627" s="230"/>
      <c r="I627" s="230"/>
      <c r="J627" s="230"/>
      <c r="K627" s="230"/>
      <c r="L627" s="230"/>
      <c r="M627" s="230"/>
      <c r="N627" s="229"/>
      <c r="O627" s="229"/>
      <c r="P627" s="229"/>
      <c r="Q627" s="229"/>
      <c r="R627" s="230"/>
      <c r="S627" s="230"/>
      <c r="T627" s="230"/>
      <c r="U627" s="230"/>
      <c r="V627" s="230"/>
      <c r="W627" s="230"/>
      <c r="X627" s="230"/>
      <c r="Y627" s="230"/>
      <c r="Z627" s="210"/>
      <c r="AA627" s="210"/>
      <c r="AB627" s="210"/>
      <c r="AC627" s="210"/>
      <c r="AD627" s="210"/>
      <c r="AE627" s="210"/>
      <c r="AF627" s="210"/>
      <c r="AG627" s="210" t="s">
        <v>213</v>
      </c>
      <c r="AH627" s="210">
        <v>0</v>
      </c>
      <c r="AI627" s="210"/>
      <c r="AJ627" s="210"/>
      <c r="AK627" s="210"/>
      <c r="AL627" s="210"/>
      <c r="AM627" s="210"/>
      <c r="AN627" s="210"/>
      <c r="AO627" s="210"/>
      <c r="AP627" s="210"/>
      <c r="AQ627" s="210"/>
      <c r="AR627" s="210"/>
      <c r="AS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F627" s="210"/>
      <c r="BG627" s="210"/>
      <c r="BH627" s="210"/>
    </row>
    <row r="628" spans="1:60" outlineLevel="3" x14ac:dyDescent="0.2">
      <c r="A628" s="227"/>
      <c r="B628" s="228"/>
      <c r="C628" s="268" t="s">
        <v>422</v>
      </c>
      <c r="D628" s="266"/>
      <c r="E628" s="267">
        <v>3.0249999999999999</v>
      </c>
      <c r="F628" s="230"/>
      <c r="G628" s="230"/>
      <c r="H628" s="230"/>
      <c r="I628" s="230"/>
      <c r="J628" s="230"/>
      <c r="K628" s="230"/>
      <c r="L628" s="230"/>
      <c r="M628" s="230"/>
      <c r="N628" s="229"/>
      <c r="O628" s="229"/>
      <c r="P628" s="229"/>
      <c r="Q628" s="229"/>
      <c r="R628" s="230"/>
      <c r="S628" s="230"/>
      <c r="T628" s="230"/>
      <c r="U628" s="230"/>
      <c r="V628" s="230"/>
      <c r="W628" s="230"/>
      <c r="X628" s="230"/>
      <c r="Y628" s="230"/>
      <c r="Z628" s="210"/>
      <c r="AA628" s="210"/>
      <c r="AB628" s="210"/>
      <c r="AC628" s="210"/>
      <c r="AD628" s="210"/>
      <c r="AE628" s="210"/>
      <c r="AF628" s="210"/>
      <c r="AG628" s="210" t="s">
        <v>213</v>
      </c>
      <c r="AH628" s="210">
        <v>4</v>
      </c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F628" s="210"/>
      <c r="BG628" s="210"/>
      <c r="BH628" s="210"/>
    </row>
    <row r="629" spans="1:60" outlineLevel="1" x14ac:dyDescent="0.2">
      <c r="A629" s="249">
        <v>187</v>
      </c>
      <c r="B629" s="250" t="s">
        <v>994</v>
      </c>
      <c r="C629" s="258" t="s">
        <v>995</v>
      </c>
      <c r="D629" s="251" t="s">
        <v>996</v>
      </c>
      <c r="E629" s="252">
        <v>1</v>
      </c>
      <c r="F629" s="253"/>
      <c r="G629" s="254">
        <f>ROUND(E629*F629,2)</f>
        <v>0</v>
      </c>
      <c r="H629" s="231"/>
      <c r="I629" s="230">
        <f>ROUND(E629*H629,2)</f>
        <v>0</v>
      </c>
      <c r="J629" s="231"/>
      <c r="K629" s="230">
        <f>ROUND(E629*J629,2)</f>
        <v>0</v>
      </c>
      <c r="L629" s="230">
        <v>21</v>
      </c>
      <c r="M629" s="230">
        <f>G629*(1+L629/100)</f>
        <v>0</v>
      </c>
      <c r="N629" s="229">
        <v>0.02</v>
      </c>
      <c r="O629" s="229">
        <f>ROUND(E629*N629,2)</f>
        <v>0.02</v>
      </c>
      <c r="P629" s="229">
        <v>0</v>
      </c>
      <c r="Q629" s="229">
        <f>ROUND(E629*P629,2)</f>
        <v>0</v>
      </c>
      <c r="R629" s="230"/>
      <c r="S629" s="230" t="s">
        <v>511</v>
      </c>
      <c r="T629" s="230" t="s">
        <v>512</v>
      </c>
      <c r="U629" s="230">
        <v>0</v>
      </c>
      <c r="V629" s="230">
        <f>ROUND(E629*U629,2)</f>
        <v>0</v>
      </c>
      <c r="W629" s="230"/>
      <c r="X629" s="230" t="s">
        <v>416</v>
      </c>
      <c r="Y629" s="230" t="s">
        <v>210</v>
      </c>
      <c r="Z629" s="210"/>
      <c r="AA629" s="210"/>
      <c r="AB629" s="210"/>
      <c r="AC629" s="210"/>
      <c r="AD629" s="210"/>
      <c r="AE629" s="210"/>
      <c r="AF629" s="210"/>
      <c r="AG629" s="210" t="s">
        <v>417</v>
      </c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  <c r="BH629" s="210"/>
    </row>
    <row r="630" spans="1:60" outlineLevel="1" x14ac:dyDescent="0.2">
      <c r="A630" s="243">
        <v>188</v>
      </c>
      <c r="B630" s="244" t="s">
        <v>997</v>
      </c>
      <c r="C630" s="256" t="s">
        <v>998</v>
      </c>
      <c r="D630" s="245" t="s">
        <v>230</v>
      </c>
      <c r="E630" s="246">
        <v>19.899999999999999</v>
      </c>
      <c r="F630" s="247"/>
      <c r="G630" s="248">
        <f>ROUND(E630*F630,2)</f>
        <v>0</v>
      </c>
      <c r="H630" s="231"/>
      <c r="I630" s="230">
        <f>ROUND(E630*H630,2)</f>
        <v>0</v>
      </c>
      <c r="J630" s="231"/>
      <c r="K630" s="230">
        <f>ROUND(E630*J630,2)</f>
        <v>0</v>
      </c>
      <c r="L630" s="230">
        <v>21</v>
      </c>
      <c r="M630" s="230">
        <f>G630*(1+L630/100)</f>
        <v>0</v>
      </c>
      <c r="N630" s="229">
        <v>0.02</v>
      </c>
      <c r="O630" s="229">
        <f>ROUND(E630*N630,2)</f>
        <v>0.4</v>
      </c>
      <c r="P630" s="229">
        <v>0</v>
      </c>
      <c r="Q630" s="229">
        <f>ROUND(E630*P630,2)</f>
        <v>0</v>
      </c>
      <c r="R630" s="230"/>
      <c r="S630" s="230" t="s">
        <v>511</v>
      </c>
      <c r="T630" s="230" t="s">
        <v>512</v>
      </c>
      <c r="U630" s="230">
        <v>0</v>
      </c>
      <c r="V630" s="230">
        <f>ROUND(E630*U630,2)</f>
        <v>0</v>
      </c>
      <c r="W630" s="230"/>
      <c r="X630" s="230" t="s">
        <v>416</v>
      </c>
      <c r="Y630" s="230" t="s">
        <v>210</v>
      </c>
      <c r="Z630" s="210"/>
      <c r="AA630" s="210"/>
      <c r="AB630" s="210"/>
      <c r="AC630" s="210"/>
      <c r="AD630" s="210"/>
      <c r="AE630" s="210"/>
      <c r="AF630" s="210"/>
      <c r="AG630" s="210" t="s">
        <v>417</v>
      </c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</row>
    <row r="631" spans="1:60" outlineLevel="2" x14ac:dyDescent="0.2">
      <c r="A631" s="227"/>
      <c r="B631" s="228"/>
      <c r="C631" s="257" t="s">
        <v>999</v>
      </c>
      <c r="D631" s="232"/>
      <c r="E631" s="233">
        <v>6.5</v>
      </c>
      <c r="F631" s="230"/>
      <c r="G631" s="230"/>
      <c r="H631" s="230"/>
      <c r="I631" s="230"/>
      <c r="J631" s="230"/>
      <c r="K631" s="230"/>
      <c r="L631" s="230"/>
      <c r="M631" s="230"/>
      <c r="N631" s="229"/>
      <c r="O631" s="229"/>
      <c r="P631" s="229"/>
      <c r="Q631" s="229"/>
      <c r="R631" s="230"/>
      <c r="S631" s="230"/>
      <c r="T631" s="230"/>
      <c r="U631" s="230"/>
      <c r="V631" s="230"/>
      <c r="W631" s="230"/>
      <c r="X631" s="230"/>
      <c r="Y631" s="230"/>
      <c r="Z631" s="210"/>
      <c r="AA631" s="210"/>
      <c r="AB631" s="210"/>
      <c r="AC631" s="210"/>
      <c r="AD631" s="210"/>
      <c r="AE631" s="210"/>
      <c r="AF631" s="210"/>
      <c r="AG631" s="210" t="s">
        <v>213</v>
      </c>
      <c r="AH631" s="210">
        <v>0</v>
      </c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</row>
    <row r="632" spans="1:60" outlineLevel="3" x14ac:dyDescent="0.2">
      <c r="A632" s="227"/>
      <c r="B632" s="228"/>
      <c r="C632" s="257" t="s">
        <v>1000</v>
      </c>
      <c r="D632" s="232"/>
      <c r="E632" s="233">
        <v>4.7</v>
      </c>
      <c r="F632" s="230"/>
      <c r="G632" s="230"/>
      <c r="H632" s="230"/>
      <c r="I632" s="230"/>
      <c r="J632" s="230"/>
      <c r="K632" s="230"/>
      <c r="L632" s="230"/>
      <c r="M632" s="230"/>
      <c r="N632" s="229"/>
      <c r="O632" s="229"/>
      <c r="P632" s="229"/>
      <c r="Q632" s="229"/>
      <c r="R632" s="230"/>
      <c r="S632" s="230"/>
      <c r="T632" s="230"/>
      <c r="U632" s="230"/>
      <c r="V632" s="230"/>
      <c r="W632" s="230"/>
      <c r="X632" s="230"/>
      <c r="Y632" s="230"/>
      <c r="Z632" s="210"/>
      <c r="AA632" s="210"/>
      <c r="AB632" s="210"/>
      <c r="AC632" s="210"/>
      <c r="AD632" s="210"/>
      <c r="AE632" s="210"/>
      <c r="AF632" s="210"/>
      <c r="AG632" s="210" t="s">
        <v>213</v>
      </c>
      <c r="AH632" s="210">
        <v>0</v>
      </c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</row>
    <row r="633" spans="1:60" outlineLevel="3" x14ac:dyDescent="0.2">
      <c r="A633" s="227"/>
      <c r="B633" s="228"/>
      <c r="C633" s="257" t="s">
        <v>1001</v>
      </c>
      <c r="D633" s="232"/>
      <c r="E633" s="233">
        <v>3.9</v>
      </c>
      <c r="F633" s="230"/>
      <c r="G633" s="230"/>
      <c r="H633" s="230"/>
      <c r="I633" s="230"/>
      <c r="J633" s="230"/>
      <c r="K633" s="230"/>
      <c r="L633" s="230"/>
      <c r="M633" s="230"/>
      <c r="N633" s="229"/>
      <c r="O633" s="229"/>
      <c r="P633" s="229"/>
      <c r="Q633" s="229"/>
      <c r="R633" s="230"/>
      <c r="S633" s="230"/>
      <c r="T633" s="230"/>
      <c r="U633" s="230"/>
      <c r="V633" s="230"/>
      <c r="W633" s="230"/>
      <c r="X633" s="230"/>
      <c r="Y633" s="230"/>
      <c r="Z633" s="210"/>
      <c r="AA633" s="210"/>
      <c r="AB633" s="210"/>
      <c r="AC633" s="210"/>
      <c r="AD633" s="210"/>
      <c r="AE633" s="210"/>
      <c r="AF633" s="210"/>
      <c r="AG633" s="210" t="s">
        <v>213</v>
      </c>
      <c r="AH633" s="210">
        <v>0</v>
      </c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</row>
    <row r="634" spans="1:60" outlineLevel="3" x14ac:dyDescent="0.2">
      <c r="A634" s="227"/>
      <c r="B634" s="228"/>
      <c r="C634" s="257" t="s">
        <v>1002</v>
      </c>
      <c r="D634" s="232"/>
      <c r="E634" s="233">
        <v>4.8</v>
      </c>
      <c r="F634" s="230"/>
      <c r="G634" s="230"/>
      <c r="H634" s="230"/>
      <c r="I634" s="230"/>
      <c r="J634" s="230"/>
      <c r="K634" s="230"/>
      <c r="L634" s="230"/>
      <c r="M634" s="230"/>
      <c r="N634" s="229"/>
      <c r="O634" s="229"/>
      <c r="P634" s="229"/>
      <c r="Q634" s="229"/>
      <c r="R634" s="230"/>
      <c r="S634" s="230"/>
      <c r="T634" s="230"/>
      <c r="U634" s="230"/>
      <c r="V634" s="230"/>
      <c r="W634" s="230"/>
      <c r="X634" s="230"/>
      <c r="Y634" s="230"/>
      <c r="Z634" s="210"/>
      <c r="AA634" s="210"/>
      <c r="AB634" s="210"/>
      <c r="AC634" s="210"/>
      <c r="AD634" s="210"/>
      <c r="AE634" s="210"/>
      <c r="AF634" s="210"/>
      <c r="AG634" s="210" t="s">
        <v>213</v>
      </c>
      <c r="AH634" s="210">
        <v>0</v>
      </c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</row>
    <row r="635" spans="1:60" outlineLevel="1" x14ac:dyDescent="0.2">
      <c r="A635" s="249">
        <v>189</v>
      </c>
      <c r="B635" s="250" t="s">
        <v>1003</v>
      </c>
      <c r="C635" s="258" t="s">
        <v>1004</v>
      </c>
      <c r="D635" s="251" t="s">
        <v>337</v>
      </c>
      <c r="E635" s="252">
        <v>1.53382</v>
      </c>
      <c r="F635" s="253"/>
      <c r="G635" s="254">
        <f>ROUND(E635*F635,2)</f>
        <v>0</v>
      </c>
      <c r="H635" s="231"/>
      <c r="I635" s="230">
        <f>ROUND(E635*H635,2)</f>
        <v>0</v>
      </c>
      <c r="J635" s="231"/>
      <c r="K635" s="230">
        <f>ROUND(E635*J635,2)</f>
        <v>0</v>
      </c>
      <c r="L635" s="230">
        <v>21</v>
      </c>
      <c r="M635" s="230">
        <f>G635*(1+L635/100)</f>
        <v>0</v>
      </c>
      <c r="N635" s="229">
        <v>0</v>
      </c>
      <c r="O635" s="229">
        <f>ROUND(E635*N635,2)</f>
        <v>0</v>
      </c>
      <c r="P635" s="229">
        <v>0</v>
      </c>
      <c r="Q635" s="229">
        <f>ROUND(E635*P635,2)</f>
        <v>0</v>
      </c>
      <c r="R635" s="230"/>
      <c r="S635" s="230" t="s">
        <v>207</v>
      </c>
      <c r="T635" s="230" t="s">
        <v>208</v>
      </c>
      <c r="U635" s="230">
        <v>2.4209999999999998</v>
      </c>
      <c r="V635" s="230">
        <f>ROUND(E635*U635,2)</f>
        <v>3.71</v>
      </c>
      <c r="W635" s="230"/>
      <c r="X635" s="230" t="s">
        <v>787</v>
      </c>
      <c r="Y635" s="230" t="s">
        <v>210</v>
      </c>
      <c r="Z635" s="210"/>
      <c r="AA635" s="210"/>
      <c r="AB635" s="210"/>
      <c r="AC635" s="210"/>
      <c r="AD635" s="210"/>
      <c r="AE635" s="210"/>
      <c r="AF635" s="210"/>
      <c r="AG635" s="210" t="s">
        <v>788</v>
      </c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</row>
    <row r="636" spans="1:60" x14ac:dyDescent="0.2">
      <c r="A636" s="236" t="s">
        <v>202</v>
      </c>
      <c r="B636" s="237" t="s">
        <v>157</v>
      </c>
      <c r="C636" s="255" t="s">
        <v>158</v>
      </c>
      <c r="D636" s="238"/>
      <c r="E636" s="239"/>
      <c r="F636" s="240"/>
      <c r="G636" s="241">
        <f>SUMIF(AG637:AG646,"&lt;&gt;NOR",G637:G646)</f>
        <v>0</v>
      </c>
      <c r="H636" s="235"/>
      <c r="I636" s="235">
        <f>SUM(I637:I646)</f>
        <v>0</v>
      </c>
      <c r="J636" s="235"/>
      <c r="K636" s="235">
        <f>SUM(K637:K646)</f>
        <v>0</v>
      </c>
      <c r="L636" s="235"/>
      <c r="M636" s="235">
        <f>SUM(M637:M646)</f>
        <v>0</v>
      </c>
      <c r="N636" s="234"/>
      <c r="O636" s="234">
        <f>SUM(O637:O646)</f>
        <v>4.3100000000000005</v>
      </c>
      <c r="P636" s="234"/>
      <c r="Q636" s="234">
        <f>SUM(Q637:Q646)</f>
        <v>0</v>
      </c>
      <c r="R636" s="235"/>
      <c r="S636" s="235"/>
      <c r="T636" s="235"/>
      <c r="U636" s="235"/>
      <c r="V636" s="235">
        <f>SUM(V637:V646)</f>
        <v>190.21</v>
      </c>
      <c r="W636" s="235"/>
      <c r="X636" s="235"/>
      <c r="Y636" s="235"/>
      <c r="AG636" t="s">
        <v>203</v>
      </c>
    </row>
    <row r="637" spans="1:60" ht="22.5" outlineLevel="1" x14ac:dyDescent="0.2">
      <c r="A637" s="243">
        <v>190</v>
      </c>
      <c r="B637" s="244" t="s">
        <v>1005</v>
      </c>
      <c r="C637" s="256" t="s">
        <v>1006</v>
      </c>
      <c r="D637" s="245" t="s">
        <v>260</v>
      </c>
      <c r="E637" s="246">
        <v>2</v>
      </c>
      <c r="F637" s="247"/>
      <c r="G637" s="248">
        <f>ROUND(E637*F637,2)</f>
        <v>0</v>
      </c>
      <c r="H637" s="231"/>
      <c r="I637" s="230">
        <f>ROUND(E637*H637,2)</f>
        <v>0</v>
      </c>
      <c r="J637" s="231"/>
      <c r="K637" s="230">
        <f>ROUND(E637*J637,2)</f>
        <v>0</v>
      </c>
      <c r="L637" s="230">
        <v>21</v>
      </c>
      <c r="M637" s="230">
        <f>G637*(1+L637/100)</f>
        <v>0</v>
      </c>
      <c r="N637" s="229">
        <v>0.16502</v>
      </c>
      <c r="O637" s="229">
        <f>ROUND(E637*N637,2)</f>
        <v>0.33</v>
      </c>
      <c r="P637" s="229">
        <v>0</v>
      </c>
      <c r="Q637" s="229">
        <f>ROUND(E637*P637,2)</f>
        <v>0</v>
      </c>
      <c r="R637" s="230"/>
      <c r="S637" s="230" t="s">
        <v>207</v>
      </c>
      <c r="T637" s="230" t="s">
        <v>208</v>
      </c>
      <c r="U637" s="230">
        <v>1.31</v>
      </c>
      <c r="V637" s="230">
        <f>ROUND(E637*U637,2)</f>
        <v>2.62</v>
      </c>
      <c r="W637" s="230"/>
      <c r="X637" s="230" t="s">
        <v>209</v>
      </c>
      <c r="Y637" s="230" t="s">
        <v>210</v>
      </c>
      <c r="Z637" s="210"/>
      <c r="AA637" s="210"/>
      <c r="AB637" s="210"/>
      <c r="AC637" s="210"/>
      <c r="AD637" s="210"/>
      <c r="AE637" s="210"/>
      <c r="AF637" s="210"/>
      <c r="AG637" s="210" t="s">
        <v>211</v>
      </c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</row>
    <row r="638" spans="1:60" outlineLevel="2" x14ac:dyDescent="0.2">
      <c r="A638" s="227"/>
      <c r="B638" s="228"/>
      <c r="C638" s="257" t="s">
        <v>1007</v>
      </c>
      <c r="D638" s="232"/>
      <c r="E638" s="233">
        <v>2</v>
      </c>
      <c r="F638" s="230"/>
      <c r="G638" s="230"/>
      <c r="H638" s="230"/>
      <c r="I638" s="230"/>
      <c r="J638" s="230"/>
      <c r="K638" s="230"/>
      <c r="L638" s="230"/>
      <c r="M638" s="230"/>
      <c r="N638" s="229"/>
      <c r="O638" s="229"/>
      <c r="P638" s="229"/>
      <c r="Q638" s="229"/>
      <c r="R638" s="230"/>
      <c r="S638" s="230"/>
      <c r="T638" s="230"/>
      <c r="U638" s="230"/>
      <c r="V638" s="230"/>
      <c r="W638" s="230"/>
      <c r="X638" s="230"/>
      <c r="Y638" s="230"/>
      <c r="Z638" s="210"/>
      <c r="AA638" s="210"/>
      <c r="AB638" s="210"/>
      <c r="AC638" s="210"/>
      <c r="AD638" s="210"/>
      <c r="AE638" s="210"/>
      <c r="AF638" s="210"/>
      <c r="AG638" s="210" t="s">
        <v>213</v>
      </c>
      <c r="AH638" s="210">
        <v>0</v>
      </c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</row>
    <row r="639" spans="1:60" outlineLevel="1" x14ac:dyDescent="0.2">
      <c r="A639" s="243">
        <v>191</v>
      </c>
      <c r="B639" s="244" t="s">
        <v>1008</v>
      </c>
      <c r="C639" s="256" t="s">
        <v>1009</v>
      </c>
      <c r="D639" s="245" t="s">
        <v>293</v>
      </c>
      <c r="E639" s="246">
        <v>34.33</v>
      </c>
      <c r="F639" s="247"/>
      <c r="G639" s="248">
        <f>ROUND(E639*F639,2)</f>
        <v>0</v>
      </c>
      <c r="H639" s="231"/>
      <c r="I639" s="230">
        <f>ROUND(E639*H639,2)</f>
        <v>0</v>
      </c>
      <c r="J639" s="231"/>
      <c r="K639" s="230">
        <f>ROUND(E639*J639,2)</f>
        <v>0</v>
      </c>
      <c r="L639" s="230">
        <v>21</v>
      </c>
      <c r="M639" s="230">
        <f>G639*(1+L639/100)</f>
        <v>0</v>
      </c>
      <c r="N639" s="229">
        <v>2.853E-2</v>
      </c>
      <c r="O639" s="229">
        <f>ROUND(E639*N639,2)</f>
        <v>0.98</v>
      </c>
      <c r="P639" s="229">
        <v>0</v>
      </c>
      <c r="Q639" s="229">
        <f>ROUND(E639*P639,2)</f>
        <v>0</v>
      </c>
      <c r="R639" s="230"/>
      <c r="S639" s="230" t="s">
        <v>207</v>
      </c>
      <c r="T639" s="230" t="s">
        <v>208</v>
      </c>
      <c r="U639" s="230">
        <v>0</v>
      </c>
      <c r="V639" s="230">
        <f>ROUND(E639*U639,2)</f>
        <v>0</v>
      </c>
      <c r="W639" s="230"/>
      <c r="X639" s="230" t="s">
        <v>465</v>
      </c>
      <c r="Y639" s="230" t="s">
        <v>210</v>
      </c>
      <c r="Z639" s="210"/>
      <c r="AA639" s="210"/>
      <c r="AB639" s="210"/>
      <c r="AC639" s="210"/>
      <c r="AD639" s="210"/>
      <c r="AE639" s="210"/>
      <c r="AF639" s="210"/>
      <c r="AG639" s="210" t="s">
        <v>466</v>
      </c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</row>
    <row r="640" spans="1:60" ht="22.5" outlineLevel="2" x14ac:dyDescent="0.2">
      <c r="A640" s="227"/>
      <c r="B640" s="228"/>
      <c r="C640" s="257" t="s">
        <v>1010</v>
      </c>
      <c r="D640" s="232"/>
      <c r="E640" s="233">
        <v>34.33</v>
      </c>
      <c r="F640" s="230"/>
      <c r="G640" s="230"/>
      <c r="H640" s="230"/>
      <c r="I640" s="230"/>
      <c r="J640" s="230"/>
      <c r="K640" s="230"/>
      <c r="L640" s="230"/>
      <c r="M640" s="230"/>
      <c r="N640" s="229"/>
      <c r="O640" s="229"/>
      <c r="P640" s="229"/>
      <c r="Q640" s="229"/>
      <c r="R640" s="230"/>
      <c r="S640" s="230"/>
      <c r="T640" s="230"/>
      <c r="U640" s="230"/>
      <c r="V640" s="230"/>
      <c r="W640" s="230"/>
      <c r="X640" s="230"/>
      <c r="Y640" s="230"/>
      <c r="Z640" s="210"/>
      <c r="AA640" s="210"/>
      <c r="AB640" s="210"/>
      <c r="AC640" s="210"/>
      <c r="AD640" s="210"/>
      <c r="AE640" s="210"/>
      <c r="AF640" s="210"/>
      <c r="AG640" s="210" t="s">
        <v>213</v>
      </c>
      <c r="AH640" s="210">
        <v>0</v>
      </c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</row>
    <row r="641" spans="1:60" outlineLevel="1" x14ac:dyDescent="0.2">
      <c r="A641" s="243">
        <v>192</v>
      </c>
      <c r="B641" s="244" t="s">
        <v>1011</v>
      </c>
      <c r="C641" s="256" t="s">
        <v>1012</v>
      </c>
      <c r="D641" s="245" t="s">
        <v>293</v>
      </c>
      <c r="E641" s="246">
        <v>13.3</v>
      </c>
      <c r="F641" s="247"/>
      <c r="G641" s="248">
        <f>ROUND(E641*F641,2)</f>
        <v>0</v>
      </c>
      <c r="H641" s="231"/>
      <c r="I641" s="230">
        <f>ROUND(E641*H641,2)</f>
        <v>0</v>
      </c>
      <c r="J641" s="231"/>
      <c r="K641" s="230">
        <f>ROUND(E641*J641,2)</f>
        <v>0</v>
      </c>
      <c r="L641" s="230">
        <v>21</v>
      </c>
      <c r="M641" s="230">
        <f>G641*(1+L641/100)</f>
        <v>0</v>
      </c>
      <c r="N641" s="229">
        <v>1.7389999999999999E-2</v>
      </c>
      <c r="O641" s="229">
        <f>ROUND(E641*N641,2)</f>
        <v>0.23</v>
      </c>
      <c r="P641" s="229">
        <v>0</v>
      </c>
      <c r="Q641" s="229">
        <f>ROUND(E641*P641,2)</f>
        <v>0</v>
      </c>
      <c r="R641" s="230"/>
      <c r="S641" s="230" t="s">
        <v>511</v>
      </c>
      <c r="T641" s="230" t="s">
        <v>512</v>
      </c>
      <c r="U641" s="230">
        <v>0</v>
      </c>
      <c r="V641" s="230">
        <f>ROUND(E641*U641,2)</f>
        <v>0</v>
      </c>
      <c r="W641" s="230"/>
      <c r="X641" s="230" t="s">
        <v>465</v>
      </c>
      <c r="Y641" s="230" t="s">
        <v>210</v>
      </c>
      <c r="Z641" s="210"/>
      <c r="AA641" s="210"/>
      <c r="AB641" s="210"/>
      <c r="AC641" s="210"/>
      <c r="AD641" s="210"/>
      <c r="AE641" s="210"/>
      <c r="AF641" s="210"/>
      <c r="AG641" s="210" t="s">
        <v>466</v>
      </c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  <c r="BH641" s="210"/>
    </row>
    <row r="642" spans="1:60" outlineLevel="2" x14ac:dyDescent="0.2">
      <c r="A642" s="227"/>
      <c r="B642" s="228"/>
      <c r="C642" s="257" t="s">
        <v>1013</v>
      </c>
      <c r="D642" s="232"/>
      <c r="E642" s="233">
        <v>13.3</v>
      </c>
      <c r="F642" s="230"/>
      <c r="G642" s="230"/>
      <c r="H642" s="230"/>
      <c r="I642" s="230"/>
      <c r="J642" s="230"/>
      <c r="K642" s="230"/>
      <c r="L642" s="230"/>
      <c r="M642" s="230"/>
      <c r="N642" s="229"/>
      <c r="O642" s="229"/>
      <c r="P642" s="229"/>
      <c r="Q642" s="229"/>
      <c r="R642" s="230"/>
      <c r="S642" s="230"/>
      <c r="T642" s="230"/>
      <c r="U642" s="230"/>
      <c r="V642" s="230"/>
      <c r="W642" s="230"/>
      <c r="X642" s="230"/>
      <c r="Y642" s="230"/>
      <c r="Z642" s="210"/>
      <c r="AA642" s="210"/>
      <c r="AB642" s="210"/>
      <c r="AC642" s="210"/>
      <c r="AD642" s="210"/>
      <c r="AE642" s="210"/>
      <c r="AF642" s="210"/>
      <c r="AG642" s="210" t="s">
        <v>213</v>
      </c>
      <c r="AH642" s="210">
        <v>0</v>
      </c>
      <c r="AI642" s="210"/>
      <c r="AJ642" s="210"/>
      <c r="AK642" s="210"/>
      <c r="AL642" s="210"/>
      <c r="AM642" s="210"/>
      <c r="AN642" s="210"/>
      <c r="AO642" s="210"/>
      <c r="AP642" s="210"/>
      <c r="AQ642" s="210"/>
      <c r="AR642" s="210"/>
      <c r="AS642" s="210"/>
      <c r="AT642" s="210"/>
      <c r="AU642" s="210"/>
      <c r="AV642" s="210"/>
      <c r="AW642" s="210"/>
      <c r="AX642" s="210"/>
      <c r="AY642" s="210"/>
      <c r="AZ642" s="210"/>
      <c r="BA642" s="210"/>
      <c r="BB642" s="210"/>
      <c r="BC642" s="210"/>
      <c r="BD642" s="210"/>
      <c r="BE642" s="210"/>
      <c r="BF642" s="210"/>
      <c r="BG642" s="210"/>
      <c r="BH642" s="210"/>
    </row>
    <row r="643" spans="1:60" outlineLevel="1" x14ac:dyDescent="0.2">
      <c r="A643" s="249">
        <v>193</v>
      </c>
      <c r="B643" s="250" t="s">
        <v>1014</v>
      </c>
      <c r="C643" s="258" t="s">
        <v>1015</v>
      </c>
      <c r="D643" s="251" t="s">
        <v>996</v>
      </c>
      <c r="E643" s="252">
        <v>1</v>
      </c>
      <c r="F643" s="253"/>
      <c r="G643" s="254">
        <f>ROUND(E643*F643,2)</f>
        <v>0</v>
      </c>
      <c r="H643" s="231"/>
      <c r="I643" s="230">
        <f>ROUND(E643*H643,2)</f>
        <v>0</v>
      </c>
      <c r="J643" s="231"/>
      <c r="K643" s="230">
        <f>ROUND(E643*J643,2)</f>
        <v>0</v>
      </c>
      <c r="L643" s="230">
        <v>21</v>
      </c>
      <c r="M643" s="230">
        <f>G643*(1+L643/100)</f>
        <v>0</v>
      </c>
      <c r="N643" s="229">
        <v>0</v>
      </c>
      <c r="O643" s="229">
        <f>ROUND(E643*N643,2)</f>
        <v>0</v>
      </c>
      <c r="P643" s="229">
        <v>0</v>
      </c>
      <c r="Q643" s="229">
        <f>ROUND(E643*P643,2)</f>
        <v>0</v>
      </c>
      <c r="R643" s="230"/>
      <c r="S643" s="230" t="s">
        <v>511</v>
      </c>
      <c r="T643" s="230" t="s">
        <v>512</v>
      </c>
      <c r="U643" s="230">
        <v>0</v>
      </c>
      <c r="V643" s="230">
        <f>ROUND(E643*U643,2)</f>
        <v>0</v>
      </c>
      <c r="W643" s="230"/>
      <c r="X643" s="230" t="s">
        <v>209</v>
      </c>
      <c r="Y643" s="230" t="s">
        <v>210</v>
      </c>
      <c r="Z643" s="210"/>
      <c r="AA643" s="210"/>
      <c r="AB643" s="210"/>
      <c r="AC643" s="210"/>
      <c r="AD643" s="210"/>
      <c r="AE643" s="210"/>
      <c r="AF643" s="210"/>
      <c r="AG643" s="210" t="s">
        <v>211</v>
      </c>
      <c r="AH643" s="210"/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0"/>
      <c r="AT643" s="210"/>
      <c r="AU643" s="210"/>
      <c r="AV643" s="210"/>
      <c r="AW643" s="210"/>
      <c r="AX643" s="210"/>
      <c r="AY643" s="210"/>
      <c r="AZ643" s="210"/>
      <c r="BA643" s="210"/>
      <c r="BB643" s="210"/>
      <c r="BC643" s="210"/>
      <c r="BD643" s="210"/>
      <c r="BE643" s="210"/>
      <c r="BF643" s="210"/>
      <c r="BG643" s="210"/>
      <c r="BH643" s="210"/>
    </row>
    <row r="644" spans="1:60" outlineLevel="1" x14ac:dyDescent="0.2">
      <c r="A644" s="243">
        <v>194</v>
      </c>
      <c r="B644" s="244" t="s">
        <v>1016</v>
      </c>
      <c r="C644" s="256" t="s">
        <v>1017</v>
      </c>
      <c r="D644" s="245" t="s">
        <v>230</v>
      </c>
      <c r="E644" s="246">
        <v>75.215999999999994</v>
      </c>
      <c r="F644" s="247"/>
      <c r="G644" s="248">
        <f>ROUND(E644*F644,2)</f>
        <v>0</v>
      </c>
      <c r="H644" s="231"/>
      <c r="I644" s="230">
        <f>ROUND(E644*H644,2)</f>
        <v>0</v>
      </c>
      <c r="J644" s="231"/>
      <c r="K644" s="230">
        <f>ROUND(E644*J644,2)</f>
        <v>0</v>
      </c>
      <c r="L644" s="230">
        <v>21</v>
      </c>
      <c r="M644" s="230">
        <f>G644*(1+L644/100)</f>
        <v>0</v>
      </c>
      <c r="N644" s="229">
        <v>3.687E-2</v>
      </c>
      <c r="O644" s="229">
        <f>ROUND(E644*N644,2)</f>
        <v>2.77</v>
      </c>
      <c r="P644" s="229">
        <v>0</v>
      </c>
      <c r="Q644" s="229">
        <f>ROUND(E644*P644,2)</f>
        <v>0</v>
      </c>
      <c r="R644" s="230"/>
      <c r="S644" s="230" t="s">
        <v>511</v>
      </c>
      <c r="T644" s="230" t="s">
        <v>512</v>
      </c>
      <c r="U644" s="230">
        <v>2.37</v>
      </c>
      <c r="V644" s="230">
        <f>ROUND(E644*U644,2)</f>
        <v>178.26</v>
      </c>
      <c r="W644" s="230"/>
      <c r="X644" s="230" t="s">
        <v>209</v>
      </c>
      <c r="Y644" s="230" t="s">
        <v>210</v>
      </c>
      <c r="Z644" s="210"/>
      <c r="AA644" s="210"/>
      <c r="AB644" s="210"/>
      <c r="AC644" s="210"/>
      <c r="AD644" s="210"/>
      <c r="AE644" s="210"/>
      <c r="AF644" s="210"/>
      <c r="AG644" s="210" t="s">
        <v>211</v>
      </c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F644" s="210"/>
      <c r="BG644" s="210"/>
      <c r="BH644" s="210"/>
    </row>
    <row r="645" spans="1:60" outlineLevel="2" x14ac:dyDescent="0.2">
      <c r="A645" s="227"/>
      <c r="B645" s="228"/>
      <c r="C645" s="257" t="s">
        <v>877</v>
      </c>
      <c r="D645" s="232"/>
      <c r="E645" s="233">
        <v>75.215999999999994</v>
      </c>
      <c r="F645" s="230"/>
      <c r="G645" s="230"/>
      <c r="H645" s="230"/>
      <c r="I645" s="230"/>
      <c r="J645" s="230"/>
      <c r="K645" s="230"/>
      <c r="L645" s="230"/>
      <c r="M645" s="230"/>
      <c r="N645" s="229"/>
      <c r="O645" s="229"/>
      <c r="P645" s="229"/>
      <c r="Q645" s="229"/>
      <c r="R645" s="230"/>
      <c r="S645" s="230"/>
      <c r="T645" s="230"/>
      <c r="U645" s="230"/>
      <c r="V645" s="230"/>
      <c r="W645" s="230"/>
      <c r="X645" s="230"/>
      <c r="Y645" s="230"/>
      <c r="Z645" s="210"/>
      <c r="AA645" s="210"/>
      <c r="AB645" s="210"/>
      <c r="AC645" s="210"/>
      <c r="AD645" s="210"/>
      <c r="AE645" s="210"/>
      <c r="AF645" s="210"/>
      <c r="AG645" s="210" t="s">
        <v>213</v>
      </c>
      <c r="AH645" s="210">
        <v>0</v>
      </c>
      <c r="AI645" s="210"/>
      <c r="AJ645" s="210"/>
      <c r="AK645" s="210"/>
      <c r="AL645" s="210"/>
      <c r="AM645" s="210"/>
      <c r="AN645" s="210"/>
      <c r="AO645" s="210"/>
      <c r="AP645" s="210"/>
      <c r="AQ645" s="210"/>
      <c r="AR645" s="210"/>
      <c r="AS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F645" s="210"/>
      <c r="BG645" s="210"/>
      <c r="BH645" s="210"/>
    </row>
    <row r="646" spans="1:60" outlineLevel="1" x14ac:dyDescent="0.2">
      <c r="A646" s="249">
        <v>195</v>
      </c>
      <c r="B646" s="250" t="s">
        <v>1018</v>
      </c>
      <c r="C646" s="258" t="s">
        <v>1019</v>
      </c>
      <c r="D646" s="251" t="s">
        <v>337</v>
      </c>
      <c r="E646" s="252">
        <v>3.1032500000000001</v>
      </c>
      <c r="F646" s="253"/>
      <c r="G646" s="254">
        <f>ROUND(E646*F646,2)</f>
        <v>0</v>
      </c>
      <c r="H646" s="231"/>
      <c r="I646" s="230">
        <f>ROUND(E646*H646,2)</f>
        <v>0</v>
      </c>
      <c r="J646" s="231"/>
      <c r="K646" s="230">
        <f>ROUND(E646*J646,2)</f>
        <v>0</v>
      </c>
      <c r="L646" s="230">
        <v>21</v>
      </c>
      <c r="M646" s="230">
        <f>G646*(1+L646/100)</f>
        <v>0</v>
      </c>
      <c r="N646" s="229">
        <v>0</v>
      </c>
      <c r="O646" s="229">
        <f>ROUND(E646*N646,2)</f>
        <v>0</v>
      </c>
      <c r="P646" s="229">
        <v>0</v>
      </c>
      <c r="Q646" s="229">
        <f>ROUND(E646*P646,2)</f>
        <v>0</v>
      </c>
      <c r="R646" s="230"/>
      <c r="S646" s="230" t="s">
        <v>207</v>
      </c>
      <c r="T646" s="230" t="s">
        <v>208</v>
      </c>
      <c r="U646" s="230">
        <v>3.0059999999999998</v>
      </c>
      <c r="V646" s="230">
        <f>ROUND(E646*U646,2)</f>
        <v>9.33</v>
      </c>
      <c r="W646" s="230"/>
      <c r="X646" s="230" t="s">
        <v>787</v>
      </c>
      <c r="Y646" s="230" t="s">
        <v>210</v>
      </c>
      <c r="Z646" s="210"/>
      <c r="AA646" s="210"/>
      <c r="AB646" s="210"/>
      <c r="AC646" s="210"/>
      <c r="AD646" s="210"/>
      <c r="AE646" s="210"/>
      <c r="AF646" s="210"/>
      <c r="AG646" s="210" t="s">
        <v>788</v>
      </c>
      <c r="AH646" s="210"/>
      <c r="AI646" s="210"/>
      <c r="AJ646" s="210"/>
      <c r="AK646" s="210"/>
      <c r="AL646" s="210"/>
      <c r="AM646" s="210"/>
      <c r="AN646" s="210"/>
      <c r="AO646" s="210"/>
      <c r="AP646" s="210"/>
      <c r="AQ646" s="210"/>
      <c r="AR646" s="210"/>
      <c r="AS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F646" s="210"/>
      <c r="BG646" s="210"/>
      <c r="BH646" s="210"/>
    </row>
    <row r="647" spans="1:60" x14ac:dyDescent="0.2">
      <c r="A647" s="236" t="s">
        <v>202</v>
      </c>
      <c r="B647" s="237" t="s">
        <v>159</v>
      </c>
      <c r="C647" s="255" t="s">
        <v>160</v>
      </c>
      <c r="D647" s="238"/>
      <c r="E647" s="239"/>
      <c r="F647" s="240"/>
      <c r="G647" s="241">
        <f>SUMIF(AG648:AG681,"&lt;&gt;NOR",G648:G681)</f>
        <v>0</v>
      </c>
      <c r="H647" s="235"/>
      <c r="I647" s="235">
        <f>SUM(I648:I681)</f>
        <v>0</v>
      </c>
      <c r="J647" s="235"/>
      <c r="K647" s="235">
        <f>SUM(K648:K681)</f>
        <v>0</v>
      </c>
      <c r="L647" s="235"/>
      <c r="M647" s="235">
        <f>SUM(M648:M681)</f>
        <v>0</v>
      </c>
      <c r="N647" s="234"/>
      <c r="O647" s="234">
        <f>SUM(O648:O681)</f>
        <v>10.47</v>
      </c>
      <c r="P647" s="234"/>
      <c r="Q647" s="234">
        <f>SUM(Q648:Q681)</f>
        <v>0</v>
      </c>
      <c r="R647" s="235"/>
      <c r="S647" s="235"/>
      <c r="T647" s="235"/>
      <c r="U647" s="235"/>
      <c r="V647" s="235">
        <f>SUM(V648:V681)</f>
        <v>572.57000000000005</v>
      </c>
      <c r="W647" s="235"/>
      <c r="X647" s="235"/>
      <c r="Y647" s="235"/>
      <c r="AG647" t="s">
        <v>203</v>
      </c>
    </row>
    <row r="648" spans="1:60" ht="22.5" outlineLevel="1" x14ac:dyDescent="0.2">
      <c r="A648" s="243">
        <v>196</v>
      </c>
      <c r="B648" s="244" t="s">
        <v>1020</v>
      </c>
      <c r="C648" s="256" t="s">
        <v>1021</v>
      </c>
      <c r="D648" s="245" t="s">
        <v>230</v>
      </c>
      <c r="E648" s="246">
        <v>389.29</v>
      </c>
      <c r="F648" s="247"/>
      <c r="G648" s="248">
        <f>ROUND(E648*F648,2)</f>
        <v>0</v>
      </c>
      <c r="H648" s="231"/>
      <c r="I648" s="230">
        <f>ROUND(E648*H648,2)</f>
        <v>0</v>
      </c>
      <c r="J648" s="231"/>
      <c r="K648" s="230">
        <f>ROUND(E648*J648,2)</f>
        <v>0</v>
      </c>
      <c r="L648" s="230">
        <v>21</v>
      </c>
      <c r="M648" s="230">
        <f>G648*(1+L648/100)</f>
        <v>0</v>
      </c>
      <c r="N648" s="229">
        <v>0</v>
      </c>
      <c r="O648" s="229">
        <f>ROUND(E648*N648,2)</f>
        <v>0</v>
      </c>
      <c r="P648" s="229">
        <v>0</v>
      </c>
      <c r="Q648" s="229">
        <f>ROUND(E648*P648,2)</f>
        <v>0</v>
      </c>
      <c r="R648" s="230"/>
      <c r="S648" s="230" t="s">
        <v>207</v>
      </c>
      <c r="T648" s="230" t="s">
        <v>208</v>
      </c>
      <c r="U648" s="230">
        <v>1.6E-2</v>
      </c>
      <c r="V648" s="230">
        <f>ROUND(E648*U648,2)</f>
        <v>6.23</v>
      </c>
      <c r="W648" s="230"/>
      <c r="X648" s="230" t="s">
        <v>209</v>
      </c>
      <c r="Y648" s="230" t="s">
        <v>210</v>
      </c>
      <c r="Z648" s="210"/>
      <c r="AA648" s="210"/>
      <c r="AB648" s="210"/>
      <c r="AC648" s="210"/>
      <c r="AD648" s="210"/>
      <c r="AE648" s="210"/>
      <c r="AF648" s="210"/>
      <c r="AG648" s="210" t="s">
        <v>211</v>
      </c>
      <c r="AH648" s="210"/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</row>
    <row r="649" spans="1:60" outlineLevel="2" x14ac:dyDescent="0.2">
      <c r="A649" s="227"/>
      <c r="B649" s="228"/>
      <c r="C649" s="257" t="s">
        <v>734</v>
      </c>
      <c r="D649" s="232"/>
      <c r="E649" s="233">
        <v>136.46</v>
      </c>
      <c r="F649" s="230"/>
      <c r="G649" s="230"/>
      <c r="H649" s="230"/>
      <c r="I649" s="230"/>
      <c r="J649" s="230"/>
      <c r="K649" s="230"/>
      <c r="L649" s="230"/>
      <c r="M649" s="230"/>
      <c r="N649" s="229"/>
      <c r="O649" s="229"/>
      <c r="P649" s="229"/>
      <c r="Q649" s="229"/>
      <c r="R649" s="230"/>
      <c r="S649" s="230"/>
      <c r="T649" s="230"/>
      <c r="U649" s="230"/>
      <c r="V649" s="230"/>
      <c r="W649" s="230"/>
      <c r="X649" s="230"/>
      <c r="Y649" s="230"/>
      <c r="Z649" s="210"/>
      <c r="AA649" s="210"/>
      <c r="AB649" s="210"/>
      <c r="AC649" s="210"/>
      <c r="AD649" s="210"/>
      <c r="AE649" s="210"/>
      <c r="AF649" s="210"/>
      <c r="AG649" s="210" t="s">
        <v>213</v>
      </c>
      <c r="AH649" s="210">
        <v>0</v>
      </c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  <c r="BH649" s="210"/>
    </row>
    <row r="650" spans="1:60" outlineLevel="3" x14ac:dyDescent="0.2">
      <c r="A650" s="227"/>
      <c r="B650" s="228"/>
      <c r="C650" s="257" t="s">
        <v>735</v>
      </c>
      <c r="D650" s="232"/>
      <c r="E650" s="233">
        <v>25.95</v>
      </c>
      <c r="F650" s="230"/>
      <c r="G650" s="230"/>
      <c r="H650" s="230"/>
      <c r="I650" s="230"/>
      <c r="J650" s="230"/>
      <c r="K650" s="230"/>
      <c r="L650" s="230"/>
      <c r="M650" s="230"/>
      <c r="N650" s="229"/>
      <c r="O650" s="229"/>
      <c r="P650" s="229"/>
      <c r="Q650" s="229"/>
      <c r="R650" s="230"/>
      <c r="S650" s="230"/>
      <c r="T650" s="230"/>
      <c r="U650" s="230"/>
      <c r="V650" s="230"/>
      <c r="W650" s="230"/>
      <c r="X650" s="230"/>
      <c r="Y650" s="230"/>
      <c r="Z650" s="210"/>
      <c r="AA650" s="210"/>
      <c r="AB650" s="210"/>
      <c r="AC650" s="210"/>
      <c r="AD650" s="210"/>
      <c r="AE650" s="210"/>
      <c r="AF650" s="210"/>
      <c r="AG650" s="210" t="s">
        <v>213</v>
      </c>
      <c r="AH650" s="210">
        <v>0</v>
      </c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</row>
    <row r="651" spans="1:60" outlineLevel="3" x14ac:dyDescent="0.2">
      <c r="A651" s="227"/>
      <c r="B651" s="228"/>
      <c r="C651" s="257" t="s">
        <v>736</v>
      </c>
      <c r="D651" s="232"/>
      <c r="E651" s="233">
        <v>71.239999999999995</v>
      </c>
      <c r="F651" s="230"/>
      <c r="G651" s="230"/>
      <c r="H651" s="230"/>
      <c r="I651" s="230"/>
      <c r="J651" s="230"/>
      <c r="K651" s="230"/>
      <c r="L651" s="230"/>
      <c r="M651" s="230"/>
      <c r="N651" s="229"/>
      <c r="O651" s="229"/>
      <c r="P651" s="229"/>
      <c r="Q651" s="229"/>
      <c r="R651" s="230"/>
      <c r="S651" s="230"/>
      <c r="T651" s="230"/>
      <c r="U651" s="230"/>
      <c r="V651" s="230"/>
      <c r="W651" s="230"/>
      <c r="X651" s="230"/>
      <c r="Y651" s="230"/>
      <c r="Z651" s="210"/>
      <c r="AA651" s="210"/>
      <c r="AB651" s="210"/>
      <c r="AC651" s="210"/>
      <c r="AD651" s="210"/>
      <c r="AE651" s="210"/>
      <c r="AF651" s="210"/>
      <c r="AG651" s="210" t="s">
        <v>213</v>
      </c>
      <c r="AH651" s="210">
        <v>0</v>
      </c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</row>
    <row r="652" spans="1:60" outlineLevel="3" x14ac:dyDescent="0.2">
      <c r="A652" s="227"/>
      <c r="B652" s="228"/>
      <c r="C652" s="257" t="s">
        <v>737</v>
      </c>
      <c r="D652" s="232"/>
      <c r="E652" s="233">
        <v>142.91</v>
      </c>
      <c r="F652" s="230"/>
      <c r="G652" s="230"/>
      <c r="H652" s="230"/>
      <c r="I652" s="230"/>
      <c r="J652" s="230"/>
      <c r="K652" s="230"/>
      <c r="L652" s="230"/>
      <c r="M652" s="230"/>
      <c r="N652" s="229"/>
      <c r="O652" s="229"/>
      <c r="P652" s="229"/>
      <c r="Q652" s="229"/>
      <c r="R652" s="230"/>
      <c r="S652" s="230"/>
      <c r="T652" s="230"/>
      <c r="U652" s="230"/>
      <c r="V652" s="230"/>
      <c r="W652" s="230"/>
      <c r="X652" s="230"/>
      <c r="Y652" s="230"/>
      <c r="Z652" s="210"/>
      <c r="AA652" s="210"/>
      <c r="AB652" s="210"/>
      <c r="AC652" s="210"/>
      <c r="AD652" s="210"/>
      <c r="AE652" s="210"/>
      <c r="AF652" s="210"/>
      <c r="AG652" s="210" t="s">
        <v>213</v>
      </c>
      <c r="AH652" s="210">
        <v>0</v>
      </c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</row>
    <row r="653" spans="1:60" outlineLevel="3" x14ac:dyDescent="0.2">
      <c r="A653" s="227"/>
      <c r="B653" s="228"/>
      <c r="C653" s="257" t="s">
        <v>738</v>
      </c>
      <c r="D653" s="232"/>
      <c r="E653" s="233">
        <v>12.73</v>
      </c>
      <c r="F653" s="230"/>
      <c r="G653" s="230"/>
      <c r="H653" s="230"/>
      <c r="I653" s="230"/>
      <c r="J653" s="230"/>
      <c r="K653" s="230"/>
      <c r="L653" s="230"/>
      <c r="M653" s="230"/>
      <c r="N653" s="229"/>
      <c r="O653" s="229"/>
      <c r="P653" s="229"/>
      <c r="Q653" s="229"/>
      <c r="R653" s="230"/>
      <c r="S653" s="230"/>
      <c r="T653" s="230"/>
      <c r="U653" s="230"/>
      <c r="V653" s="230"/>
      <c r="W653" s="230"/>
      <c r="X653" s="230"/>
      <c r="Y653" s="230"/>
      <c r="Z653" s="210"/>
      <c r="AA653" s="210"/>
      <c r="AB653" s="210"/>
      <c r="AC653" s="210"/>
      <c r="AD653" s="210"/>
      <c r="AE653" s="210"/>
      <c r="AF653" s="210"/>
      <c r="AG653" s="210" t="s">
        <v>213</v>
      </c>
      <c r="AH653" s="210">
        <v>0</v>
      </c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</row>
    <row r="654" spans="1:60" outlineLevel="1" x14ac:dyDescent="0.2">
      <c r="A654" s="243">
        <v>197</v>
      </c>
      <c r="B654" s="244" t="s">
        <v>1022</v>
      </c>
      <c r="C654" s="256" t="s">
        <v>1023</v>
      </c>
      <c r="D654" s="245" t="s">
        <v>230</v>
      </c>
      <c r="E654" s="246">
        <v>389.29</v>
      </c>
      <c r="F654" s="247"/>
      <c r="G654" s="248">
        <f>ROUND(E654*F654,2)</f>
        <v>0</v>
      </c>
      <c r="H654" s="231"/>
      <c r="I654" s="230">
        <f>ROUND(E654*H654,2)</f>
        <v>0</v>
      </c>
      <c r="J654" s="231"/>
      <c r="K654" s="230">
        <f>ROUND(E654*J654,2)</f>
        <v>0</v>
      </c>
      <c r="L654" s="230">
        <v>21</v>
      </c>
      <c r="M654" s="230">
        <f>G654*(1+L654/100)</f>
        <v>0</v>
      </c>
      <c r="N654" s="229">
        <v>2.1000000000000001E-4</v>
      </c>
      <c r="O654" s="229">
        <f>ROUND(E654*N654,2)</f>
        <v>0.08</v>
      </c>
      <c r="P654" s="229">
        <v>0</v>
      </c>
      <c r="Q654" s="229">
        <f>ROUND(E654*P654,2)</f>
        <v>0</v>
      </c>
      <c r="R654" s="230"/>
      <c r="S654" s="230" t="s">
        <v>207</v>
      </c>
      <c r="T654" s="230" t="s">
        <v>208</v>
      </c>
      <c r="U654" s="230">
        <v>0.05</v>
      </c>
      <c r="V654" s="230">
        <f>ROUND(E654*U654,2)</f>
        <v>19.46</v>
      </c>
      <c r="W654" s="230"/>
      <c r="X654" s="230" t="s">
        <v>209</v>
      </c>
      <c r="Y654" s="230" t="s">
        <v>210</v>
      </c>
      <c r="Z654" s="210"/>
      <c r="AA654" s="210"/>
      <c r="AB654" s="210"/>
      <c r="AC654" s="210"/>
      <c r="AD654" s="210"/>
      <c r="AE654" s="210"/>
      <c r="AF654" s="210"/>
      <c r="AG654" s="210" t="s">
        <v>211</v>
      </c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</row>
    <row r="655" spans="1:60" outlineLevel="2" x14ac:dyDescent="0.2">
      <c r="A655" s="227"/>
      <c r="B655" s="228"/>
      <c r="C655" s="257" t="s">
        <v>734</v>
      </c>
      <c r="D655" s="232"/>
      <c r="E655" s="233">
        <v>136.46</v>
      </c>
      <c r="F655" s="230"/>
      <c r="G655" s="230"/>
      <c r="H655" s="230"/>
      <c r="I655" s="230"/>
      <c r="J655" s="230"/>
      <c r="K655" s="230"/>
      <c r="L655" s="230"/>
      <c r="M655" s="230"/>
      <c r="N655" s="229"/>
      <c r="O655" s="229"/>
      <c r="P655" s="229"/>
      <c r="Q655" s="229"/>
      <c r="R655" s="230"/>
      <c r="S655" s="230"/>
      <c r="T655" s="230"/>
      <c r="U655" s="230"/>
      <c r="V655" s="230"/>
      <c r="W655" s="230"/>
      <c r="X655" s="230"/>
      <c r="Y655" s="230"/>
      <c r="Z655" s="210"/>
      <c r="AA655" s="210"/>
      <c r="AB655" s="210"/>
      <c r="AC655" s="210"/>
      <c r="AD655" s="210"/>
      <c r="AE655" s="210"/>
      <c r="AF655" s="210"/>
      <c r="AG655" s="210" t="s">
        <v>213</v>
      </c>
      <c r="AH655" s="210">
        <v>0</v>
      </c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F655" s="210"/>
      <c r="BG655" s="210"/>
      <c r="BH655" s="210"/>
    </row>
    <row r="656" spans="1:60" outlineLevel="3" x14ac:dyDescent="0.2">
      <c r="A656" s="227"/>
      <c r="B656" s="228"/>
      <c r="C656" s="257" t="s">
        <v>735</v>
      </c>
      <c r="D656" s="232"/>
      <c r="E656" s="233">
        <v>25.95</v>
      </c>
      <c r="F656" s="230"/>
      <c r="G656" s="230"/>
      <c r="H656" s="230"/>
      <c r="I656" s="230"/>
      <c r="J656" s="230"/>
      <c r="K656" s="230"/>
      <c r="L656" s="230"/>
      <c r="M656" s="230"/>
      <c r="N656" s="229"/>
      <c r="O656" s="229"/>
      <c r="P656" s="229"/>
      <c r="Q656" s="229"/>
      <c r="R656" s="230"/>
      <c r="S656" s="230"/>
      <c r="T656" s="230"/>
      <c r="U656" s="230"/>
      <c r="V656" s="230"/>
      <c r="W656" s="230"/>
      <c r="X656" s="230"/>
      <c r="Y656" s="230"/>
      <c r="Z656" s="210"/>
      <c r="AA656" s="210"/>
      <c r="AB656" s="210"/>
      <c r="AC656" s="210"/>
      <c r="AD656" s="210"/>
      <c r="AE656" s="210"/>
      <c r="AF656" s="210"/>
      <c r="AG656" s="210" t="s">
        <v>213</v>
      </c>
      <c r="AH656" s="210">
        <v>0</v>
      </c>
      <c r="AI656" s="210"/>
      <c r="AJ656" s="210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</row>
    <row r="657" spans="1:60" outlineLevel="3" x14ac:dyDescent="0.2">
      <c r="A657" s="227"/>
      <c r="B657" s="228"/>
      <c r="C657" s="257" t="s">
        <v>736</v>
      </c>
      <c r="D657" s="232"/>
      <c r="E657" s="233">
        <v>71.239999999999995</v>
      </c>
      <c r="F657" s="230"/>
      <c r="G657" s="230"/>
      <c r="H657" s="230"/>
      <c r="I657" s="230"/>
      <c r="J657" s="230"/>
      <c r="K657" s="230"/>
      <c r="L657" s="230"/>
      <c r="M657" s="230"/>
      <c r="N657" s="229"/>
      <c r="O657" s="229"/>
      <c r="P657" s="229"/>
      <c r="Q657" s="229"/>
      <c r="R657" s="230"/>
      <c r="S657" s="230"/>
      <c r="T657" s="230"/>
      <c r="U657" s="230"/>
      <c r="V657" s="230"/>
      <c r="W657" s="230"/>
      <c r="X657" s="230"/>
      <c r="Y657" s="230"/>
      <c r="Z657" s="210"/>
      <c r="AA657" s="210"/>
      <c r="AB657" s="210"/>
      <c r="AC657" s="210"/>
      <c r="AD657" s="210"/>
      <c r="AE657" s="210"/>
      <c r="AF657" s="210"/>
      <c r="AG657" s="210" t="s">
        <v>213</v>
      </c>
      <c r="AH657" s="210">
        <v>0</v>
      </c>
      <c r="AI657" s="210"/>
      <c r="AJ657" s="210"/>
      <c r="AK657" s="210"/>
      <c r="AL657" s="210"/>
      <c r="AM657" s="210"/>
      <c r="AN657" s="210"/>
      <c r="AO657" s="210"/>
      <c r="AP657" s="210"/>
      <c r="AQ657" s="210"/>
      <c r="AR657" s="210"/>
      <c r="AS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F657" s="210"/>
      <c r="BG657" s="210"/>
      <c r="BH657" s="210"/>
    </row>
    <row r="658" spans="1:60" outlineLevel="3" x14ac:dyDescent="0.2">
      <c r="A658" s="227"/>
      <c r="B658" s="228"/>
      <c r="C658" s="257" t="s">
        <v>737</v>
      </c>
      <c r="D658" s="232"/>
      <c r="E658" s="233">
        <v>142.91</v>
      </c>
      <c r="F658" s="230"/>
      <c r="G658" s="230"/>
      <c r="H658" s="230"/>
      <c r="I658" s="230"/>
      <c r="J658" s="230"/>
      <c r="K658" s="230"/>
      <c r="L658" s="230"/>
      <c r="M658" s="230"/>
      <c r="N658" s="229"/>
      <c r="O658" s="229"/>
      <c r="P658" s="229"/>
      <c r="Q658" s="229"/>
      <c r="R658" s="230"/>
      <c r="S658" s="230"/>
      <c r="T658" s="230"/>
      <c r="U658" s="230"/>
      <c r="V658" s="230"/>
      <c r="W658" s="230"/>
      <c r="X658" s="230"/>
      <c r="Y658" s="230"/>
      <c r="Z658" s="210"/>
      <c r="AA658" s="210"/>
      <c r="AB658" s="210"/>
      <c r="AC658" s="210"/>
      <c r="AD658" s="210"/>
      <c r="AE658" s="210"/>
      <c r="AF658" s="210"/>
      <c r="AG658" s="210" t="s">
        <v>213</v>
      </c>
      <c r="AH658" s="210">
        <v>0</v>
      </c>
      <c r="AI658" s="210"/>
      <c r="AJ658" s="210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</row>
    <row r="659" spans="1:60" outlineLevel="3" x14ac:dyDescent="0.2">
      <c r="A659" s="227"/>
      <c r="B659" s="228"/>
      <c r="C659" s="257" t="s">
        <v>738</v>
      </c>
      <c r="D659" s="232"/>
      <c r="E659" s="233">
        <v>12.73</v>
      </c>
      <c r="F659" s="230"/>
      <c r="G659" s="230"/>
      <c r="H659" s="230"/>
      <c r="I659" s="230"/>
      <c r="J659" s="230"/>
      <c r="K659" s="230"/>
      <c r="L659" s="230"/>
      <c r="M659" s="230"/>
      <c r="N659" s="229"/>
      <c r="O659" s="229"/>
      <c r="P659" s="229"/>
      <c r="Q659" s="229"/>
      <c r="R659" s="230"/>
      <c r="S659" s="230"/>
      <c r="T659" s="230"/>
      <c r="U659" s="230"/>
      <c r="V659" s="230"/>
      <c r="W659" s="230"/>
      <c r="X659" s="230"/>
      <c r="Y659" s="230"/>
      <c r="Z659" s="210"/>
      <c r="AA659" s="210"/>
      <c r="AB659" s="210"/>
      <c r="AC659" s="210"/>
      <c r="AD659" s="210"/>
      <c r="AE659" s="210"/>
      <c r="AF659" s="210"/>
      <c r="AG659" s="210" t="s">
        <v>213</v>
      </c>
      <c r="AH659" s="210">
        <v>0</v>
      </c>
      <c r="AI659" s="210"/>
      <c r="AJ659" s="210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</row>
    <row r="660" spans="1:60" ht="22.5" outlineLevel="1" x14ac:dyDescent="0.2">
      <c r="A660" s="243">
        <v>198</v>
      </c>
      <c r="B660" s="244" t="s">
        <v>1024</v>
      </c>
      <c r="C660" s="256" t="s">
        <v>1025</v>
      </c>
      <c r="D660" s="245" t="s">
        <v>230</v>
      </c>
      <c r="E660" s="246">
        <v>389.29</v>
      </c>
      <c r="F660" s="247"/>
      <c r="G660" s="248">
        <f>ROUND(E660*F660,2)</f>
        <v>0</v>
      </c>
      <c r="H660" s="231"/>
      <c r="I660" s="230">
        <f>ROUND(E660*H660,2)</f>
        <v>0</v>
      </c>
      <c r="J660" s="231"/>
      <c r="K660" s="230">
        <f>ROUND(E660*J660,2)</f>
        <v>0</v>
      </c>
      <c r="L660" s="230">
        <v>21</v>
      </c>
      <c r="M660" s="230">
        <f>G660*(1+L660/100)</f>
        <v>0</v>
      </c>
      <c r="N660" s="229">
        <v>4.1000000000000003E-3</v>
      </c>
      <c r="O660" s="229">
        <f>ROUND(E660*N660,2)</f>
        <v>1.6</v>
      </c>
      <c r="P660" s="229">
        <v>0</v>
      </c>
      <c r="Q660" s="229">
        <f>ROUND(E660*P660,2)</f>
        <v>0</v>
      </c>
      <c r="R660" s="230"/>
      <c r="S660" s="230" t="s">
        <v>207</v>
      </c>
      <c r="T660" s="230" t="s">
        <v>208</v>
      </c>
      <c r="U660" s="230">
        <v>1.04</v>
      </c>
      <c r="V660" s="230">
        <f>ROUND(E660*U660,2)</f>
        <v>404.86</v>
      </c>
      <c r="W660" s="230"/>
      <c r="X660" s="230" t="s">
        <v>209</v>
      </c>
      <c r="Y660" s="230" t="s">
        <v>210</v>
      </c>
      <c r="Z660" s="210"/>
      <c r="AA660" s="210"/>
      <c r="AB660" s="210"/>
      <c r="AC660" s="210"/>
      <c r="AD660" s="210"/>
      <c r="AE660" s="210"/>
      <c r="AF660" s="210"/>
      <c r="AG660" s="210" t="s">
        <v>211</v>
      </c>
      <c r="AH660" s="210"/>
      <c r="AI660" s="210"/>
      <c r="AJ660" s="210"/>
      <c r="AK660" s="210"/>
      <c r="AL660" s="210"/>
      <c r="AM660" s="210"/>
      <c r="AN660" s="210"/>
      <c r="AO660" s="210"/>
      <c r="AP660" s="210"/>
      <c r="AQ660" s="210"/>
      <c r="AR660" s="210"/>
      <c r="AS660" s="210"/>
      <c r="AT660" s="210"/>
      <c r="AU660" s="210"/>
      <c r="AV660" s="210"/>
      <c r="AW660" s="210"/>
      <c r="AX660" s="210"/>
      <c r="AY660" s="210"/>
      <c r="AZ660" s="210"/>
      <c r="BA660" s="210"/>
      <c r="BB660" s="210"/>
      <c r="BC660" s="210"/>
      <c r="BD660" s="210"/>
      <c r="BE660" s="210"/>
      <c r="BF660" s="210"/>
      <c r="BG660" s="210"/>
      <c r="BH660" s="210"/>
    </row>
    <row r="661" spans="1:60" outlineLevel="2" x14ac:dyDescent="0.2">
      <c r="A661" s="227"/>
      <c r="B661" s="228"/>
      <c r="C661" s="257" t="s">
        <v>734</v>
      </c>
      <c r="D661" s="232"/>
      <c r="E661" s="233">
        <v>136.46</v>
      </c>
      <c r="F661" s="230"/>
      <c r="G661" s="230"/>
      <c r="H661" s="230"/>
      <c r="I661" s="230"/>
      <c r="J661" s="230"/>
      <c r="K661" s="230"/>
      <c r="L661" s="230"/>
      <c r="M661" s="230"/>
      <c r="N661" s="229"/>
      <c r="O661" s="229"/>
      <c r="P661" s="229"/>
      <c r="Q661" s="229"/>
      <c r="R661" s="230"/>
      <c r="S661" s="230"/>
      <c r="T661" s="230"/>
      <c r="U661" s="230"/>
      <c r="V661" s="230"/>
      <c r="W661" s="230"/>
      <c r="X661" s="230"/>
      <c r="Y661" s="230"/>
      <c r="Z661" s="210"/>
      <c r="AA661" s="210"/>
      <c r="AB661" s="210"/>
      <c r="AC661" s="210"/>
      <c r="AD661" s="210"/>
      <c r="AE661" s="210"/>
      <c r="AF661" s="210"/>
      <c r="AG661" s="210" t="s">
        <v>213</v>
      </c>
      <c r="AH661" s="210">
        <v>0</v>
      </c>
      <c r="AI661" s="210"/>
      <c r="AJ661" s="210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</row>
    <row r="662" spans="1:60" outlineLevel="3" x14ac:dyDescent="0.2">
      <c r="A662" s="227"/>
      <c r="B662" s="228"/>
      <c r="C662" s="257" t="s">
        <v>735</v>
      </c>
      <c r="D662" s="232"/>
      <c r="E662" s="233">
        <v>25.95</v>
      </c>
      <c r="F662" s="230"/>
      <c r="G662" s="230"/>
      <c r="H662" s="230"/>
      <c r="I662" s="230"/>
      <c r="J662" s="230"/>
      <c r="K662" s="230"/>
      <c r="L662" s="230"/>
      <c r="M662" s="230"/>
      <c r="N662" s="229"/>
      <c r="O662" s="229"/>
      <c r="P662" s="229"/>
      <c r="Q662" s="229"/>
      <c r="R662" s="230"/>
      <c r="S662" s="230"/>
      <c r="T662" s="230"/>
      <c r="U662" s="230"/>
      <c r="V662" s="230"/>
      <c r="W662" s="230"/>
      <c r="X662" s="230"/>
      <c r="Y662" s="230"/>
      <c r="Z662" s="210"/>
      <c r="AA662" s="210"/>
      <c r="AB662" s="210"/>
      <c r="AC662" s="210"/>
      <c r="AD662" s="210"/>
      <c r="AE662" s="210"/>
      <c r="AF662" s="210"/>
      <c r="AG662" s="210" t="s">
        <v>213</v>
      </c>
      <c r="AH662" s="210">
        <v>0</v>
      </c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F662" s="210"/>
      <c r="BG662" s="210"/>
      <c r="BH662" s="210"/>
    </row>
    <row r="663" spans="1:60" outlineLevel="3" x14ac:dyDescent="0.2">
      <c r="A663" s="227"/>
      <c r="B663" s="228"/>
      <c r="C663" s="257" t="s">
        <v>736</v>
      </c>
      <c r="D663" s="232"/>
      <c r="E663" s="233">
        <v>71.239999999999995</v>
      </c>
      <c r="F663" s="230"/>
      <c r="G663" s="230"/>
      <c r="H663" s="230"/>
      <c r="I663" s="230"/>
      <c r="J663" s="230"/>
      <c r="K663" s="230"/>
      <c r="L663" s="230"/>
      <c r="M663" s="230"/>
      <c r="N663" s="229"/>
      <c r="O663" s="229"/>
      <c r="P663" s="229"/>
      <c r="Q663" s="229"/>
      <c r="R663" s="230"/>
      <c r="S663" s="230"/>
      <c r="T663" s="230"/>
      <c r="U663" s="230"/>
      <c r="V663" s="230"/>
      <c r="W663" s="230"/>
      <c r="X663" s="230"/>
      <c r="Y663" s="230"/>
      <c r="Z663" s="210"/>
      <c r="AA663" s="210"/>
      <c r="AB663" s="210"/>
      <c r="AC663" s="210"/>
      <c r="AD663" s="210"/>
      <c r="AE663" s="210"/>
      <c r="AF663" s="210"/>
      <c r="AG663" s="210" t="s">
        <v>213</v>
      </c>
      <c r="AH663" s="210">
        <v>0</v>
      </c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</row>
    <row r="664" spans="1:60" outlineLevel="3" x14ac:dyDescent="0.2">
      <c r="A664" s="227"/>
      <c r="B664" s="228"/>
      <c r="C664" s="257" t="s">
        <v>737</v>
      </c>
      <c r="D664" s="232"/>
      <c r="E664" s="233">
        <v>142.91</v>
      </c>
      <c r="F664" s="230"/>
      <c r="G664" s="230"/>
      <c r="H664" s="230"/>
      <c r="I664" s="230"/>
      <c r="J664" s="230"/>
      <c r="K664" s="230"/>
      <c r="L664" s="230"/>
      <c r="M664" s="230"/>
      <c r="N664" s="229"/>
      <c r="O664" s="229"/>
      <c r="P664" s="229"/>
      <c r="Q664" s="229"/>
      <c r="R664" s="230"/>
      <c r="S664" s="230"/>
      <c r="T664" s="230"/>
      <c r="U664" s="230"/>
      <c r="V664" s="230"/>
      <c r="W664" s="230"/>
      <c r="X664" s="230"/>
      <c r="Y664" s="230"/>
      <c r="Z664" s="210"/>
      <c r="AA664" s="210"/>
      <c r="AB664" s="210"/>
      <c r="AC664" s="210"/>
      <c r="AD664" s="210"/>
      <c r="AE664" s="210"/>
      <c r="AF664" s="210"/>
      <c r="AG664" s="210" t="s">
        <v>213</v>
      </c>
      <c r="AH664" s="210">
        <v>0</v>
      </c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</row>
    <row r="665" spans="1:60" outlineLevel="3" x14ac:dyDescent="0.2">
      <c r="A665" s="227"/>
      <c r="B665" s="228"/>
      <c r="C665" s="257" t="s">
        <v>738</v>
      </c>
      <c r="D665" s="232"/>
      <c r="E665" s="233">
        <v>12.73</v>
      </c>
      <c r="F665" s="230"/>
      <c r="G665" s="230"/>
      <c r="H665" s="230"/>
      <c r="I665" s="230"/>
      <c r="J665" s="230"/>
      <c r="K665" s="230"/>
      <c r="L665" s="230"/>
      <c r="M665" s="230"/>
      <c r="N665" s="229"/>
      <c r="O665" s="229"/>
      <c r="P665" s="229"/>
      <c r="Q665" s="229"/>
      <c r="R665" s="230"/>
      <c r="S665" s="230"/>
      <c r="T665" s="230"/>
      <c r="U665" s="230"/>
      <c r="V665" s="230"/>
      <c r="W665" s="230"/>
      <c r="X665" s="230"/>
      <c r="Y665" s="230"/>
      <c r="Z665" s="210"/>
      <c r="AA665" s="210"/>
      <c r="AB665" s="210"/>
      <c r="AC665" s="210"/>
      <c r="AD665" s="210"/>
      <c r="AE665" s="210"/>
      <c r="AF665" s="210"/>
      <c r="AG665" s="210" t="s">
        <v>213</v>
      </c>
      <c r="AH665" s="210">
        <v>0</v>
      </c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</row>
    <row r="666" spans="1:60" ht="22.5" outlineLevel="1" x14ac:dyDescent="0.2">
      <c r="A666" s="243">
        <v>199</v>
      </c>
      <c r="B666" s="244" t="s">
        <v>1026</v>
      </c>
      <c r="C666" s="256" t="s">
        <v>1027</v>
      </c>
      <c r="D666" s="245" t="s">
        <v>293</v>
      </c>
      <c r="E666" s="246">
        <v>323.91000000000003</v>
      </c>
      <c r="F666" s="247"/>
      <c r="G666" s="248">
        <f>ROUND(E666*F666,2)</f>
        <v>0</v>
      </c>
      <c r="H666" s="231"/>
      <c r="I666" s="230">
        <f>ROUND(E666*H666,2)</f>
        <v>0</v>
      </c>
      <c r="J666" s="231"/>
      <c r="K666" s="230">
        <f>ROUND(E666*J666,2)</f>
        <v>0</v>
      </c>
      <c r="L666" s="230">
        <v>21</v>
      </c>
      <c r="M666" s="230">
        <f>G666*(1+L666/100)</f>
        <v>0</v>
      </c>
      <c r="N666" s="229">
        <v>4.8000000000000001E-4</v>
      </c>
      <c r="O666" s="229">
        <f>ROUND(E666*N666,2)</f>
        <v>0.16</v>
      </c>
      <c r="P666" s="229">
        <v>0</v>
      </c>
      <c r="Q666" s="229">
        <f>ROUND(E666*P666,2)</f>
        <v>0</v>
      </c>
      <c r="R666" s="230"/>
      <c r="S666" s="230" t="s">
        <v>207</v>
      </c>
      <c r="T666" s="230" t="s">
        <v>208</v>
      </c>
      <c r="U666" s="230">
        <v>0.23599999999999999</v>
      </c>
      <c r="V666" s="230">
        <f>ROUND(E666*U666,2)</f>
        <v>76.44</v>
      </c>
      <c r="W666" s="230"/>
      <c r="X666" s="230" t="s">
        <v>209</v>
      </c>
      <c r="Y666" s="230" t="s">
        <v>210</v>
      </c>
      <c r="Z666" s="210"/>
      <c r="AA666" s="210"/>
      <c r="AB666" s="210"/>
      <c r="AC666" s="210"/>
      <c r="AD666" s="210"/>
      <c r="AE666" s="210"/>
      <c r="AF666" s="210"/>
      <c r="AG666" s="210" t="s">
        <v>211</v>
      </c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</row>
    <row r="667" spans="1:60" outlineLevel="2" x14ac:dyDescent="0.2">
      <c r="A667" s="227"/>
      <c r="B667" s="228"/>
      <c r="C667" s="257" t="s">
        <v>1028</v>
      </c>
      <c r="D667" s="232"/>
      <c r="E667" s="233">
        <v>178.7</v>
      </c>
      <c r="F667" s="230"/>
      <c r="G667" s="230"/>
      <c r="H667" s="230"/>
      <c r="I667" s="230"/>
      <c r="J667" s="230"/>
      <c r="K667" s="230"/>
      <c r="L667" s="230"/>
      <c r="M667" s="230"/>
      <c r="N667" s="229"/>
      <c r="O667" s="229"/>
      <c r="P667" s="229"/>
      <c r="Q667" s="229"/>
      <c r="R667" s="230"/>
      <c r="S667" s="230"/>
      <c r="T667" s="230"/>
      <c r="U667" s="230"/>
      <c r="V667" s="230"/>
      <c r="W667" s="230"/>
      <c r="X667" s="230"/>
      <c r="Y667" s="230"/>
      <c r="Z667" s="210"/>
      <c r="AA667" s="210"/>
      <c r="AB667" s="210"/>
      <c r="AC667" s="210"/>
      <c r="AD667" s="210"/>
      <c r="AE667" s="210"/>
      <c r="AF667" s="210"/>
      <c r="AG667" s="210" t="s">
        <v>213</v>
      </c>
      <c r="AH667" s="210">
        <v>0</v>
      </c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</row>
    <row r="668" spans="1:60" outlineLevel="3" x14ac:dyDescent="0.2">
      <c r="A668" s="227"/>
      <c r="B668" s="228"/>
      <c r="C668" s="257" t="s">
        <v>1029</v>
      </c>
      <c r="D668" s="232"/>
      <c r="E668" s="233">
        <v>145.21</v>
      </c>
      <c r="F668" s="230"/>
      <c r="G668" s="230"/>
      <c r="H668" s="230"/>
      <c r="I668" s="230"/>
      <c r="J668" s="230"/>
      <c r="K668" s="230"/>
      <c r="L668" s="230"/>
      <c r="M668" s="230"/>
      <c r="N668" s="229"/>
      <c r="O668" s="229"/>
      <c r="P668" s="229"/>
      <c r="Q668" s="229"/>
      <c r="R668" s="230"/>
      <c r="S668" s="230"/>
      <c r="T668" s="230"/>
      <c r="U668" s="230"/>
      <c r="V668" s="230"/>
      <c r="W668" s="230"/>
      <c r="X668" s="230"/>
      <c r="Y668" s="230"/>
      <c r="Z668" s="210"/>
      <c r="AA668" s="210"/>
      <c r="AB668" s="210"/>
      <c r="AC668" s="210"/>
      <c r="AD668" s="210"/>
      <c r="AE668" s="210"/>
      <c r="AF668" s="210"/>
      <c r="AG668" s="210" t="s">
        <v>213</v>
      </c>
      <c r="AH668" s="210">
        <v>0</v>
      </c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</row>
    <row r="669" spans="1:60" outlineLevel="1" x14ac:dyDescent="0.2">
      <c r="A669" s="243">
        <v>200</v>
      </c>
      <c r="B669" s="244" t="s">
        <v>1030</v>
      </c>
      <c r="C669" s="256" t="s">
        <v>1031</v>
      </c>
      <c r="D669" s="245" t="s">
        <v>293</v>
      </c>
      <c r="E669" s="246">
        <v>323.91000000000003</v>
      </c>
      <c r="F669" s="247"/>
      <c r="G669" s="248">
        <f>ROUND(E669*F669,2)</f>
        <v>0</v>
      </c>
      <c r="H669" s="231"/>
      <c r="I669" s="230">
        <f>ROUND(E669*H669,2)</f>
        <v>0</v>
      </c>
      <c r="J669" s="231"/>
      <c r="K669" s="230">
        <f>ROUND(E669*J669,2)</f>
        <v>0</v>
      </c>
      <c r="L669" s="230">
        <v>21</v>
      </c>
      <c r="M669" s="230">
        <f>G669*(1+L669/100)</f>
        <v>0</v>
      </c>
      <c r="N669" s="229">
        <v>0</v>
      </c>
      <c r="O669" s="229">
        <f>ROUND(E669*N669,2)</f>
        <v>0</v>
      </c>
      <c r="P669" s="229">
        <v>0</v>
      </c>
      <c r="Q669" s="229">
        <f>ROUND(E669*P669,2)</f>
        <v>0</v>
      </c>
      <c r="R669" s="230"/>
      <c r="S669" s="230" t="s">
        <v>207</v>
      </c>
      <c r="T669" s="230" t="s">
        <v>208</v>
      </c>
      <c r="U669" s="230">
        <v>0.154</v>
      </c>
      <c r="V669" s="230">
        <f>ROUND(E669*U669,2)</f>
        <v>49.88</v>
      </c>
      <c r="W669" s="230"/>
      <c r="X669" s="230" t="s">
        <v>209</v>
      </c>
      <c r="Y669" s="230" t="s">
        <v>210</v>
      </c>
      <c r="Z669" s="210"/>
      <c r="AA669" s="210"/>
      <c r="AB669" s="210"/>
      <c r="AC669" s="210"/>
      <c r="AD669" s="210"/>
      <c r="AE669" s="210"/>
      <c r="AF669" s="210"/>
      <c r="AG669" s="210" t="s">
        <v>211</v>
      </c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</row>
    <row r="670" spans="1:60" outlineLevel="2" x14ac:dyDescent="0.2">
      <c r="A670" s="227"/>
      <c r="B670" s="228"/>
      <c r="C670" s="257" t="s">
        <v>1032</v>
      </c>
      <c r="D670" s="232"/>
      <c r="E670" s="233">
        <v>323.91000000000003</v>
      </c>
      <c r="F670" s="230"/>
      <c r="G670" s="230"/>
      <c r="H670" s="230"/>
      <c r="I670" s="230"/>
      <c r="J670" s="230"/>
      <c r="K670" s="230"/>
      <c r="L670" s="230"/>
      <c r="M670" s="230"/>
      <c r="N670" s="229"/>
      <c r="O670" s="229"/>
      <c r="P670" s="229"/>
      <c r="Q670" s="229"/>
      <c r="R670" s="230"/>
      <c r="S670" s="230"/>
      <c r="T670" s="230"/>
      <c r="U670" s="230"/>
      <c r="V670" s="230"/>
      <c r="W670" s="230"/>
      <c r="X670" s="230"/>
      <c r="Y670" s="230"/>
      <c r="Z670" s="210"/>
      <c r="AA670" s="210"/>
      <c r="AB670" s="210"/>
      <c r="AC670" s="210"/>
      <c r="AD670" s="210"/>
      <c r="AE670" s="210"/>
      <c r="AF670" s="210"/>
      <c r="AG670" s="210" t="s">
        <v>213</v>
      </c>
      <c r="AH670" s="210">
        <v>0</v>
      </c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</row>
    <row r="671" spans="1:60" outlineLevel="1" x14ac:dyDescent="0.2">
      <c r="A671" s="243">
        <v>201</v>
      </c>
      <c r="B671" s="244" t="s">
        <v>1033</v>
      </c>
      <c r="C671" s="256" t="s">
        <v>1034</v>
      </c>
      <c r="D671" s="245" t="s">
        <v>230</v>
      </c>
      <c r="E671" s="246">
        <v>449.59706</v>
      </c>
      <c r="F671" s="247"/>
      <c r="G671" s="248">
        <f>ROUND(E671*F671,2)</f>
        <v>0</v>
      </c>
      <c r="H671" s="231"/>
      <c r="I671" s="230">
        <f>ROUND(E671*H671,2)</f>
        <v>0</v>
      </c>
      <c r="J671" s="231"/>
      <c r="K671" s="230">
        <f>ROUND(E671*J671,2)</f>
        <v>0</v>
      </c>
      <c r="L671" s="230">
        <v>21</v>
      </c>
      <c r="M671" s="230">
        <f>G671*(1+L671/100)</f>
        <v>0</v>
      </c>
      <c r="N671" s="229">
        <v>1.9199999999999998E-2</v>
      </c>
      <c r="O671" s="229">
        <f>ROUND(E671*N671,2)</f>
        <v>8.6300000000000008</v>
      </c>
      <c r="P671" s="229">
        <v>0</v>
      </c>
      <c r="Q671" s="229">
        <f>ROUND(E671*P671,2)</f>
        <v>0</v>
      </c>
      <c r="R671" s="230" t="s">
        <v>415</v>
      </c>
      <c r="S671" s="230" t="s">
        <v>334</v>
      </c>
      <c r="T671" s="230" t="s">
        <v>208</v>
      </c>
      <c r="U671" s="230">
        <v>0</v>
      </c>
      <c r="V671" s="230">
        <f>ROUND(E671*U671,2)</f>
        <v>0</v>
      </c>
      <c r="W671" s="230"/>
      <c r="X671" s="230" t="s">
        <v>416</v>
      </c>
      <c r="Y671" s="230" t="s">
        <v>210</v>
      </c>
      <c r="Z671" s="210"/>
      <c r="AA671" s="210"/>
      <c r="AB671" s="210"/>
      <c r="AC671" s="210"/>
      <c r="AD671" s="210"/>
      <c r="AE671" s="210"/>
      <c r="AF671" s="210"/>
      <c r="AG671" s="210" t="s">
        <v>417</v>
      </c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</row>
    <row r="672" spans="1:60" outlineLevel="2" x14ac:dyDescent="0.2">
      <c r="A672" s="227"/>
      <c r="B672" s="228"/>
      <c r="C672" s="257" t="s">
        <v>734</v>
      </c>
      <c r="D672" s="232"/>
      <c r="E672" s="233">
        <v>136.46</v>
      </c>
      <c r="F672" s="230"/>
      <c r="G672" s="230"/>
      <c r="H672" s="230"/>
      <c r="I672" s="230"/>
      <c r="J672" s="230"/>
      <c r="K672" s="230"/>
      <c r="L672" s="230"/>
      <c r="M672" s="230"/>
      <c r="N672" s="229"/>
      <c r="O672" s="229"/>
      <c r="P672" s="229"/>
      <c r="Q672" s="229"/>
      <c r="R672" s="230"/>
      <c r="S672" s="230"/>
      <c r="T672" s="230"/>
      <c r="U672" s="230"/>
      <c r="V672" s="230"/>
      <c r="W672" s="230"/>
      <c r="X672" s="230"/>
      <c r="Y672" s="230"/>
      <c r="Z672" s="210"/>
      <c r="AA672" s="210"/>
      <c r="AB672" s="210"/>
      <c r="AC672" s="210"/>
      <c r="AD672" s="210"/>
      <c r="AE672" s="210"/>
      <c r="AF672" s="210"/>
      <c r="AG672" s="210" t="s">
        <v>213</v>
      </c>
      <c r="AH672" s="210">
        <v>0</v>
      </c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</row>
    <row r="673" spans="1:60" outlineLevel="3" x14ac:dyDescent="0.2">
      <c r="A673" s="227"/>
      <c r="B673" s="228"/>
      <c r="C673" s="257" t="s">
        <v>735</v>
      </c>
      <c r="D673" s="232"/>
      <c r="E673" s="233">
        <v>25.95</v>
      </c>
      <c r="F673" s="230"/>
      <c r="G673" s="230"/>
      <c r="H673" s="230"/>
      <c r="I673" s="230"/>
      <c r="J673" s="230"/>
      <c r="K673" s="230"/>
      <c r="L673" s="230"/>
      <c r="M673" s="230"/>
      <c r="N673" s="229"/>
      <c r="O673" s="229"/>
      <c r="P673" s="229"/>
      <c r="Q673" s="229"/>
      <c r="R673" s="230"/>
      <c r="S673" s="230"/>
      <c r="T673" s="230"/>
      <c r="U673" s="230"/>
      <c r="V673" s="230"/>
      <c r="W673" s="230"/>
      <c r="X673" s="230"/>
      <c r="Y673" s="230"/>
      <c r="Z673" s="210"/>
      <c r="AA673" s="210"/>
      <c r="AB673" s="210"/>
      <c r="AC673" s="210"/>
      <c r="AD673" s="210"/>
      <c r="AE673" s="210"/>
      <c r="AF673" s="210"/>
      <c r="AG673" s="210" t="s">
        <v>213</v>
      </c>
      <c r="AH673" s="210">
        <v>0</v>
      </c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</row>
    <row r="674" spans="1:60" outlineLevel="3" x14ac:dyDescent="0.2">
      <c r="A674" s="227"/>
      <c r="B674" s="228"/>
      <c r="C674" s="257" t="s">
        <v>736</v>
      </c>
      <c r="D674" s="232"/>
      <c r="E674" s="233">
        <v>71.239999999999995</v>
      </c>
      <c r="F674" s="230"/>
      <c r="G674" s="230"/>
      <c r="H674" s="230"/>
      <c r="I674" s="230"/>
      <c r="J674" s="230"/>
      <c r="K674" s="230"/>
      <c r="L674" s="230"/>
      <c r="M674" s="230"/>
      <c r="N674" s="229"/>
      <c r="O674" s="229"/>
      <c r="P674" s="229"/>
      <c r="Q674" s="229"/>
      <c r="R674" s="230"/>
      <c r="S674" s="230"/>
      <c r="T674" s="230"/>
      <c r="U674" s="230"/>
      <c r="V674" s="230"/>
      <c r="W674" s="230"/>
      <c r="X674" s="230"/>
      <c r="Y674" s="230"/>
      <c r="Z674" s="210"/>
      <c r="AA674" s="210"/>
      <c r="AB674" s="210"/>
      <c r="AC674" s="210"/>
      <c r="AD674" s="210"/>
      <c r="AE674" s="210"/>
      <c r="AF674" s="210"/>
      <c r="AG674" s="210" t="s">
        <v>213</v>
      </c>
      <c r="AH674" s="210">
        <v>0</v>
      </c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F674" s="210"/>
      <c r="BG674" s="210"/>
      <c r="BH674" s="210"/>
    </row>
    <row r="675" spans="1:60" outlineLevel="3" x14ac:dyDescent="0.2">
      <c r="A675" s="227"/>
      <c r="B675" s="228"/>
      <c r="C675" s="257" t="s">
        <v>737</v>
      </c>
      <c r="D675" s="232"/>
      <c r="E675" s="233">
        <v>142.91</v>
      </c>
      <c r="F675" s="230"/>
      <c r="G675" s="230"/>
      <c r="H675" s="230"/>
      <c r="I675" s="230"/>
      <c r="J675" s="230"/>
      <c r="K675" s="230"/>
      <c r="L675" s="230"/>
      <c r="M675" s="230"/>
      <c r="N675" s="229"/>
      <c r="O675" s="229"/>
      <c r="P675" s="229"/>
      <c r="Q675" s="229"/>
      <c r="R675" s="230"/>
      <c r="S675" s="230"/>
      <c r="T675" s="230"/>
      <c r="U675" s="230"/>
      <c r="V675" s="230"/>
      <c r="W675" s="230"/>
      <c r="X675" s="230"/>
      <c r="Y675" s="230"/>
      <c r="Z675" s="210"/>
      <c r="AA675" s="210"/>
      <c r="AB675" s="210"/>
      <c r="AC675" s="210"/>
      <c r="AD675" s="210"/>
      <c r="AE675" s="210"/>
      <c r="AF675" s="210"/>
      <c r="AG675" s="210" t="s">
        <v>213</v>
      </c>
      <c r="AH675" s="210">
        <v>0</v>
      </c>
      <c r="AI675" s="210"/>
      <c r="AJ675" s="210"/>
      <c r="AK675" s="210"/>
      <c r="AL675" s="210"/>
      <c r="AM675" s="210"/>
      <c r="AN675" s="210"/>
      <c r="AO675" s="210"/>
      <c r="AP675" s="210"/>
      <c r="AQ675" s="210"/>
      <c r="AR675" s="210"/>
      <c r="AS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F675" s="210"/>
      <c r="BG675" s="210"/>
      <c r="BH675" s="210"/>
    </row>
    <row r="676" spans="1:60" outlineLevel="3" x14ac:dyDescent="0.2">
      <c r="A676" s="227"/>
      <c r="B676" s="228"/>
      <c r="C676" s="257" t="s">
        <v>738</v>
      </c>
      <c r="D676" s="232"/>
      <c r="E676" s="233">
        <v>12.73</v>
      </c>
      <c r="F676" s="230"/>
      <c r="G676" s="230"/>
      <c r="H676" s="230"/>
      <c r="I676" s="230"/>
      <c r="J676" s="230"/>
      <c r="K676" s="230"/>
      <c r="L676" s="230"/>
      <c r="M676" s="230"/>
      <c r="N676" s="229"/>
      <c r="O676" s="229"/>
      <c r="P676" s="229"/>
      <c r="Q676" s="229"/>
      <c r="R676" s="230"/>
      <c r="S676" s="230"/>
      <c r="T676" s="230"/>
      <c r="U676" s="230"/>
      <c r="V676" s="230"/>
      <c r="W676" s="230"/>
      <c r="X676" s="230"/>
      <c r="Y676" s="230"/>
      <c r="Z676" s="210"/>
      <c r="AA676" s="210"/>
      <c r="AB676" s="210"/>
      <c r="AC676" s="210"/>
      <c r="AD676" s="210"/>
      <c r="AE676" s="210"/>
      <c r="AF676" s="210"/>
      <c r="AG676" s="210" t="s">
        <v>213</v>
      </c>
      <c r="AH676" s="210">
        <v>0</v>
      </c>
      <c r="AI676" s="210"/>
      <c r="AJ676" s="210"/>
      <c r="AK676" s="210"/>
      <c r="AL676" s="210"/>
      <c r="AM676" s="210"/>
      <c r="AN676" s="210"/>
      <c r="AO676" s="210"/>
      <c r="AP676" s="210"/>
      <c r="AQ676" s="210"/>
      <c r="AR676" s="210"/>
      <c r="AS676" s="210"/>
      <c r="AT676" s="210"/>
      <c r="AU676" s="210"/>
      <c r="AV676" s="210"/>
      <c r="AW676" s="210"/>
      <c r="AX676" s="210"/>
      <c r="AY676" s="210"/>
      <c r="AZ676" s="210"/>
      <c r="BA676" s="210"/>
      <c r="BB676" s="210"/>
      <c r="BC676" s="210"/>
      <c r="BD676" s="210"/>
      <c r="BE676" s="210"/>
      <c r="BF676" s="210"/>
      <c r="BG676" s="210"/>
      <c r="BH676" s="210"/>
    </row>
    <row r="677" spans="1:60" outlineLevel="3" x14ac:dyDescent="0.2">
      <c r="A677" s="227"/>
      <c r="B677" s="228"/>
      <c r="C677" s="257" t="s">
        <v>1035</v>
      </c>
      <c r="D677" s="232"/>
      <c r="E677" s="233">
        <v>19.4346</v>
      </c>
      <c r="F677" s="230"/>
      <c r="G677" s="230"/>
      <c r="H677" s="230"/>
      <c r="I677" s="230"/>
      <c r="J677" s="230"/>
      <c r="K677" s="230"/>
      <c r="L677" s="230"/>
      <c r="M677" s="230"/>
      <c r="N677" s="229"/>
      <c r="O677" s="229"/>
      <c r="P677" s="229"/>
      <c r="Q677" s="229"/>
      <c r="R677" s="230"/>
      <c r="S677" s="230"/>
      <c r="T677" s="230"/>
      <c r="U677" s="230"/>
      <c r="V677" s="230"/>
      <c r="W677" s="230"/>
      <c r="X677" s="230"/>
      <c r="Y677" s="230"/>
      <c r="Z677" s="210"/>
      <c r="AA677" s="210"/>
      <c r="AB677" s="210"/>
      <c r="AC677" s="210"/>
      <c r="AD677" s="210"/>
      <c r="AE677" s="210"/>
      <c r="AF677" s="210"/>
      <c r="AG677" s="210" t="s">
        <v>213</v>
      </c>
      <c r="AH677" s="210">
        <v>0</v>
      </c>
      <c r="AI677" s="210"/>
      <c r="AJ677" s="210"/>
      <c r="AK677" s="210"/>
      <c r="AL677" s="210"/>
      <c r="AM677" s="210"/>
      <c r="AN677" s="210"/>
      <c r="AO677" s="210"/>
      <c r="AP677" s="210"/>
      <c r="AQ677" s="210"/>
      <c r="AR677" s="210"/>
      <c r="AS677" s="210"/>
      <c r="AT677" s="210"/>
      <c r="AU677" s="210"/>
      <c r="AV677" s="210"/>
      <c r="AW677" s="210"/>
      <c r="AX677" s="210"/>
      <c r="AY677" s="210"/>
      <c r="AZ677" s="210"/>
      <c r="BA677" s="210"/>
      <c r="BB677" s="210"/>
      <c r="BC677" s="210"/>
      <c r="BD677" s="210"/>
      <c r="BE677" s="210"/>
      <c r="BF677" s="210"/>
      <c r="BG677" s="210"/>
      <c r="BH677" s="210"/>
    </row>
    <row r="678" spans="1:60" outlineLevel="3" x14ac:dyDescent="0.2">
      <c r="A678" s="227"/>
      <c r="B678" s="228"/>
      <c r="C678" s="268" t="s">
        <v>422</v>
      </c>
      <c r="D678" s="266"/>
      <c r="E678" s="267">
        <v>40.872459999999997</v>
      </c>
      <c r="F678" s="230"/>
      <c r="G678" s="230"/>
      <c r="H678" s="230"/>
      <c r="I678" s="230"/>
      <c r="J678" s="230"/>
      <c r="K678" s="230"/>
      <c r="L678" s="230"/>
      <c r="M678" s="230"/>
      <c r="N678" s="229"/>
      <c r="O678" s="229"/>
      <c r="P678" s="229"/>
      <c r="Q678" s="229"/>
      <c r="R678" s="230"/>
      <c r="S678" s="230"/>
      <c r="T678" s="230"/>
      <c r="U678" s="230"/>
      <c r="V678" s="230"/>
      <c r="W678" s="230"/>
      <c r="X678" s="230"/>
      <c r="Y678" s="230"/>
      <c r="Z678" s="210"/>
      <c r="AA678" s="210"/>
      <c r="AB678" s="210"/>
      <c r="AC678" s="210"/>
      <c r="AD678" s="210"/>
      <c r="AE678" s="210"/>
      <c r="AF678" s="210"/>
      <c r="AG678" s="210" t="s">
        <v>213</v>
      </c>
      <c r="AH678" s="210">
        <v>4</v>
      </c>
      <c r="AI678" s="210"/>
      <c r="AJ678" s="210"/>
      <c r="AK678" s="210"/>
      <c r="AL678" s="210"/>
      <c r="AM678" s="210"/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  <c r="BH678" s="210"/>
    </row>
    <row r="679" spans="1:60" outlineLevel="1" x14ac:dyDescent="0.2">
      <c r="A679" s="243">
        <v>202</v>
      </c>
      <c r="B679" s="244" t="s">
        <v>1036</v>
      </c>
      <c r="C679" s="256" t="s">
        <v>1037</v>
      </c>
      <c r="D679" s="245" t="s">
        <v>293</v>
      </c>
      <c r="E679" s="246">
        <v>16.399999999999999</v>
      </c>
      <c r="F679" s="247"/>
      <c r="G679" s="248">
        <f>ROUND(E679*F679,2)</f>
        <v>0</v>
      </c>
      <c r="H679" s="231"/>
      <c r="I679" s="230">
        <f>ROUND(E679*H679,2)</f>
        <v>0</v>
      </c>
      <c r="J679" s="231"/>
      <c r="K679" s="230">
        <f>ROUND(E679*J679,2)</f>
        <v>0</v>
      </c>
      <c r="L679" s="230">
        <v>21</v>
      </c>
      <c r="M679" s="230">
        <f>G679*(1+L679/100)</f>
        <v>0</v>
      </c>
      <c r="N679" s="229">
        <v>2.4000000000000001E-4</v>
      </c>
      <c r="O679" s="229">
        <f>ROUND(E679*N679,2)</f>
        <v>0</v>
      </c>
      <c r="P679" s="229">
        <v>0</v>
      </c>
      <c r="Q679" s="229">
        <f>ROUND(E679*P679,2)</f>
        <v>0</v>
      </c>
      <c r="R679" s="230"/>
      <c r="S679" s="230" t="s">
        <v>207</v>
      </c>
      <c r="T679" s="230" t="s">
        <v>208</v>
      </c>
      <c r="U679" s="230">
        <v>0.15</v>
      </c>
      <c r="V679" s="230">
        <f>ROUND(E679*U679,2)</f>
        <v>2.46</v>
      </c>
      <c r="W679" s="230"/>
      <c r="X679" s="230" t="s">
        <v>209</v>
      </c>
      <c r="Y679" s="230" t="s">
        <v>210</v>
      </c>
      <c r="Z679" s="210"/>
      <c r="AA679" s="210"/>
      <c r="AB679" s="210"/>
      <c r="AC679" s="210"/>
      <c r="AD679" s="210"/>
      <c r="AE679" s="210"/>
      <c r="AF679" s="210"/>
      <c r="AG679" s="210" t="s">
        <v>211</v>
      </c>
      <c r="AH679" s="210"/>
      <c r="AI679" s="210"/>
      <c r="AJ679" s="210"/>
      <c r="AK679" s="210"/>
      <c r="AL679" s="210"/>
      <c r="AM679" s="210"/>
      <c r="AN679" s="210"/>
      <c r="AO679" s="210"/>
      <c r="AP679" s="210"/>
      <c r="AQ679" s="210"/>
      <c r="AR679" s="210"/>
      <c r="AS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F679" s="210"/>
      <c r="BG679" s="210"/>
      <c r="BH679" s="210"/>
    </row>
    <row r="680" spans="1:60" outlineLevel="2" x14ac:dyDescent="0.2">
      <c r="A680" s="227"/>
      <c r="B680" s="228"/>
      <c r="C680" s="257" t="s">
        <v>1038</v>
      </c>
      <c r="D680" s="232"/>
      <c r="E680" s="233">
        <v>16.399999999999999</v>
      </c>
      <c r="F680" s="230"/>
      <c r="G680" s="230"/>
      <c r="H680" s="230"/>
      <c r="I680" s="230"/>
      <c r="J680" s="230"/>
      <c r="K680" s="230"/>
      <c r="L680" s="230"/>
      <c r="M680" s="230"/>
      <c r="N680" s="229"/>
      <c r="O680" s="229"/>
      <c r="P680" s="229"/>
      <c r="Q680" s="229"/>
      <c r="R680" s="230"/>
      <c r="S680" s="230"/>
      <c r="T680" s="230"/>
      <c r="U680" s="230"/>
      <c r="V680" s="230"/>
      <c r="W680" s="230"/>
      <c r="X680" s="230"/>
      <c r="Y680" s="230"/>
      <c r="Z680" s="210"/>
      <c r="AA680" s="210"/>
      <c r="AB680" s="210"/>
      <c r="AC680" s="210"/>
      <c r="AD680" s="210"/>
      <c r="AE680" s="210"/>
      <c r="AF680" s="210"/>
      <c r="AG680" s="210" t="s">
        <v>213</v>
      </c>
      <c r="AH680" s="210">
        <v>0</v>
      </c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F680" s="210"/>
      <c r="BG680" s="210"/>
      <c r="BH680" s="210"/>
    </row>
    <row r="681" spans="1:60" outlineLevel="1" x14ac:dyDescent="0.2">
      <c r="A681" s="249">
        <v>203</v>
      </c>
      <c r="B681" s="250" t="s">
        <v>1039</v>
      </c>
      <c r="C681" s="258" t="s">
        <v>1040</v>
      </c>
      <c r="D681" s="251" t="s">
        <v>337</v>
      </c>
      <c r="E681" s="252">
        <v>10.469519999999999</v>
      </c>
      <c r="F681" s="253"/>
      <c r="G681" s="254">
        <f>ROUND(E681*F681,2)</f>
        <v>0</v>
      </c>
      <c r="H681" s="231"/>
      <c r="I681" s="230">
        <f>ROUND(E681*H681,2)</f>
        <v>0</v>
      </c>
      <c r="J681" s="231"/>
      <c r="K681" s="230">
        <f>ROUND(E681*J681,2)</f>
        <v>0</v>
      </c>
      <c r="L681" s="230">
        <v>21</v>
      </c>
      <c r="M681" s="230">
        <f>G681*(1+L681/100)</f>
        <v>0</v>
      </c>
      <c r="N681" s="229">
        <v>0</v>
      </c>
      <c r="O681" s="229">
        <f>ROUND(E681*N681,2)</f>
        <v>0</v>
      </c>
      <c r="P681" s="229">
        <v>0</v>
      </c>
      <c r="Q681" s="229">
        <f>ROUND(E681*P681,2)</f>
        <v>0</v>
      </c>
      <c r="R681" s="230"/>
      <c r="S681" s="230" t="s">
        <v>207</v>
      </c>
      <c r="T681" s="230" t="s">
        <v>208</v>
      </c>
      <c r="U681" s="230">
        <v>1.2649999999999999</v>
      </c>
      <c r="V681" s="230">
        <f>ROUND(E681*U681,2)</f>
        <v>13.24</v>
      </c>
      <c r="W681" s="230"/>
      <c r="X681" s="230" t="s">
        <v>787</v>
      </c>
      <c r="Y681" s="230" t="s">
        <v>210</v>
      </c>
      <c r="Z681" s="210"/>
      <c r="AA681" s="210"/>
      <c r="AB681" s="210"/>
      <c r="AC681" s="210"/>
      <c r="AD681" s="210"/>
      <c r="AE681" s="210"/>
      <c r="AF681" s="210"/>
      <c r="AG681" s="210" t="s">
        <v>788</v>
      </c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</row>
    <row r="682" spans="1:60" x14ac:dyDescent="0.2">
      <c r="A682" s="236" t="s">
        <v>202</v>
      </c>
      <c r="B682" s="237" t="s">
        <v>161</v>
      </c>
      <c r="C682" s="255" t="s">
        <v>162</v>
      </c>
      <c r="D682" s="238"/>
      <c r="E682" s="239"/>
      <c r="F682" s="240"/>
      <c r="G682" s="241">
        <f>SUMIF(AG683:AG721,"&lt;&gt;NOR",G683:G721)</f>
        <v>0</v>
      </c>
      <c r="H682" s="235"/>
      <c r="I682" s="235">
        <f>SUM(I683:I721)</f>
        <v>0</v>
      </c>
      <c r="J682" s="235"/>
      <c r="K682" s="235">
        <f>SUM(K683:K721)</f>
        <v>0</v>
      </c>
      <c r="L682" s="235"/>
      <c r="M682" s="235">
        <f>SUM(M683:M721)</f>
        <v>0</v>
      </c>
      <c r="N682" s="234"/>
      <c r="O682" s="234">
        <f>SUM(O683:O721)</f>
        <v>5.0299999999999994</v>
      </c>
      <c r="P682" s="234"/>
      <c r="Q682" s="234">
        <f>SUM(Q683:Q721)</f>
        <v>0</v>
      </c>
      <c r="R682" s="235"/>
      <c r="S682" s="235"/>
      <c r="T682" s="235"/>
      <c r="U682" s="235"/>
      <c r="V682" s="235">
        <f>SUM(V683:V721)</f>
        <v>309.03999999999996</v>
      </c>
      <c r="W682" s="235"/>
      <c r="X682" s="235"/>
      <c r="Y682" s="235"/>
      <c r="AG682" t="s">
        <v>203</v>
      </c>
    </row>
    <row r="683" spans="1:60" outlineLevel="1" x14ac:dyDescent="0.2">
      <c r="A683" s="243">
        <v>204</v>
      </c>
      <c r="B683" s="244" t="s">
        <v>1041</v>
      </c>
      <c r="C683" s="256" t="s">
        <v>1042</v>
      </c>
      <c r="D683" s="245" t="s">
        <v>230</v>
      </c>
      <c r="E683" s="246">
        <v>219.94</v>
      </c>
      <c r="F683" s="247"/>
      <c r="G683" s="248">
        <f>ROUND(E683*F683,2)</f>
        <v>0</v>
      </c>
      <c r="H683" s="231"/>
      <c r="I683" s="230">
        <f>ROUND(E683*H683,2)</f>
        <v>0</v>
      </c>
      <c r="J683" s="231"/>
      <c r="K683" s="230">
        <f>ROUND(E683*J683,2)</f>
        <v>0</v>
      </c>
      <c r="L683" s="230">
        <v>21</v>
      </c>
      <c r="M683" s="230">
        <f>G683*(1+L683/100)</f>
        <v>0</v>
      </c>
      <c r="N683" s="229">
        <v>1.6000000000000001E-4</v>
      </c>
      <c r="O683" s="229">
        <f>ROUND(E683*N683,2)</f>
        <v>0.04</v>
      </c>
      <c r="P683" s="229">
        <v>0</v>
      </c>
      <c r="Q683" s="229">
        <f>ROUND(E683*P683,2)</f>
        <v>0</v>
      </c>
      <c r="R683" s="230"/>
      <c r="S683" s="230" t="s">
        <v>207</v>
      </c>
      <c r="T683" s="230" t="s">
        <v>208</v>
      </c>
      <c r="U683" s="230">
        <v>0.05</v>
      </c>
      <c r="V683" s="230">
        <f>ROUND(E683*U683,2)</f>
        <v>11</v>
      </c>
      <c r="W683" s="230"/>
      <c r="X683" s="230" t="s">
        <v>209</v>
      </c>
      <c r="Y683" s="230" t="s">
        <v>210</v>
      </c>
      <c r="Z683" s="210"/>
      <c r="AA683" s="210"/>
      <c r="AB683" s="210"/>
      <c r="AC683" s="210"/>
      <c r="AD683" s="210"/>
      <c r="AE683" s="210"/>
      <c r="AF683" s="210"/>
      <c r="AG683" s="210" t="s">
        <v>211</v>
      </c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</row>
    <row r="684" spans="1:60" outlineLevel="2" x14ac:dyDescent="0.2">
      <c r="A684" s="227"/>
      <c r="B684" s="228"/>
      <c r="C684" s="257" t="s">
        <v>1043</v>
      </c>
      <c r="D684" s="232"/>
      <c r="E684" s="233">
        <v>29.105</v>
      </c>
      <c r="F684" s="230"/>
      <c r="G684" s="230"/>
      <c r="H684" s="230"/>
      <c r="I684" s="230"/>
      <c r="J684" s="230"/>
      <c r="K684" s="230"/>
      <c r="L684" s="230"/>
      <c r="M684" s="230"/>
      <c r="N684" s="229"/>
      <c r="O684" s="229"/>
      <c r="P684" s="229"/>
      <c r="Q684" s="229"/>
      <c r="R684" s="230"/>
      <c r="S684" s="230"/>
      <c r="T684" s="230"/>
      <c r="U684" s="230"/>
      <c r="V684" s="230"/>
      <c r="W684" s="230"/>
      <c r="X684" s="230"/>
      <c r="Y684" s="230"/>
      <c r="Z684" s="210"/>
      <c r="AA684" s="210"/>
      <c r="AB684" s="210"/>
      <c r="AC684" s="210"/>
      <c r="AD684" s="210"/>
      <c r="AE684" s="210"/>
      <c r="AF684" s="210"/>
      <c r="AG684" s="210" t="s">
        <v>213</v>
      </c>
      <c r="AH684" s="210">
        <v>0</v>
      </c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</row>
    <row r="685" spans="1:60" outlineLevel="3" x14ac:dyDescent="0.2">
      <c r="A685" s="227"/>
      <c r="B685" s="228"/>
      <c r="C685" s="257" t="s">
        <v>1044</v>
      </c>
      <c r="D685" s="232"/>
      <c r="E685" s="233">
        <v>21.4</v>
      </c>
      <c r="F685" s="230"/>
      <c r="G685" s="230"/>
      <c r="H685" s="230"/>
      <c r="I685" s="230"/>
      <c r="J685" s="230"/>
      <c r="K685" s="230"/>
      <c r="L685" s="230"/>
      <c r="M685" s="230"/>
      <c r="N685" s="229"/>
      <c r="O685" s="229"/>
      <c r="P685" s="229"/>
      <c r="Q685" s="229"/>
      <c r="R685" s="230"/>
      <c r="S685" s="230"/>
      <c r="T685" s="230"/>
      <c r="U685" s="230"/>
      <c r="V685" s="230"/>
      <c r="W685" s="230"/>
      <c r="X685" s="230"/>
      <c r="Y685" s="230"/>
      <c r="Z685" s="210"/>
      <c r="AA685" s="210"/>
      <c r="AB685" s="210"/>
      <c r="AC685" s="210"/>
      <c r="AD685" s="210"/>
      <c r="AE685" s="210"/>
      <c r="AF685" s="210"/>
      <c r="AG685" s="210" t="s">
        <v>213</v>
      </c>
      <c r="AH685" s="210">
        <v>0</v>
      </c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</row>
    <row r="686" spans="1:60" outlineLevel="3" x14ac:dyDescent="0.2">
      <c r="A686" s="227"/>
      <c r="B686" s="228"/>
      <c r="C686" s="257" t="s">
        <v>1045</v>
      </c>
      <c r="D686" s="232"/>
      <c r="E686" s="233">
        <v>27.504999999999999</v>
      </c>
      <c r="F686" s="230"/>
      <c r="G686" s="230"/>
      <c r="H686" s="230"/>
      <c r="I686" s="230"/>
      <c r="J686" s="230"/>
      <c r="K686" s="230"/>
      <c r="L686" s="230"/>
      <c r="M686" s="230"/>
      <c r="N686" s="229"/>
      <c r="O686" s="229"/>
      <c r="P686" s="229"/>
      <c r="Q686" s="229"/>
      <c r="R686" s="230"/>
      <c r="S686" s="230"/>
      <c r="T686" s="230"/>
      <c r="U686" s="230"/>
      <c r="V686" s="230"/>
      <c r="W686" s="230"/>
      <c r="X686" s="230"/>
      <c r="Y686" s="230"/>
      <c r="Z686" s="210"/>
      <c r="AA686" s="210"/>
      <c r="AB686" s="210"/>
      <c r="AC686" s="210"/>
      <c r="AD686" s="210"/>
      <c r="AE686" s="210"/>
      <c r="AF686" s="210"/>
      <c r="AG686" s="210" t="s">
        <v>213</v>
      </c>
      <c r="AH686" s="210">
        <v>0</v>
      </c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</row>
    <row r="687" spans="1:60" outlineLevel="3" x14ac:dyDescent="0.2">
      <c r="A687" s="227"/>
      <c r="B687" s="228"/>
      <c r="C687" s="257" t="s">
        <v>1046</v>
      </c>
      <c r="D687" s="232"/>
      <c r="E687" s="233">
        <v>21.4</v>
      </c>
      <c r="F687" s="230"/>
      <c r="G687" s="230"/>
      <c r="H687" s="230"/>
      <c r="I687" s="230"/>
      <c r="J687" s="230"/>
      <c r="K687" s="230"/>
      <c r="L687" s="230"/>
      <c r="M687" s="230"/>
      <c r="N687" s="229"/>
      <c r="O687" s="229"/>
      <c r="P687" s="229"/>
      <c r="Q687" s="229"/>
      <c r="R687" s="230"/>
      <c r="S687" s="230"/>
      <c r="T687" s="230"/>
      <c r="U687" s="230"/>
      <c r="V687" s="230"/>
      <c r="W687" s="230"/>
      <c r="X687" s="230"/>
      <c r="Y687" s="230"/>
      <c r="Z687" s="210"/>
      <c r="AA687" s="210"/>
      <c r="AB687" s="210"/>
      <c r="AC687" s="210"/>
      <c r="AD687" s="210"/>
      <c r="AE687" s="210"/>
      <c r="AF687" s="210"/>
      <c r="AG687" s="210" t="s">
        <v>213</v>
      </c>
      <c r="AH687" s="210">
        <v>0</v>
      </c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</row>
    <row r="688" spans="1:60" outlineLevel="3" x14ac:dyDescent="0.2">
      <c r="A688" s="227"/>
      <c r="B688" s="228"/>
      <c r="C688" s="257" t="s">
        <v>1047</v>
      </c>
      <c r="D688" s="232"/>
      <c r="E688" s="233">
        <v>15.99</v>
      </c>
      <c r="F688" s="230"/>
      <c r="G688" s="230"/>
      <c r="H688" s="230"/>
      <c r="I688" s="230"/>
      <c r="J688" s="230"/>
      <c r="K688" s="230"/>
      <c r="L688" s="230"/>
      <c r="M688" s="230"/>
      <c r="N688" s="229"/>
      <c r="O688" s="229"/>
      <c r="P688" s="229"/>
      <c r="Q688" s="229"/>
      <c r="R688" s="230"/>
      <c r="S688" s="230"/>
      <c r="T688" s="230"/>
      <c r="U688" s="230"/>
      <c r="V688" s="230"/>
      <c r="W688" s="230"/>
      <c r="X688" s="230"/>
      <c r="Y688" s="230"/>
      <c r="Z688" s="210"/>
      <c r="AA688" s="210"/>
      <c r="AB688" s="210"/>
      <c r="AC688" s="210"/>
      <c r="AD688" s="210"/>
      <c r="AE688" s="210"/>
      <c r="AF688" s="210"/>
      <c r="AG688" s="210" t="s">
        <v>213</v>
      </c>
      <c r="AH688" s="210">
        <v>0</v>
      </c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</row>
    <row r="689" spans="1:60" outlineLevel="3" x14ac:dyDescent="0.2">
      <c r="A689" s="227"/>
      <c r="B689" s="228"/>
      <c r="C689" s="257" t="s">
        <v>1048</v>
      </c>
      <c r="D689" s="232"/>
      <c r="E689" s="233">
        <v>22.64</v>
      </c>
      <c r="F689" s="230"/>
      <c r="G689" s="230"/>
      <c r="H689" s="230"/>
      <c r="I689" s="230"/>
      <c r="J689" s="230"/>
      <c r="K689" s="230"/>
      <c r="L689" s="230"/>
      <c r="M689" s="230"/>
      <c r="N689" s="229"/>
      <c r="O689" s="229"/>
      <c r="P689" s="229"/>
      <c r="Q689" s="229"/>
      <c r="R689" s="230"/>
      <c r="S689" s="230"/>
      <c r="T689" s="230"/>
      <c r="U689" s="230"/>
      <c r="V689" s="230"/>
      <c r="W689" s="230"/>
      <c r="X689" s="230"/>
      <c r="Y689" s="230"/>
      <c r="Z689" s="210"/>
      <c r="AA689" s="210"/>
      <c r="AB689" s="210"/>
      <c r="AC689" s="210"/>
      <c r="AD689" s="210"/>
      <c r="AE689" s="210"/>
      <c r="AF689" s="210"/>
      <c r="AG689" s="210" t="s">
        <v>213</v>
      </c>
      <c r="AH689" s="210">
        <v>0</v>
      </c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</row>
    <row r="690" spans="1:60" outlineLevel="3" x14ac:dyDescent="0.2">
      <c r="A690" s="227"/>
      <c r="B690" s="228"/>
      <c r="C690" s="257" t="s">
        <v>1049</v>
      </c>
      <c r="D690" s="232"/>
      <c r="E690" s="233">
        <v>1.8</v>
      </c>
      <c r="F690" s="230"/>
      <c r="G690" s="230"/>
      <c r="H690" s="230"/>
      <c r="I690" s="230"/>
      <c r="J690" s="230"/>
      <c r="K690" s="230"/>
      <c r="L690" s="230"/>
      <c r="M690" s="230"/>
      <c r="N690" s="229"/>
      <c r="O690" s="229"/>
      <c r="P690" s="229"/>
      <c r="Q690" s="229"/>
      <c r="R690" s="230"/>
      <c r="S690" s="230"/>
      <c r="T690" s="230"/>
      <c r="U690" s="230"/>
      <c r="V690" s="230"/>
      <c r="W690" s="230"/>
      <c r="X690" s="230"/>
      <c r="Y690" s="230"/>
      <c r="Z690" s="210"/>
      <c r="AA690" s="210"/>
      <c r="AB690" s="210"/>
      <c r="AC690" s="210"/>
      <c r="AD690" s="210"/>
      <c r="AE690" s="210"/>
      <c r="AF690" s="210"/>
      <c r="AG690" s="210" t="s">
        <v>213</v>
      </c>
      <c r="AH690" s="210">
        <v>0</v>
      </c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</row>
    <row r="691" spans="1:60" outlineLevel="3" x14ac:dyDescent="0.2">
      <c r="A691" s="227"/>
      <c r="B691" s="228"/>
      <c r="C691" s="257" t="s">
        <v>1050</v>
      </c>
      <c r="D691" s="232"/>
      <c r="E691" s="233">
        <v>30.175000000000001</v>
      </c>
      <c r="F691" s="230"/>
      <c r="G691" s="230"/>
      <c r="H691" s="230"/>
      <c r="I691" s="230"/>
      <c r="J691" s="230"/>
      <c r="K691" s="230"/>
      <c r="L691" s="230"/>
      <c r="M691" s="230"/>
      <c r="N691" s="229"/>
      <c r="O691" s="229"/>
      <c r="P691" s="229"/>
      <c r="Q691" s="229"/>
      <c r="R691" s="230"/>
      <c r="S691" s="230"/>
      <c r="T691" s="230"/>
      <c r="U691" s="230"/>
      <c r="V691" s="230"/>
      <c r="W691" s="230"/>
      <c r="X691" s="230"/>
      <c r="Y691" s="230"/>
      <c r="Z691" s="210"/>
      <c r="AA691" s="210"/>
      <c r="AB691" s="210"/>
      <c r="AC691" s="210"/>
      <c r="AD691" s="210"/>
      <c r="AE691" s="210"/>
      <c r="AF691" s="210"/>
      <c r="AG691" s="210" t="s">
        <v>213</v>
      </c>
      <c r="AH691" s="210">
        <v>0</v>
      </c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</row>
    <row r="692" spans="1:60" outlineLevel="3" x14ac:dyDescent="0.2">
      <c r="A692" s="227"/>
      <c r="B692" s="228"/>
      <c r="C692" s="257" t="s">
        <v>1051</v>
      </c>
      <c r="D692" s="232"/>
      <c r="E692" s="233">
        <v>23.4</v>
      </c>
      <c r="F692" s="230"/>
      <c r="G692" s="230"/>
      <c r="H692" s="230"/>
      <c r="I692" s="230"/>
      <c r="J692" s="230"/>
      <c r="K692" s="230"/>
      <c r="L692" s="230"/>
      <c r="M692" s="230"/>
      <c r="N692" s="229"/>
      <c r="O692" s="229"/>
      <c r="P692" s="229"/>
      <c r="Q692" s="229"/>
      <c r="R692" s="230"/>
      <c r="S692" s="230"/>
      <c r="T692" s="230"/>
      <c r="U692" s="230"/>
      <c r="V692" s="230"/>
      <c r="W692" s="230"/>
      <c r="X692" s="230"/>
      <c r="Y692" s="230"/>
      <c r="Z692" s="210"/>
      <c r="AA692" s="210"/>
      <c r="AB692" s="210"/>
      <c r="AC692" s="210"/>
      <c r="AD692" s="210"/>
      <c r="AE692" s="210"/>
      <c r="AF692" s="210"/>
      <c r="AG692" s="210" t="s">
        <v>213</v>
      </c>
      <c r="AH692" s="210">
        <v>0</v>
      </c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  <c r="BH692" s="210"/>
    </row>
    <row r="693" spans="1:60" ht="33.75" outlineLevel="3" x14ac:dyDescent="0.2">
      <c r="A693" s="227"/>
      <c r="B693" s="228"/>
      <c r="C693" s="257" t="s">
        <v>1052</v>
      </c>
      <c r="D693" s="232"/>
      <c r="E693" s="233">
        <v>24.725000000000001</v>
      </c>
      <c r="F693" s="230"/>
      <c r="G693" s="230"/>
      <c r="H693" s="230"/>
      <c r="I693" s="230"/>
      <c r="J693" s="230"/>
      <c r="K693" s="230"/>
      <c r="L693" s="230"/>
      <c r="M693" s="230"/>
      <c r="N693" s="229"/>
      <c r="O693" s="229"/>
      <c r="P693" s="229"/>
      <c r="Q693" s="229"/>
      <c r="R693" s="230"/>
      <c r="S693" s="230"/>
      <c r="T693" s="230"/>
      <c r="U693" s="230"/>
      <c r="V693" s="230"/>
      <c r="W693" s="230"/>
      <c r="X693" s="230"/>
      <c r="Y693" s="230"/>
      <c r="Z693" s="210"/>
      <c r="AA693" s="210"/>
      <c r="AB693" s="210"/>
      <c r="AC693" s="210"/>
      <c r="AD693" s="210"/>
      <c r="AE693" s="210"/>
      <c r="AF693" s="210"/>
      <c r="AG693" s="210" t="s">
        <v>213</v>
      </c>
      <c r="AH693" s="210">
        <v>0</v>
      </c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  <c r="BH693" s="210"/>
    </row>
    <row r="694" spans="1:60" outlineLevel="3" x14ac:dyDescent="0.2">
      <c r="A694" s="227"/>
      <c r="B694" s="228"/>
      <c r="C694" s="257" t="s">
        <v>1053</v>
      </c>
      <c r="D694" s="232"/>
      <c r="E694" s="233">
        <v>1.8</v>
      </c>
      <c r="F694" s="230"/>
      <c r="G694" s="230"/>
      <c r="H694" s="230"/>
      <c r="I694" s="230"/>
      <c r="J694" s="230"/>
      <c r="K694" s="230"/>
      <c r="L694" s="230"/>
      <c r="M694" s="230"/>
      <c r="N694" s="229"/>
      <c r="O694" s="229"/>
      <c r="P694" s="229"/>
      <c r="Q694" s="229"/>
      <c r="R694" s="230"/>
      <c r="S694" s="230"/>
      <c r="T694" s="230"/>
      <c r="U694" s="230"/>
      <c r="V694" s="230"/>
      <c r="W694" s="230"/>
      <c r="X694" s="230"/>
      <c r="Y694" s="230"/>
      <c r="Z694" s="210"/>
      <c r="AA694" s="210"/>
      <c r="AB694" s="210"/>
      <c r="AC694" s="210"/>
      <c r="AD694" s="210"/>
      <c r="AE694" s="210"/>
      <c r="AF694" s="210"/>
      <c r="AG694" s="210" t="s">
        <v>213</v>
      </c>
      <c r="AH694" s="210">
        <v>0</v>
      </c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  <c r="BH694" s="210"/>
    </row>
    <row r="695" spans="1:60" ht="22.5" outlineLevel="1" x14ac:dyDescent="0.2">
      <c r="A695" s="243">
        <v>205</v>
      </c>
      <c r="B695" s="244" t="s">
        <v>1054</v>
      </c>
      <c r="C695" s="256" t="s">
        <v>1055</v>
      </c>
      <c r="D695" s="245" t="s">
        <v>230</v>
      </c>
      <c r="E695" s="246">
        <v>219.94</v>
      </c>
      <c r="F695" s="247"/>
      <c r="G695" s="248">
        <f>ROUND(E695*F695,2)</f>
        <v>0</v>
      </c>
      <c r="H695" s="231"/>
      <c r="I695" s="230">
        <f>ROUND(E695*H695,2)</f>
        <v>0</v>
      </c>
      <c r="J695" s="231"/>
      <c r="K695" s="230">
        <f>ROUND(E695*J695,2)</f>
        <v>0</v>
      </c>
      <c r="L695" s="230">
        <v>21</v>
      </c>
      <c r="M695" s="230">
        <f>G695*(1+L695/100)</f>
        <v>0</v>
      </c>
      <c r="N695" s="229">
        <v>3.2499999999999999E-3</v>
      </c>
      <c r="O695" s="229">
        <f>ROUND(E695*N695,2)</f>
        <v>0.71</v>
      </c>
      <c r="P695" s="229">
        <v>0</v>
      </c>
      <c r="Q695" s="229">
        <f>ROUND(E695*P695,2)</f>
        <v>0</v>
      </c>
      <c r="R695" s="230"/>
      <c r="S695" s="230" t="s">
        <v>207</v>
      </c>
      <c r="T695" s="230" t="s">
        <v>208</v>
      </c>
      <c r="U695" s="230">
        <v>1.288</v>
      </c>
      <c r="V695" s="230">
        <f>ROUND(E695*U695,2)</f>
        <v>283.27999999999997</v>
      </c>
      <c r="W695" s="230"/>
      <c r="X695" s="230" t="s">
        <v>209</v>
      </c>
      <c r="Y695" s="230" t="s">
        <v>210</v>
      </c>
      <c r="Z695" s="210"/>
      <c r="AA695" s="210"/>
      <c r="AB695" s="210"/>
      <c r="AC695" s="210"/>
      <c r="AD695" s="210"/>
      <c r="AE695" s="210"/>
      <c r="AF695" s="210"/>
      <c r="AG695" s="210" t="s">
        <v>211</v>
      </c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F695" s="210"/>
      <c r="BG695" s="210"/>
      <c r="BH695" s="210"/>
    </row>
    <row r="696" spans="1:60" outlineLevel="2" x14ac:dyDescent="0.2">
      <c r="A696" s="227"/>
      <c r="B696" s="228"/>
      <c r="C696" s="257" t="s">
        <v>1043</v>
      </c>
      <c r="D696" s="232"/>
      <c r="E696" s="233">
        <v>29.105</v>
      </c>
      <c r="F696" s="230"/>
      <c r="G696" s="230"/>
      <c r="H696" s="230"/>
      <c r="I696" s="230"/>
      <c r="J696" s="230"/>
      <c r="K696" s="230"/>
      <c r="L696" s="230"/>
      <c r="M696" s="230"/>
      <c r="N696" s="229"/>
      <c r="O696" s="229"/>
      <c r="P696" s="229"/>
      <c r="Q696" s="229"/>
      <c r="R696" s="230"/>
      <c r="S696" s="230"/>
      <c r="T696" s="230"/>
      <c r="U696" s="230"/>
      <c r="V696" s="230"/>
      <c r="W696" s="230"/>
      <c r="X696" s="230"/>
      <c r="Y696" s="230"/>
      <c r="Z696" s="210"/>
      <c r="AA696" s="210"/>
      <c r="AB696" s="210"/>
      <c r="AC696" s="210"/>
      <c r="AD696" s="210"/>
      <c r="AE696" s="210"/>
      <c r="AF696" s="210"/>
      <c r="AG696" s="210" t="s">
        <v>213</v>
      </c>
      <c r="AH696" s="210">
        <v>0</v>
      </c>
      <c r="AI696" s="210"/>
      <c r="AJ696" s="210"/>
      <c r="AK696" s="210"/>
      <c r="AL696" s="210"/>
      <c r="AM696" s="210"/>
      <c r="AN696" s="210"/>
      <c r="AO696" s="210"/>
      <c r="AP696" s="210"/>
      <c r="AQ696" s="210"/>
      <c r="AR696" s="210"/>
      <c r="AS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F696" s="210"/>
      <c r="BG696" s="210"/>
      <c r="BH696" s="210"/>
    </row>
    <row r="697" spans="1:60" outlineLevel="3" x14ac:dyDescent="0.2">
      <c r="A697" s="227"/>
      <c r="B697" s="228"/>
      <c r="C697" s="257" t="s">
        <v>1044</v>
      </c>
      <c r="D697" s="232"/>
      <c r="E697" s="233">
        <v>21.4</v>
      </c>
      <c r="F697" s="230"/>
      <c r="G697" s="230"/>
      <c r="H697" s="230"/>
      <c r="I697" s="230"/>
      <c r="J697" s="230"/>
      <c r="K697" s="230"/>
      <c r="L697" s="230"/>
      <c r="M697" s="230"/>
      <c r="N697" s="229"/>
      <c r="O697" s="229"/>
      <c r="P697" s="229"/>
      <c r="Q697" s="229"/>
      <c r="R697" s="230"/>
      <c r="S697" s="230"/>
      <c r="T697" s="230"/>
      <c r="U697" s="230"/>
      <c r="V697" s="230"/>
      <c r="W697" s="230"/>
      <c r="X697" s="230"/>
      <c r="Y697" s="230"/>
      <c r="Z697" s="210"/>
      <c r="AA697" s="210"/>
      <c r="AB697" s="210"/>
      <c r="AC697" s="210"/>
      <c r="AD697" s="210"/>
      <c r="AE697" s="210"/>
      <c r="AF697" s="210"/>
      <c r="AG697" s="210" t="s">
        <v>213</v>
      </c>
      <c r="AH697" s="210">
        <v>0</v>
      </c>
      <c r="AI697" s="210"/>
      <c r="AJ697" s="210"/>
      <c r="AK697" s="210"/>
      <c r="AL697" s="210"/>
      <c r="AM697" s="210"/>
      <c r="AN697" s="210"/>
      <c r="AO697" s="210"/>
      <c r="AP697" s="210"/>
      <c r="AQ697" s="210"/>
      <c r="AR697" s="210"/>
      <c r="AS697" s="210"/>
      <c r="AT697" s="210"/>
      <c r="AU697" s="210"/>
      <c r="AV697" s="210"/>
      <c r="AW697" s="210"/>
      <c r="AX697" s="210"/>
      <c r="AY697" s="210"/>
      <c r="AZ697" s="210"/>
      <c r="BA697" s="210"/>
      <c r="BB697" s="210"/>
      <c r="BC697" s="210"/>
      <c r="BD697" s="210"/>
      <c r="BE697" s="210"/>
      <c r="BF697" s="210"/>
      <c r="BG697" s="210"/>
      <c r="BH697" s="210"/>
    </row>
    <row r="698" spans="1:60" outlineLevel="3" x14ac:dyDescent="0.2">
      <c r="A698" s="227"/>
      <c r="B698" s="228"/>
      <c r="C698" s="257" t="s">
        <v>1045</v>
      </c>
      <c r="D698" s="232"/>
      <c r="E698" s="233">
        <v>27.504999999999999</v>
      </c>
      <c r="F698" s="230"/>
      <c r="G698" s="230"/>
      <c r="H698" s="230"/>
      <c r="I698" s="230"/>
      <c r="J698" s="230"/>
      <c r="K698" s="230"/>
      <c r="L698" s="230"/>
      <c r="M698" s="230"/>
      <c r="N698" s="229"/>
      <c r="O698" s="229"/>
      <c r="P698" s="229"/>
      <c r="Q698" s="229"/>
      <c r="R698" s="230"/>
      <c r="S698" s="230"/>
      <c r="T698" s="230"/>
      <c r="U698" s="230"/>
      <c r="V698" s="230"/>
      <c r="W698" s="230"/>
      <c r="X698" s="230"/>
      <c r="Y698" s="230"/>
      <c r="Z698" s="210"/>
      <c r="AA698" s="210"/>
      <c r="AB698" s="210"/>
      <c r="AC698" s="210"/>
      <c r="AD698" s="210"/>
      <c r="AE698" s="210"/>
      <c r="AF698" s="210"/>
      <c r="AG698" s="210" t="s">
        <v>213</v>
      </c>
      <c r="AH698" s="210">
        <v>0</v>
      </c>
      <c r="AI698" s="210"/>
      <c r="AJ698" s="210"/>
      <c r="AK698" s="210"/>
      <c r="AL698" s="210"/>
      <c r="AM698" s="210"/>
      <c r="AN698" s="210"/>
      <c r="AO698" s="210"/>
      <c r="AP698" s="210"/>
      <c r="AQ698" s="210"/>
      <c r="AR698" s="210"/>
      <c r="AS698" s="210"/>
      <c r="AT698" s="210"/>
      <c r="AU698" s="210"/>
      <c r="AV698" s="210"/>
      <c r="AW698" s="210"/>
      <c r="AX698" s="210"/>
      <c r="AY698" s="210"/>
      <c r="AZ698" s="210"/>
      <c r="BA698" s="210"/>
      <c r="BB698" s="210"/>
      <c r="BC698" s="210"/>
      <c r="BD698" s="210"/>
      <c r="BE698" s="210"/>
      <c r="BF698" s="210"/>
      <c r="BG698" s="210"/>
      <c r="BH698" s="210"/>
    </row>
    <row r="699" spans="1:60" outlineLevel="3" x14ac:dyDescent="0.2">
      <c r="A699" s="227"/>
      <c r="B699" s="228"/>
      <c r="C699" s="257" t="s">
        <v>1046</v>
      </c>
      <c r="D699" s="232"/>
      <c r="E699" s="233">
        <v>21.4</v>
      </c>
      <c r="F699" s="230"/>
      <c r="G699" s="230"/>
      <c r="H699" s="230"/>
      <c r="I699" s="230"/>
      <c r="J699" s="230"/>
      <c r="K699" s="230"/>
      <c r="L699" s="230"/>
      <c r="M699" s="230"/>
      <c r="N699" s="229"/>
      <c r="O699" s="229"/>
      <c r="P699" s="229"/>
      <c r="Q699" s="229"/>
      <c r="R699" s="230"/>
      <c r="S699" s="230"/>
      <c r="T699" s="230"/>
      <c r="U699" s="230"/>
      <c r="V699" s="230"/>
      <c r="W699" s="230"/>
      <c r="X699" s="230"/>
      <c r="Y699" s="230"/>
      <c r="Z699" s="210"/>
      <c r="AA699" s="210"/>
      <c r="AB699" s="210"/>
      <c r="AC699" s="210"/>
      <c r="AD699" s="210"/>
      <c r="AE699" s="210"/>
      <c r="AF699" s="210"/>
      <c r="AG699" s="210" t="s">
        <v>213</v>
      </c>
      <c r="AH699" s="210">
        <v>0</v>
      </c>
      <c r="AI699" s="210"/>
      <c r="AJ699" s="210"/>
      <c r="AK699" s="210"/>
      <c r="AL699" s="210"/>
      <c r="AM699" s="210"/>
      <c r="AN699" s="210"/>
      <c r="AO699" s="210"/>
      <c r="AP699" s="210"/>
      <c r="AQ699" s="210"/>
      <c r="AR699" s="210"/>
      <c r="AS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F699" s="210"/>
      <c r="BG699" s="210"/>
      <c r="BH699" s="210"/>
    </row>
    <row r="700" spans="1:60" outlineLevel="3" x14ac:dyDescent="0.2">
      <c r="A700" s="227"/>
      <c r="B700" s="228"/>
      <c r="C700" s="257" t="s">
        <v>1047</v>
      </c>
      <c r="D700" s="232"/>
      <c r="E700" s="233">
        <v>15.99</v>
      </c>
      <c r="F700" s="230"/>
      <c r="G700" s="230"/>
      <c r="H700" s="230"/>
      <c r="I700" s="230"/>
      <c r="J700" s="230"/>
      <c r="K700" s="230"/>
      <c r="L700" s="230"/>
      <c r="M700" s="230"/>
      <c r="N700" s="229"/>
      <c r="O700" s="229"/>
      <c r="P700" s="229"/>
      <c r="Q700" s="229"/>
      <c r="R700" s="230"/>
      <c r="S700" s="230"/>
      <c r="T700" s="230"/>
      <c r="U700" s="230"/>
      <c r="V700" s="230"/>
      <c r="W700" s="230"/>
      <c r="X700" s="230"/>
      <c r="Y700" s="230"/>
      <c r="Z700" s="210"/>
      <c r="AA700" s="210"/>
      <c r="AB700" s="210"/>
      <c r="AC700" s="210"/>
      <c r="AD700" s="210"/>
      <c r="AE700" s="210"/>
      <c r="AF700" s="210"/>
      <c r="AG700" s="210" t="s">
        <v>213</v>
      </c>
      <c r="AH700" s="210">
        <v>0</v>
      </c>
      <c r="AI700" s="210"/>
      <c r="AJ700" s="210"/>
      <c r="AK700" s="210"/>
      <c r="AL700" s="210"/>
      <c r="AM700" s="210"/>
      <c r="AN700" s="210"/>
      <c r="AO700" s="210"/>
      <c r="AP700" s="210"/>
      <c r="AQ700" s="210"/>
      <c r="AR700" s="210"/>
      <c r="AS700" s="210"/>
      <c r="AT700" s="210"/>
      <c r="AU700" s="210"/>
      <c r="AV700" s="210"/>
      <c r="AW700" s="210"/>
      <c r="AX700" s="210"/>
      <c r="AY700" s="210"/>
      <c r="AZ700" s="210"/>
      <c r="BA700" s="210"/>
      <c r="BB700" s="210"/>
      <c r="BC700" s="210"/>
      <c r="BD700" s="210"/>
      <c r="BE700" s="210"/>
      <c r="BF700" s="210"/>
      <c r="BG700" s="210"/>
      <c r="BH700" s="210"/>
    </row>
    <row r="701" spans="1:60" outlineLevel="3" x14ac:dyDescent="0.2">
      <c r="A701" s="227"/>
      <c r="B701" s="228"/>
      <c r="C701" s="257" t="s">
        <v>1048</v>
      </c>
      <c r="D701" s="232"/>
      <c r="E701" s="233">
        <v>22.64</v>
      </c>
      <c r="F701" s="230"/>
      <c r="G701" s="230"/>
      <c r="H701" s="230"/>
      <c r="I701" s="230"/>
      <c r="J701" s="230"/>
      <c r="K701" s="230"/>
      <c r="L701" s="230"/>
      <c r="M701" s="230"/>
      <c r="N701" s="229"/>
      <c r="O701" s="229"/>
      <c r="P701" s="229"/>
      <c r="Q701" s="229"/>
      <c r="R701" s="230"/>
      <c r="S701" s="230"/>
      <c r="T701" s="230"/>
      <c r="U701" s="230"/>
      <c r="V701" s="230"/>
      <c r="W701" s="230"/>
      <c r="X701" s="230"/>
      <c r="Y701" s="230"/>
      <c r="Z701" s="210"/>
      <c r="AA701" s="210"/>
      <c r="AB701" s="210"/>
      <c r="AC701" s="210"/>
      <c r="AD701" s="210"/>
      <c r="AE701" s="210"/>
      <c r="AF701" s="210"/>
      <c r="AG701" s="210" t="s">
        <v>213</v>
      </c>
      <c r="AH701" s="210">
        <v>0</v>
      </c>
      <c r="AI701" s="210"/>
      <c r="AJ701" s="210"/>
      <c r="AK701" s="210"/>
      <c r="AL701" s="210"/>
      <c r="AM701" s="210"/>
      <c r="AN701" s="210"/>
      <c r="AO701" s="210"/>
      <c r="AP701" s="210"/>
      <c r="AQ701" s="210"/>
      <c r="AR701" s="210"/>
      <c r="AS701" s="210"/>
      <c r="AT701" s="210"/>
      <c r="AU701" s="210"/>
      <c r="AV701" s="210"/>
      <c r="AW701" s="210"/>
      <c r="AX701" s="210"/>
      <c r="AY701" s="210"/>
      <c r="AZ701" s="210"/>
      <c r="BA701" s="210"/>
      <c r="BB701" s="210"/>
      <c r="BC701" s="210"/>
      <c r="BD701" s="210"/>
      <c r="BE701" s="210"/>
      <c r="BF701" s="210"/>
      <c r="BG701" s="210"/>
      <c r="BH701" s="210"/>
    </row>
    <row r="702" spans="1:60" outlineLevel="3" x14ac:dyDescent="0.2">
      <c r="A702" s="227"/>
      <c r="B702" s="228"/>
      <c r="C702" s="257" t="s">
        <v>1049</v>
      </c>
      <c r="D702" s="232"/>
      <c r="E702" s="233">
        <v>1.8</v>
      </c>
      <c r="F702" s="230"/>
      <c r="G702" s="230"/>
      <c r="H702" s="230"/>
      <c r="I702" s="230"/>
      <c r="J702" s="230"/>
      <c r="K702" s="230"/>
      <c r="L702" s="230"/>
      <c r="M702" s="230"/>
      <c r="N702" s="229"/>
      <c r="O702" s="229"/>
      <c r="P702" s="229"/>
      <c r="Q702" s="229"/>
      <c r="R702" s="230"/>
      <c r="S702" s="230"/>
      <c r="T702" s="230"/>
      <c r="U702" s="230"/>
      <c r="V702" s="230"/>
      <c r="W702" s="230"/>
      <c r="X702" s="230"/>
      <c r="Y702" s="230"/>
      <c r="Z702" s="210"/>
      <c r="AA702" s="210"/>
      <c r="AB702" s="210"/>
      <c r="AC702" s="210"/>
      <c r="AD702" s="210"/>
      <c r="AE702" s="210"/>
      <c r="AF702" s="210"/>
      <c r="AG702" s="210" t="s">
        <v>213</v>
      </c>
      <c r="AH702" s="210">
        <v>0</v>
      </c>
      <c r="AI702" s="210"/>
      <c r="AJ702" s="210"/>
      <c r="AK702" s="210"/>
      <c r="AL702" s="210"/>
      <c r="AM702" s="210"/>
      <c r="AN702" s="210"/>
      <c r="AO702" s="210"/>
      <c r="AP702" s="210"/>
      <c r="AQ702" s="210"/>
      <c r="AR702" s="210"/>
      <c r="AS702" s="210"/>
      <c r="AT702" s="210"/>
      <c r="AU702" s="210"/>
      <c r="AV702" s="210"/>
      <c r="AW702" s="210"/>
      <c r="AX702" s="210"/>
      <c r="AY702" s="210"/>
      <c r="AZ702" s="210"/>
      <c r="BA702" s="210"/>
      <c r="BB702" s="210"/>
      <c r="BC702" s="210"/>
      <c r="BD702" s="210"/>
      <c r="BE702" s="210"/>
      <c r="BF702" s="210"/>
      <c r="BG702" s="210"/>
      <c r="BH702" s="210"/>
    </row>
    <row r="703" spans="1:60" outlineLevel="3" x14ac:dyDescent="0.2">
      <c r="A703" s="227"/>
      <c r="B703" s="228"/>
      <c r="C703" s="257" t="s">
        <v>1050</v>
      </c>
      <c r="D703" s="232"/>
      <c r="E703" s="233">
        <v>30.175000000000001</v>
      </c>
      <c r="F703" s="230"/>
      <c r="G703" s="230"/>
      <c r="H703" s="230"/>
      <c r="I703" s="230"/>
      <c r="J703" s="230"/>
      <c r="K703" s="230"/>
      <c r="L703" s="230"/>
      <c r="M703" s="230"/>
      <c r="N703" s="229"/>
      <c r="O703" s="229"/>
      <c r="P703" s="229"/>
      <c r="Q703" s="229"/>
      <c r="R703" s="230"/>
      <c r="S703" s="230"/>
      <c r="T703" s="230"/>
      <c r="U703" s="230"/>
      <c r="V703" s="230"/>
      <c r="W703" s="230"/>
      <c r="X703" s="230"/>
      <c r="Y703" s="230"/>
      <c r="Z703" s="210"/>
      <c r="AA703" s="210"/>
      <c r="AB703" s="210"/>
      <c r="AC703" s="210"/>
      <c r="AD703" s="210"/>
      <c r="AE703" s="210"/>
      <c r="AF703" s="210"/>
      <c r="AG703" s="210" t="s">
        <v>213</v>
      </c>
      <c r="AH703" s="210">
        <v>0</v>
      </c>
      <c r="AI703" s="210"/>
      <c r="AJ703" s="210"/>
      <c r="AK703" s="210"/>
      <c r="AL703" s="210"/>
      <c r="AM703" s="210"/>
      <c r="AN703" s="210"/>
      <c r="AO703" s="210"/>
      <c r="AP703" s="210"/>
      <c r="AQ703" s="210"/>
      <c r="AR703" s="210"/>
      <c r="AS703" s="210"/>
      <c r="AT703" s="210"/>
      <c r="AU703" s="210"/>
      <c r="AV703" s="210"/>
      <c r="AW703" s="210"/>
      <c r="AX703" s="210"/>
      <c r="AY703" s="210"/>
      <c r="AZ703" s="210"/>
      <c r="BA703" s="210"/>
      <c r="BB703" s="210"/>
      <c r="BC703" s="210"/>
      <c r="BD703" s="210"/>
      <c r="BE703" s="210"/>
      <c r="BF703" s="210"/>
      <c r="BG703" s="210"/>
      <c r="BH703" s="210"/>
    </row>
    <row r="704" spans="1:60" outlineLevel="3" x14ac:dyDescent="0.2">
      <c r="A704" s="227"/>
      <c r="B704" s="228"/>
      <c r="C704" s="257" t="s">
        <v>1051</v>
      </c>
      <c r="D704" s="232"/>
      <c r="E704" s="233">
        <v>23.4</v>
      </c>
      <c r="F704" s="230"/>
      <c r="G704" s="230"/>
      <c r="H704" s="230"/>
      <c r="I704" s="230"/>
      <c r="J704" s="230"/>
      <c r="K704" s="230"/>
      <c r="L704" s="230"/>
      <c r="M704" s="230"/>
      <c r="N704" s="229"/>
      <c r="O704" s="229"/>
      <c r="P704" s="229"/>
      <c r="Q704" s="229"/>
      <c r="R704" s="230"/>
      <c r="S704" s="230"/>
      <c r="T704" s="230"/>
      <c r="U704" s="230"/>
      <c r="V704" s="230"/>
      <c r="W704" s="230"/>
      <c r="X704" s="230"/>
      <c r="Y704" s="230"/>
      <c r="Z704" s="210"/>
      <c r="AA704" s="210"/>
      <c r="AB704" s="210"/>
      <c r="AC704" s="210"/>
      <c r="AD704" s="210"/>
      <c r="AE704" s="210"/>
      <c r="AF704" s="210"/>
      <c r="AG704" s="210" t="s">
        <v>213</v>
      </c>
      <c r="AH704" s="210">
        <v>0</v>
      </c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F704" s="210"/>
      <c r="BG704" s="210"/>
      <c r="BH704" s="210"/>
    </row>
    <row r="705" spans="1:60" ht="33.75" outlineLevel="3" x14ac:dyDescent="0.2">
      <c r="A705" s="227"/>
      <c r="B705" s="228"/>
      <c r="C705" s="257" t="s">
        <v>1052</v>
      </c>
      <c r="D705" s="232"/>
      <c r="E705" s="233">
        <v>24.725000000000001</v>
      </c>
      <c r="F705" s="230"/>
      <c r="G705" s="230"/>
      <c r="H705" s="230"/>
      <c r="I705" s="230"/>
      <c r="J705" s="230"/>
      <c r="K705" s="230"/>
      <c r="L705" s="230"/>
      <c r="M705" s="230"/>
      <c r="N705" s="229"/>
      <c r="O705" s="229"/>
      <c r="P705" s="229"/>
      <c r="Q705" s="229"/>
      <c r="R705" s="230"/>
      <c r="S705" s="230"/>
      <c r="T705" s="230"/>
      <c r="U705" s="230"/>
      <c r="V705" s="230"/>
      <c r="W705" s="230"/>
      <c r="X705" s="230"/>
      <c r="Y705" s="230"/>
      <c r="Z705" s="210"/>
      <c r="AA705" s="210"/>
      <c r="AB705" s="210"/>
      <c r="AC705" s="210"/>
      <c r="AD705" s="210"/>
      <c r="AE705" s="210"/>
      <c r="AF705" s="210"/>
      <c r="AG705" s="210" t="s">
        <v>213</v>
      </c>
      <c r="AH705" s="210">
        <v>0</v>
      </c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</row>
    <row r="706" spans="1:60" outlineLevel="3" x14ac:dyDescent="0.2">
      <c r="A706" s="227"/>
      <c r="B706" s="228"/>
      <c r="C706" s="257" t="s">
        <v>1053</v>
      </c>
      <c r="D706" s="232"/>
      <c r="E706" s="233">
        <v>1.8</v>
      </c>
      <c r="F706" s="230"/>
      <c r="G706" s="230"/>
      <c r="H706" s="230"/>
      <c r="I706" s="230"/>
      <c r="J706" s="230"/>
      <c r="K706" s="230"/>
      <c r="L706" s="230"/>
      <c r="M706" s="230"/>
      <c r="N706" s="229"/>
      <c r="O706" s="229"/>
      <c r="P706" s="229"/>
      <c r="Q706" s="229"/>
      <c r="R706" s="230"/>
      <c r="S706" s="230"/>
      <c r="T706" s="230"/>
      <c r="U706" s="230"/>
      <c r="V706" s="230"/>
      <c r="W706" s="230"/>
      <c r="X706" s="230"/>
      <c r="Y706" s="230"/>
      <c r="Z706" s="210"/>
      <c r="AA706" s="210"/>
      <c r="AB706" s="210"/>
      <c r="AC706" s="210"/>
      <c r="AD706" s="210"/>
      <c r="AE706" s="210"/>
      <c r="AF706" s="210"/>
      <c r="AG706" s="210" t="s">
        <v>213</v>
      </c>
      <c r="AH706" s="210">
        <v>0</v>
      </c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</row>
    <row r="707" spans="1:60" outlineLevel="1" x14ac:dyDescent="0.2">
      <c r="A707" s="243">
        <v>206</v>
      </c>
      <c r="B707" s="244" t="s">
        <v>1056</v>
      </c>
      <c r="C707" s="256" t="s">
        <v>1057</v>
      </c>
      <c r="D707" s="245" t="s">
        <v>230</v>
      </c>
      <c r="E707" s="246">
        <v>219.94</v>
      </c>
      <c r="F707" s="247"/>
      <c r="G707" s="248">
        <f>ROUND(E707*F707,2)</f>
        <v>0</v>
      </c>
      <c r="H707" s="231"/>
      <c r="I707" s="230">
        <f>ROUND(E707*H707,2)</f>
        <v>0</v>
      </c>
      <c r="J707" s="231"/>
      <c r="K707" s="230">
        <f>ROUND(E707*J707,2)</f>
        <v>0</v>
      </c>
      <c r="L707" s="230">
        <v>21</v>
      </c>
      <c r="M707" s="230">
        <f>G707*(1+L707/100)</f>
        <v>0</v>
      </c>
      <c r="N707" s="229">
        <v>1.9429999999999999E-2</v>
      </c>
      <c r="O707" s="229">
        <f>ROUND(E707*N707,2)</f>
        <v>4.2699999999999996</v>
      </c>
      <c r="P707" s="229">
        <v>0</v>
      </c>
      <c r="Q707" s="229">
        <f>ROUND(E707*P707,2)</f>
        <v>0</v>
      </c>
      <c r="R707" s="230" t="s">
        <v>415</v>
      </c>
      <c r="S707" s="230" t="s">
        <v>334</v>
      </c>
      <c r="T707" s="230" t="s">
        <v>208</v>
      </c>
      <c r="U707" s="230">
        <v>0</v>
      </c>
      <c r="V707" s="230">
        <f>ROUND(E707*U707,2)</f>
        <v>0</v>
      </c>
      <c r="W707" s="230"/>
      <c r="X707" s="230" t="s">
        <v>416</v>
      </c>
      <c r="Y707" s="230" t="s">
        <v>210</v>
      </c>
      <c r="Z707" s="210"/>
      <c r="AA707" s="210"/>
      <c r="AB707" s="210"/>
      <c r="AC707" s="210"/>
      <c r="AD707" s="210"/>
      <c r="AE707" s="210"/>
      <c r="AF707" s="210"/>
      <c r="AG707" s="210" t="s">
        <v>417</v>
      </c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</row>
    <row r="708" spans="1:60" outlineLevel="2" x14ac:dyDescent="0.2">
      <c r="A708" s="227"/>
      <c r="B708" s="228"/>
      <c r="C708" s="257" t="s">
        <v>1043</v>
      </c>
      <c r="D708" s="232"/>
      <c r="E708" s="233">
        <v>29.105</v>
      </c>
      <c r="F708" s="230"/>
      <c r="G708" s="230"/>
      <c r="H708" s="230"/>
      <c r="I708" s="230"/>
      <c r="J708" s="230"/>
      <c r="K708" s="230"/>
      <c r="L708" s="230"/>
      <c r="M708" s="230"/>
      <c r="N708" s="229"/>
      <c r="O708" s="229"/>
      <c r="P708" s="229"/>
      <c r="Q708" s="229"/>
      <c r="R708" s="230"/>
      <c r="S708" s="230"/>
      <c r="T708" s="230"/>
      <c r="U708" s="230"/>
      <c r="V708" s="230"/>
      <c r="W708" s="230"/>
      <c r="X708" s="230"/>
      <c r="Y708" s="230"/>
      <c r="Z708" s="210"/>
      <c r="AA708" s="210"/>
      <c r="AB708" s="210"/>
      <c r="AC708" s="210"/>
      <c r="AD708" s="210"/>
      <c r="AE708" s="210"/>
      <c r="AF708" s="210"/>
      <c r="AG708" s="210" t="s">
        <v>213</v>
      </c>
      <c r="AH708" s="210">
        <v>0</v>
      </c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</row>
    <row r="709" spans="1:60" outlineLevel="3" x14ac:dyDescent="0.2">
      <c r="A709" s="227"/>
      <c r="B709" s="228"/>
      <c r="C709" s="257" t="s">
        <v>1044</v>
      </c>
      <c r="D709" s="232"/>
      <c r="E709" s="233">
        <v>21.4</v>
      </c>
      <c r="F709" s="230"/>
      <c r="G709" s="230"/>
      <c r="H709" s="230"/>
      <c r="I709" s="230"/>
      <c r="J709" s="230"/>
      <c r="K709" s="230"/>
      <c r="L709" s="230"/>
      <c r="M709" s="230"/>
      <c r="N709" s="229"/>
      <c r="O709" s="229"/>
      <c r="P709" s="229"/>
      <c r="Q709" s="229"/>
      <c r="R709" s="230"/>
      <c r="S709" s="230"/>
      <c r="T709" s="230"/>
      <c r="U709" s="230"/>
      <c r="V709" s="230"/>
      <c r="W709" s="230"/>
      <c r="X709" s="230"/>
      <c r="Y709" s="230"/>
      <c r="Z709" s="210"/>
      <c r="AA709" s="210"/>
      <c r="AB709" s="210"/>
      <c r="AC709" s="210"/>
      <c r="AD709" s="210"/>
      <c r="AE709" s="210"/>
      <c r="AF709" s="210"/>
      <c r="AG709" s="210" t="s">
        <v>213</v>
      </c>
      <c r="AH709" s="210">
        <v>0</v>
      </c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</row>
    <row r="710" spans="1:60" outlineLevel="3" x14ac:dyDescent="0.2">
      <c r="A710" s="227"/>
      <c r="B710" s="228"/>
      <c r="C710" s="257" t="s">
        <v>1045</v>
      </c>
      <c r="D710" s="232"/>
      <c r="E710" s="233">
        <v>27.504999999999999</v>
      </c>
      <c r="F710" s="230"/>
      <c r="G710" s="230"/>
      <c r="H710" s="230"/>
      <c r="I710" s="230"/>
      <c r="J710" s="230"/>
      <c r="K710" s="230"/>
      <c r="L710" s="230"/>
      <c r="M710" s="230"/>
      <c r="N710" s="229"/>
      <c r="O710" s="229"/>
      <c r="P710" s="229"/>
      <c r="Q710" s="229"/>
      <c r="R710" s="230"/>
      <c r="S710" s="230"/>
      <c r="T710" s="230"/>
      <c r="U710" s="230"/>
      <c r="V710" s="230"/>
      <c r="W710" s="230"/>
      <c r="X710" s="230"/>
      <c r="Y710" s="230"/>
      <c r="Z710" s="210"/>
      <c r="AA710" s="210"/>
      <c r="AB710" s="210"/>
      <c r="AC710" s="210"/>
      <c r="AD710" s="210"/>
      <c r="AE710" s="210"/>
      <c r="AF710" s="210"/>
      <c r="AG710" s="210" t="s">
        <v>213</v>
      </c>
      <c r="AH710" s="210">
        <v>0</v>
      </c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</row>
    <row r="711" spans="1:60" outlineLevel="3" x14ac:dyDescent="0.2">
      <c r="A711" s="227"/>
      <c r="B711" s="228"/>
      <c r="C711" s="257" t="s">
        <v>1046</v>
      </c>
      <c r="D711" s="232"/>
      <c r="E711" s="233">
        <v>21.4</v>
      </c>
      <c r="F711" s="230"/>
      <c r="G711" s="230"/>
      <c r="H711" s="230"/>
      <c r="I711" s="230"/>
      <c r="J711" s="230"/>
      <c r="K711" s="230"/>
      <c r="L711" s="230"/>
      <c r="M711" s="230"/>
      <c r="N711" s="229"/>
      <c r="O711" s="229"/>
      <c r="P711" s="229"/>
      <c r="Q711" s="229"/>
      <c r="R711" s="230"/>
      <c r="S711" s="230"/>
      <c r="T711" s="230"/>
      <c r="U711" s="230"/>
      <c r="V711" s="230"/>
      <c r="W711" s="230"/>
      <c r="X711" s="230"/>
      <c r="Y711" s="230"/>
      <c r="Z711" s="210"/>
      <c r="AA711" s="210"/>
      <c r="AB711" s="210"/>
      <c r="AC711" s="210"/>
      <c r="AD711" s="210"/>
      <c r="AE711" s="210"/>
      <c r="AF711" s="210"/>
      <c r="AG711" s="210" t="s">
        <v>213</v>
      </c>
      <c r="AH711" s="210">
        <v>0</v>
      </c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</row>
    <row r="712" spans="1:60" outlineLevel="3" x14ac:dyDescent="0.2">
      <c r="A712" s="227"/>
      <c r="B712" s="228"/>
      <c r="C712" s="257" t="s">
        <v>1047</v>
      </c>
      <c r="D712" s="232"/>
      <c r="E712" s="233">
        <v>15.99</v>
      </c>
      <c r="F712" s="230"/>
      <c r="G712" s="230"/>
      <c r="H712" s="230"/>
      <c r="I712" s="230"/>
      <c r="J712" s="230"/>
      <c r="K712" s="230"/>
      <c r="L712" s="230"/>
      <c r="M712" s="230"/>
      <c r="N712" s="229"/>
      <c r="O712" s="229"/>
      <c r="P712" s="229"/>
      <c r="Q712" s="229"/>
      <c r="R712" s="230"/>
      <c r="S712" s="230"/>
      <c r="T712" s="230"/>
      <c r="U712" s="230"/>
      <c r="V712" s="230"/>
      <c r="W712" s="230"/>
      <c r="X712" s="230"/>
      <c r="Y712" s="230"/>
      <c r="Z712" s="210"/>
      <c r="AA712" s="210"/>
      <c r="AB712" s="210"/>
      <c r="AC712" s="210"/>
      <c r="AD712" s="210"/>
      <c r="AE712" s="210"/>
      <c r="AF712" s="210"/>
      <c r="AG712" s="210" t="s">
        <v>213</v>
      </c>
      <c r="AH712" s="210">
        <v>0</v>
      </c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</row>
    <row r="713" spans="1:60" outlineLevel="3" x14ac:dyDescent="0.2">
      <c r="A713" s="227"/>
      <c r="B713" s="228"/>
      <c r="C713" s="257" t="s">
        <v>1048</v>
      </c>
      <c r="D713" s="232"/>
      <c r="E713" s="233">
        <v>22.64</v>
      </c>
      <c r="F713" s="230"/>
      <c r="G713" s="230"/>
      <c r="H713" s="230"/>
      <c r="I713" s="230"/>
      <c r="J713" s="230"/>
      <c r="K713" s="230"/>
      <c r="L713" s="230"/>
      <c r="M713" s="230"/>
      <c r="N713" s="229"/>
      <c r="O713" s="229"/>
      <c r="P713" s="229"/>
      <c r="Q713" s="229"/>
      <c r="R713" s="230"/>
      <c r="S713" s="230"/>
      <c r="T713" s="230"/>
      <c r="U713" s="230"/>
      <c r="V713" s="230"/>
      <c r="W713" s="230"/>
      <c r="X713" s="230"/>
      <c r="Y713" s="230"/>
      <c r="Z713" s="210"/>
      <c r="AA713" s="210"/>
      <c r="AB713" s="210"/>
      <c r="AC713" s="210"/>
      <c r="AD713" s="210"/>
      <c r="AE713" s="210"/>
      <c r="AF713" s="210"/>
      <c r="AG713" s="210" t="s">
        <v>213</v>
      </c>
      <c r="AH713" s="210">
        <v>0</v>
      </c>
      <c r="AI713" s="210"/>
      <c r="AJ713" s="210"/>
      <c r="AK713" s="210"/>
      <c r="AL713" s="210"/>
      <c r="AM713" s="210"/>
      <c r="AN713" s="210"/>
      <c r="AO713" s="210"/>
      <c r="AP713" s="210"/>
      <c r="AQ713" s="210"/>
      <c r="AR713" s="210"/>
      <c r="AS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F713" s="210"/>
      <c r="BG713" s="210"/>
      <c r="BH713" s="210"/>
    </row>
    <row r="714" spans="1:60" outlineLevel="3" x14ac:dyDescent="0.2">
      <c r="A714" s="227"/>
      <c r="B714" s="228"/>
      <c r="C714" s="257" t="s">
        <v>1049</v>
      </c>
      <c r="D714" s="232"/>
      <c r="E714" s="233">
        <v>1.8</v>
      </c>
      <c r="F714" s="230"/>
      <c r="G714" s="230"/>
      <c r="H714" s="230"/>
      <c r="I714" s="230"/>
      <c r="J714" s="230"/>
      <c r="K714" s="230"/>
      <c r="L714" s="230"/>
      <c r="M714" s="230"/>
      <c r="N714" s="229"/>
      <c r="O714" s="229"/>
      <c r="P714" s="229"/>
      <c r="Q714" s="229"/>
      <c r="R714" s="230"/>
      <c r="S714" s="230"/>
      <c r="T714" s="230"/>
      <c r="U714" s="230"/>
      <c r="V714" s="230"/>
      <c r="W714" s="230"/>
      <c r="X714" s="230"/>
      <c r="Y714" s="230"/>
      <c r="Z714" s="210"/>
      <c r="AA714" s="210"/>
      <c r="AB714" s="210"/>
      <c r="AC714" s="210"/>
      <c r="AD714" s="210"/>
      <c r="AE714" s="210"/>
      <c r="AF714" s="210"/>
      <c r="AG714" s="210" t="s">
        <v>213</v>
      </c>
      <c r="AH714" s="210">
        <v>0</v>
      </c>
      <c r="AI714" s="210"/>
      <c r="AJ714" s="210"/>
      <c r="AK714" s="210"/>
      <c r="AL714" s="210"/>
      <c r="AM714" s="210"/>
      <c r="AN714" s="210"/>
      <c r="AO714" s="210"/>
      <c r="AP714" s="210"/>
      <c r="AQ714" s="210"/>
      <c r="AR714" s="210"/>
      <c r="AS714" s="210"/>
      <c r="AT714" s="210"/>
      <c r="AU714" s="210"/>
      <c r="AV714" s="210"/>
      <c r="AW714" s="210"/>
      <c r="AX714" s="210"/>
      <c r="AY714" s="210"/>
      <c r="AZ714" s="210"/>
      <c r="BA714" s="210"/>
      <c r="BB714" s="210"/>
      <c r="BC714" s="210"/>
      <c r="BD714" s="210"/>
      <c r="BE714" s="210"/>
      <c r="BF714" s="210"/>
      <c r="BG714" s="210"/>
      <c r="BH714" s="210"/>
    </row>
    <row r="715" spans="1:60" outlineLevel="3" x14ac:dyDescent="0.2">
      <c r="A715" s="227"/>
      <c r="B715" s="228"/>
      <c r="C715" s="257" t="s">
        <v>1050</v>
      </c>
      <c r="D715" s="232"/>
      <c r="E715" s="233">
        <v>30.175000000000001</v>
      </c>
      <c r="F715" s="230"/>
      <c r="G715" s="230"/>
      <c r="H715" s="230"/>
      <c r="I715" s="230"/>
      <c r="J715" s="230"/>
      <c r="K715" s="230"/>
      <c r="L715" s="230"/>
      <c r="M715" s="230"/>
      <c r="N715" s="229"/>
      <c r="O715" s="229"/>
      <c r="P715" s="229"/>
      <c r="Q715" s="229"/>
      <c r="R715" s="230"/>
      <c r="S715" s="230"/>
      <c r="T715" s="230"/>
      <c r="U715" s="230"/>
      <c r="V715" s="230"/>
      <c r="W715" s="230"/>
      <c r="X715" s="230"/>
      <c r="Y715" s="230"/>
      <c r="Z715" s="210"/>
      <c r="AA715" s="210"/>
      <c r="AB715" s="210"/>
      <c r="AC715" s="210"/>
      <c r="AD715" s="210"/>
      <c r="AE715" s="210"/>
      <c r="AF715" s="210"/>
      <c r="AG715" s="210" t="s">
        <v>213</v>
      </c>
      <c r="AH715" s="210">
        <v>0</v>
      </c>
      <c r="AI715" s="210"/>
      <c r="AJ715" s="210"/>
      <c r="AK715" s="210"/>
      <c r="AL715" s="210"/>
      <c r="AM715" s="210"/>
      <c r="AN715" s="210"/>
      <c r="AO715" s="210"/>
      <c r="AP715" s="210"/>
      <c r="AQ715" s="210"/>
      <c r="AR715" s="210"/>
      <c r="AS715" s="210"/>
      <c r="AT715" s="210"/>
      <c r="AU715" s="210"/>
      <c r="AV715" s="210"/>
      <c r="AW715" s="210"/>
      <c r="AX715" s="210"/>
      <c r="AY715" s="210"/>
      <c r="AZ715" s="210"/>
      <c r="BA715" s="210"/>
      <c r="BB715" s="210"/>
      <c r="BC715" s="210"/>
      <c r="BD715" s="210"/>
      <c r="BE715" s="210"/>
      <c r="BF715" s="210"/>
      <c r="BG715" s="210"/>
      <c r="BH715" s="210"/>
    </row>
    <row r="716" spans="1:60" outlineLevel="3" x14ac:dyDescent="0.2">
      <c r="A716" s="227"/>
      <c r="B716" s="228"/>
      <c r="C716" s="257" t="s">
        <v>1051</v>
      </c>
      <c r="D716" s="232"/>
      <c r="E716" s="233">
        <v>23.4</v>
      </c>
      <c r="F716" s="230"/>
      <c r="G716" s="230"/>
      <c r="H716" s="230"/>
      <c r="I716" s="230"/>
      <c r="J716" s="230"/>
      <c r="K716" s="230"/>
      <c r="L716" s="230"/>
      <c r="M716" s="230"/>
      <c r="N716" s="229"/>
      <c r="O716" s="229"/>
      <c r="P716" s="229"/>
      <c r="Q716" s="229"/>
      <c r="R716" s="230"/>
      <c r="S716" s="230"/>
      <c r="T716" s="230"/>
      <c r="U716" s="230"/>
      <c r="V716" s="230"/>
      <c r="W716" s="230"/>
      <c r="X716" s="230"/>
      <c r="Y716" s="230"/>
      <c r="Z716" s="210"/>
      <c r="AA716" s="210"/>
      <c r="AB716" s="210"/>
      <c r="AC716" s="210"/>
      <c r="AD716" s="210"/>
      <c r="AE716" s="210"/>
      <c r="AF716" s="210"/>
      <c r="AG716" s="210" t="s">
        <v>213</v>
      </c>
      <c r="AH716" s="210">
        <v>0</v>
      </c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F716" s="210"/>
      <c r="BG716" s="210"/>
      <c r="BH716" s="210"/>
    </row>
    <row r="717" spans="1:60" ht="33.75" outlineLevel="3" x14ac:dyDescent="0.2">
      <c r="A717" s="227"/>
      <c r="B717" s="228"/>
      <c r="C717" s="257" t="s">
        <v>1052</v>
      </c>
      <c r="D717" s="232"/>
      <c r="E717" s="233">
        <v>24.725000000000001</v>
      </c>
      <c r="F717" s="230"/>
      <c r="G717" s="230"/>
      <c r="H717" s="230"/>
      <c r="I717" s="230"/>
      <c r="J717" s="230"/>
      <c r="K717" s="230"/>
      <c r="L717" s="230"/>
      <c r="M717" s="230"/>
      <c r="N717" s="229"/>
      <c r="O717" s="229"/>
      <c r="P717" s="229"/>
      <c r="Q717" s="229"/>
      <c r="R717" s="230"/>
      <c r="S717" s="230"/>
      <c r="T717" s="230"/>
      <c r="U717" s="230"/>
      <c r="V717" s="230"/>
      <c r="W717" s="230"/>
      <c r="X717" s="230"/>
      <c r="Y717" s="230"/>
      <c r="Z717" s="210"/>
      <c r="AA717" s="210"/>
      <c r="AB717" s="210"/>
      <c r="AC717" s="210"/>
      <c r="AD717" s="210"/>
      <c r="AE717" s="210"/>
      <c r="AF717" s="210"/>
      <c r="AG717" s="210" t="s">
        <v>213</v>
      </c>
      <c r="AH717" s="210">
        <v>0</v>
      </c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</row>
    <row r="718" spans="1:60" outlineLevel="3" x14ac:dyDescent="0.2">
      <c r="A718" s="227"/>
      <c r="B718" s="228"/>
      <c r="C718" s="257" t="s">
        <v>1053</v>
      </c>
      <c r="D718" s="232"/>
      <c r="E718" s="233">
        <v>1.8</v>
      </c>
      <c r="F718" s="230"/>
      <c r="G718" s="230"/>
      <c r="H718" s="230"/>
      <c r="I718" s="230"/>
      <c r="J718" s="230"/>
      <c r="K718" s="230"/>
      <c r="L718" s="230"/>
      <c r="M718" s="230"/>
      <c r="N718" s="229"/>
      <c r="O718" s="229"/>
      <c r="P718" s="229"/>
      <c r="Q718" s="229"/>
      <c r="R718" s="230"/>
      <c r="S718" s="230"/>
      <c r="T718" s="230"/>
      <c r="U718" s="230"/>
      <c r="V718" s="230"/>
      <c r="W718" s="230"/>
      <c r="X718" s="230"/>
      <c r="Y718" s="230"/>
      <c r="Z718" s="210"/>
      <c r="AA718" s="210"/>
      <c r="AB718" s="210"/>
      <c r="AC718" s="210"/>
      <c r="AD718" s="210"/>
      <c r="AE718" s="210"/>
      <c r="AF718" s="210"/>
      <c r="AG718" s="210" t="s">
        <v>213</v>
      </c>
      <c r="AH718" s="210">
        <v>0</v>
      </c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</row>
    <row r="719" spans="1:60" outlineLevel="1" x14ac:dyDescent="0.2">
      <c r="A719" s="243">
        <v>207</v>
      </c>
      <c r="B719" s="244" t="s">
        <v>1058</v>
      </c>
      <c r="C719" s="256" t="s">
        <v>1059</v>
      </c>
      <c r="D719" s="245" t="s">
        <v>293</v>
      </c>
      <c r="E719" s="246">
        <v>70</v>
      </c>
      <c r="F719" s="247"/>
      <c r="G719" s="248">
        <f>ROUND(E719*F719,2)</f>
        <v>0</v>
      </c>
      <c r="H719" s="231"/>
      <c r="I719" s="230">
        <f>ROUND(E719*H719,2)</f>
        <v>0</v>
      </c>
      <c r="J719" s="231"/>
      <c r="K719" s="230">
        <f>ROUND(E719*J719,2)</f>
        <v>0</v>
      </c>
      <c r="L719" s="230">
        <v>21</v>
      </c>
      <c r="M719" s="230">
        <f>G719*(1+L719/100)</f>
        <v>0</v>
      </c>
      <c r="N719" s="229">
        <v>1E-4</v>
      </c>
      <c r="O719" s="229">
        <f>ROUND(E719*N719,2)</f>
        <v>0.01</v>
      </c>
      <c r="P719" s="229">
        <v>0</v>
      </c>
      <c r="Q719" s="229">
        <f>ROUND(E719*P719,2)</f>
        <v>0</v>
      </c>
      <c r="R719" s="230"/>
      <c r="S719" s="230" t="s">
        <v>207</v>
      </c>
      <c r="T719" s="230" t="s">
        <v>208</v>
      </c>
      <c r="U719" s="230">
        <v>0.12</v>
      </c>
      <c r="V719" s="230">
        <f>ROUND(E719*U719,2)</f>
        <v>8.4</v>
      </c>
      <c r="W719" s="230"/>
      <c r="X719" s="230" t="s">
        <v>209</v>
      </c>
      <c r="Y719" s="230" t="s">
        <v>210</v>
      </c>
      <c r="Z719" s="210"/>
      <c r="AA719" s="210"/>
      <c r="AB719" s="210"/>
      <c r="AC719" s="210"/>
      <c r="AD719" s="210"/>
      <c r="AE719" s="210"/>
      <c r="AF719" s="210"/>
      <c r="AG719" s="210" t="s">
        <v>211</v>
      </c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</row>
    <row r="720" spans="1:60" ht="22.5" outlineLevel="2" x14ac:dyDescent="0.2">
      <c r="A720" s="227"/>
      <c r="B720" s="228"/>
      <c r="C720" s="257" t="s">
        <v>1060</v>
      </c>
      <c r="D720" s="232"/>
      <c r="E720" s="233">
        <v>70</v>
      </c>
      <c r="F720" s="230"/>
      <c r="G720" s="230"/>
      <c r="H720" s="230"/>
      <c r="I720" s="230"/>
      <c r="J720" s="230"/>
      <c r="K720" s="230"/>
      <c r="L720" s="230"/>
      <c r="M720" s="230"/>
      <c r="N720" s="229"/>
      <c r="O720" s="229"/>
      <c r="P720" s="229"/>
      <c r="Q720" s="229"/>
      <c r="R720" s="230"/>
      <c r="S720" s="230"/>
      <c r="T720" s="230"/>
      <c r="U720" s="230"/>
      <c r="V720" s="230"/>
      <c r="W720" s="230"/>
      <c r="X720" s="230"/>
      <c r="Y720" s="230"/>
      <c r="Z720" s="210"/>
      <c r="AA720" s="210"/>
      <c r="AB720" s="210"/>
      <c r="AC720" s="210"/>
      <c r="AD720" s="210"/>
      <c r="AE720" s="210"/>
      <c r="AF720" s="210"/>
      <c r="AG720" s="210" t="s">
        <v>213</v>
      </c>
      <c r="AH720" s="210">
        <v>0</v>
      </c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</row>
    <row r="721" spans="1:60" outlineLevel="1" x14ac:dyDescent="0.2">
      <c r="A721" s="249">
        <v>208</v>
      </c>
      <c r="B721" s="250" t="s">
        <v>1061</v>
      </c>
      <c r="C721" s="258" t="s">
        <v>1062</v>
      </c>
      <c r="D721" s="251" t="s">
        <v>337</v>
      </c>
      <c r="E721" s="252">
        <v>5.03043</v>
      </c>
      <c r="F721" s="253"/>
      <c r="G721" s="254">
        <f>ROUND(E721*F721,2)</f>
        <v>0</v>
      </c>
      <c r="H721" s="231"/>
      <c r="I721" s="230">
        <f>ROUND(E721*H721,2)</f>
        <v>0</v>
      </c>
      <c r="J721" s="231"/>
      <c r="K721" s="230">
        <f>ROUND(E721*J721,2)</f>
        <v>0</v>
      </c>
      <c r="L721" s="230">
        <v>21</v>
      </c>
      <c r="M721" s="230">
        <f>G721*(1+L721/100)</f>
        <v>0</v>
      </c>
      <c r="N721" s="229">
        <v>0</v>
      </c>
      <c r="O721" s="229">
        <f>ROUND(E721*N721,2)</f>
        <v>0</v>
      </c>
      <c r="P721" s="229">
        <v>0</v>
      </c>
      <c r="Q721" s="229">
        <f>ROUND(E721*P721,2)</f>
        <v>0</v>
      </c>
      <c r="R721" s="230"/>
      <c r="S721" s="230" t="s">
        <v>207</v>
      </c>
      <c r="T721" s="230" t="s">
        <v>208</v>
      </c>
      <c r="U721" s="230">
        <v>1.2649999999999999</v>
      </c>
      <c r="V721" s="230">
        <f>ROUND(E721*U721,2)</f>
        <v>6.36</v>
      </c>
      <c r="W721" s="230"/>
      <c r="X721" s="230" t="s">
        <v>787</v>
      </c>
      <c r="Y721" s="230" t="s">
        <v>210</v>
      </c>
      <c r="Z721" s="210"/>
      <c r="AA721" s="210"/>
      <c r="AB721" s="210"/>
      <c r="AC721" s="210"/>
      <c r="AD721" s="210"/>
      <c r="AE721" s="210"/>
      <c r="AF721" s="210"/>
      <c r="AG721" s="210" t="s">
        <v>788</v>
      </c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</row>
    <row r="722" spans="1:60" x14ac:dyDescent="0.2">
      <c r="A722" s="236" t="s">
        <v>202</v>
      </c>
      <c r="B722" s="237" t="s">
        <v>163</v>
      </c>
      <c r="C722" s="255" t="s">
        <v>164</v>
      </c>
      <c r="D722" s="238"/>
      <c r="E722" s="239"/>
      <c r="F722" s="240"/>
      <c r="G722" s="241">
        <f>SUMIF(AG723:AG732,"&lt;&gt;NOR",G723:G732)</f>
        <v>0</v>
      </c>
      <c r="H722" s="235"/>
      <c r="I722" s="235">
        <f>SUM(I723:I732)</f>
        <v>0</v>
      </c>
      <c r="J722" s="235"/>
      <c r="K722" s="235">
        <f>SUM(K723:K732)</f>
        <v>0</v>
      </c>
      <c r="L722" s="235"/>
      <c r="M722" s="235">
        <f>SUM(M723:M732)</f>
        <v>0</v>
      </c>
      <c r="N722" s="234"/>
      <c r="O722" s="234">
        <f>SUM(O723:O732)</f>
        <v>0</v>
      </c>
      <c r="P722" s="234"/>
      <c r="Q722" s="234">
        <f>SUM(Q723:Q732)</f>
        <v>0</v>
      </c>
      <c r="R722" s="235"/>
      <c r="S722" s="235"/>
      <c r="T722" s="235"/>
      <c r="U722" s="235"/>
      <c r="V722" s="235">
        <f>SUM(V723:V732)</f>
        <v>0.27</v>
      </c>
      <c r="W722" s="235"/>
      <c r="X722" s="235"/>
      <c r="Y722" s="235"/>
      <c r="AG722" t="s">
        <v>203</v>
      </c>
    </row>
    <row r="723" spans="1:60" outlineLevel="1" x14ac:dyDescent="0.2">
      <c r="A723" s="243">
        <v>209</v>
      </c>
      <c r="B723" s="244" t="s">
        <v>1063</v>
      </c>
      <c r="C723" s="256" t="s">
        <v>1064</v>
      </c>
      <c r="D723" s="245" t="s">
        <v>996</v>
      </c>
      <c r="E723" s="246">
        <v>1</v>
      </c>
      <c r="F723" s="247"/>
      <c r="G723" s="248">
        <f>ROUND(E723*F723,2)</f>
        <v>0</v>
      </c>
      <c r="H723" s="231"/>
      <c r="I723" s="230">
        <f>ROUND(E723*H723,2)</f>
        <v>0</v>
      </c>
      <c r="J723" s="231"/>
      <c r="K723" s="230">
        <f>ROUND(E723*J723,2)</f>
        <v>0</v>
      </c>
      <c r="L723" s="230">
        <v>21</v>
      </c>
      <c r="M723" s="230">
        <f>G723*(1+L723/100)</f>
        <v>0</v>
      </c>
      <c r="N723" s="229">
        <v>2.2000000000000001E-4</v>
      </c>
      <c r="O723" s="229">
        <f>ROUND(E723*N723,2)</f>
        <v>0</v>
      </c>
      <c r="P723" s="229">
        <v>0</v>
      </c>
      <c r="Q723" s="229">
        <f>ROUND(E723*P723,2)</f>
        <v>0</v>
      </c>
      <c r="R723" s="230"/>
      <c r="S723" s="230" t="s">
        <v>511</v>
      </c>
      <c r="T723" s="230" t="s">
        <v>512</v>
      </c>
      <c r="U723" s="230">
        <v>0.09</v>
      </c>
      <c r="V723" s="230">
        <f>ROUND(E723*U723,2)</f>
        <v>0.09</v>
      </c>
      <c r="W723" s="230"/>
      <c r="X723" s="230" t="s">
        <v>209</v>
      </c>
      <c r="Y723" s="230" t="s">
        <v>210</v>
      </c>
      <c r="Z723" s="210"/>
      <c r="AA723" s="210"/>
      <c r="AB723" s="210"/>
      <c r="AC723" s="210"/>
      <c r="AD723" s="210"/>
      <c r="AE723" s="210"/>
      <c r="AF723" s="210"/>
      <c r="AG723" s="210" t="s">
        <v>211</v>
      </c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</row>
    <row r="724" spans="1:60" outlineLevel="2" x14ac:dyDescent="0.2">
      <c r="A724" s="227"/>
      <c r="B724" s="228"/>
      <c r="C724" s="257" t="s">
        <v>1065</v>
      </c>
      <c r="D724" s="232"/>
      <c r="E724" s="233">
        <v>1</v>
      </c>
      <c r="F724" s="230"/>
      <c r="G724" s="230"/>
      <c r="H724" s="230"/>
      <c r="I724" s="230"/>
      <c r="J724" s="230"/>
      <c r="K724" s="230"/>
      <c r="L724" s="230"/>
      <c r="M724" s="230"/>
      <c r="N724" s="229"/>
      <c r="O724" s="229"/>
      <c r="P724" s="229"/>
      <c r="Q724" s="229"/>
      <c r="R724" s="230"/>
      <c r="S724" s="230"/>
      <c r="T724" s="230"/>
      <c r="U724" s="230"/>
      <c r="V724" s="230"/>
      <c r="W724" s="230"/>
      <c r="X724" s="230"/>
      <c r="Y724" s="230"/>
      <c r="Z724" s="210"/>
      <c r="AA724" s="210"/>
      <c r="AB724" s="210"/>
      <c r="AC724" s="210"/>
      <c r="AD724" s="210"/>
      <c r="AE724" s="210"/>
      <c r="AF724" s="210"/>
      <c r="AG724" s="210" t="s">
        <v>213</v>
      </c>
      <c r="AH724" s="210">
        <v>0</v>
      </c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F724" s="210"/>
      <c r="BG724" s="210"/>
      <c r="BH724" s="210"/>
    </row>
    <row r="725" spans="1:60" outlineLevel="3" x14ac:dyDescent="0.2">
      <c r="A725" s="227"/>
      <c r="B725" s="228"/>
      <c r="C725" s="257" t="s">
        <v>1066</v>
      </c>
      <c r="D725" s="232"/>
      <c r="E725" s="233"/>
      <c r="F725" s="230"/>
      <c r="G725" s="230"/>
      <c r="H725" s="230"/>
      <c r="I725" s="230"/>
      <c r="J725" s="230"/>
      <c r="K725" s="230"/>
      <c r="L725" s="230"/>
      <c r="M725" s="230"/>
      <c r="N725" s="229"/>
      <c r="O725" s="229"/>
      <c r="P725" s="229"/>
      <c r="Q725" s="229"/>
      <c r="R725" s="230"/>
      <c r="S725" s="230"/>
      <c r="T725" s="230"/>
      <c r="U725" s="230"/>
      <c r="V725" s="230"/>
      <c r="W725" s="230"/>
      <c r="X725" s="230"/>
      <c r="Y725" s="230"/>
      <c r="Z725" s="210"/>
      <c r="AA725" s="210"/>
      <c r="AB725" s="210"/>
      <c r="AC725" s="210"/>
      <c r="AD725" s="210"/>
      <c r="AE725" s="210"/>
      <c r="AF725" s="210"/>
      <c r="AG725" s="210" t="s">
        <v>213</v>
      </c>
      <c r="AH725" s="210">
        <v>0</v>
      </c>
      <c r="AI725" s="210"/>
      <c r="AJ725" s="210"/>
      <c r="AK725" s="210"/>
      <c r="AL725" s="210"/>
      <c r="AM725" s="210"/>
      <c r="AN725" s="210"/>
      <c r="AO725" s="210"/>
      <c r="AP725" s="210"/>
      <c r="AQ725" s="210"/>
      <c r="AR725" s="210"/>
      <c r="AS725" s="210"/>
      <c r="AT725" s="210"/>
      <c r="AU725" s="210"/>
      <c r="AV725" s="210"/>
      <c r="AW725" s="210"/>
      <c r="AX725" s="210"/>
      <c r="AY725" s="210"/>
      <c r="AZ725" s="210"/>
      <c r="BA725" s="210"/>
      <c r="BB725" s="210"/>
      <c r="BC725" s="210"/>
      <c r="BD725" s="210"/>
      <c r="BE725" s="210"/>
      <c r="BF725" s="210"/>
      <c r="BG725" s="210"/>
      <c r="BH725" s="210"/>
    </row>
    <row r="726" spans="1:60" outlineLevel="3" x14ac:dyDescent="0.2">
      <c r="A726" s="227"/>
      <c r="B726" s="228"/>
      <c r="C726" s="257" t="s">
        <v>1067</v>
      </c>
      <c r="D726" s="232"/>
      <c r="E726" s="233"/>
      <c r="F726" s="230"/>
      <c r="G726" s="230"/>
      <c r="H726" s="230"/>
      <c r="I726" s="230"/>
      <c r="J726" s="230"/>
      <c r="K726" s="230"/>
      <c r="L726" s="230"/>
      <c r="M726" s="230"/>
      <c r="N726" s="229"/>
      <c r="O726" s="229"/>
      <c r="P726" s="229"/>
      <c r="Q726" s="229"/>
      <c r="R726" s="230"/>
      <c r="S726" s="230"/>
      <c r="T726" s="230"/>
      <c r="U726" s="230"/>
      <c r="V726" s="230"/>
      <c r="W726" s="230"/>
      <c r="X726" s="230"/>
      <c r="Y726" s="230"/>
      <c r="Z726" s="210"/>
      <c r="AA726" s="210"/>
      <c r="AB726" s="210"/>
      <c r="AC726" s="210"/>
      <c r="AD726" s="210"/>
      <c r="AE726" s="210"/>
      <c r="AF726" s="210"/>
      <c r="AG726" s="210" t="s">
        <v>213</v>
      </c>
      <c r="AH726" s="210">
        <v>0</v>
      </c>
      <c r="AI726" s="210"/>
      <c r="AJ726" s="210"/>
      <c r="AK726" s="210"/>
      <c r="AL726" s="210"/>
      <c r="AM726" s="210"/>
      <c r="AN726" s="210"/>
      <c r="AO726" s="210"/>
      <c r="AP726" s="210"/>
      <c r="AQ726" s="210"/>
      <c r="AR726" s="210"/>
      <c r="AS726" s="210"/>
      <c r="AT726" s="210"/>
      <c r="AU726" s="210"/>
      <c r="AV726" s="210"/>
      <c r="AW726" s="210"/>
      <c r="AX726" s="210"/>
      <c r="AY726" s="210"/>
      <c r="AZ726" s="210"/>
      <c r="BA726" s="210"/>
      <c r="BB726" s="210"/>
      <c r="BC726" s="210"/>
      <c r="BD726" s="210"/>
      <c r="BE726" s="210"/>
      <c r="BF726" s="210"/>
      <c r="BG726" s="210"/>
      <c r="BH726" s="210"/>
    </row>
    <row r="727" spans="1:60" outlineLevel="1" x14ac:dyDescent="0.2">
      <c r="A727" s="243">
        <v>210</v>
      </c>
      <c r="B727" s="244" t="s">
        <v>1068</v>
      </c>
      <c r="C727" s="256" t="s">
        <v>1069</v>
      </c>
      <c r="D727" s="245" t="s">
        <v>996</v>
      </c>
      <c r="E727" s="246">
        <v>1</v>
      </c>
      <c r="F727" s="247"/>
      <c r="G727" s="248">
        <f>ROUND(E727*F727,2)</f>
        <v>0</v>
      </c>
      <c r="H727" s="231"/>
      <c r="I727" s="230">
        <f>ROUND(E727*H727,2)</f>
        <v>0</v>
      </c>
      <c r="J727" s="231"/>
      <c r="K727" s="230">
        <f>ROUND(E727*J727,2)</f>
        <v>0</v>
      </c>
      <c r="L727" s="230">
        <v>21</v>
      </c>
      <c r="M727" s="230">
        <f>G727*(1+L727/100)</f>
        <v>0</v>
      </c>
      <c r="N727" s="229">
        <v>2.0000000000000001E-4</v>
      </c>
      <c r="O727" s="229">
        <f>ROUND(E727*N727,2)</f>
        <v>0</v>
      </c>
      <c r="P727" s="229">
        <v>0</v>
      </c>
      <c r="Q727" s="229">
        <f>ROUND(E727*P727,2)</f>
        <v>0</v>
      </c>
      <c r="R727" s="230"/>
      <c r="S727" s="230" t="s">
        <v>511</v>
      </c>
      <c r="T727" s="230" t="s">
        <v>512</v>
      </c>
      <c r="U727" s="230">
        <v>0.09</v>
      </c>
      <c r="V727" s="230">
        <f>ROUND(E727*U727,2)</f>
        <v>0.09</v>
      </c>
      <c r="W727" s="230"/>
      <c r="X727" s="230" t="s">
        <v>209</v>
      </c>
      <c r="Y727" s="230" t="s">
        <v>210</v>
      </c>
      <c r="Z727" s="210"/>
      <c r="AA727" s="210"/>
      <c r="AB727" s="210"/>
      <c r="AC727" s="210"/>
      <c r="AD727" s="210"/>
      <c r="AE727" s="210"/>
      <c r="AF727" s="210"/>
      <c r="AG727" s="210" t="s">
        <v>211</v>
      </c>
      <c r="AH727" s="210"/>
      <c r="AI727" s="210"/>
      <c r="AJ727" s="210"/>
      <c r="AK727" s="210"/>
      <c r="AL727" s="210"/>
      <c r="AM727" s="210"/>
      <c r="AN727" s="210"/>
      <c r="AO727" s="210"/>
      <c r="AP727" s="210"/>
      <c r="AQ727" s="210"/>
      <c r="AR727" s="210"/>
      <c r="AS727" s="210"/>
      <c r="AT727" s="210"/>
      <c r="AU727" s="210"/>
      <c r="AV727" s="210"/>
      <c r="AW727" s="210"/>
      <c r="AX727" s="210"/>
      <c r="AY727" s="210"/>
      <c r="AZ727" s="210"/>
      <c r="BA727" s="210"/>
      <c r="BB727" s="210"/>
      <c r="BC727" s="210"/>
      <c r="BD727" s="210"/>
      <c r="BE727" s="210"/>
      <c r="BF727" s="210"/>
      <c r="BG727" s="210"/>
      <c r="BH727" s="210"/>
    </row>
    <row r="728" spans="1:60" outlineLevel="2" x14ac:dyDescent="0.2">
      <c r="A728" s="227"/>
      <c r="B728" s="228"/>
      <c r="C728" s="257" t="s">
        <v>1065</v>
      </c>
      <c r="D728" s="232"/>
      <c r="E728" s="233">
        <v>1</v>
      </c>
      <c r="F728" s="230"/>
      <c r="G728" s="230"/>
      <c r="H728" s="230"/>
      <c r="I728" s="230"/>
      <c r="J728" s="230"/>
      <c r="K728" s="230"/>
      <c r="L728" s="230"/>
      <c r="M728" s="230"/>
      <c r="N728" s="229"/>
      <c r="O728" s="229"/>
      <c r="P728" s="229"/>
      <c r="Q728" s="229"/>
      <c r="R728" s="230"/>
      <c r="S728" s="230"/>
      <c r="T728" s="230"/>
      <c r="U728" s="230"/>
      <c r="V728" s="230"/>
      <c r="W728" s="230"/>
      <c r="X728" s="230"/>
      <c r="Y728" s="230"/>
      <c r="Z728" s="210"/>
      <c r="AA728" s="210"/>
      <c r="AB728" s="210"/>
      <c r="AC728" s="210"/>
      <c r="AD728" s="210"/>
      <c r="AE728" s="210"/>
      <c r="AF728" s="210"/>
      <c r="AG728" s="210" t="s">
        <v>213</v>
      </c>
      <c r="AH728" s="210">
        <v>0</v>
      </c>
      <c r="AI728" s="210"/>
      <c r="AJ728" s="210"/>
      <c r="AK728" s="210"/>
      <c r="AL728" s="210"/>
      <c r="AM728" s="210"/>
      <c r="AN728" s="210"/>
      <c r="AO728" s="210"/>
      <c r="AP728" s="210"/>
      <c r="AQ728" s="210"/>
      <c r="AR728" s="210"/>
      <c r="AS728" s="210"/>
      <c r="AT728" s="210"/>
      <c r="AU728" s="210"/>
      <c r="AV728" s="210"/>
      <c r="AW728" s="210"/>
      <c r="AX728" s="210"/>
      <c r="AY728" s="210"/>
      <c r="AZ728" s="210"/>
      <c r="BA728" s="210"/>
      <c r="BB728" s="210"/>
      <c r="BC728" s="210"/>
      <c r="BD728" s="210"/>
      <c r="BE728" s="210"/>
      <c r="BF728" s="210"/>
      <c r="BG728" s="210"/>
      <c r="BH728" s="210"/>
    </row>
    <row r="729" spans="1:60" outlineLevel="3" x14ac:dyDescent="0.2">
      <c r="A729" s="227"/>
      <c r="B729" s="228"/>
      <c r="C729" s="257" t="s">
        <v>1070</v>
      </c>
      <c r="D729" s="232"/>
      <c r="E729" s="233"/>
      <c r="F729" s="230"/>
      <c r="G729" s="230"/>
      <c r="H729" s="230"/>
      <c r="I729" s="230"/>
      <c r="J729" s="230"/>
      <c r="K729" s="230"/>
      <c r="L729" s="230"/>
      <c r="M729" s="230"/>
      <c r="N729" s="229"/>
      <c r="O729" s="229"/>
      <c r="P729" s="229"/>
      <c r="Q729" s="229"/>
      <c r="R729" s="230"/>
      <c r="S729" s="230"/>
      <c r="T729" s="230"/>
      <c r="U729" s="230"/>
      <c r="V729" s="230"/>
      <c r="W729" s="230"/>
      <c r="X729" s="230"/>
      <c r="Y729" s="230"/>
      <c r="Z729" s="210"/>
      <c r="AA729" s="210"/>
      <c r="AB729" s="210"/>
      <c r="AC729" s="210"/>
      <c r="AD729" s="210"/>
      <c r="AE729" s="210"/>
      <c r="AF729" s="210"/>
      <c r="AG729" s="210" t="s">
        <v>213</v>
      </c>
      <c r="AH729" s="210">
        <v>0</v>
      </c>
      <c r="AI729" s="210"/>
      <c r="AJ729" s="210"/>
      <c r="AK729" s="210"/>
      <c r="AL729" s="210"/>
      <c r="AM729" s="210"/>
      <c r="AN729" s="210"/>
      <c r="AO729" s="210"/>
      <c r="AP729" s="210"/>
      <c r="AQ729" s="210"/>
      <c r="AR729" s="210"/>
      <c r="AS729" s="210"/>
      <c r="AT729" s="210"/>
      <c r="AU729" s="210"/>
      <c r="AV729" s="210"/>
      <c r="AW729" s="210"/>
      <c r="AX729" s="210"/>
      <c r="AY729" s="210"/>
      <c r="AZ729" s="210"/>
      <c r="BA729" s="210"/>
      <c r="BB729" s="210"/>
      <c r="BC729" s="210"/>
      <c r="BD729" s="210"/>
      <c r="BE729" s="210"/>
      <c r="BF729" s="210"/>
      <c r="BG729" s="210"/>
      <c r="BH729" s="210"/>
    </row>
    <row r="730" spans="1:60" outlineLevel="1" x14ac:dyDescent="0.2">
      <c r="A730" s="243">
        <v>211</v>
      </c>
      <c r="B730" s="244" t="s">
        <v>1071</v>
      </c>
      <c r="C730" s="256" t="s">
        <v>1072</v>
      </c>
      <c r="D730" s="245" t="s">
        <v>996</v>
      </c>
      <c r="E730" s="246">
        <v>1</v>
      </c>
      <c r="F730" s="247"/>
      <c r="G730" s="248">
        <f>ROUND(E730*F730,2)</f>
        <v>0</v>
      </c>
      <c r="H730" s="231"/>
      <c r="I730" s="230">
        <f>ROUND(E730*H730,2)</f>
        <v>0</v>
      </c>
      <c r="J730" s="231"/>
      <c r="K730" s="230">
        <f>ROUND(E730*J730,2)</f>
        <v>0</v>
      </c>
      <c r="L730" s="230">
        <v>21</v>
      </c>
      <c r="M730" s="230">
        <f>G730*(1+L730/100)</f>
        <v>0</v>
      </c>
      <c r="N730" s="229">
        <v>2.0000000000000001E-4</v>
      </c>
      <c r="O730" s="229">
        <f>ROUND(E730*N730,2)</f>
        <v>0</v>
      </c>
      <c r="P730" s="229">
        <v>0</v>
      </c>
      <c r="Q730" s="229">
        <f>ROUND(E730*P730,2)</f>
        <v>0</v>
      </c>
      <c r="R730" s="230"/>
      <c r="S730" s="230" t="s">
        <v>511</v>
      </c>
      <c r="T730" s="230" t="s">
        <v>512</v>
      </c>
      <c r="U730" s="230">
        <v>0.09</v>
      </c>
      <c r="V730" s="230">
        <f>ROUND(E730*U730,2)</f>
        <v>0.09</v>
      </c>
      <c r="W730" s="230"/>
      <c r="X730" s="230" t="s">
        <v>209</v>
      </c>
      <c r="Y730" s="230" t="s">
        <v>210</v>
      </c>
      <c r="Z730" s="210"/>
      <c r="AA730" s="210"/>
      <c r="AB730" s="210"/>
      <c r="AC730" s="210"/>
      <c r="AD730" s="210"/>
      <c r="AE730" s="210"/>
      <c r="AF730" s="210"/>
      <c r="AG730" s="210" t="s">
        <v>211</v>
      </c>
      <c r="AH730" s="210"/>
      <c r="AI730" s="210"/>
      <c r="AJ730" s="210"/>
      <c r="AK730" s="210"/>
      <c r="AL730" s="210"/>
      <c r="AM730" s="210"/>
      <c r="AN730" s="210"/>
      <c r="AO730" s="210"/>
      <c r="AP730" s="210"/>
      <c r="AQ730" s="210"/>
      <c r="AR730" s="210"/>
      <c r="AS730" s="210"/>
      <c r="AT730" s="210"/>
      <c r="AU730" s="210"/>
      <c r="AV730" s="210"/>
      <c r="AW730" s="210"/>
      <c r="AX730" s="210"/>
      <c r="AY730" s="210"/>
      <c r="AZ730" s="210"/>
      <c r="BA730" s="210"/>
      <c r="BB730" s="210"/>
      <c r="BC730" s="210"/>
      <c r="BD730" s="210"/>
      <c r="BE730" s="210"/>
      <c r="BF730" s="210"/>
      <c r="BG730" s="210"/>
      <c r="BH730" s="210"/>
    </row>
    <row r="731" spans="1:60" outlineLevel="2" x14ac:dyDescent="0.2">
      <c r="A731" s="227"/>
      <c r="B731" s="228"/>
      <c r="C731" s="257" t="s">
        <v>1065</v>
      </c>
      <c r="D731" s="232"/>
      <c r="E731" s="233">
        <v>1</v>
      </c>
      <c r="F731" s="230"/>
      <c r="G731" s="230"/>
      <c r="H731" s="230"/>
      <c r="I731" s="230"/>
      <c r="J731" s="230"/>
      <c r="K731" s="230"/>
      <c r="L731" s="230"/>
      <c r="M731" s="230"/>
      <c r="N731" s="229"/>
      <c r="O731" s="229"/>
      <c r="P731" s="229"/>
      <c r="Q731" s="229"/>
      <c r="R731" s="230"/>
      <c r="S731" s="230"/>
      <c r="T731" s="230"/>
      <c r="U731" s="230"/>
      <c r="V731" s="230"/>
      <c r="W731" s="230"/>
      <c r="X731" s="230"/>
      <c r="Y731" s="230"/>
      <c r="Z731" s="210"/>
      <c r="AA731" s="210"/>
      <c r="AB731" s="210"/>
      <c r="AC731" s="210"/>
      <c r="AD731" s="210"/>
      <c r="AE731" s="210"/>
      <c r="AF731" s="210"/>
      <c r="AG731" s="210" t="s">
        <v>213</v>
      </c>
      <c r="AH731" s="210">
        <v>0</v>
      </c>
      <c r="AI731" s="210"/>
      <c r="AJ731" s="210"/>
      <c r="AK731" s="210"/>
      <c r="AL731" s="210"/>
      <c r="AM731" s="210"/>
      <c r="AN731" s="210"/>
      <c r="AO731" s="210"/>
      <c r="AP731" s="210"/>
      <c r="AQ731" s="210"/>
      <c r="AR731" s="210"/>
      <c r="AS731" s="210"/>
      <c r="AT731" s="210"/>
      <c r="AU731" s="210"/>
      <c r="AV731" s="210"/>
      <c r="AW731" s="210"/>
      <c r="AX731" s="210"/>
      <c r="AY731" s="210"/>
      <c r="AZ731" s="210"/>
      <c r="BA731" s="210"/>
      <c r="BB731" s="210"/>
      <c r="BC731" s="210"/>
      <c r="BD731" s="210"/>
      <c r="BE731" s="210"/>
      <c r="BF731" s="210"/>
      <c r="BG731" s="210"/>
      <c r="BH731" s="210"/>
    </row>
    <row r="732" spans="1:60" outlineLevel="3" x14ac:dyDescent="0.2">
      <c r="A732" s="227"/>
      <c r="B732" s="228"/>
      <c r="C732" s="257" t="s">
        <v>1073</v>
      </c>
      <c r="D732" s="232"/>
      <c r="E732" s="233"/>
      <c r="F732" s="230"/>
      <c r="G732" s="230"/>
      <c r="H732" s="230"/>
      <c r="I732" s="230"/>
      <c r="J732" s="230"/>
      <c r="K732" s="230"/>
      <c r="L732" s="230"/>
      <c r="M732" s="230"/>
      <c r="N732" s="229"/>
      <c r="O732" s="229"/>
      <c r="P732" s="229"/>
      <c r="Q732" s="229"/>
      <c r="R732" s="230"/>
      <c r="S732" s="230"/>
      <c r="T732" s="230"/>
      <c r="U732" s="230"/>
      <c r="V732" s="230"/>
      <c r="W732" s="230"/>
      <c r="X732" s="230"/>
      <c r="Y732" s="230"/>
      <c r="Z732" s="210"/>
      <c r="AA732" s="210"/>
      <c r="AB732" s="210"/>
      <c r="AC732" s="210"/>
      <c r="AD732" s="210"/>
      <c r="AE732" s="210"/>
      <c r="AF732" s="210"/>
      <c r="AG732" s="210" t="s">
        <v>213</v>
      </c>
      <c r="AH732" s="210">
        <v>0</v>
      </c>
      <c r="AI732" s="210"/>
      <c r="AJ732" s="210"/>
      <c r="AK732" s="210"/>
      <c r="AL732" s="210"/>
      <c r="AM732" s="210"/>
      <c r="AN732" s="210"/>
      <c r="AO732" s="210"/>
      <c r="AP732" s="210"/>
      <c r="AQ732" s="210"/>
      <c r="AR732" s="210"/>
      <c r="AS732" s="210"/>
      <c r="AT732" s="210"/>
      <c r="AU732" s="210"/>
      <c r="AV732" s="210"/>
      <c r="AW732" s="210"/>
      <c r="AX732" s="210"/>
      <c r="AY732" s="210"/>
      <c r="AZ732" s="210"/>
      <c r="BA732" s="210"/>
      <c r="BB732" s="210"/>
      <c r="BC732" s="210"/>
      <c r="BD732" s="210"/>
      <c r="BE732" s="210"/>
      <c r="BF732" s="210"/>
      <c r="BG732" s="210"/>
      <c r="BH732" s="210"/>
    </row>
    <row r="733" spans="1:60" x14ac:dyDescent="0.2">
      <c r="A733" s="236" t="s">
        <v>202</v>
      </c>
      <c r="B733" s="237" t="s">
        <v>165</v>
      </c>
      <c r="C733" s="255" t="s">
        <v>166</v>
      </c>
      <c r="D733" s="238"/>
      <c r="E733" s="239"/>
      <c r="F733" s="240"/>
      <c r="G733" s="241">
        <f>SUMIF(AG734:AG739,"&lt;&gt;NOR",G734:G739)</f>
        <v>0</v>
      </c>
      <c r="H733" s="235"/>
      <c r="I733" s="235">
        <f>SUM(I734:I739)</f>
        <v>0</v>
      </c>
      <c r="J733" s="235"/>
      <c r="K733" s="235">
        <f>SUM(K734:K739)</f>
        <v>0</v>
      </c>
      <c r="L733" s="235"/>
      <c r="M733" s="235">
        <f>SUM(M734:M739)</f>
        <v>0</v>
      </c>
      <c r="N733" s="234"/>
      <c r="O733" s="234">
        <f>SUM(O734:O739)</f>
        <v>0.53</v>
      </c>
      <c r="P733" s="234"/>
      <c r="Q733" s="234">
        <f>SUM(Q734:Q739)</f>
        <v>0</v>
      </c>
      <c r="R733" s="235"/>
      <c r="S733" s="235"/>
      <c r="T733" s="235"/>
      <c r="U733" s="235"/>
      <c r="V733" s="235">
        <f>SUM(V734:V739)</f>
        <v>166.33</v>
      </c>
      <c r="W733" s="235"/>
      <c r="X733" s="235"/>
      <c r="Y733" s="235"/>
      <c r="AG733" t="s">
        <v>203</v>
      </c>
    </row>
    <row r="734" spans="1:60" ht="22.5" outlineLevel="1" x14ac:dyDescent="0.2">
      <c r="A734" s="249">
        <v>212</v>
      </c>
      <c r="B734" s="250" t="s">
        <v>1074</v>
      </c>
      <c r="C734" s="258" t="s">
        <v>1075</v>
      </c>
      <c r="D734" s="251" t="s">
        <v>293</v>
      </c>
      <c r="E734" s="252">
        <v>200</v>
      </c>
      <c r="F734" s="253"/>
      <c r="G734" s="254">
        <f>ROUND(E734*F734,2)</f>
        <v>0</v>
      </c>
      <c r="H734" s="231"/>
      <c r="I734" s="230">
        <f>ROUND(E734*H734,2)</f>
        <v>0</v>
      </c>
      <c r="J734" s="231"/>
      <c r="K734" s="230">
        <f>ROUND(E734*J734,2)</f>
        <v>0</v>
      </c>
      <c r="L734" s="230">
        <v>21</v>
      </c>
      <c r="M734" s="230">
        <f>G734*(1+L734/100)</f>
        <v>0</v>
      </c>
      <c r="N734" s="229">
        <v>0</v>
      </c>
      <c r="O734" s="229">
        <f>ROUND(E734*N734,2)</f>
        <v>0</v>
      </c>
      <c r="P734" s="229">
        <v>0</v>
      </c>
      <c r="Q734" s="229">
        <f>ROUND(E734*P734,2)</f>
        <v>0</v>
      </c>
      <c r="R734" s="230"/>
      <c r="S734" s="230" t="s">
        <v>207</v>
      </c>
      <c r="T734" s="230" t="s">
        <v>208</v>
      </c>
      <c r="U734" s="230">
        <v>2.375E-2</v>
      </c>
      <c r="V734" s="230">
        <f>ROUND(E734*U734,2)</f>
        <v>4.75</v>
      </c>
      <c r="W734" s="230"/>
      <c r="X734" s="230" t="s">
        <v>209</v>
      </c>
      <c r="Y734" s="230" t="s">
        <v>210</v>
      </c>
      <c r="Z734" s="210"/>
      <c r="AA734" s="210"/>
      <c r="AB734" s="210"/>
      <c r="AC734" s="210"/>
      <c r="AD734" s="210"/>
      <c r="AE734" s="210"/>
      <c r="AF734" s="210"/>
      <c r="AG734" s="210" t="s">
        <v>211</v>
      </c>
      <c r="AH734" s="210"/>
      <c r="AI734" s="210"/>
      <c r="AJ734" s="210"/>
      <c r="AK734" s="210"/>
      <c r="AL734" s="210"/>
      <c r="AM734" s="210"/>
      <c r="AN734" s="210"/>
      <c r="AO734" s="210"/>
      <c r="AP734" s="210"/>
      <c r="AQ734" s="210"/>
      <c r="AR734" s="210"/>
      <c r="AS734" s="210"/>
      <c r="AT734" s="210"/>
      <c r="AU734" s="210"/>
      <c r="AV734" s="210"/>
      <c r="AW734" s="210"/>
      <c r="AX734" s="210"/>
      <c r="AY734" s="210"/>
      <c r="AZ734" s="210"/>
      <c r="BA734" s="210"/>
      <c r="BB734" s="210"/>
      <c r="BC734" s="210"/>
      <c r="BD734" s="210"/>
      <c r="BE734" s="210"/>
      <c r="BF734" s="210"/>
      <c r="BG734" s="210"/>
      <c r="BH734" s="210"/>
    </row>
    <row r="735" spans="1:60" ht="22.5" outlineLevel="1" x14ac:dyDescent="0.2">
      <c r="A735" s="249">
        <v>213</v>
      </c>
      <c r="B735" s="250" t="s">
        <v>1076</v>
      </c>
      <c r="C735" s="258" t="s">
        <v>1077</v>
      </c>
      <c r="D735" s="251" t="s">
        <v>230</v>
      </c>
      <c r="E735" s="252">
        <v>100</v>
      </c>
      <c r="F735" s="253"/>
      <c r="G735" s="254">
        <f>ROUND(E735*F735,2)</f>
        <v>0</v>
      </c>
      <c r="H735" s="231"/>
      <c r="I735" s="230">
        <f>ROUND(E735*H735,2)</f>
        <v>0</v>
      </c>
      <c r="J735" s="231"/>
      <c r="K735" s="230">
        <f>ROUND(E735*J735,2)</f>
        <v>0</v>
      </c>
      <c r="L735" s="230">
        <v>21</v>
      </c>
      <c r="M735" s="230">
        <f>G735*(1+L735/100)</f>
        <v>0</v>
      </c>
      <c r="N735" s="229">
        <v>2.0000000000000002E-5</v>
      </c>
      <c r="O735" s="229">
        <f>ROUND(E735*N735,2)</f>
        <v>0</v>
      </c>
      <c r="P735" s="229">
        <v>0</v>
      </c>
      <c r="Q735" s="229">
        <f>ROUND(E735*P735,2)</f>
        <v>0</v>
      </c>
      <c r="R735" s="230"/>
      <c r="S735" s="230" t="s">
        <v>207</v>
      </c>
      <c r="T735" s="230" t="s">
        <v>208</v>
      </c>
      <c r="U735" s="230">
        <v>2.9000000000000001E-2</v>
      </c>
      <c r="V735" s="230">
        <f>ROUND(E735*U735,2)</f>
        <v>2.9</v>
      </c>
      <c r="W735" s="230"/>
      <c r="X735" s="230" t="s">
        <v>209</v>
      </c>
      <c r="Y735" s="230" t="s">
        <v>210</v>
      </c>
      <c r="Z735" s="210"/>
      <c r="AA735" s="210"/>
      <c r="AB735" s="210"/>
      <c r="AC735" s="210"/>
      <c r="AD735" s="210"/>
      <c r="AE735" s="210"/>
      <c r="AF735" s="210"/>
      <c r="AG735" s="210" t="s">
        <v>211</v>
      </c>
      <c r="AH735" s="210"/>
      <c r="AI735" s="210"/>
      <c r="AJ735" s="210"/>
      <c r="AK735" s="210"/>
      <c r="AL735" s="210"/>
      <c r="AM735" s="210"/>
      <c r="AN735" s="210"/>
      <c r="AO735" s="210"/>
      <c r="AP735" s="210"/>
      <c r="AQ735" s="210"/>
      <c r="AR735" s="210"/>
      <c r="AS735" s="210"/>
      <c r="AT735" s="210"/>
      <c r="AU735" s="210"/>
      <c r="AV735" s="210"/>
      <c r="AW735" s="210"/>
      <c r="AX735" s="210"/>
      <c r="AY735" s="210"/>
      <c r="AZ735" s="210"/>
      <c r="BA735" s="210"/>
      <c r="BB735" s="210"/>
      <c r="BC735" s="210"/>
      <c r="BD735" s="210"/>
      <c r="BE735" s="210"/>
      <c r="BF735" s="210"/>
      <c r="BG735" s="210"/>
      <c r="BH735" s="210"/>
    </row>
    <row r="736" spans="1:60" ht="22.5" outlineLevel="1" x14ac:dyDescent="0.2">
      <c r="A736" s="249">
        <v>214</v>
      </c>
      <c r="B736" s="250" t="s">
        <v>1078</v>
      </c>
      <c r="C736" s="258" t="s">
        <v>1079</v>
      </c>
      <c r="D736" s="251" t="s">
        <v>230</v>
      </c>
      <c r="E736" s="252">
        <v>389</v>
      </c>
      <c r="F736" s="253"/>
      <c r="G736" s="254">
        <f>ROUND(E736*F736,2)</f>
        <v>0</v>
      </c>
      <c r="H736" s="231"/>
      <c r="I736" s="230">
        <f>ROUND(E736*H736,2)</f>
        <v>0</v>
      </c>
      <c r="J736" s="231"/>
      <c r="K736" s="230">
        <f>ROUND(E736*J736,2)</f>
        <v>0</v>
      </c>
      <c r="L736" s="230">
        <v>21</v>
      </c>
      <c r="M736" s="230">
        <f>G736*(1+L736/100)</f>
        <v>0</v>
      </c>
      <c r="N736" s="229">
        <v>3.5E-4</v>
      </c>
      <c r="O736" s="229">
        <f>ROUND(E736*N736,2)</f>
        <v>0.14000000000000001</v>
      </c>
      <c r="P736" s="229">
        <v>0</v>
      </c>
      <c r="Q736" s="229">
        <f>ROUND(E736*P736,2)</f>
        <v>0</v>
      </c>
      <c r="R736" s="230"/>
      <c r="S736" s="230" t="s">
        <v>207</v>
      </c>
      <c r="T736" s="230" t="s">
        <v>208</v>
      </c>
      <c r="U736" s="230">
        <v>1.35E-2</v>
      </c>
      <c r="V736" s="230">
        <f>ROUND(E736*U736,2)</f>
        <v>5.25</v>
      </c>
      <c r="W736" s="230"/>
      <c r="X736" s="230" t="s">
        <v>209</v>
      </c>
      <c r="Y736" s="230" t="s">
        <v>210</v>
      </c>
      <c r="Z736" s="210"/>
      <c r="AA736" s="210"/>
      <c r="AB736" s="210"/>
      <c r="AC736" s="210"/>
      <c r="AD736" s="210"/>
      <c r="AE736" s="210"/>
      <c r="AF736" s="210"/>
      <c r="AG736" s="210" t="s">
        <v>211</v>
      </c>
      <c r="AH736" s="210"/>
      <c r="AI736" s="210"/>
      <c r="AJ736" s="210"/>
      <c r="AK736" s="210"/>
      <c r="AL736" s="210"/>
      <c r="AM736" s="210"/>
      <c r="AN736" s="210"/>
      <c r="AO736" s="210"/>
      <c r="AP736" s="210"/>
      <c r="AQ736" s="210"/>
      <c r="AR736" s="210"/>
      <c r="AS736" s="210"/>
      <c r="AT736" s="210"/>
      <c r="AU736" s="210"/>
      <c r="AV736" s="210"/>
      <c r="AW736" s="210"/>
      <c r="AX736" s="210"/>
      <c r="AY736" s="210"/>
      <c r="AZ736" s="210"/>
      <c r="BA736" s="210"/>
      <c r="BB736" s="210"/>
      <c r="BC736" s="210"/>
      <c r="BD736" s="210"/>
      <c r="BE736" s="210"/>
      <c r="BF736" s="210"/>
      <c r="BG736" s="210"/>
      <c r="BH736" s="210"/>
    </row>
    <row r="737" spans="1:60" outlineLevel="1" x14ac:dyDescent="0.2">
      <c r="A737" s="249">
        <v>215</v>
      </c>
      <c r="B737" s="250" t="s">
        <v>1080</v>
      </c>
      <c r="C737" s="258" t="s">
        <v>1081</v>
      </c>
      <c r="D737" s="251" t="s">
        <v>230</v>
      </c>
      <c r="E737" s="252">
        <v>1033.18</v>
      </c>
      <c r="F737" s="253"/>
      <c r="G737" s="254">
        <f>ROUND(E737*F737,2)</f>
        <v>0</v>
      </c>
      <c r="H737" s="231"/>
      <c r="I737" s="230">
        <f>ROUND(E737*H737,2)</f>
        <v>0</v>
      </c>
      <c r="J737" s="231"/>
      <c r="K737" s="230">
        <f>ROUND(E737*J737,2)</f>
        <v>0</v>
      </c>
      <c r="L737" s="230">
        <v>21</v>
      </c>
      <c r="M737" s="230">
        <f>G737*(1+L737/100)</f>
        <v>0</v>
      </c>
      <c r="N737" s="229">
        <v>0</v>
      </c>
      <c r="O737" s="229">
        <f>ROUND(E737*N737,2)</f>
        <v>0</v>
      </c>
      <c r="P737" s="229">
        <v>0</v>
      </c>
      <c r="Q737" s="229">
        <f>ROUND(E737*P737,2)</f>
        <v>0</v>
      </c>
      <c r="R737" s="230"/>
      <c r="S737" s="230" t="s">
        <v>207</v>
      </c>
      <c r="T737" s="230" t="s">
        <v>208</v>
      </c>
      <c r="U737" s="230">
        <v>7.0000000000000001E-3</v>
      </c>
      <c r="V737" s="230">
        <f>ROUND(E737*U737,2)</f>
        <v>7.23</v>
      </c>
      <c r="W737" s="230"/>
      <c r="X737" s="230" t="s">
        <v>209</v>
      </c>
      <c r="Y737" s="230" t="s">
        <v>210</v>
      </c>
      <c r="Z737" s="210"/>
      <c r="AA737" s="210"/>
      <c r="AB737" s="210"/>
      <c r="AC737" s="210"/>
      <c r="AD737" s="210"/>
      <c r="AE737" s="210"/>
      <c r="AF737" s="210"/>
      <c r="AG737" s="210" t="s">
        <v>211</v>
      </c>
      <c r="AH737" s="210"/>
      <c r="AI737" s="210"/>
      <c r="AJ737" s="210"/>
      <c r="AK737" s="210"/>
      <c r="AL737" s="210"/>
      <c r="AM737" s="210"/>
      <c r="AN737" s="210"/>
      <c r="AO737" s="210"/>
      <c r="AP737" s="210"/>
      <c r="AQ737" s="210"/>
      <c r="AR737" s="210"/>
      <c r="AS737" s="210"/>
      <c r="AT737" s="210"/>
      <c r="AU737" s="210"/>
      <c r="AV737" s="210"/>
      <c r="AW737" s="210"/>
      <c r="AX737" s="210"/>
      <c r="AY737" s="210"/>
      <c r="AZ737" s="210"/>
      <c r="BA737" s="210"/>
      <c r="BB737" s="210"/>
      <c r="BC737" s="210"/>
      <c r="BD737" s="210"/>
      <c r="BE737" s="210"/>
      <c r="BF737" s="210"/>
      <c r="BG737" s="210"/>
      <c r="BH737" s="210"/>
    </row>
    <row r="738" spans="1:60" outlineLevel="1" x14ac:dyDescent="0.2">
      <c r="A738" s="249">
        <v>216</v>
      </c>
      <c r="B738" s="250" t="s">
        <v>1082</v>
      </c>
      <c r="C738" s="258" t="s">
        <v>1083</v>
      </c>
      <c r="D738" s="251" t="s">
        <v>230</v>
      </c>
      <c r="E738" s="252">
        <v>1033.18</v>
      </c>
      <c r="F738" s="253"/>
      <c r="G738" s="254">
        <f>ROUND(E738*F738,2)</f>
        <v>0</v>
      </c>
      <c r="H738" s="231"/>
      <c r="I738" s="230">
        <f>ROUND(E738*H738,2)</f>
        <v>0</v>
      </c>
      <c r="J738" s="231"/>
      <c r="K738" s="230">
        <f>ROUND(E738*J738,2)</f>
        <v>0</v>
      </c>
      <c r="L738" s="230">
        <v>21</v>
      </c>
      <c r="M738" s="230">
        <f>G738*(1+L738/100)</f>
        <v>0</v>
      </c>
      <c r="N738" s="229">
        <v>6.9999999999999994E-5</v>
      </c>
      <c r="O738" s="229">
        <f>ROUND(E738*N738,2)</f>
        <v>7.0000000000000007E-2</v>
      </c>
      <c r="P738" s="229">
        <v>0</v>
      </c>
      <c r="Q738" s="229">
        <f>ROUND(E738*P738,2)</f>
        <v>0</v>
      </c>
      <c r="R738" s="230"/>
      <c r="S738" s="230" t="s">
        <v>207</v>
      </c>
      <c r="T738" s="230" t="s">
        <v>208</v>
      </c>
      <c r="U738" s="230">
        <v>3.2480000000000002E-2</v>
      </c>
      <c r="V738" s="230">
        <f>ROUND(E738*U738,2)</f>
        <v>33.56</v>
      </c>
      <c r="W738" s="230"/>
      <c r="X738" s="230" t="s">
        <v>209</v>
      </c>
      <c r="Y738" s="230" t="s">
        <v>210</v>
      </c>
      <c r="Z738" s="210"/>
      <c r="AA738" s="210"/>
      <c r="AB738" s="210"/>
      <c r="AC738" s="210"/>
      <c r="AD738" s="210"/>
      <c r="AE738" s="210"/>
      <c r="AF738" s="210"/>
      <c r="AG738" s="210" t="s">
        <v>211</v>
      </c>
      <c r="AH738" s="210"/>
      <c r="AI738" s="210"/>
      <c r="AJ738" s="210"/>
      <c r="AK738" s="210"/>
      <c r="AL738" s="210"/>
      <c r="AM738" s="210"/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F738" s="210"/>
      <c r="BG738" s="210"/>
      <c r="BH738" s="210"/>
    </row>
    <row r="739" spans="1:60" outlineLevel="1" x14ac:dyDescent="0.2">
      <c r="A739" s="249">
        <v>217</v>
      </c>
      <c r="B739" s="250" t="s">
        <v>1084</v>
      </c>
      <c r="C739" s="258" t="s">
        <v>1085</v>
      </c>
      <c r="D739" s="251" t="s">
        <v>230</v>
      </c>
      <c r="E739" s="252">
        <v>1033.18</v>
      </c>
      <c r="F739" s="253"/>
      <c r="G739" s="254">
        <f>ROUND(E739*F739,2)</f>
        <v>0</v>
      </c>
      <c r="H739" s="231"/>
      <c r="I739" s="230">
        <f>ROUND(E739*H739,2)</f>
        <v>0</v>
      </c>
      <c r="J739" s="231"/>
      <c r="K739" s="230">
        <f>ROUND(E739*J739,2)</f>
        <v>0</v>
      </c>
      <c r="L739" s="230">
        <v>21</v>
      </c>
      <c r="M739" s="230">
        <f>G739*(1+L739/100)</f>
        <v>0</v>
      </c>
      <c r="N739" s="229">
        <v>3.1E-4</v>
      </c>
      <c r="O739" s="229">
        <f>ROUND(E739*N739,2)</f>
        <v>0.32</v>
      </c>
      <c r="P739" s="229">
        <v>0</v>
      </c>
      <c r="Q739" s="229">
        <f>ROUND(E739*P739,2)</f>
        <v>0</v>
      </c>
      <c r="R739" s="230"/>
      <c r="S739" s="230" t="s">
        <v>207</v>
      </c>
      <c r="T739" s="230" t="s">
        <v>208</v>
      </c>
      <c r="U739" s="230">
        <v>0.10902000000000001</v>
      </c>
      <c r="V739" s="230">
        <f>ROUND(E739*U739,2)</f>
        <v>112.64</v>
      </c>
      <c r="W739" s="230"/>
      <c r="X739" s="230" t="s">
        <v>209</v>
      </c>
      <c r="Y739" s="230" t="s">
        <v>210</v>
      </c>
      <c r="Z739" s="210"/>
      <c r="AA739" s="210"/>
      <c r="AB739" s="210"/>
      <c r="AC739" s="210"/>
      <c r="AD739" s="210"/>
      <c r="AE739" s="210"/>
      <c r="AF739" s="210"/>
      <c r="AG739" s="210" t="s">
        <v>211</v>
      </c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</row>
    <row r="740" spans="1:60" x14ac:dyDescent="0.2">
      <c r="A740" s="236" t="s">
        <v>202</v>
      </c>
      <c r="B740" s="237" t="s">
        <v>167</v>
      </c>
      <c r="C740" s="255" t="s">
        <v>168</v>
      </c>
      <c r="D740" s="238"/>
      <c r="E740" s="239"/>
      <c r="F740" s="240"/>
      <c r="G740" s="241">
        <f>SUMIF(AG741:AG741,"&lt;&gt;NOR",G741:G741)</f>
        <v>0</v>
      </c>
      <c r="H740" s="235"/>
      <c r="I740" s="235">
        <f>SUM(I741:I741)</f>
        <v>0</v>
      </c>
      <c r="J740" s="235"/>
      <c r="K740" s="235">
        <f>SUM(K741:K741)</f>
        <v>0</v>
      </c>
      <c r="L740" s="235"/>
      <c r="M740" s="235">
        <f>SUM(M741:M741)</f>
        <v>0</v>
      </c>
      <c r="N740" s="234"/>
      <c r="O740" s="234">
        <f>SUM(O741:O741)</f>
        <v>0.02</v>
      </c>
      <c r="P740" s="234"/>
      <c r="Q740" s="234">
        <f>SUM(Q741:Q741)</f>
        <v>0</v>
      </c>
      <c r="R740" s="235"/>
      <c r="S740" s="235"/>
      <c r="T740" s="235"/>
      <c r="U740" s="235"/>
      <c r="V740" s="235">
        <f>SUM(V741:V741)</f>
        <v>0</v>
      </c>
      <c r="W740" s="235"/>
      <c r="X740" s="235"/>
      <c r="Y740" s="235"/>
      <c r="AG740" t="s">
        <v>203</v>
      </c>
    </row>
    <row r="741" spans="1:60" ht="22.5" outlineLevel="1" x14ac:dyDescent="0.2">
      <c r="A741" s="249">
        <v>218</v>
      </c>
      <c r="B741" s="250" t="s">
        <v>1086</v>
      </c>
      <c r="C741" s="258" t="s">
        <v>1087</v>
      </c>
      <c r="D741" s="251" t="s">
        <v>996</v>
      </c>
      <c r="E741" s="252">
        <v>1</v>
      </c>
      <c r="F741" s="253"/>
      <c r="G741" s="254">
        <f>ROUND(E741*F741,2)</f>
        <v>0</v>
      </c>
      <c r="H741" s="231"/>
      <c r="I741" s="230">
        <f>ROUND(E741*H741,2)</f>
        <v>0</v>
      </c>
      <c r="J741" s="231"/>
      <c r="K741" s="230">
        <f>ROUND(E741*J741,2)</f>
        <v>0</v>
      </c>
      <c r="L741" s="230">
        <v>21</v>
      </c>
      <c r="M741" s="230">
        <f>G741*(1+L741/100)</f>
        <v>0</v>
      </c>
      <c r="N741" s="229">
        <v>0.02</v>
      </c>
      <c r="O741" s="229">
        <f>ROUND(E741*N741,2)</f>
        <v>0.02</v>
      </c>
      <c r="P741" s="229">
        <v>0</v>
      </c>
      <c r="Q741" s="229">
        <f>ROUND(E741*P741,2)</f>
        <v>0</v>
      </c>
      <c r="R741" s="230"/>
      <c r="S741" s="230" t="s">
        <v>511</v>
      </c>
      <c r="T741" s="230" t="s">
        <v>512</v>
      </c>
      <c r="U741" s="230">
        <v>0</v>
      </c>
      <c r="V741" s="230">
        <f>ROUND(E741*U741,2)</f>
        <v>0</v>
      </c>
      <c r="W741" s="230"/>
      <c r="X741" s="230" t="s">
        <v>416</v>
      </c>
      <c r="Y741" s="230" t="s">
        <v>210</v>
      </c>
      <c r="Z741" s="210"/>
      <c r="AA741" s="210"/>
      <c r="AB741" s="210"/>
      <c r="AC741" s="210"/>
      <c r="AD741" s="210"/>
      <c r="AE741" s="210"/>
      <c r="AF741" s="210"/>
      <c r="AG741" s="210" t="s">
        <v>417</v>
      </c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</row>
    <row r="742" spans="1:60" x14ac:dyDescent="0.2">
      <c r="A742" s="236" t="s">
        <v>202</v>
      </c>
      <c r="B742" s="237" t="s">
        <v>174</v>
      </c>
      <c r="C742" s="255" t="s">
        <v>29</v>
      </c>
      <c r="D742" s="238"/>
      <c r="E742" s="239"/>
      <c r="F742" s="240"/>
      <c r="G742" s="241">
        <f>SUMIF(AG743:AG751,"&lt;&gt;NOR",G743:G751)</f>
        <v>0</v>
      </c>
      <c r="H742" s="235"/>
      <c r="I742" s="235">
        <f>SUM(I743:I751)</f>
        <v>0</v>
      </c>
      <c r="J742" s="235"/>
      <c r="K742" s="235">
        <f>SUM(K743:K751)</f>
        <v>0</v>
      </c>
      <c r="L742" s="235"/>
      <c r="M742" s="235">
        <f>SUM(M743:M751)</f>
        <v>0</v>
      </c>
      <c r="N742" s="234"/>
      <c r="O742" s="234">
        <f>SUM(O743:O751)</f>
        <v>0</v>
      </c>
      <c r="P742" s="234"/>
      <c r="Q742" s="234">
        <f>SUM(Q743:Q751)</f>
        <v>0</v>
      </c>
      <c r="R742" s="235"/>
      <c r="S742" s="235"/>
      <c r="T742" s="235"/>
      <c r="U742" s="235"/>
      <c r="V742" s="235">
        <f>SUM(V743:V751)</f>
        <v>0</v>
      </c>
      <c r="W742" s="235"/>
      <c r="X742" s="235"/>
      <c r="Y742" s="235"/>
      <c r="AG742" t="s">
        <v>203</v>
      </c>
    </row>
    <row r="743" spans="1:60" outlineLevel="1" x14ac:dyDescent="0.2">
      <c r="A743" s="249">
        <v>219</v>
      </c>
      <c r="B743" s="250" t="s">
        <v>1088</v>
      </c>
      <c r="C743" s="258" t="s">
        <v>1089</v>
      </c>
      <c r="D743" s="251" t="s">
        <v>1090</v>
      </c>
      <c r="E743" s="252">
        <v>1</v>
      </c>
      <c r="F743" s="253"/>
      <c r="G743" s="254">
        <f>ROUND(E743*F743,2)</f>
        <v>0</v>
      </c>
      <c r="H743" s="231"/>
      <c r="I743" s="230">
        <f>ROUND(E743*H743,2)</f>
        <v>0</v>
      </c>
      <c r="J743" s="231"/>
      <c r="K743" s="230">
        <f>ROUND(E743*J743,2)</f>
        <v>0</v>
      </c>
      <c r="L743" s="230">
        <v>21</v>
      </c>
      <c r="M743" s="230">
        <f>G743*(1+L743/100)</f>
        <v>0</v>
      </c>
      <c r="N743" s="229">
        <v>0</v>
      </c>
      <c r="O743" s="229">
        <f>ROUND(E743*N743,2)</f>
        <v>0</v>
      </c>
      <c r="P743" s="229">
        <v>0</v>
      </c>
      <c r="Q743" s="229">
        <f>ROUND(E743*P743,2)</f>
        <v>0</v>
      </c>
      <c r="R743" s="230"/>
      <c r="S743" s="230" t="s">
        <v>207</v>
      </c>
      <c r="T743" s="230" t="s">
        <v>512</v>
      </c>
      <c r="U743" s="230">
        <v>0</v>
      </c>
      <c r="V743" s="230">
        <f>ROUND(E743*U743,2)</f>
        <v>0</v>
      </c>
      <c r="W743" s="230"/>
      <c r="X743" s="230" t="s">
        <v>1091</v>
      </c>
      <c r="Y743" s="230" t="s">
        <v>210</v>
      </c>
      <c r="Z743" s="210"/>
      <c r="AA743" s="210"/>
      <c r="AB743" s="210"/>
      <c r="AC743" s="210"/>
      <c r="AD743" s="210"/>
      <c r="AE743" s="210"/>
      <c r="AF743" s="210"/>
      <c r="AG743" s="210" t="s">
        <v>1092</v>
      </c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</row>
    <row r="744" spans="1:60" outlineLevel="1" x14ac:dyDescent="0.2">
      <c r="A744" s="249">
        <v>220</v>
      </c>
      <c r="B744" s="250" t="s">
        <v>1093</v>
      </c>
      <c r="C744" s="258" t="s">
        <v>1094</v>
      </c>
      <c r="D744" s="251" t="s">
        <v>1090</v>
      </c>
      <c r="E744" s="252">
        <v>1</v>
      </c>
      <c r="F744" s="253"/>
      <c r="G744" s="254">
        <f>ROUND(E744*F744,2)</f>
        <v>0</v>
      </c>
      <c r="H744" s="231"/>
      <c r="I744" s="230">
        <f>ROUND(E744*H744,2)</f>
        <v>0</v>
      </c>
      <c r="J744" s="231"/>
      <c r="K744" s="230">
        <f>ROUND(E744*J744,2)</f>
        <v>0</v>
      </c>
      <c r="L744" s="230">
        <v>21</v>
      </c>
      <c r="M744" s="230">
        <f>G744*(1+L744/100)</f>
        <v>0</v>
      </c>
      <c r="N744" s="229">
        <v>0</v>
      </c>
      <c r="O744" s="229">
        <f>ROUND(E744*N744,2)</f>
        <v>0</v>
      </c>
      <c r="P744" s="229">
        <v>0</v>
      </c>
      <c r="Q744" s="229">
        <f>ROUND(E744*P744,2)</f>
        <v>0</v>
      </c>
      <c r="R744" s="230"/>
      <c r="S744" s="230" t="s">
        <v>207</v>
      </c>
      <c r="T744" s="230" t="s">
        <v>512</v>
      </c>
      <c r="U744" s="230">
        <v>0</v>
      </c>
      <c r="V744" s="230">
        <f>ROUND(E744*U744,2)</f>
        <v>0</v>
      </c>
      <c r="W744" s="230"/>
      <c r="X744" s="230" t="s">
        <v>1091</v>
      </c>
      <c r="Y744" s="230" t="s">
        <v>210</v>
      </c>
      <c r="Z744" s="210"/>
      <c r="AA744" s="210"/>
      <c r="AB744" s="210"/>
      <c r="AC744" s="210"/>
      <c r="AD744" s="210"/>
      <c r="AE744" s="210"/>
      <c r="AF744" s="210"/>
      <c r="AG744" s="210" t="s">
        <v>1092</v>
      </c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</row>
    <row r="745" spans="1:60" outlineLevel="1" x14ac:dyDescent="0.2">
      <c r="A745" s="249">
        <v>221</v>
      </c>
      <c r="B745" s="250" t="s">
        <v>1095</v>
      </c>
      <c r="C745" s="258" t="s">
        <v>1096</v>
      </c>
      <c r="D745" s="251" t="s">
        <v>1090</v>
      </c>
      <c r="E745" s="252">
        <v>1</v>
      </c>
      <c r="F745" s="253"/>
      <c r="G745" s="254">
        <f>ROUND(E745*F745,2)</f>
        <v>0</v>
      </c>
      <c r="H745" s="231"/>
      <c r="I745" s="230">
        <f>ROUND(E745*H745,2)</f>
        <v>0</v>
      </c>
      <c r="J745" s="231"/>
      <c r="K745" s="230">
        <f>ROUND(E745*J745,2)</f>
        <v>0</v>
      </c>
      <c r="L745" s="230">
        <v>21</v>
      </c>
      <c r="M745" s="230">
        <f>G745*(1+L745/100)</f>
        <v>0</v>
      </c>
      <c r="N745" s="229">
        <v>0</v>
      </c>
      <c r="O745" s="229">
        <f>ROUND(E745*N745,2)</f>
        <v>0</v>
      </c>
      <c r="P745" s="229">
        <v>0</v>
      </c>
      <c r="Q745" s="229">
        <f>ROUND(E745*P745,2)</f>
        <v>0</v>
      </c>
      <c r="R745" s="230"/>
      <c r="S745" s="230" t="s">
        <v>207</v>
      </c>
      <c r="T745" s="230" t="s">
        <v>512</v>
      </c>
      <c r="U745" s="230">
        <v>0</v>
      </c>
      <c r="V745" s="230">
        <f>ROUND(E745*U745,2)</f>
        <v>0</v>
      </c>
      <c r="W745" s="230"/>
      <c r="X745" s="230" t="s">
        <v>1091</v>
      </c>
      <c r="Y745" s="230" t="s">
        <v>210</v>
      </c>
      <c r="Z745" s="210"/>
      <c r="AA745" s="210"/>
      <c r="AB745" s="210"/>
      <c r="AC745" s="210"/>
      <c r="AD745" s="210"/>
      <c r="AE745" s="210"/>
      <c r="AF745" s="210"/>
      <c r="AG745" s="210" t="s">
        <v>1092</v>
      </c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</row>
    <row r="746" spans="1:60" outlineLevel="1" x14ac:dyDescent="0.2">
      <c r="A746" s="249">
        <v>222</v>
      </c>
      <c r="B746" s="250" t="s">
        <v>1097</v>
      </c>
      <c r="C746" s="258" t="s">
        <v>1098</v>
      </c>
      <c r="D746" s="251" t="s">
        <v>1090</v>
      </c>
      <c r="E746" s="252">
        <v>1</v>
      </c>
      <c r="F746" s="253"/>
      <c r="G746" s="254">
        <f>ROUND(E746*F746,2)</f>
        <v>0</v>
      </c>
      <c r="H746" s="231"/>
      <c r="I746" s="230">
        <f>ROUND(E746*H746,2)</f>
        <v>0</v>
      </c>
      <c r="J746" s="231"/>
      <c r="K746" s="230">
        <f>ROUND(E746*J746,2)</f>
        <v>0</v>
      </c>
      <c r="L746" s="230">
        <v>21</v>
      </c>
      <c r="M746" s="230">
        <f>G746*(1+L746/100)</f>
        <v>0</v>
      </c>
      <c r="N746" s="229">
        <v>0</v>
      </c>
      <c r="O746" s="229">
        <f>ROUND(E746*N746,2)</f>
        <v>0</v>
      </c>
      <c r="P746" s="229">
        <v>0</v>
      </c>
      <c r="Q746" s="229">
        <f>ROUND(E746*P746,2)</f>
        <v>0</v>
      </c>
      <c r="R746" s="230"/>
      <c r="S746" s="230" t="s">
        <v>207</v>
      </c>
      <c r="T746" s="230" t="s">
        <v>512</v>
      </c>
      <c r="U746" s="230">
        <v>0</v>
      </c>
      <c r="V746" s="230">
        <f>ROUND(E746*U746,2)</f>
        <v>0</v>
      </c>
      <c r="W746" s="230"/>
      <c r="X746" s="230" t="s">
        <v>1091</v>
      </c>
      <c r="Y746" s="230" t="s">
        <v>210</v>
      </c>
      <c r="Z746" s="210"/>
      <c r="AA746" s="210"/>
      <c r="AB746" s="210"/>
      <c r="AC746" s="210"/>
      <c r="AD746" s="210"/>
      <c r="AE746" s="210"/>
      <c r="AF746" s="210"/>
      <c r="AG746" s="210" t="s">
        <v>1092</v>
      </c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</row>
    <row r="747" spans="1:60" outlineLevel="1" x14ac:dyDescent="0.2">
      <c r="A747" s="249">
        <v>223</v>
      </c>
      <c r="B747" s="250" t="s">
        <v>1099</v>
      </c>
      <c r="C747" s="258" t="s">
        <v>1100</v>
      </c>
      <c r="D747" s="251" t="s">
        <v>1090</v>
      </c>
      <c r="E747" s="252">
        <v>1</v>
      </c>
      <c r="F747" s="253"/>
      <c r="G747" s="254">
        <f>ROUND(E747*F747,2)</f>
        <v>0</v>
      </c>
      <c r="H747" s="231"/>
      <c r="I747" s="230">
        <f>ROUND(E747*H747,2)</f>
        <v>0</v>
      </c>
      <c r="J747" s="231"/>
      <c r="K747" s="230">
        <f>ROUND(E747*J747,2)</f>
        <v>0</v>
      </c>
      <c r="L747" s="230">
        <v>21</v>
      </c>
      <c r="M747" s="230">
        <f>G747*(1+L747/100)</f>
        <v>0</v>
      </c>
      <c r="N747" s="229">
        <v>0</v>
      </c>
      <c r="O747" s="229">
        <f>ROUND(E747*N747,2)</f>
        <v>0</v>
      </c>
      <c r="P747" s="229">
        <v>0</v>
      </c>
      <c r="Q747" s="229">
        <f>ROUND(E747*P747,2)</f>
        <v>0</v>
      </c>
      <c r="R747" s="230"/>
      <c r="S747" s="230" t="s">
        <v>207</v>
      </c>
      <c r="T747" s="230" t="s">
        <v>512</v>
      </c>
      <c r="U747" s="230">
        <v>0</v>
      </c>
      <c r="V747" s="230">
        <f>ROUND(E747*U747,2)</f>
        <v>0</v>
      </c>
      <c r="W747" s="230"/>
      <c r="X747" s="230" t="s">
        <v>1091</v>
      </c>
      <c r="Y747" s="230" t="s">
        <v>210</v>
      </c>
      <c r="Z747" s="210"/>
      <c r="AA747" s="210"/>
      <c r="AB747" s="210"/>
      <c r="AC747" s="210"/>
      <c r="AD747" s="210"/>
      <c r="AE747" s="210"/>
      <c r="AF747" s="210"/>
      <c r="AG747" s="210" t="s">
        <v>1092</v>
      </c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</row>
    <row r="748" spans="1:60" outlineLevel="1" x14ac:dyDescent="0.2">
      <c r="A748" s="249">
        <v>224</v>
      </c>
      <c r="B748" s="250" t="s">
        <v>1101</v>
      </c>
      <c r="C748" s="258" t="s">
        <v>1102</v>
      </c>
      <c r="D748" s="251" t="s">
        <v>1090</v>
      </c>
      <c r="E748" s="252">
        <v>1</v>
      </c>
      <c r="F748" s="253"/>
      <c r="G748" s="254">
        <f>ROUND(E748*F748,2)</f>
        <v>0</v>
      </c>
      <c r="H748" s="231"/>
      <c r="I748" s="230">
        <f>ROUND(E748*H748,2)</f>
        <v>0</v>
      </c>
      <c r="J748" s="231"/>
      <c r="K748" s="230">
        <f>ROUND(E748*J748,2)</f>
        <v>0</v>
      </c>
      <c r="L748" s="230">
        <v>21</v>
      </c>
      <c r="M748" s="230">
        <f>G748*(1+L748/100)</f>
        <v>0</v>
      </c>
      <c r="N748" s="229">
        <v>0</v>
      </c>
      <c r="O748" s="229">
        <f>ROUND(E748*N748,2)</f>
        <v>0</v>
      </c>
      <c r="P748" s="229">
        <v>0</v>
      </c>
      <c r="Q748" s="229">
        <f>ROUND(E748*P748,2)</f>
        <v>0</v>
      </c>
      <c r="R748" s="230"/>
      <c r="S748" s="230" t="s">
        <v>207</v>
      </c>
      <c r="T748" s="230" t="s">
        <v>512</v>
      </c>
      <c r="U748" s="230">
        <v>0</v>
      </c>
      <c r="V748" s="230">
        <f>ROUND(E748*U748,2)</f>
        <v>0</v>
      </c>
      <c r="W748" s="230"/>
      <c r="X748" s="230" t="s">
        <v>1091</v>
      </c>
      <c r="Y748" s="230" t="s">
        <v>210</v>
      </c>
      <c r="Z748" s="210"/>
      <c r="AA748" s="210"/>
      <c r="AB748" s="210"/>
      <c r="AC748" s="210"/>
      <c r="AD748" s="210"/>
      <c r="AE748" s="210"/>
      <c r="AF748" s="210"/>
      <c r="AG748" s="210" t="s">
        <v>1092</v>
      </c>
      <c r="AH748" s="210"/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10"/>
      <c r="AT748" s="210"/>
      <c r="AU748" s="210"/>
      <c r="AV748" s="210"/>
      <c r="AW748" s="210"/>
      <c r="AX748" s="210"/>
      <c r="AY748" s="210"/>
      <c r="AZ748" s="210"/>
      <c r="BA748" s="210"/>
      <c r="BB748" s="210"/>
      <c r="BC748" s="210"/>
      <c r="BD748" s="210"/>
      <c r="BE748" s="210"/>
      <c r="BF748" s="210"/>
      <c r="BG748" s="210"/>
      <c r="BH748" s="210"/>
    </row>
    <row r="749" spans="1:60" outlineLevel="1" x14ac:dyDescent="0.2">
      <c r="A749" s="249">
        <v>225</v>
      </c>
      <c r="B749" s="250" t="s">
        <v>1103</v>
      </c>
      <c r="C749" s="258" t="s">
        <v>1104</v>
      </c>
      <c r="D749" s="251" t="s">
        <v>1090</v>
      </c>
      <c r="E749" s="252">
        <v>1</v>
      </c>
      <c r="F749" s="253"/>
      <c r="G749" s="254">
        <f>ROUND(E749*F749,2)</f>
        <v>0</v>
      </c>
      <c r="H749" s="231"/>
      <c r="I749" s="230">
        <f>ROUND(E749*H749,2)</f>
        <v>0</v>
      </c>
      <c r="J749" s="231"/>
      <c r="K749" s="230">
        <f>ROUND(E749*J749,2)</f>
        <v>0</v>
      </c>
      <c r="L749" s="230">
        <v>21</v>
      </c>
      <c r="M749" s="230">
        <f>G749*(1+L749/100)</f>
        <v>0</v>
      </c>
      <c r="N749" s="229">
        <v>0</v>
      </c>
      <c r="O749" s="229">
        <f>ROUND(E749*N749,2)</f>
        <v>0</v>
      </c>
      <c r="P749" s="229">
        <v>0</v>
      </c>
      <c r="Q749" s="229">
        <f>ROUND(E749*P749,2)</f>
        <v>0</v>
      </c>
      <c r="R749" s="230"/>
      <c r="S749" s="230" t="s">
        <v>207</v>
      </c>
      <c r="T749" s="230" t="s">
        <v>512</v>
      </c>
      <c r="U749" s="230">
        <v>0</v>
      </c>
      <c r="V749" s="230">
        <f>ROUND(E749*U749,2)</f>
        <v>0</v>
      </c>
      <c r="W749" s="230"/>
      <c r="X749" s="230" t="s">
        <v>1091</v>
      </c>
      <c r="Y749" s="230" t="s">
        <v>210</v>
      </c>
      <c r="Z749" s="210"/>
      <c r="AA749" s="210"/>
      <c r="AB749" s="210"/>
      <c r="AC749" s="210"/>
      <c r="AD749" s="210"/>
      <c r="AE749" s="210"/>
      <c r="AF749" s="210"/>
      <c r="AG749" s="210" t="s">
        <v>1092</v>
      </c>
      <c r="AH749" s="210"/>
      <c r="AI749" s="210"/>
      <c r="AJ749" s="210"/>
      <c r="AK749" s="210"/>
      <c r="AL749" s="210"/>
      <c r="AM749" s="210"/>
      <c r="AN749" s="210"/>
      <c r="AO749" s="210"/>
      <c r="AP749" s="210"/>
      <c r="AQ749" s="210"/>
      <c r="AR749" s="210"/>
      <c r="AS749" s="210"/>
      <c r="AT749" s="210"/>
      <c r="AU749" s="210"/>
      <c r="AV749" s="210"/>
      <c r="AW749" s="210"/>
      <c r="AX749" s="210"/>
      <c r="AY749" s="210"/>
      <c r="AZ749" s="210"/>
      <c r="BA749" s="210"/>
      <c r="BB749" s="210"/>
      <c r="BC749" s="210"/>
      <c r="BD749" s="210"/>
      <c r="BE749" s="210"/>
      <c r="BF749" s="210"/>
      <c r="BG749" s="210"/>
      <c r="BH749" s="210"/>
    </row>
    <row r="750" spans="1:60" outlineLevel="1" x14ac:dyDescent="0.2">
      <c r="A750" s="249">
        <v>226</v>
      </c>
      <c r="B750" s="250" t="s">
        <v>1105</v>
      </c>
      <c r="C750" s="258" t="s">
        <v>1106</v>
      </c>
      <c r="D750" s="251" t="s">
        <v>1090</v>
      </c>
      <c r="E750" s="252">
        <v>1</v>
      </c>
      <c r="F750" s="253"/>
      <c r="G750" s="254">
        <f>ROUND(E750*F750,2)</f>
        <v>0</v>
      </c>
      <c r="H750" s="231"/>
      <c r="I750" s="230">
        <f>ROUND(E750*H750,2)</f>
        <v>0</v>
      </c>
      <c r="J750" s="231"/>
      <c r="K750" s="230">
        <f>ROUND(E750*J750,2)</f>
        <v>0</v>
      </c>
      <c r="L750" s="230">
        <v>21</v>
      </c>
      <c r="M750" s="230">
        <f>G750*(1+L750/100)</f>
        <v>0</v>
      </c>
      <c r="N750" s="229">
        <v>0</v>
      </c>
      <c r="O750" s="229">
        <f>ROUND(E750*N750,2)</f>
        <v>0</v>
      </c>
      <c r="P750" s="229">
        <v>0</v>
      </c>
      <c r="Q750" s="229">
        <f>ROUND(E750*P750,2)</f>
        <v>0</v>
      </c>
      <c r="R750" s="230"/>
      <c r="S750" s="230" t="s">
        <v>207</v>
      </c>
      <c r="T750" s="230" t="s">
        <v>512</v>
      </c>
      <c r="U750" s="230">
        <v>0</v>
      </c>
      <c r="V750" s="230">
        <f>ROUND(E750*U750,2)</f>
        <v>0</v>
      </c>
      <c r="W750" s="230"/>
      <c r="X750" s="230" t="s">
        <v>1091</v>
      </c>
      <c r="Y750" s="230" t="s">
        <v>210</v>
      </c>
      <c r="Z750" s="210"/>
      <c r="AA750" s="210"/>
      <c r="AB750" s="210"/>
      <c r="AC750" s="210"/>
      <c r="AD750" s="210"/>
      <c r="AE750" s="210"/>
      <c r="AF750" s="210"/>
      <c r="AG750" s="210" t="s">
        <v>1092</v>
      </c>
      <c r="AH750" s="210"/>
      <c r="AI750" s="210"/>
      <c r="AJ750" s="210"/>
      <c r="AK750" s="210"/>
      <c r="AL750" s="210"/>
      <c r="AM750" s="210"/>
      <c r="AN750" s="210"/>
      <c r="AO750" s="210"/>
      <c r="AP750" s="210"/>
      <c r="AQ750" s="210"/>
      <c r="AR750" s="210"/>
      <c r="AS750" s="210"/>
      <c r="AT750" s="210"/>
      <c r="AU750" s="210"/>
      <c r="AV750" s="210"/>
      <c r="AW750" s="210"/>
      <c r="AX750" s="210"/>
      <c r="AY750" s="210"/>
      <c r="AZ750" s="210"/>
      <c r="BA750" s="210"/>
      <c r="BB750" s="210"/>
      <c r="BC750" s="210"/>
      <c r="BD750" s="210"/>
      <c r="BE750" s="210"/>
      <c r="BF750" s="210"/>
      <c r="BG750" s="210"/>
      <c r="BH750" s="210"/>
    </row>
    <row r="751" spans="1:60" outlineLevel="1" x14ac:dyDescent="0.2">
      <c r="A751" s="249">
        <v>227</v>
      </c>
      <c r="B751" s="250" t="s">
        <v>1107</v>
      </c>
      <c r="C751" s="258" t="s">
        <v>1108</v>
      </c>
      <c r="D751" s="251" t="s">
        <v>1090</v>
      </c>
      <c r="E751" s="252">
        <v>1</v>
      </c>
      <c r="F751" s="253"/>
      <c r="G751" s="254">
        <f>ROUND(E751*F751,2)</f>
        <v>0</v>
      </c>
      <c r="H751" s="231"/>
      <c r="I751" s="230">
        <f>ROUND(E751*H751,2)</f>
        <v>0</v>
      </c>
      <c r="J751" s="231"/>
      <c r="K751" s="230">
        <f>ROUND(E751*J751,2)</f>
        <v>0</v>
      </c>
      <c r="L751" s="230">
        <v>21</v>
      </c>
      <c r="M751" s="230">
        <f>G751*(1+L751/100)</f>
        <v>0</v>
      </c>
      <c r="N751" s="229">
        <v>0</v>
      </c>
      <c r="O751" s="229">
        <f>ROUND(E751*N751,2)</f>
        <v>0</v>
      </c>
      <c r="P751" s="229">
        <v>0</v>
      </c>
      <c r="Q751" s="229">
        <f>ROUND(E751*P751,2)</f>
        <v>0</v>
      </c>
      <c r="R751" s="230"/>
      <c r="S751" s="230" t="s">
        <v>207</v>
      </c>
      <c r="T751" s="230" t="s">
        <v>512</v>
      </c>
      <c r="U751" s="230">
        <v>0</v>
      </c>
      <c r="V751" s="230">
        <f>ROUND(E751*U751,2)</f>
        <v>0</v>
      </c>
      <c r="W751" s="230"/>
      <c r="X751" s="230" t="s">
        <v>1091</v>
      </c>
      <c r="Y751" s="230" t="s">
        <v>210</v>
      </c>
      <c r="Z751" s="210"/>
      <c r="AA751" s="210"/>
      <c r="AB751" s="210"/>
      <c r="AC751" s="210"/>
      <c r="AD751" s="210"/>
      <c r="AE751" s="210"/>
      <c r="AF751" s="210"/>
      <c r="AG751" s="210" t="s">
        <v>1092</v>
      </c>
      <c r="AH751" s="210"/>
      <c r="AI751" s="210"/>
      <c r="AJ751" s="210"/>
      <c r="AK751" s="210"/>
      <c r="AL751" s="210"/>
      <c r="AM751" s="210"/>
      <c r="AN751" s="210"/>
      <c r="AO751" s="210"/>
      <c r="AP751" s="210"/>
      <c r="AQ751" s="210"/>
      <c r="AR751" s="210"/>
      <c r="AS751" s="210"/>
      <c r="AT751" s="210"/>
      <c r="AU751" s="210"/>
      <c r="AV751" s="210"/>
      <c r="AW751" s="210"/>
      <c r="AX751" s="210"/>
      <c r="AY751" s="210"/>
      <c r="AZ751" s="210"/>
      <c r="BA751" s="210"/>
      <c r="BB751" s="210"/>
      <c r="BC751" s="210"/>
      <c r="BD751" s="210"/>
      <c r="BE751" s="210"/>
      <c r="BF751" s="210"/>
      <c r="BG751" s="210"/>
      <c r="BH751" s="210"/>
    </row>
    <row r="752" spans="1:60" x14ac:dyDescent="0.2">
      <c r="A752" s="236" t="s">
        <v>202</v>
      </c>
      <c r="B752" s="237" t="s">
        <v>175</v>
      </c>
      <c r="C752" s="255" t="s">
        <v>30</v>
      </c>
      <c r="D752" s="238"/>
      <c r="E752" s="239"/>
      <c r="F752" s="240"/>
      <c r="G752" s="241">
        <f>SUMIF(AG753:AG755,"&lt;&gt;NOR",G753:G755)</f>
        <v>0</v>
      </c>
      <c r="H752" s="235"/>
      <c r="I752" s="235">
        <f>SUM(I753:I755)</f>
        <v>0</v>
      </c>
      <c r="J752" s="235"/>
      <c r="K752" s="235">
        <f>SUM(K753:K755)</f>
        <v>0</v>
      </c>
      <c r="L752" s="235"/>
      <c r="M752" s="235">
        <f>SUM(M753:M755)</f>
        <v>0</v>
      </c>
      <c r="N752" s="234"/>
      <c r="O752" s="234">
        <f>SUM(O753:O755)</f>
        <v>0</v>
      </c>
      <c r="P752" s="234"/>
      <c r="Q752" s="234">
        <f>SUM(Q753:Q755)</f>
        <v>0</v>
      </c>
      <c r="R752" s="235"/>
      <c r="S752" s="235"/>
      <c r="T752" s="235"/>
      <c r="U752" s="235"/>
      <c r="V752" s="235">
        <f>SUM(V753:V755)</f>
        <v>0</v>
      </c>
      <c r="W752" s="235"/>
      <c r="X752" s="235"/>
      <c r="Y752" s="235"/>
      <c r="AG752" t="s">
        <v>203</v>
      </c>
    </row>
    <row r="753" spans="1:60" outlineLevel="1" x14ac:dyDescent="0.2">
      <c r="A753" s="249">
        <v>228</v>
      </c>
      <c r="B753" s="250" t="s">
        <v>1109</v>
      </c>
      <c r="C753" s="258" t="s">
        <v>1110</v>
      </c>
      <c r="D753" s="251" t="s">
        <v>1090</v>
      </c>
      <c r="E753" s="252">
        <v>1</v>
      </c>
      <c r="F753" s="253"/>
      <c r="G753" s="254">
        <f>ROUND(E753*F753,2)</f>
        <v>0</v>
      </c>
      <c r="H753" s="231"/>
      <c r="I753" s="230">
        <f>ROUND(E753*H753,2)</f>
        <v>0</v>
      </c>
      <c r="J753" s="231"/>
      <c r="K753" s="230">
        <f>ROUND(E753*J753,2)</f>
        <v>0</v>
      </c>
      <c r="L753" s="230">
        <v>21</v>
      </c>
      <c r="M753" s="230">
        <f>G753*(1+L753/100)</f>
        <v>0</v>
      </c>
      <c r="N753" s="229">
        <v>0</v>
      </c>
      <c r="O753" s="229">
        <f>ROUND(E753*N753,2)</f>
        <v>0</v>
      </c>
      <c r="P753" s="229">
        <v>0</v>
      </c>
      <c r="Q753" s="229">
        <f>ROUND(E753*P753,2)</f>
        <v>0</v>
      </c>
      <c r="R753" s="230"/>
      <c r="S753" s="230" t="s">
        <v>207</v>
      </c>
      <c r="T753" s="230" t="s">
        <v>512</v>
      </c>
      <c r="U753" s="230">
        <v>0</v>
      </c>
      <c r="V753" s="230">
        <f>ROUND(E753*U753,2)</f>
        <v>0</v>
      </c>
      <c r="W753" s="230"/>
      <c r="X753" s="230" t="s">
        <v>1091</v>
      </c>
      <c r="Y753" s="230" t="s">
        <v>210</v>
      </c>
      <c r="Z753" s="210"/>
      <c r="AA753" s="210"/>
      <c r="AB753" s="210"/>
      <c r="AC753" s="210"/>
      <c r="AD753" s="210"/>
      <c r="AE753" s="210"/>
      <c r="AF753" s="210"/>
      <c r="AG753" s="210" t="s">
        <v>1092</v>
      </c>
      <c r="AH753" s="210"/>
      <c r="AI753" s="210"/>
      <c r="AJ753" s="210"/>
      <c r="AK753" s="210"/>
      <c r="AL753" s="210"/>
      <c r="AM753" s="210"/>
      <c r="AN753" s="210"/>
      <c r="AO753" s="210"/>
      <c r="AP753" s="210"/>
      <c r="AQ753" s="210"/>
      <c r="AR753" s="210"/>
      <c r="AS753" s="210"/>
      <c r="AT753" s="210"/>
      <c r="AU753" s="210"/>
      <c r="AV753" s="210"/>
      <c r="AW753" s="210"/>
      <c r="AX753" s="210"/>
      <c r="AY753" s="210"/>
      <c r="AZ753" s="210"/>
      <c r="BA753" s="210"/>
      <c r="BB753" s="210"/>
      <c r="BC753" s="210"/>
      <c r="BD753" s="210"/>
      <c r="BE753" s="210"/>
      <c r="BF753" s="210"/>
      <c r="BG753" s="210"/>
      <c r="BH753" s="210"/>
    </row>
    <row r="754" spans="1:60" outlineLevel="1" x14ac:dyDescent="0.2">
      <c r="A754" s="249">
        <v>229</v>
      </c>
      <c r="B754" s="250" t="s">
        <v>1111</v>
      </c>
      <c r="C754" s="258" t="s">
        <v>1112</v>
      </c>
      <c r="D754" s="251" t="s">
        <v>1090</v>
      </c>
      <c r="E754" s="252">
        <v>1</v>
      </c>
      <c r="F754" s="253"/>
      <c r="G754" s="254">
        <f>ROUND(E754*F754,2)</f>
        <v>0</v>
      </c>
      <c r="H754" s="231"/>
      <c r="I754" s="230">
        <f>ROUND(E754*H754,2)</f>
        <v>0</v>
      </c>
      <c r="J754" s="231"/>
      <c r="K754" s="230">
        <f>ROUND(E754*J754,2)</f>
        <v>0</v>
      </c>
      <c r="L754" s="230">
        <v>21</v>
      </c>
      <c r="M754" s="230">
        <f>G754*(1+L754/100)</f>
        <v>0</v>
      </c>
      <c r="N754" s="229">
        <v>0</v>
      </c>
      <c r="O754" s="229">
        <f>ROUND(E754*N754,2)</f>
        <v>0</v>
      </c>
      <c r="P754" s="229">
        <v>0</v>
      </c>
      <c r="Q754" s="229">
        <f>ROUND(E754*P754,2)</f>
        <v>0</v>
      </c>
      <c r="R754" s="230"/>
      <c r="S754" s="230" t="s">
        <v>207</v>
      </c>
      <c r="T754" s="230" t="s">
        <v>512</v>
      </c>
      <c r="U754" s="230">
        <v>0</v>
      </c>
      <c r="V754" s="230">
        <f>ROUND(E754*U754,2)</f>
        <v>0</v>
      </c>
      <c r="W754" s="230"/>
      <c r="X754" s="230" t="s">
        <v>1091</v>
      </c>
      <c r="Y754" s="230" t="s">
        <v>210</v>
      </c>
      <c r="Z754" s="210"/>
      <c r="AA754" s="210"/>
      <c r="AB754" s="210"/>
      <c r="AC754" s="210"/>
      <c r="AD754" s="210"/>
      <c r="AE754" s="210"/>
      <c r="AF754" s="210"/>
      <c r="AG754" s="210" t="s">
        <v>1092</v>
      </c>
      <c r="AH754" s="210"/>
      <c r="AI754" s="210"/>
      <c r="AJ754" s="210"/>
      <c r="AK754" s="210"/>
      <c r="AL754" s="210"/>
      <c r="AM754" s="210"/>
      <c r="AN754" s="210"/>
      <c r="AO754" s="210"/>
      <c r="AP754" s="210"/>
      <c r="AQ754" s="210"/>
      <c r="AR754" s="210"/>
      <c r="AS754" s="210"/>
      <c r="AT754" s="210"/>
      <c r="AU754" s="210"/>
      <c r="AV754" s="210"/>
      <c r="AW754" s="210"/>
      <c r="AX754" s="210"/>
      <c r="AY754" s="210"/>
      <c r="AZ754" s="210"/>
      <c r="BA754" s="210"/>
      <c r="BB754" s="210"/>
      <c r="BC754" s="210"/>
      <c r="BD754" s="210"/>
      <c r="BE754" s="210"/>
      <c r="BF754" s="210"/>
      <c r="BG754" s="210"/>
      <c r="BH754" s="210"/>
    </row>
    <row r="755" spans="1:60" outlineLevel="1" x14ac:dyDescent="0.2">
      <c r="A755" s="243">
        <v>230</v>
      </c>
      <c r="B755" s="244" t="s">
        <v>1113</v>
      </c>
      <c r="C755" s="256" t="s">
        <v>1114</v>
      </c>
      <c r="D755" s="245" t="s">
        <v>1090</v>
      </c>
      <c r="E755" s="246">
        <v>1</v>
      </c>
      <c r="F755" s="247"/>
      <c r="G755" s="248">
        <f>ROUND(E755*F755,2)</f>
        <v>0</v>
      </c>
      <c r="H755" s="231"/>
      <c r="I755" s="230">
        <f>ROUND(E755*H755,2)</f>
        <v>0</v>
      </c>
      <c r="J755" s="231"/>
      <c r="K755" s="230">
        <f>ROUND(E755*J755,2)</f>
        <v>0</v>
      </c>
      <c r="L755" s="230">
        <v>21</v>
      </c>
      <c r="M755" s="230">
        <f>G755*(1+L755/100)</f>
        <v>0</v>
      </c>
      <c r="N755" s="229">
        <v>0</v>
      </c>
      <c r="O755" s="229">
        <f>ROUND(E755*N755,2)</f>
        <v>0</v>
      </c>
      <c r="P755" s="229">
        <v>0</v>
      </c>
      <c r="Q755" s="229">
        <f>ROUND(E755*P755,2)</f>
        <v>0</v>
      </c>
      <c r="R755" s="230"/>
      <c r="S755" s="230" t="s">
        <v>207</v>
      </c>
      <c r="T755" s="230" t="s">
        <v>512</v>
      </c>
      <c r="U755" s="230">
        <v>0</v>
      </c>
      <c r="V755" s="230">
        <f>ROUND(E755*U755,2)</f>
        <v>0</v>
      </c>
      <c r="W755" s="230"/>
      <c r="X755" s="230" t="s">
        <v>1091</v>
      </c>
      <c r="Y755" s="230" t="s">
        <v>210</v>
      </c>
      <c r="Z755" s="210"/>
      <c r="AA755" s="210"/>
      <c r="AB755" s="210"/>
      <c r="AC755" s="210"/>
      <c r="AD755" s="210"/>
      <c r="AE755" s="210"/>
      <c r="AF755" s="210"/>
      <c r="AG755" s="210" t="s">
        <v>1092</v>
      </c>
      <c r="AH755" s="210"/>
      <c r="AI755" s="210"/>
      <c r="AJ755" s="210"/>
      <c r="AK755" s="210"/>
      <c r="AL755" s="210"/>
      <c r="AM755" s="210"/>
      <c r="AN755" s="210"/>
      <c r="AO755" s="210"/>
      <c r="AP755" s="210"/>
      <c r="AQ755" s="210"/>
      <c r="AR755" s="210"/>
      <c r="AS755" s="210"/>
      <c r="AT755" s="210"/>
      <c r="AU755" s="210"/>
      <c r="AV755" s="210"/>
      <c r="AW755" s="210"/>
      <c r="AX755" s="210"/>
      <c r="AY755" s="210"/>
      <c r="AZ755" s="210"/>
      <c r="BA755" s="210"/>
      <c r="BB755" s="210"/>
      <c r="BC755" s="210"/>
      <c r="BD755" s="210"/>
      <c r="BE755" s="210"/>
      <c r="BF755" s="210"/>
      <c r="BG755" s="210"/>
      <c r="BH755" s="210"/>
    </row>
    <row r="756" spans="1:60" x14ac:dyDescent="0.2">
      <c r="A756" s="3"/>
      <c r="B756" s="4"/>
      <c r="C756" s="259"/>
      <c r="D756" s="6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AE756">
        <v>12</v>
      </c>
      <c r="AF756">
        <v>21</v>
      </c>
      <c r="AG756" t="s">
        <v>188</v>
      </c>
    </row>
    <row r="757" spans="1:60" x14ac:dyDescent="0.2">
      <c r="A757" s="213"/>
      <c r="B757" s="214" t="s">
        <v>31</v>
      </c>
      <c r="C757" s="260"/>
      <c r="D757" s="215"/>
      <c r="E757" s="216"/>
      <c r="F757" s="216"/>
      <c r="G757" s="242">
        <f>G8+G64+G109+G158+G211+G272+G282+G314+G346+G386+G390+G400+G402+G405+G407+G457+G488+G559+G567+G592+G636+G647+G682+G722+G733+G740+G742+G752</f>
        <v>0</v>
      </c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AE757">
        <f>SUMIF(L7:L755,AE756,G7:G755)</f>
        <v>0</v>
      </c>
      <c r="AF757">
        <f>SUMIF(L7:L755,AF756,G7:G755)</f>
        <v>0</v>
      </c>
      <c r="AG757" t="s">
        <v>354</v>
      </c>
    </row>
    <row r="758" spans="1:60" x14ac:dyDescent="0.2">
      <c r="A758" s="3"/>
      <c r="B758" s="4"/>
      <c r="C758" s="259"/>
      <c r="D758" s="6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60" x14ac:dyDescent="0.2">
      <c r="A759" s="3"/>
      <c r="B759" s="4"/>
      <c r="C759" s="259"/>
      <c r="D759" s="6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60" x14ac:dyDescent="0.2">
      <c r="A760" s="217" t="s">
        <v>355</v>
      </c>
      <c r="B760" s="217"/>
      <c r="C760" s="261"/>
      <c r="D760" s="6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60" x14ac:dyDescent="0.2">
      <c r="A761" s="218"/>
      <c r="B761" s="219"/>
      <c r="C761" s="262"/>
      <c r="D761" s="219"/>
      <c r="E761" s="219"/>
      <c r="F761" s="219"/>
      <c r="G761" s="220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AG761" t="s">
        <v>356</v>
      </c>
    </row>
    <row r="762" spans="1:60" x14ac:dyDescent="0.2">
      <c r="A762" s="221"/>
      <c r="B762" s="222"/>
      <c r="C762" s="263"/>
      <c r="D762" s="222"/>
      <c r="E762" s="222"/>
      <c r="F762" s="222"/>
      <c r="G762" s="22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60" x14ac:dyDescent="0.2">
      <c r="A763" s="221"/>
      <c r="B763" s="222"/>
      <c r="C763" s="263"/>
      <c r="D763" s="222"/>
      <c r="E763" s="222"/>
      <c r="F763" s="222"/>
      <c r="G763" s="22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60" x14ac:dyDescent="0.2">
      <c r="A764" s="221"/>
      <c r="B764" s="222"/>
      <c r="C764" s="263"/>
      <c r="D764" s="222"/>
      <c r="E764" s="222"/>
      <c r="F764" s="222"/>
      <c r="G764" s="22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60" x14ac:dyDescent="0.2">
      <c r="A765" s="224"/>
      <c r="B765" s="225"/>
      <c r="C765" s="264"/>
      <c r="D765" s="225"/>
      <c r="E765" s="225"/>
      <c r="F765" s="225"/>
      <c r="G765" s="226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60" x14ac:dyDescent="0.2">
      <c r="A766" s="3"/>
      <c r="B766" s="4"/>
      <c r="C766" s="259"/>
      <c r="D766" s="6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60" x14ac:dyDescent="0.2">
      <c r="C767" s="265"/>
      <c r="D767" s="10"/>
      <c r="AG767" t="s">
        <v>357</v>
      </c>
    </row>
    <row r="768" spans="1:60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xWJUEMIFGqev+lY9myu6qHVckvHbgKLK/G0wf87DFiIkB0BlBIGIZPCl1FefR6pHXHwHaxvpnkHbVkk4eZdmKA==" saltValue="uG3EeMdXm8L00imL0PRueA==" spinCount="100000" sheet="1" formatRows="0"/>
  <mergeCells count="6">
    <mergeCell ref="A1:G1"/>
    <mergeCell ref="C2:G2"/>
    <mergeCell ref="C3:G3"/>
    <mergeCell ref="C4:G4"/>
    <mergeCell ref="A760:C760"/>
    <mergeCell ref="A761:G76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56AB-7B85-470E-A375-F4632777732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176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177</v>
      </c>
    </row>
    <row r="3" spans="1:60" ht="24.95" customHeight="1" x14ac:dyDescent="0.2">
      <c r="A3" s="196" t="s">
        <v>9</v>
      </c>
      <c r="B3" s="49" t="s">
        <v>46</v>
      </c>
      <c r="C3" s="199" t="s">
        <v>47</v>
      </c>
      <c r="D3" s="197"/>
      <c r="E3" s="197"/>
      <c r="F3" s="197"/>
      <c r="G3" s="198"/>
      <c r="AC3" s="174" t="s">
        <v>177</v>
      </c>
      <c r="AG3" t="s">
        <v>178</v>
      </c>
    </row>
    <row r="4" spans="1:60" ht="24.95" customHeight="1" x14ac:dyDescent="0.2">
      <c r="A4" s="200" t="s">
        <v>10</v>
      </c>
      <c r="B4" s="201" t="s">
        <v>51</v>
      </c>
      <c r="C4" s="202" t="s">
        <v>52</v>
      </c>
      <c r="D4" s="203"/>
      <c r="E4" s="203"/>
      <c r="F4" s="203"/>
      <c r="G4" s="204"/>
      <c r="AG4" t="s">
        <v>179</v>
      </c>
    </row>
    <row r="5" spans="1:60" x14ac:dyDescent="0.2">
      <c r="D5" s="10"/>
    </row>
    <row r="6" spans="1:60" ht="38.25" x14ac:dyDescent="0.2">
      <c r="A6" s="206" t="s">
        <v>180</v>
      </c>
      <c r="B6" s="208" t="s">
        <v>181</v>
      </c>
      <c r="C6" s="208" t="s">
        <v>182</v>
      </c>
      <c r="D6" s="207" t="s">
        <v>183</v>
      </c>
      <c r="E6" s="206" t="s">
        <v>184</v>
      </c>
      <c r="F6" s="205" t="s">
        <v>185</v>
      </c>
      <c r="G6" s="206" t="s">
        <v>31</v>
      </c>
      <c r="H6" s="209" t="s">
        <v>32</v>
      </c>
      <c r="I6" s="209" t="s">
        <v>186</v>
      </c>
      <c r="J6" s="209" t="s">
        <v>33</v>
      </c>
      <c r="K6" s="209" t="s">
        <v>187</v>
      </c>
      <c r="L6" s="209" t="s">
        <v>188</v>
      </c>
      <c r="M6" s="209" t="s">
        <v>189</v>
      </c>
      <c r="N6" s="209" t="s">
        <v>190</v>
      </c>
      <c r="O6" s="209" t="s">
        <v>191</v>
      </c>
      <c r="P6" s="209" t="s">
        <v>192</v>
      </c>
      <c r="Q6" s="209" t="s">
        <v>193</v>
      </c>
      <c r="R6" s="209" t="s">
        <v>194</v>
      </c>
      <c r="S6" s="209" t="s">
        <v>195</v>
      </c>
      <c r="T6" s="209" t="s">
        <v>196</v>
      </c>
      <c r="U6" s="209" t="s">
        <v>197</v>
      </c>
      <c r="V6" s="209" t="s">
        <v>198</v>
      </c>
      <c r="W6" s="209" t="s">
        <v>199</v>
      </c>
      <c r="X6" s="209" t="s">
        <v>200</v>
      </c>
      <c r="Y6" s="209" t="s">
        <v>201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202</v>
      </c>
      <c r="B8" s="237" t="s">
        <v>85</v>
      </c>
      <c r="C8" s="255" t="s">
        <v>86</v>
      </c>
      <c r="D8" s="238"/>
      <c r="E8" s="239"/>
      <c r="F8" s="240"/>
      <c r="G8" s="241">
        <f>SUMIF(AG9:AG22,"&lt;&gt;NOR",G9:G22)</f>
        <v>0</v>
      </c>
      <c r="H8" s="235"/>
      <c r="I8" s="235">
        <f>SUM(I9:I22)</f>
        <v>0</v>
      </c>
      <c r="J8" s="235"/>
      <c r="K8" s="235">
        <f>SUM(K9:K22)</f>
        <v>0</v>
      </c>
      <c r="L8" s="235"/>
      <c r="M8" s="235">
        <f>SUM(M9:M22)</f>
        <v>0</v>
      </c>
      <c r="N8" s="234"/>
      <c r="O8" s="234">
        <f>SUM(O9:O22)</f>
        <v>0</v>
      </c>
      <c r="P8" s="234"/>
      <c r="Q8" s="234">
        <f>SUM(Q9:Q22)</f>
        <v>7.2</v>
      </c>
      <c r="R8" s="235"/>
      <c r="S8" s="235"/>
      <c r="T8" s="235"/>
      <c r="U8" s="235"/>
      <c r="V8" s="235">
        <f>SUM(V9:V22)</f>
        <v>41.63</v>
      </c>
      <c r="W8" s="235"/>
      <c r="X8" s="235"/>
      <c r="Y8" s="235"/>
      <c r="AG8" t="s">
        <v>203</v>
      </c>
    </row>
    <row r="9" spans="1:60" outlineLevel="1" x14ac:dyDescent="0.2">
      <c r="A9" s="243">
        <v>1</v>
      </c>
      <c r="B9" s="244" t="s">
        <v>1115</v>
      </c>
      <c r="C9" s="256" t="s">
        <v>1116</v>
      </c>
      <c r="D9" s="245" t="s">
        <v>230</v>
      </c>
      <c r="E9" s="246">
        <v>20</v>
      </c>
      <c r="F9" s="247"/>
      <c r="G9" s="248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0.36</v>
      </c>
      <c r="Q9" s="229">
        <f>ROUND(E9*P9,2)</f>
        <v>7.2</v>
      </c>
      <c r="R9" s="230"/>
      <c r="S9" s="230" t="s">
        <v>207</v>
      </c>
      <c r="T9" s="230" t="s">
        <v>208</v>
      </c>
      <c r="U9" s="230">
        <v>1.2270000000000001</v>
      </c>
      <c r="V9" s="230">
        <f>ROUND(E9*U9,2)</f>
        <v>24.54</v>
      </c>
      <c r="W9" s="230"/>
      <c r="X9" s="230" t="s">
        <v>209</v>
      </c>
      <c r="Y9" s="230" t="s">
        <v>210</v>
      </c>
      <c r="Z9" s="210"/>
      <c r="AA9" s="210"/>
      <c r="AB9" s="210"/>
      <c r="AC9" s="210"/>
      <c r="AD9" s="210"/>
      <c r="AE9" s="210"/>
      <c r="AF9" s="210"/>
      <c r="AG9" s="210" t="s">
        <v>211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57" t="s">
        <v>1117</v>
      </c>
      <c r="D10" s="232"/>
      <c r="E10" s="233">
        <v>20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213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3">
        <v>2</v>
      </c>
      <c r="B11" s="244" t="s">
        <v>1118</v>
      </c>
      <c r="C11" s="256" t="s">
        <v>1119</v>
      </c>
      <c r="D11" s="245" t="s">
        <v>230</v>
      </c>
      <c r="E11" s="246">
        <v>20</v>
      </c>
      <c r="F11" s="247"/>
      <c r="G11" s="248">
        <f>ROUND(E11*F11,2)</f>
        <v>0</v>
      </c>
      <c r="H11" s="231"/>
      <c r="I11" s="230">
        <f>ROUND(E11*H11,2)</f>
        <v>0</v>
      </c>
      <c r="J11" s="231"/>
      <c r="K11" s="230">
        <f>ROUND(E11*J11,2)</f>
        <v>0</v>
      </c>
      <c r="L11" s="230">
        <v>21</v>
      </c>
      <c r="M11" s="230">
        <f>G11*(1+L11/100)</f>
        <v>0</v>
      </c>
      <c r="N11" s="229">
        <v>0</v>
      </c>
      <c r="O11" s="229">
        <f>ROUND(E11*N11,2)</f>
        <v>0</v>
      </c>
      <c r="P11" s="229">
        <v>0</v>
      </c>
      <c r="Q11" s="229">
        <f>ROUND(E11*P11,2)</f>
        <v>0</v>
      </c>
      <c r="R11" s="230"/>
      <c r="S11" s="230" t="s">
        <v>207</v>
      </c>
      <c r="T11" s="230" t="s">
        <v>208</v>
      </c>
      <c r="U11" s="230">
        <v>7.0000000000000007E-2</v>
      </c>
      <c r="V11" s="230">
        <f>ROUND(E11*U11,2)</f>
        <v>1.4</v>
      </c>
      <c r="W11" s="230"/>
      <c r="X11" s="230" t="s">
        <v>209</v>
      </c>
      <c r="Y11" s="230" t="s">
        <v>210</v>
      </c>
      <c r="Z11" s="210"/>
      <c r="AA11" s="210"/>
      <c r="AB11" s="210"/>
      <c r="AC11" s="210"/>
      <c r="AD11" s="210"/>
      <c r="AE11" s="210"/>
      <c r="AF11" s="210"/>
      <c r="AG11" s="210" t="s">
        <v>211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22.5" outlineLevel="2" x14ac:dyDescent="0.2">
      <c r="A12" s="227"/>
      <c r="B12" s="228"/>
      <c r="C12" s="257" t="s">
        <v>1120</v>
      </c>
      <c r="D12" s="232"/>
      <c r="E12" s="233">
        <v>20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213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3">
        <v>3</v>
      </c>
      <c r="B13" s="244" t="s">
        <v>1121</v>
      </c>
      <c r="C13" s="256" t="s">
        <v>1122</v>
      </c>
      <c r="D13" s="245" t="s">
        <v>206</v>
      </c>
      <c r="E13" s="246">
        <v>61.244999999999997</v>
      </c>
      <c r="F13" s="247"/>
      <c r="G13" s="248">
        <f>ROUND(E13*F13,2)</f>
        <v>0</v>
      </c>
      <c r="H13" s="231"/>
      <c r="I13" s="230">
        <f>ROUND(E13*H13,2)</f>
        <v>0</v>
      </c>
      <c r="J13" s="231"/>
      <c r="K13" s="230">
        <f>ROUND(E13*J13,2)</f>
        <v>0</v>
      </c>
      <c r="L13" s="230">
        <v>21</v>
      </c>
      <c r="M13" s="230">
        <f>G13*(1+L13/100)</f>
        <v>0</v>
      </c>
      <c r="N13" s="229">
        <v>0</v>
      </c>
      <c r="O13" s="229">
        <f>ROUND(E13*N13,2)</f>
        <v>0</v>
      </c>
      <c r="P13" s="229">
        <v>0</v>
      </c>
      <c r="Q13" s="229">
        <f>ROUND(E13*P13,2)</f>
        <v>0</v>
      </c>
      <c r="R13" s="230"/>
      <c r="S13" s="230" t="s">
        <v>207</v>
      </c>
      <c r="T13" s="230" t="s">
        <v>208</v>
      </c>
      <c r="U13" s="230">
        <v>0.187</v>
      </c>
      <c r="V13" s="230">
        <f>ROUND(E13*U13,2)</f>
        <v>11.45</v>
      </c>
      <c r="W13" s="230"/>
      <c r="X13" s="230" t="s">
        <v>209</v>
      </c>
      <c r="Y13" s="230" t="s">
        <v>210</v>
      </c>
      <c r="Z13" s="210"/>
      <c r="AA13" s="210"/>
      <c r="AB13" s="210"/>
      <c r="AC13" s="210"/>
      <c r="AD13" s="210"/>
      <c r="AE13" s="210"/>
      <c r="AF13" s="210"/>
      <c r="AG13" s="210" t="s">
        <v>211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2" x14ac:dyDescent="0.2">
      <c r="A14" s="227"/>
      <c r="B14" s="228"/>
      <c r="C14" s="257" t="s">
        <v>1123</v>
      </c>
      <c r="D14" s="232"/>
      <c r="E14" s="233">
        <v>61.244999999999997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213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3">
        <v>4</v>
      </c>
      <c r="B15" s="244" t="s">
        <v>364</v>
      </c>
      <c r="C15" s="256" t="s">
        <v>365</v>
      </c>
      <c r="D15" s="245" t="s">
        <v>206</v>
      </c>
      <c r="E15" s="246">
        <v>12.249000000000001</v>
      </c>
      <c r="F15" s="247"/>
      <c r="G15" s="248">
        <f>ROUND(E15*F15,2)</f>
        <v>0</v>
      </c>
      <c r="H15" s="231"/>
      <c r="I15" s="230">
        <f>ROUND(E15*H15,2)</f>
        <v>0</v>
      </c>
      <c r="J15" s="231"/>
      <c r="K15" s="230">
        <f>ROUND(E15*J15,2)</f>
        <v>0</v>
      </c>
      <c r="L15" s="230">
        <v>21</v>
      </c>
      <c r="M15" s="230">
        <f>G15*(1+L15/100)</f>
        <v>0</v>
      </c>
      <c r="N15" s="229">
        <v>0</v>
      </c>
      <c r="O15" s="229">
        <f>ROUND(E15*N15,2)</f>
        <v>0</v>
      </c>
      <c r="P15" s="229">
        <v>0</v>
      </c>
      <c r="Q15" s="229">
        <f>ROUND(E15*P15,2)</f>
        <v>0</v>
      </c>
      <c r="R15" s="230"/>
      <c r="S15" s="230" t="s">
        <v>207</v>
      </c>
      <c r="T15" s="230" t="s">
        <v>208</v>
      </c>
      <c r="U15" s="230">
        <v>5.8000000000000003E-2</v>
      </c>
      <c r="V15" s="230">
        <f>ROUND(E15*U15,2)</f>
        <v>0.71</v>
      </c>
      <c r="W15" s="230"/>
      <c r="X15" s="230" t="s">
        <v>209</v>
      </c>
      <c r="Y15" s="230" t="s">
        <v>210</v>
      </c>
      <c r="Z15" s="210"/>
      <c r="AA15" s="210"/>
      <c r="AB15" s="210"/>
      <c r="AC15" s="210"/>
      <c r="AD15" s="210"/>
      <c r="AE15" s="210"/>
      <c r="AF15" s="210"/>
      <c r="AG15" s="210" t="s">
        <v>211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ht="22.5" outlineLevel="2" x14ac:dyDescent="0.2">
      <c r="A16" s="227"/>
      <c r="B16" s="228"/>
      <c r="C16" s="257" t="s">
        <v>1124</v>
      </c>
      <c r="D16" s="232"/>
      <c r="E16" s="233">
        <v>12.249000000000001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213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43">
        <v>5</v>
      </c>
      <c r="B17" s="244" t="s">
        <v>380</v>
      </c>
      <c r="C17" s="256" t="s">
        <v>381</v>
      </c>
      <c r="D17" s="245" t="s">
        <v>230</v>
      </c>
      <c r="E17" s="246">
        <v>156.1</v>
      </c>
      <c r="F17" s="247"/>
      <c r="G17" s="248">
        <f>ROUND(E17*F17,2)</f>
        <v>0</v>
      </c>
      <c r="H17" s="231"/>
      <c r="I17" s="230">
        <f>ROUND(E17*H17,2)</f>
        <v>0</v>
      </c>
      <c r="J17" s="231"/>
      <c r="K17" s="230">
        <f>ROUND(E17*J17,2)</f>
        <v>0</v>
      </c>
      <c r="L17" s="230">
        <v>21</v>
      </c>
      <c r="M17" s="230">
        <f>G17*(1+L17/100)</f>
        <v>0</v>
      </c>
      <c r="N17" s="229">
        <v>0</v>
      </c>
      <c r="O17" s="229">
        <f>ROUND(E17*N17,2)</f>
        <v>0</v>
      </c>
      <c r="P17" s="229">
        <v>0</v>
      </c>
      <c r="Q17" s="229">
        <f>ROUND(E17*P17,2)</f>
        <v>0</v>
      </c>
      <c r="R17" s="230"/>
      <c r="S17" s="230" t="s">
        <v>207</v>
      </c>
      <c r="T17" s="230" t="s">
        <v>208</v>
      </c>
      <c r="U17" s="230">
        <v>1.7999999999999999E-2</v>
      </c>
      <c r="V17" s="230">
        <f>ROUND(E17*U17,2)</f>
        <v>2.81</v>
      </c>
      <c r="W17" s="230"/>
      <c r="X17" s="230" t="s">
        <v>209</v>
      </c>
      <c r="Y17" s="230" t="s">
        <v>210</v>
      </c>
      <c r="Z17" s="210"/>
      <c r="AA17" s="210"/>
      <c r="AB17" s="210"/>
      <c r="AC17" s="210"/>
      <c r="AD17" s="210"/>
      <c r="AE17" s="210"/>
      <c r="AF17" s="210"/>
      <c r="AG17" s="210" t="s">
        <v>211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ht="22.5" outlineLevel="2" x14ac:dyDescent="0.2">
      <c r="A18" s="227"/>
      <c r="B18" s="228"/>
      <c r="C18" s="257" t="s">
        <v>1125</v>
      </c>
      <c r="D18" s="232"/>
      <c r="E18" s="233">
        <v>156.1</v>
      </c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213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1" x14ac:dyDescent="0.2">
      <c r="A19" s="243">
        <v>6</v>
      </c>
      <c r="B19" s="244" t="s">
        <v>396</v>
      </c>
      <c r="C19" s="256" t="s">
        <v>397</v>
      </c>
      <c r="D19" s="245" t="s">
        <v>206</v>
      </c>
      <c r="E19" s="246">
        <v>65.245000000000005</v>
      </c>
      <c r="F19" s="247"/>
      <c r="G19" s="248">
        <f>ROUND(E19*F19,2)</f>
        <v>0</v>
      </c>
      <c r="H19" s="231"/>
      <c r="I19" s="230">
        <f>ROUND(E19*H19,2)</f>
        <v>0</v>
      </c>
      <c r="J19" s="231"/>
      <c r="K19" s="230">
        <f>ROUND(E19*J19,2)</f>
        <v>0</v>
      </c>
      <c r="L19" s="230">
        <v>21</v>
      </c>
      <c r="M19" s="230">
        <f>G19*(1+L19/100)</f>
        <v>0</v>
      </c>
      <c r="N19" s="229">
        <v>0</v>
      </c>
      <c r="O19" s="229">
        <f>ROUND(E19*N19,2)</f>
        <v>0</v>
      </c>
      <c r="P19" s="229">
        <v>0</v>
      </c>
      <c r="Q19" s="229">
        <f>ROUND(E19*P19,2)</f>
        <v>0</v>
      </c>
      <c r="R19" s="230"/>
      <c r="S19" s="230" t="s">
        <v>207</v>
      </c>
      <c r="T19" s="230" t="s">
        <v>208</v>
      </c>
      <c r="U19" s="230">
        <v>1.0999999999999999E-2</v>
      </c>
      <c r="V19" s="230">
        <f>ROUND(E19*U19,2)</f>
        <v>0.72</v>
      </c>
      <c r="W19" s="230"/>
      <c r="X19" s="230" t="s">
        <v>209</v>
      </c>
      <c r="Y19" s="230" t="s">
        <v>210</v>
      </c>
      <c r="Z19" s="210"/>
      <c r="AA19" s="210"/>
      <c r="AB19" s="210"/>
      <c r="AC19" s="210"/>
      <c r="AD19" s="210"/>
      <c r="AE19" s="210"/>
      <c r="AF19" s="210"/>
      <c r="AG19" s="210" t="s">
        <v>211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27"/>
      <c r="B20" s="228"/>
      <c r="C20" s="257" t="s">
        <v>1126</v>
      </c>
      <c r="D20" s="232"/>
      <c r="E20" s="233">
        <v>4</v>
      </c>
      <c r="F20" s="230"/>
      <c r="G20" s="230"/>
      <c r="H20" s="230"/>
      <c r="I20" s="230"/>
      <c r="J20" s="230"/>
      <c r="K20" s="230"/>
      <c r="L20" s="230"/>
      <c r="M20" s="230"/>
      <c r="N20" s="229"/>
      <c r="O20" s="229"/>
      <c r="P20" s="229"/>
      <c r="Q20" s="229"/>
      <c r="R20" s="230"/>
      <c r="S20" s="230"/>
      <c r="T20" s="230"/>
      <c r="U20" s="230"/>
      <c r="V20" s="230"/>
      <c r="W20" s="230"/>
      <c r="X20" s="230"/>
      <c r="Y20" s="230"/>
      <c r="Z20" s="210"/>
      <c r="AA20" s="210"/>
      <c r="AB20" s="210"/>
      <c r="AC20" s="210"/>
      <c r="AD20" s="210"/>
      <c r="AE20" s="210"/>
      <c r="AF20" s="210"/>
      <c r="AG20" s="210" t="s">
        <v>213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3" x14ac:dyDescent="0.2">
      <c r="A21" s="227"/>
      <c r="B21" s="228"/>
      <c r="C21" s="257" t="s">
        <v>1127</v>
      </c>
      <c r="D21" s="232"/>
      <c r="E21" s="233">
        <v>61.244999999999997</v>
      </c>
      <c r="F21" s="230"/>
      <c r="G21" s="230"/>
      <c r="H21" s="230"/>
      <c r="I21" s="230"/>
      <c r="J21" s="230"/>
      <c r="K21" s="230"/>
      <c r="L21" s="230"/>
      <c r="M21" s="230"/>
      <c r="N21" s="229"/>
      <c r="O21" s="229"/>
      <c r="P21" s="229"/>
      <c r="Q21" s="229"/>
      <c r="R21" s="230"/>
      <c r="S21" s="230"/>
      <c r="T21" s="230"/>
      <c r="U21" s="230"/>
      <c r="V21" s="230"/>
      <c r="W21" s="230"/>
      <c r="X21" s="230"/>
      <c r="Y21" s="230"/>
      <c r="Z21" s="210"/>
      <c r="AA21" s="210"/>
      <c r="AB21" s="210"/>
      <c r="AC21" s="210"/>
      <c r="AD21" s="210"/>
      <c r="AE21" s="210"/>
      <c r="AF21" s="210"/>
      <c r="AG21" s="210" t="s">
        <v>213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49">
        <v>7</v>
      </c>
      <c r="B22" s="250" t="s">
        <v>1128</v>
      </c>
      <c r="C22" s="258" t="s">
        <v>1129</v>
      </c>
      <c r="D22" s="251" t="s">
        <v>206</v>
      </c>
      <c r="E22" s="252">
        <v>65.245000000000005</v>
      </c>
      <c r="F22" s="253"/>
      <c r="G22" s="254">
        <f>ROUND(E22*F22,2)</f>
        <v>0</v>
      </c>
      <c r="H22" s="231"/>
      <c r="I22" s="230">
        <f>ROUND(E22*H22,2)</f>
        <v>0</v>
      </c>
      <c r="J22" s="231"/>
      <c r="K22" s="230">
        <f>ROUND(E22*J22,2)</f>
        <v>0</v>
      </c>
      <c r="L22" s="230">
        <v>21</v>
      </c>
      <c r="M22" s="230">
        <f>G22*(1+L22/100)</f>
        <v>0</v>
      </c>
      <c r="N22" s="229">
        <v>0</v>
      </c>
      <c r="O22" s="229">
        <f>ROUND(E22*N22,2)</f>
        <v>0</v>
      </c>
      <c r="P22" s="229">
        <v>0</v>
      </c>
      <c r="Q22" s="229">
        <f>ROUND(E22*P22,2)</f>
        <v>0</v>
      </c>
      <c r="R22" s="230"/>
      <c r="S22" s="230" t="s">
        <v>207</v>
      </c>
      <c r="T22" s="230" t="s">
        <v>208</v>
      </c>
      <c r="U22" s="230">
        <v>0</v>
      </c>
      <c r="V22" s="230">
        <f>ROUND(E22*U22,2)</f>
        <v>0</v>
      </c>
      <c r="W22" s="230"/>
      <c r="X22" s="230" t="s">
        <v>209</v>
      </c>
      <c r="Y22" s="230" t="s">
        <v>210</v>
      </c>
      <c r="Z22" s="210"/>
      <c r="AA22" s="210"/>
      <c r="AB22" s="210"/>
      <c r="AC22" s="210"/>
      <c r="AD22" s="210"/>
      <c r="AE22" s="210"/>
      <c r="AF22" s="210"/>
      <c r="AG22" s="210" t="s">
        <v>211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x14ac:dyDescent="0.2">
      <c r="A23" s="236" t="s">
        <v>202</v>
      </c>
      <c r="B23" s="237" t="s">
        <v>97</v>
      </c>
      <c r="C23" s="255" t="s">
        <v>98</v>
      </c>
      <c r="D23" s="238"/>
      <c r="E23" s="239"/>
      <c r="F23" s="240"/>
      <c r="G23" s="241">
        <f>SUMIF(AG24:AG33,"&lt;&gt;NOR",G24:G33)</f>
        <v>0</v>
      </c>
      <c r="H23" s="235"/>
      <c r="I23" s="235">
        <f>SUM(I24:I33)</f>
        <v>0</v>
      </c>
      <c r="J23" s="235"/>
      <c r="K23" s="235">
        <f>SUM(K24:K33)</f>
        <v>0</v>
      </c>
      <c r="L23" s="235"/>
      <c r="M23" s="235">
        <f>SUM(M24:M33)</f>
        <v>0</v>
      </c>
      <c r="N23" s="234"/>
      <c r="O23" s="234">
        <f>SUM(O24:O33)</f>
        <v>162.92999999999998</v>
      </c>
      <c r="P23" s="234"/>
      <c r="Q23" s="234">
        <f>SUM(Q24:Q33)</f>
        <v>0</v>
      </c>
      <c r="R23" s="235"/>
      <c r="S23" s="235"/>
      <c r="T23" s="235"/>
      <c r="U23" s="235"/>
      <c r="V23" s="235">
        <f>SUM(V24:V33)</f>
        <v>120.15</v>
      </c>
      <c r="W23" s="235"/>
      <c r="X23" s="235"/>
      <c r="Y23" s="235"/>
      <c r="AG23" t="s">
        <v>203</v>
      </c>
    </row>
    <row r="24" spans="1:60" ht="22.5" outlineLevel="1" x14ac:dyDescent="0.2">
      <c r="A24" s="243">
        <v>8</v>
      </c>
      <c r="B24" s="244" t="s">
        <v>1130</v>
      </c>
      <c r="C24" s="256" t="s">
        <v>1131</v>
      </c>
      <c r="D24" s="245" t="s">
        <v>230</v>
      </c>
      <c r="E24" s="246">
        <v>156.1</v>
      </c>
      <c r="F24" s="247"/>
      <c r="G24" s="248">
        <f>ROUND(E24*F24,2)</f>
        <v>0</v>
      </c>
      <c r="H24" s="231"/>
      <c r="I24" s="230">
        <f>ROUND(E24*H24,2)</f>
        <v>0</v>
      </c>
      <c r="J24" s="231"/>
      <c r="K24" s="230">
        <f>ROUND(E24*J24,2)</f>
        <v>0</v>
      </c>
      <c r="L24" s="230">
        <v>21</v>
      </c>
      <c r="M24" s="230">
        <f>G24*(1+L24/100)</f>
        <v>0</v>
      </c>
      <c r="N24" s="229">
        <v>0.46</v>
      </c>
      <c r="O24" s="229">
        <f>ROUND(E24*N24,2)</f>
        <v>71.81</v>
      </c>
      <c r="P24" s="229">
        <v>0</v>
      </c>
      <c r="Q24" s="229">
        <f>ROUND(E24*P24,2)</f>
        <v>0</v>
      </c>
      <c r="R24" s="230"/>
      <c r="S24" s="230" t="s">
        <v>207</v>
      </c>
      <c r="T24" s="230" t="s">
        <v>208</v>
      </c>
      <c r="U24" s="230">
        <v>2.9000000000000001E-2</v>
      </c>
      <c r="V24" s="230">
        <f>ROUND(E24*U24,2)</f>
        <v>4.53</v>
      </c>
      <c r="W24" s="230"/>
      <c r="X24" s="230" t="s">
        <v>209</v>
      </c>
      <c r="Y24" s="230" t="s">
        <v>210</v>
      </c>
      <c r="Z24" s="210"/>
      <c r="AA24" s="210"/>
      <c r="AB24" s="210"/>
      <c r="AC24" s="210"/>
      <c r="AD24" s="210"/>
      <c r="AE24" s="210"/>
      <c r="AF24" s="210"/>
      <c r="AG24" s="210" t="s">
        <v>211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27"/>
      <c r="B25" s="228"/>
      <c r="C25" s="257" t="s">
        <v>1132</v>
      </c>
      <c r="D25" s="232"/>
      <c r="E25" s="233">
        <v>156.1</v>
      </c>
      <c r="F25" s="230"/>
      <c r="G25" s="230"/>
      <c r="H25" s="230"/>
      <c r="I25" s="230"/>
      <c r="J25" s="230"/>
      <c r="K25" s="230"/>
      <c r="L25" s="230"/>
      <c r="M25" s="230"/>
      <c r="N25" s="229"/>
      <c r="O25" s="229"/>
      <c r="P25" s="229"/>
      <c r="Q25" s="229"/>
      <c r="R25" s="230"/>
      <c r="S25" s="230"/>
      <c r="T25" s="230"/>
      <c r="U25" s="230"/>
      <c r="V25" s="230"/>
      <c r="W25" s="230"/>
      <c r="X25" s="230"/>
      <c r="Y25" s="230"/>
      <c r="Z25" s="210"/>
      <c r="AA25" s="210"/>
      <c r="AB25" s="210"/>
      <c r="AC25" s="210"/>
      <c r="AD25" s="210"/>
      <c r="AE25" s="210"/>
      <c r="AF25" s="210"/>
      <c r="AG25" s="210" t="s">
        <v>213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ht="22.5" outlineLevel="1" x14ac:dyDescent="0.2">
      <c r="A26" s="243">
        <v>9</v>
      </c>
      <c r="B26" s="244" t="s">
        <v>1133</v>
      </c>
      <c r="C26" s="256" t="s">
        <v>1134</v>
      </c>
      <c r="D26" s="245" t="s">
        <v>230</v>
      </c>
      <c r="E26" s="246">
        <v>156.1</v>
      </c>
      <c r="F26" s="247"/>
      <c r="G26" s="248">
        <f>ROUND(E26*F26,2)</f>
        <v>0</v>
      </c>
      <c r="H26" s="231"/>
      <c r="I26" s="230">
        <f>ROUND(E26*H26,2)</f>
        <v>0</v>
      </c>
      <c r="J26" s="231"/>
      <c r="K26" s="230">
        <f>ROUND(E26*J26,2)</f>
        <v>0</v>
      </c>
      <c r="L26" s="230">
        <v>21</v>
      </c>
      <c r="M26" s="230">
        <f>G26*(1+L26/100)</f>
        <v>0</v>
      </c>
      <c r="N26" s="229">
        <v>0.378</v>
      </c>
      <c r="O26" s="229">
        <f>ROUND(E26*N26,2)</f>
        <v>59.01</v>
      </c>
      <c r="P26" s="229">
        <v>0</v>
      </c>
      <c r="Q26" s="229">
        <f>ROUND(E26*P26,2)</f>
        <v>0</v>
      </c>
      <c r="R26" s="230"/>
      <c r="S26" s="230" t="s">
        <v>207</v>
      </c>
      <c r="T26" s="230" t="s">
        <v>208</v>
      </c>
      <c r="U26" s="230">
        <v>2.5999999999999999E-2</v>
      </c>
      <c r="V26" s="230">
        <f>ROUND(E26*U26,2)</f>
        <v>4.0599999999999996</v>
      </c>
      <c r="W26" s="230"/>
      <c r="X26" s="230" t="s">
        <v>209</v>
      </c>
      <c r="Y26" s="230" t="s">
        <v>210</v>
      </c>
      <c r="Z26" s="210"/>
      <c r="AA26" s="210"/>
      <c r="AB26" s="210"/>
      <c r="AC26" s="210"/>
      <c r="AD26" s="210"/>
      <c r="AE26" s="210"/>
      <c r="AF26" s="210"/>
      <c r="AG26" s="210" t="s">
        <v>211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2" x14ac:dyDescent="0.2">
      <c r="A27" s="227"/>
      <c r="B27" s="228"/>
      <c r="C27" s="257" t="s">
        <v>1132</v>
      </c>
      <c r="D27" s="232"/>
      <c r="E27" s="233">
        <v>156.1</v>
      </c>
      <c r="F27" s="230"/>
      <c r="G27" s="230"/>
      <c r="H27" s="230"/>
      <c r="I27" s="230"/>
      <c r="J27" s="230"/>
      <c r="K27" s="230"/>
      <c r="L27" s="230"/>
      <c r="M27" s="230"/>
      <c r="N27" s="229"/>
      <c r="O27" s="229"/>
      <c r="P27" s="229"/>
      <c r="Q27" s="229"/>
      <c r="R27" s="230"/>
      <c r="S27" s="230"/>
      <c r="T27" s="230"/>
      <c r="U27" s="230"/>
      <c r="V27" s="230"/>
      <c r="W27" s="230"/>
      <c r="X27" s="230"/>
      <c r="Y27" s="230"/>
      <c r="Z27" s="210"/>
      <c r="AA27" s="210"/>
      <c r="AB27" s="210"/>
      <c r="AC27" s="210"/>
      <c r="AD27" s="210"/>
      <c r="AE27" s="210"/>
      <c r="AF27" s="210"/>
      <c r="AG27" s="210" t="s">
        <v>213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43">
        <v>10</v>
      </c>
      <c r="B28" s="244" t="s">
        <v>1135</v>
      </c>
      <c r="C28" s="256" t="s">
        <v>1136</v>
      </c>
      <c r="D28" s="245" t="s">
        <v>230</v>
      </c>
      <c r="E28" s="246">
        <v>156.1</v>
      </c>
      <c r="F28" s="247"/>
      <c r="G28" s="248">
        <f>ROUND(E28*F28,2)</f>
        <v>0</v>
      </c>
      <c r="H28" s="231"/>
      <c r="I28" s="230">
        <f>ROUND(E28*H28,2)</f>
        <v>0</v>
      </c>
      <c r="J28" s="231"/>
      <c r="K28" s="230">
        <f>ROUND(E28*J28,2)</f>
        <v>0</v>
      </c>
      <c r="L28" s="230">
        <v>21</v>
      </c>
      <c r="M28" s="230">
        <f>G28*(1+L28/100)</f>
        <v>0</v>
      </c>
      <c r="N28" s="229">
        <v>7.3899999999999993E-2</v>
      </c>
      <c r="O28" s="229">
        <f>ROUND(E28*N28,2)</f>
        <v>11.54</v>
      </c>
      <c r="P28" s="229">
        <v>0</v>
      </c>
      <c r="Q28" s="229">
        <f>ROUND(E28*P28,2)</f>
        <v>0</v>
      </c>
      <c r="R28" s="230"/>
      <c r="S28" s="230" t="s">
        <v>207</v>
      </c>
      <c r="T28" s="230" t="s">
        <v>208</v>
      </c>
      <c r="U28" s="230">
        <v>0.45200000000000001</v>
      </c>
      <c r="V28" s="230">
        <f>ROUND(E28*U28,2)</f>
        <v>70.56</v>
      </c>
      <c r="W28" s="230"/>
      <c r="X28" s="230" t="s">
        <v>209</v>
      </c>
      <c r="Y28" s="230" t="s">
        <v>210</v>
      </c>
      <c r="Z28" s="210"/>
      <c r="AA28" s="210"/>
      <c r="AB28" s="210"/>
      <c r="AC28" s="210"/>
      <c r="AD28" s="210"/>
      <c r="AE28" s="210"/>
      <c r="AF28" s="210"/>
      <c r="AG28" s="210" t="s">
        <v>211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2" x14ac:dyDescent="0.2">
      <c r="A29" s="227"/>
      <c r="B29" s="228"/>
      <c r="C29" s="257" t="s">
        <v>1132</v>
      </c>
      <c r="D29" s="232"/>
      <c r="E29" s="233">
        <v>156.1</v>
      </c>
      <c r="F29" s="230"/>
      <c r="G29" s="230"/>
      <c r="H29" s="230"/>
      <c r="I29" s="230"/>
      <c r="J29" s="230"/>
      <c r="K29" s="230"/>
      <c r="L29" s="230"/>
      <c r="M29" s="230"/>
      <c r="N29" s="229"/>
      <c r="O29" s="229"/>
      <c r="P29" s="229"/>
      <c r="Q29" s="229"/>
      <c r="R29" s="230"/>
      <c r="S29" s="230"/>
      <c r="T29" s="230"/>
      <c r="U29" s="230"/>
      <c r="V29" s="230"/>
      <c r="W29" s="230"/>
      <c r="X29" s="230"/>
      <c r="Y29" s="230"/>
      <c r="Z29" s="210"/>
      <c r="AA29" s="210"/>
      <c r="AB29" s="210"/>
      <c r="AC29" s="210"/>
      <c r="AD29" s="210"/>
      <c r="AE29" s="210"/>
      <c r="AF29" s="210"/>
      <c r="AG29" s="210" t="s">
        <v>213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43">
        <v>11</v>
      </c>
      <c r="B30" s="244" t="s">
        <v>1137</v>
      </c>
      <c r="C30" s="256" t="s">
        <v>1138</v>
      </c>
      <c r="D30" s="245" t="s">
        <v>230</v>
      </c>
      <c r="E30" s="246">
        <v>159.22200000000001</v>
      </c>
      <c r="F30" s="247"/>
      <c r="G30" s="248">
        <f>ROUND(E30*F30,2)</f>
        <v>0</v>
      </c>
      <c r="H30" s="231"/>
      <c r="I30" s="230">
        <f>ROUND(E30*H30,2)</f>
        <v>0</v>
      </c>
      <c r="J30" s="231"/>
      <c r="K30" s="230">
        <f>ROUND(E30*J30,2)</f>
        <v>0</v>
      </c>
      <c r="L30" s="230">
        <v>21</v>
      </c>
      <c r="M30" s="230">
        <f>G30*(1+L30/100)</f>
        <v>0</v>
      </c>
      <c r="N30" s="229">
        <v>0.129</v>
      </c>
      <c r="O30" s="229">
        <f>ROUND(E30*N30,2)</f>
        <v>20.54</v>
      </c>
      <c r="P30" s="229">
        <v>0</v>
      </c>
      <c r="Q30" s="229">
        <f>ROUND(E30*P30,2)</f>
        <v>0</v>
      </c>
      <c r="R30" s="230" t="s">
        <v>415</v>
      </c>
      <c r="S30" s="230" t="s">
        <v>207</v>
      </c>
      <c r="T30" s="230" t="s">
        <v>208</v>
      </c>
      <c r="U30" s="230">
        <v>0</v>
      </c>
      <c r="V30" s="230">
        <f>ROUND(E30*U30,2)</f>
        <v>0</v>
      </c>
      <c r="W30" s="230"/>
      <c r="X30" s="230" t="s">
        <v>416</v>
      </c>
      <c r="Y30" s="230" t="s">
        <v>210</v>
      </c>
      <c r="Z30" s="210"/>
      <c r="AA30" s="210"/>
      <c r="AB30" s="210"/>
      <c r="AC30" s="210"/>
      <c r="AD30" s="210"/>
      <c r="AE30" s="210"/>
      <c r="AF30" s="210"/>
      <c r="AG30" s="210" t="s">
        <v>417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27"/>
      <c r="B31" s="228"/>
      <c r="C31" s="257" t="s">
        <v>1132</v>
      </c>
      <c r="D31" s="232"/>
      <c r="E31" s="233">
        <v>156.1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213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27"/>
      <c r="B32" s="228"/>
      <c r="C32" s="268" t="s">
        <v>1139</v>
      </c>
      <c r="D32" s="266"/>
      <c r="E32" s="267">
        <v>3.1219999999999999</v>
      </c>
      <c r="F32" s="230"/>
      <c r="G32" s="230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213</v>
      </c>
      <c r="AH32" s="210">
        <v>4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9">
        <v>12</v>
      </c>
      <c r="B33" s="250" t="s">
        <v>1140</v>
      </c>
      <c r="C33" s="258" t="s">
        <v>1141</v>
      </c>
      <c r="D33" s="251" t="s">
        <v>293</v>
      </c>
      <c r="E33" s="252">
        <v>100</v>
      </c>
      <c r="F33" s="253"/>
      <c r="G33" s="254">
        <f>ROUND(E33*F33,2)</f>
        <v>0</v>
      </c>
      <c r="H33" s="231"/>
      <c r="I33" s="230">
        <f>ROUND(E33*H33,2)</f>
        <v>0</v>
      </c>
      <c r="J33" s="231"/>
      <c r="K33" s="230">
        <f>ROUND(E33*J33,2)</f>
        <v>0</v>
      </c>
      <c r="L33" s="230">
        <v>21</v>
      </c>
      <c r="M33" s="230">
        <f>G33*(1+L33/100)</f>
        <v>0</v>
      </c>
      <c r="N33" s="229">
        <v>3.3E-4</v>
      </c>
      <c r="O33" s="229">
        <f>ROUND(E33*N33,2)</f>
        <v>0.03</v>
      </c>
      <c r="P33" s="229">
        <v>0</v>
      </c>
      <c r="Q33" s="229">
        <f>ROUND(E33*P33,2)</f>
        <v>0</v>
      </c>
      <c r="R33" s="230"/>
      <c r="S33" s="230" t="s">
        <v>207</v>
      </c>
      <c r="T33" s="230" t="s">
        <v>208</v>
      </c>
      <c r="U33" s="230">
        <v>0.41</v>
      </c>
      <c r="V33" s="230">
        <f>ROUND(E33*U33,2)</f>
        <v>41</v>
      </c>
      <c r="W33" s="230"/>
      <c r="X33" s="230" t="s">
        <v>209</v>
      </c>
      <c r="Y33" s="230" t="s">
        <v>210</v>
      </c>
      <c r="Z33" s="210"/>
      <c r="AA33" s="210"/>
      <c r="AB33" s="210"/>
      <c r="AC33" s="210"/>
      <c r="AD33" s="210"/>
      <c r="AE33" s="210"/>
      <c r="AF33" s="210"/>
      <c r="AG33" s="210" t="s">
        <v>211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x14ac:dyDescent="0.2">
      <c r="A34" s="236" t="s">
        <v>202</v>
      </c>
      <c r="B34" s="237" t="s">
        <v>109</v>
      </c>
      <c r="C34" s="255" t="s">
        <v>110</v>
      </c>
      <c r="D34" s="238"/>
      <c r="E34" s="239"/>
      <c r="F34" s="240"/>
      <c r="G34" s="241">
        <f>SUMIF(AG35:AG38,"&lt;&gt;NOR",G35:G38)</f>
        <v>0</v>
      </c>
      <c r="H34" s="235"/>
      <c r="I34" s="235">
        <f>SUM(I35:I38)</f>
        <v>0</v>
      </c>
      <c r="J34" s="235"/>
      <c r="K34" s="235">
        <f>SUM(K35:K38)</f>
        <v>0</v>
      </c>
      <c r="L34" s="235"/>
      <c r="M34" s="235">
        <f>SUM(M35:M38)</f>
        <v>0</v>
      </c>
      <c r="N34" s="234"/>
      <c r="O34" s="234">
        <f>SUM(O35:O38)</f>
        <v>7.95</v>
      </c>
      <c r="P34" s="234"/>
      <c r="Q34" s="234">
        <f>SUM(Q35:Q38)</f>
        <v>0</v>
      </c>
      <c r="R34" s="235"/>
      <c r="S34" s="235"/>
      <c r="T34" s="235"/>
      <c r="U34" s="235"/>
      <c r="V34" s="235">
        <f>SUM(V35:V38)</f>
        <v>39.200000000000003</v>
      </c>
      <c r="W34" s="235"/>
      <c r="X34" s="235"/>
      <c r="Y34" s="235"/>
      <c r="AG34" t="s">
        <v>203</v>
      </c>
    </row>
    <row r="35" spans="1:60" outlineLevel="1" x14ac:dyDescent="0.2">
      <c r="A35" s="249">
        <v>13</v>
      </c>
      <c r="B35" s="250" t="s">
        <v>1142</v>
      </c>
      <c r="C35" s="258" t="s">
        <v>1143</v>
      </c>
      <c r="D35" s="251" t="s">
        <v>293</v>
      </c>
      <c r="E35" s="252">
        <v>10.7</v>
      </c>
      <c r="F35" s="253"/>
      <c r="G35" s="254">
        <f>ROUND(E35*F35,2)</f>
        <v>0</v>
      </c>
      <c r="H35" s="231"/>
      <c r="I35" s="230">
        <f>ROUND(E35*H35,2)</f>
        <v>0</v>
      </c>
      <c r="J35" s="231"/>
      <c r="K35" s="230">
        <f>ROUND(E35*J35,2)</f>
        <v>0</v>
      </c>
      <c r="L35" s="230">
        <v>21</v>
      </c>
      <c r="M35" s="230">
        <f>G35*(1+L35/100)</f>
        <v>0</v>
      </c>
      <c r="N35" s="229">
        <v>0.188</v>
      </c>
      <c r="O35" s="229">
        <f>ROUND(E35*N35,2)</f>
        <v>2.0099999999999998</v>
      </c>
      <c r="P35" s="229">
        <v>0</v>
      </c>
      <c r="Q35" s="229">
        <f>ROUND(E35*P35,2)</f>
        <v>0</v>
      </c>
      <c r="R35" s="230"/>
      <c r="S35" s="230" t="s">
        <v>207</v>
      </c>
      <c r="T35" s="230" t="s">
        <v>208</v>
      </c>
      <c r="U35" s="230">
        <v>0.27200000000000002</v>
      </c>
      <c r="V35" s="230">
        <f>ROUND(E35*U35,2)</f>
        <v>2.91</v>
      </c>
      <c r="W35" s="230"/>
      <c r="X35" s="230" t="s">
        <v>209</v>
      </c>
      <c r="Y35" s="230" t="s">
        <v>210</v>
      </c>
      <c r="Z35" s="210"/>
      <c r="AA35" s="210"/>
      <c r="AB35" s="210"/>
      <c r="AC35" s="210"/>
      <c r="AD35" s="210"/>
      <c r="AE35" s="210"/>
      <c r="AF35" s="210"/>
      <c r="AG35" s="210" t="s">
        <v>211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49">
        <v>14</v>
      </c>
      <c r="B36" s="250" t="s">
        <v>1144</v>
      </c>
      <c r="C36" s="258" t="s">
        <v>1145</v>
      </c>
      <c r="D36" s="251" t="s">
        <v>260</v>
      </c>
      <c r="E36" s="252">
        <v>11</v>
      </c>
      <c r="F36" s="253"/>
      <c r="G36" s="254">
        <f>ROUND(E36*F36,2)</f>
        <v>0</v>
      </c>
      <c r="H36" s="231"/>
      <c r="I36" s="230">
        <f>ROUND(E36*H36,2)</f>
        <v>0</v>
      </c>
      <c r="J36" s="231"/>
      <c r="K36" s="230">
        <f>ROUND(E36*J36,2)</f>
        <v>0</v>
      </c>
      <c r="L36" s="230">
        <v>21</v>
      </c>
      <c r="M36" s="230">
        <f>G36*(1+L36/100)</f>
        <v>0</v>
      </c>
      <c r="N36" s="229">
        <v>5.1999999999999998E-2</v>
      </c>
      <c r="O36" s="229">
        <f>ROUND(E36*N36,2)</f>
        <v>0.56999999999999995</v>
      </c>
      <c r="P36" s="229">
        <v>0</v>
      </c>
      <c r="Q36" s="229">
        <f>ROUND(E36*P36,2)</f>
        <v>0</v>
      </c>
      <c r="R36" s="230" t="s">
        <v>415</v>
      </c>
      <c r="S36" s="230" t="s">
        <v>207</v>
      </c>
      <c r="T36" s="230" t="s">
        <v>208</v>
      </c>
      <c r="U36" s="230">
        <v>0</v>
      </c>
      <c r="V36" s="230">
        <f>ROUND(E36*U36,2)</f>
        <v>0</v>
      </c>
      <c r="W36" s="230"/>
      <c r="X36" s="230" t="s">
        <v>416</v>
      </c>
      <c r="Y36" s="230" t="s">
        <v>210</v>
      </c>
      <c r="Z36" s="210"/>
      <c r="AA36" s="210"/>
      <c r="AB36" s="210"/>
      <c r="AC36" s="210"/>
      <c r="AD36" s="210"/>
      <c r="AE36" s="210"/>
      <c r="AF36" s="210"/>
      <c r="AG36" s="210" t="s">
        <v>417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49">
        <v>15</v>
      </c>
      <c r="B37" s="250" t="s">
        <v>1146</v>
      </c>
      <c r="C37" s="258" t="s">
        <v>1147</v>
      </c>
      <c r="D37" s="251" t="s">
        <v>293</v>
      </c>
      <c r="E37" s="252">
        <v>17.7</v>
      </c>
      <c r="F37" s="253"/>
      <c r="G37" s="254">
        <f>ROUND(E37*F37,2)</f>
        <v>0</v>
      </c>
      <c r="H37" s="231"/>
      <c r="I37" s="230">
        <f>ROUND(E37*H37,2)</f>
        <v>0</v>
      </c>
      <c r="J37" s="231"/>
      <c r="K37" s="230">
        <f>ROUND(E37*J37,2)</f>
        <v>0</v>
      </c>
      <c r="L37" s="230">
        <v>21</v>
      </c>
      <c r="M37" s="230">
        <f>G37*(1+L37/100)</f>
        <v>0</v>
      </c>
      <c r="N37" s="229">
        <v>0.1925</v>
      </c>
      <c r="O37" s="229">
        <f>ROUND(E37*N37,2)</f>
        <v>3.41</v>
      </c>
      <c r="P37" s="229">
        <v>0</v>
      </c>
      <c r="Q37" s="229">
        <f>ROUND(E37*P37,2)</f>
        <v>0</v>
      </c>
      <c r="R37" s="230"/>
      <c r="S37" s="230" t="s">
        <v>207</v>
      </c>
      <c r="T37" s="230" t="s">
        <v>208</v>
      </c>
      <c r="U37" s="230">
        <v>2.0499999999999998</v>
      </c>
      <c r="V37" s="230">
        <f>ROUND(E37*U37,2)</f>
        <v>36.29</v>
      </c>
      <c r="W37" s="230"/>
      <c r="X37" s="230" t="s">
        <v>209</v>
      </c>
      <c r="Y37" s="230" t="s">
        <v>210</v>
      </c>
      <c r="Z37" s="210"/>
      <c r="AA37" s="210"/>
      <c r="AB37" s="210"/>
      <c r="AC37" s="210"/>
      <c r="AD37" s="210"/>
      <c r="AE37" s="210"/>
      <c r="AF37" s="210"/>
      <c r="AG37" s="210" t="s">
        <v>211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49">
        <v>16</v>
      </c>
      <c r="B38" s="250" t="s">
        <v>1148</v>
      </c>
      <c r="C38" s="258" t="s">
        <v>1149</v>
      </c>
      <c r="D38" s="251" t="s">
        <v>260</v>
      </c>
      <c r="E38" s="252">
        <v>163</v>
      </c>
      <c r="F38" s="253"/>
      <c r="G38" s="254">
        <f>ROUND(E38*F38,2)</f>
        <v>0</v>
      </c>
      <c r="H38" s="231"/>
      <c r="I38" s="230">
        <f>ROUND(E38*H38,2)</f>
        <v>0</v>
      </c>
      <c r="J38" s="231"/>
      <c r="K38" s="230">
        <f>ROUND(E38*J38,2)</f>
        <v>0</v>
      </c>
      <c r="L38" s="230">
        <v>21</v>
      </c>
      <c r="M38" s="230">
        <f>G38*(1+L38/100)</f>
        <v>0</v>
      </c>
      <c r="N38" s="229">
        <v>1.2E-2</v>
      </c>
      <c r="O38" s="229">
        <f>ROUND(E38*N38,2)</f>
        <v>1.96</v>
      </c>
      <c r="P38" s="229">
        <v>0</v>
      </c>
      <c r="Q38" s="229">
        <f>ROUND(E38*P38,2)</f>
        <v>0</v>
      </c>
      <c r="R38" s="230" t="s">
        <v>415</v>
      </c>
      <c r="S38" s="230" t="s">
        <v>207</v>
      </c>
      <c r="T38" s="230" t="s">
        <v>208</v>
      </c>
      <c r="U38" s="230">
        <v>0</v>
      </c>
      <c r="V38" s="230">
        <f>ROUND(E38*U38,2)</f>
        <v>0</v>
      </c>
      <c r="W38" s="230"/>
      <c r="X38" s="230" t="s">
        <v>416</v>
      </c>
      <c r="Y38" s="230" t="s">
        <v>210</v>
      </c>
      <c r="Z38" s="210"/>
      <c r="AA38" s="210"/>
      <c r="AB38" s="210"/>
      <c r="AC38" s="210"/>
      <c r="AD38" s="210"/>
      <c r="AE38" s="210"/>
      <c r="AF38" s="210"/>
      <c r="AG38" s="210" t="s">
        <v>417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236" t="s">
        <v>202</v>
      </c>
      <c r="B39" s="237" t="s">
        <v>111</v>
      </c>
      <c r="C39" s="255" t="s">
        <v>112</v>
      </c>
      <c r="D39" s="238"/>
      <c r="E39" s="239"/>
      <c r="F39" s="240"/>
      <c r="G39" s="241">
        <f>SUMIF(AG40:AG40,"&lt;&gt;NOR",G40:G40)</f>
        <v>0</v>
      </c>
      <c r="H39" s="235"/>
      <c r="I39" s="235">
        <f>SUM(I40:I40)</f>
        <v>0</v>
      </c>
      <c r="J39" s="235"/>
      <c r="K39" s="235">
        <f>SUM(K40:K40)</f>
        <v>0</v>
      </c>
      <c r="L39" s="235"/>
      <c r="M39" s="235">
        <f>SUM(M40:M40)</f>
        <v>0</v>
      </c>
      <c r="N39" s="234"/>
      <c r="O39" s="234">
        <f>SUM(O40:O40)</f>
        <v>0</v>
      </c>
      <c r="P39" s="234"/>
      <c r="Q39" s="234">
        <f>SUM(Q40:Q40)</f>
        <v>0</v>
      </c>
      <c r="R39" s="235"/>
      <c r="S39" s="235"/>
      <c r="T39" s="235"/>
      <c r="U39" s="235"/>
      <c r="V39" s="235">
        <f>SUM(V40:V40)</f>
        <v>0.31</v>
      </c>
      <c r="W39" s="235"/>
      <c r="X39" s="235"/>
      <c r="Y39" s="235"/>
      <c r="AG39" t="s">
        <v>203</v>
      </c>
    </row>
    <row r="40" spans="1:60" ht="22.5" outlineLevel="1" x14ac:dyDescent="0.2">
      <c r="A40" s="249">
        <v>17</v>
      </c>
      <c r="B40" s="250" t="s">
        <v>1150</v>
      </c>
      <c r="C40" s="258" t="s">
        <v>1151</v>
      </c>
      <c r="D40" s="251" t="s">
        <v>230</v>
      </c>
      <c r="E40" s="252">
        <v>156.1</v>
      </c>
      <c r="F40" s="253"/>
      <c r="G40" s="254">
        <f>ROUND(E40*F40,2)</f>
        <v>0</v>
      </c>
      <c r="H40" s="231"/>
      <c r="I40" s="230">
        <f>ROUND(E40*H40,2)</f>
        <v>0</v>
      </c>
      <c r="J40" s="231"/>
      <c r="K40" s="230">
        <f>ROUND(E40*J40,2)</f>
        <v>0</v>
      </c>
      <c r="L40" s="230">
        <v>21</v>
      </c>
      <c r="M40" s="230">
        <f>G40*(1+L40/100)</f>
        <v>0</v>
      </c>
      <c r="N40" s="229">
        <v>0</v>
      </c>
      <c r="O40" s="229">
        <f>ROUND(E40*N40,2)</f>
        <v>0</v>
      </c>
      <c r="P40" s="229">
        <v>0</v>
      </c>
      <c r="Q40" s="229">
        <f>ROUND(E40*P40,2)</f>
        <v>0</v>
      </c>
      <c r="R40" s="230"/>
      <c r="S40" s="230" t="s">
        <v>207</v>
      </c>
      <c r="T40" s="230" t="s">
        <v>208</v>
      </c>
      <c r="U40" s="230">
        <v>2E-3</v>
      </c>
      <c r="V40" s="230">
        <f>ROUND(E40*U40,2)</f>
        <v>0.31</v>
      </c>
      <c r="W40" s="230"/>
      <c r="X40" s="230" t="s">
        <v>209</v>
      </c>
      <c r="Y40" s="230" t="s">
        <v>210</v>
      </c>
      <c r="Z40" s="210"/>
      <c r="AA40" s="210"/>
      <c r="AB40" s="210"/>
      <c r="AC40" s="210"/>
      <c r="AD40" s="210"/>
      <c r="AE40" s="210"/>
      <c r="AF40" s="210"/>
      <c r="AG40" s="210" t="s">
        <v>211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x14ac:dyDescent="0.2">
      <c r="A41" s="236" t="s">
        <v>202</v>
      </c>
      <c r="B41" s="237" t="s">
        <v>121</v>
      </c>
      <c r="C41" s="255" t="s">
        <v>122</v>
      </c>
      <c r="D41" s="238"/>
      <c r="E41" s="239"/>
      <c r="F41" s="240"/>
      <c r="G41" s="241">
        <f>SUMIF(AG42:AG42,"&lt;&gt;NOR",G42:G42)</f>
        <v>0</v>
      </c>
      <c r="H41" s="235"/>
      <c r="I41" s="235">
        <f>SUM(I42:I42)</f>
        <v>0</v>
      </c>
      <c r="J41" s="235"/>
      <c r="K41" s="235">
        <f>SUM(K42:K42)</f>
        <v>0</v>
      </c>
      <c r="L41" s="235"/>
      <c r="M41" s="235">
        <f>SUM(M42:M42)</f>
        <v>0</v>
      </c>
      <c r="N41" s="234"/>
      <c r="O41" s="234">
        <f>SUM(O42:O42)</f>
        <v>0</v>
      </c>
      <c r="P41" s="234"/>
      <c r="Q41" s="234">
        <f>SUM(Q42:Q42)</f>
        <v>0</v>
      </c>
      <c r="R41" s="235"/>
      <c r="S41" s="235"/>
      <c r="T41" s="235"/>
      <c r="U41" s="235"/>
      <c r="V41" s="235">
        <f>SUM(V42:V42)</f>
        <v>66.64</v>
      </c>
      <c r="W41" s="235"/>
      <c r="X41" s="235"/>
      <c r="Y41" s="235"/>
      <c r="AG41" t="s">
        <v>203</v>
      </c>
    </row>
    <row r="42" spans="1:60" outlineLevel="1" x14ac:dyDescent="0.2">
      <c r="A42" s="249">
        <v>18</v>
      </c>
      <c r="B42" s="250" t="s">
        <v>1152</v>
      </c>
      <c r="C42" s="258" t="s">
        <v>1153</v>
      </c>
      <c r="D42" s="251" t="s">
        <v>337</v>
      </c>
      <c r="E42" s="252">
        <v>170.86707999999999</v>
      </c>
      <c r="F42" s="253"/>
      <c r="G42" s="254">
        <f>ROUND(E42*F42,2)</f>
        <v>0</v>
      </c>
      <c r="H42" s="231"/>
      <c r="I42" s="230">
        <f>ROUND(E42*H42,2)</f>
        <v>0</v>
      </c>
      <c r="J42" s="231"/>
      <c r="K42" s="230">
        <f>ROUND(E42*J42,2)</f>
        <v>0</v>
      </c>
      <c r="L42" s="230">
        <v>21</v>
      </c>
      <c r="M42" s="230">
        <f>G42*(1+L42/100)</f>
        <v>0</v>
      </c>
      <c r="N42" s="229">
        <v>0</v>
      </c>
      <c r="O42" s="229">
        <f>ROUND(E42*N42,2)</f>
        <v>0</v>
      </c>
      <c r="P42" s="229">
        <v>0</v>
      </c>
      <c r="Q42" s="229">
        <f>ROUND(E42*P42,2)</f>
        <v>0</v>
      </c>
      <c r="R42" s="230"/>
      <c r="S42" s="230" t="s">
        <v>207</v>
      </c>
      <c r="T42" s="230" t="s">
        <v>208</v>
      </c>
      <c r="U42" s="230">
        <v>0.39</v>
      </c>
      <c r="V42" s="230">
        <f>ROUND(E42*U42,2)</f>
        <v>66.64</v>
      </c>
      <c r="W42" s="230"/>
      <c r="X42" s="230" t="s">
        <v>787</v>
      </c>
      <c r="Y42" s="230" t="s">
        <v>210</v>
      </c>
      <c r="Z42" s="210"/>
      <c r="AA42" s="210"/>
      <c r="AB42" s="210"/>
      <c r="AC42" s="210"/>
      <c r="AD42" s="210"/>
      <c r="AE42" s="210"/>
      <c r="AF42" s="210"/>
      <c r="AG42" s="210" t="s">
        <v>788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x14ac:dyDescent="0.2">
      <c r="A43" s="236" t="s">
        <v>202</v>
      </c>
      <c r="B43" s="237" t="s">
        <v>171</v>
      </c>
      <c r="C43" s="255" t="s">
        <v>172</v>
      </c>
      <c r="D43" s="238"/>
      <c r="E43" s="239"/>
      <c r="F43" s="240"/>
      <c r="G43" s="241">
        <f>SUMIF(AG44:AG47,"&lt;&gt;NOR",G44:G47)</f>
        <v>0</v>
      </c>
      <c r="H43" s="235"/>
      <c r="I43" s="235">
        <f>SUM(I44:I47)</f>
        <v>0</v>
      </c>
      <c r="J43" s="235"/>
      <c r="K43" s="235">
        <f>SUM(K44:K47)</f>
        <v>0</v>
      </c>
      <c r="L43" s="235"/>
      <c r="M43" s="235">
        <f>SUM(M44:M47)</f>
        <v>0</v>
      </c>
      <c r="N43" s="234"/>
      <c r="O43" s="234">
        <f>SUM(O44:O47)</f>
        <v>0</v>
      </c>
      <c r="P43" s="234"/>
      <c r="Q43" s="234">
        <f>SUM(Q44:Q47)</f>
        <v>0</v>
      </c>
      <c r="R43" s="235"/>
      <c r="S43" s="235"/>
      <c r="T43" s="235"/>
      <c r="U43" s="235"/>
      <c r="V43" s="235">
        <f>SUM(V44:V47)</f>
        <v>4.95</v>
      </c>
      <c r="W43" s="235"/>
      <c r="X43" s="235"/>
      <c r="Y43" s="235"/>
      <c r="AG43" t="s">
        <v>203</v>
      </c>
    </row>
    <row r="44" spans="1:60" outlineLevel="1" x14ac:dyDescent="0.2">
      <c r="A44" s="249">
        <v>19</v>
      </c>
      <c r="B44" s="250" t="s">
        <v>1154</v>
      </c>
      <c r="C44" s="258" t="s">
        <v>1155</v>
      </c>
      <c r="D44" s="251" t="s">
        <v>337</v>
      </c>
      <c r="E44" s="252">
        <v>7.2</v>
      </c>
      <c r="F44" s="253"/>
      <c r="G44" s="254">
        <f>ROUND(E44*F44,2)</f>
        <v>0</v>
      </c>
      <c r="H44" s="231"/>
      <c r="I44" s="230">
        <f>ROUND(E44*H44,2)</f>
        <v>0</v>
      </c>
      <c r="J44" s="231"/>
      <c r="K44" s="230">
        <f>ROUND(E44*J44,2)</f>
        <v>0</v>
      </c>
      <c r="L44" s="230">
        <v>21</v>
      </c>
      <c r="M44" s="230">
        <f>G44*(1+L44/100)</f>
        <v>0</v>
      </c>
      <c r="N44" s="229">
        <v>0</v>
      </c>
      <c r="O44" s="229">
        <f>ROUND(E44*N44,2)</f>
        <v>0</v>
      </c>
      <c r="P44" s="229">
        <v>0</v>
      </c>
      <c r="Q44" s="229">
        <f>ROUND(E44*P44,2)</f>
        <v>0</v>
      </c>
      <c r="R44" s="230"/>
      <c r="S44" s="230" t="s">
        <v>207</v>
      </c>
      <c r="T44" s="230" t="s">
        <v>208</v>
      </c>
      <c r="U44" s="230">
        <v>0.68799999999999994</v>
      </c>
      <c r="V44" s="230">
        <f>ROUND(E44*U44,2)</f>
        <v>4.95</v>
      </c>
      <c r="W44" s="230"/>
      <c r="X44" s="230" t="s">
        <v>338</v>
      </c>
      <c r="Y44" s="230" t="s">
        <v>210</v>
      </c>
      <c r="Z44" s="210"/>
      <c r="AA44" s="210"/>
      <c r="AB44" s="210"/>
      <c r="AC44" s="210"/>
      <c r="AD44" s="210"/>
      <c r="AE44" s="210"/>
      <c r="AF44" s="210"/>
      <c r="AG44" s="210" t="s">
        <v>339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3">
        <v>20</v>
      </c>
      <c r="B45" s="244" t="s">
        <v>1156</v>
      </c>
      <c r="C45" s="256" t="s">
        <v>1157</v>
      </c>
      <c r="D45" s="245" t="s">
        <v>337</v>
      </c>
      <c r="E45" s="246">
        <v>28.8</v>
      </c>
      <c r="F45" s="247"/>
      <c r="G45" s="248">
        <f>ROUND(E45*F45,2)</f>
        <v>0</v>
      </c>
      <c r="H45" s="231"/>
      <c r="I45" s="230">
        <f>ROUND(E45*H45,2)</f>
        <v>0</v>
      </c>
      <c r="J45" s="231"/>
      <c r="K45" s="230">
        <f>ROUND(E45*J45,2)</f>
        <v>0</v>
      </c>
      <c r="L45" s="230">
        <v>21</v>
      </c>
      <c r="M45" s="230">
        <f>G45*(1+L45/100)</f>
        <v>0</v>
      </c>
      <c r="N45" s="229">
        <v>0</v>
      </c>
      <c r="O45" s="229">
        <f>ROUND(E45*N45,2)</f>
        <v>0</v>
      </c>
      <c r="P45" s="229">
        <v>0</v>
      </c>
      <c r="Q45" s="229">
        <f>ROUND(E45*P45,2)</f>
        <v>0</v>
      </c>
      <c r="R45" s="230"/>
      <c r="S45" s="230" t="s">
        <v>207</v>
      </c>
      <c r="T45" s="230" t="s">
        <v>208</v>
      </c>
      <c r="U45" s="230">
        <v>0</v>
      </c>
      <c r="V45" s="230">
        <f>ROUND(E45*U45,2)</f>
        <v>0</v>
      </c>
      <c r="W45" s="230"/>
      <c r="X45" s="230" t="s">
        <v>209</v>
      </c>
      <c r="Y45" s="230" t="s">
        <v>210</v>
      </c>
      <c r="Z45" s="210"/>
      <c r="AA45" s="210"/>
      <c r="AB45" s="210"/>
      <c r="AC45" s="210"/>
      <c r="AD45" s="210"/>
      <c r="AE45" s="210"/>
      <c r="AF45" s="210"/>
      <c r="AG45" s="210" t="s">
        <v>211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2" x14ac:dyDescent="0.2">
      <c r="A46" s="227"/>
      <c r="B46" s="228"/>
      <c r="C46" s="257" t="s">
        <v>1158</v>
      </c>
      <c r="D46" s="232"/>
      <c r="E46" s="233">
        <v>28.8</v>
      </c>
      <c r="F46" s="230"/>
      <c r="G46" s="230"/>
      <c r="H46" s="230"/>
      <c r="I46" s="230"/>
      <c r="J46" s="230"/>
      <c r="K46" s="230"/>
      <c r="L46" s="230"/>
      <c r="M46" s="230"/>
      <c r="N46" s="229"/>
      <c r="O46" s="229"/>
      <c r="P46" s="229"/>
      <c r="Q46" s="229"/>
      <c r="R46" s="230"/>
      <c r="S46" s="230"/>
      <c r="T46" s="230"/>
      <c r="U46" s="230"/>
      <c r="V46" s="230"/>
      <c r="W46" s="230"/>
      <c r="X46" s="230"/>
      <c r="Y46" s="230"/>
      <c r="Z46" s="210"/>
      <c r="AA46" s="210"/>
      <c r="AB46" s="210"/>
      <c r="AC46" s="210"/>
      <c r="AD46" s="210"/>
      <c r="AE46" s="210"/>
      <c r="AF46" s="210"/>
      <c r="AG46" s="210" t="s">
        <v>213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49">
        <v>21</v>
      </c>
      <c r="B47" s="250" t="s">
        <v>1159</v>
      </c>
      <c r="C47" s="258" t="s">
        <v>1160</v>
      </c>
      <c r="D47" s="251" t="s">
        <v>337</v>
      </c>
      <c r="E47" s="252">
        <v>7.2</v>
      </c>
      <c r="F47" s="253"/>
      <c r="G47" s="254">
        <f>ROUND(E47*F47,2)</f>
        <v>0</v>
      </c>
      <c r="H47" s="231"/>
      <c r="I47" s="230">
        <f>ROUND(E47*H47,2)</f>
        <v>0</v>
      </c>
      <c r="J47" s="231"/>
      <c r="K47" s="230">
        <f>ROUND(E47*J47,2)</f>
        <v>0</v>
      </c>
      <c r="L47" s="230">
        <v>21</v>
      </c>
      <c r="M47" s="230">
        <f>G47*(1+L47/100)</f>
        <v>0</v>
      </c>
      <c r="N47" s="229">
        <v>0</v>
      </c>
      <c r="O47" s="229">
        <f>ROUND(E47*N47,2)</f>
        <v>0</v>
      </c>
      <c r="P47" s="229">
        <v>0</v>
      </c>
      <c r="Q47" s="229">
        <f>ROUND(E47*P47,2)</f>
        <v>0</v>
      </c>
      <c r="R47" s="230"/>
      <c r="S47" s="230" t="s">
        <v>1161</v>
      </c>
      <c r="T47" s="230" t="s">
        <v>1161</v>
      </c>
      <c r="U47" s="230">
        <v>0</v>
      </c>
      <c r="V47" s="230">
        <f>ROUND(E47*U47,2)</f>
        <v>0</v>
      </c>
      <c r="W47" s="230"/>
      <c r="X47" s="230" t="s">
        <v>209</v>
      </c>
      <c r="Y47" s="230" t="s">
        <v>210</v>
      </c>
      <c r="Z47" s="210"/>
      <c r="AA47" s="210"/>
      <c r="AB47" s="210"/>
      <c r="AC47" s="210"/>
      <c r="AD47" s="210"/>
      <c r="AE47" s="210"/>
      <c r="AF47" s="210"/>
      <c r="AG47" s="210" t="s">
        <v>211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x14ac:dyDescent="0.2">
      <c r="A48" s="236" t="s">
        <v>202</v>
      </c>
      <c r="B48" s="237" t="s">
        <v>107</v>
      </c>
      <c r="C48" s="255" t="s">
        <v>108</v>
      </c>
      <c r="D48" s="238"/>
      <c r="E48" s="239"/>
      <c r="F48" s="240"/>
      <c r="G48" s="241">
        <f>SUMIF(AG49:AG50,"&lt;&gt;NOR",G49:G50)</f>
        <v>0</v>
      </c>
      <c r="H48" s="235"/>
      <c r="I48" s="235">
        <f>SUM(I49:I50)</f>
        <v>0</v>
      </c>
      <c r="J48" s="235"/>
      <c r="K48" s="235">
        <f>SUM(K49:K50)</f>
        <v>0</v>
      </c>
      <c r="L48" s="235"/>
      <c r="M48" s="235">
        <f>SUM(M49:M50)</f>
        <v>0</v>
      </c>
      <c r="N48" s="234"/>
      <c r="O48" s="234">
        <f>SUM(O49:O50)</f>
        <v>0.69</v>
      </c>
      <c r="P48" s="234"/>
      <c r="Q48" s="234">
        <f>SUM(Q49:Q50)</f>
        <v>0</v>
      </c>
      <c r="R48" s="235"/>
      <c r="S48" s="235"/>
      <c r="T48" s="235"/>
      <c r="U48" s="235"/>
      <c r="V48" s="235">
        <f>SUM(V49:V50)</f>
        <v>0</v>
      </c>
      <c r="W48" s="235"/>
      <c r="X48" s="235"/>
      <c r="Y48" s="235"/>
      <c r="AG48" t="s">
        <v>203</v>
      </c>
    </row>
    <row r="49" spans="1:60" ht="22.5" outlineLevel="1" x14ac:dyDescent="0.2">
      <c r="A49" s="243">
        <v>22</v>
      </c>
      <c r="B49" s="244" t="s">
        <v>1162</v>
      </c>
      <c r="C49" s="256" t="s">
        <v>1163</v>
      </c>
      <c r="D49" s="245" t="s">
        <v>1164</v>
      </c>
      <c r="E49" s="246">
        <v>0.14899999999999999</v>
      </c>
      <c r="F49" s="247"/>
      <c r="G49" s="248">
        <f>ROUND(E49*F49,2)</f>
        <v>0</v>
      </c>
      <c r="H49" s="231"/>
      <c r="I49" s="230">
        <f>ROUND(E49*H49,2)</f>
        <v>0</v>
      </c>
      <c r="J49" s="231"/>
      <c r="K49" s="230">
        <f>ROUND(E49*J49,2)</f>
        <v>0</v>
      </c>
      <c r="L49" s="230">
        <v>21</v>
      </c>
      <c r="M49" s="230">
        <f>G49*(1+L49/100)</f>
        <v>0</v>
      </c>
      <c r="N49" s="229">
        <v>4.6270199999999999</v>
      </c>
      <c r="O49" s="229">
        <f>ROUND(E49*N49,2)</f>
        <v>0.69</v>
      </c>
      <c r="P49" s="229">
        <v>0</v>
      </c>
      <c r="Q49" s="229">
        <f>ROUND(E49*P49,2)</f>
        <v>0</v>
      </c>
      <c r="R49" s="230"/>
      <c r="S49" s="230" t="s">
        <v>207</v>
      </c>
      <c r="T49" s="230" t="s">
        <v>208</v>
      </c>
      <c r="U49" s="230">
        <v>0</v>
      </c>
      <c r="V49" s="230">
        <f>ROUND(E49*U49,2)</f>
        <v>0</v>
      </c>
      <c r="W49" s="230"/>
      <c r="X49" s="230" t="s">
        <v>465</v>
      </c>
      <c r="Y49" s="230" t="s">
        <v>210</v>
      </c>
      <c r="Z49" s="210"/>
      <c r="AA49" s="210"/>
      <c r="AB49" s="210"/>
      <c r="AC49" s="210"/>
      <c r="AD49" s="210"/>
      <c r="AE49" s="210"/>
      <c r="AF49" s="210"/>
      <c r="AG49" s="210" t="s">
        <v>466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2" x14ac:dyDescent="0.2">
      <c r="A50" s="227"/>
      <c r="B50" s="228"/>
      <c r="C50" s="257" t="s">
        <v>1165</v>
      </c>
      <c r="D50" s="232"/>
      <c r="E50" s="233">
        <v>0.14899999999999999</v>
      </c>
      <c r="F50" s="230"/>
      <c r="G50" s="230"/>
      <c r="H50" s="230"/>
      <c r="I50" s="230"/>
      <c r="J50" s="230"/>
      <c r="K50" s="230"/>
      <c r="L50" s="230"/>
      <c r="M50" s="230"/>
      <c r="N50" s="229"/>
      <c r="O50" s="229"/>
      <c r="P50" s="229"/>
      <c r="Q50" s="229"/>
      <c r="R50" s="230"/>
      <c r="S50" s="230"/>
      <c r="T50" s="230"/>
      <c r="U50" s="230"/>
      <c r="V50" s="230"/>
      <c r="W50" s="230"/>
      <c r="X50" s="230"/>
      <c r="Y50" s="230"/>
      <c r="Z50" s="210"/>
      <c r="AA50" s="210"/>
      <c r="AB50" s="210"/>
      <c r="AC50" s="210"/>
      <c r="AD50" s="210"/>
      <c r="AE50" s="210"/>
      <c r="AF50" s="210"/>
      <c r="AG50" s="210" t="s">
        <v>213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x14ac:dyDescent="0.2">
      <c r="A51" s="3"/>
      <c r="B51" s="4"/>
      <c r="C51" s="259"/>
      <c r="D51" s="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AE51">
        <v>12</v>
      </c>
      <c r="AF51">
        <v>21</v>
      </c>
      <c r="AG51" t="s">
        <v>188</v>
      </c>
    </row>
    <row r="52" spans="1:60" x14ac:dyDescent="0.2">
      <c r="A52" s="213"/>
      <c r="B52" s="214" t="s">
        <v>31</v>
      </c>
      <c r="C52" s="260"/>
      <c r="D52" s="215"/>
      <c r="E52" s="216"/>
      <c r="F52" s="216"/>
      <c r="G52" s="242">
        <f>G8+G23+G34+G39+G41+G43+G48</f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AE52">
        <f>SUMIF(L7:L50,AE51,G7:G50)</f>
        <v>0</v>
      </c>
      <c r="AF52">
        <f>SUMIF(L7:L50,AF51,G7:G50)</f>
        <v>0</v>
      </c>
      <c r="AG52" t="s">
        <v>354</v>
      </c>
    </row>
    <row r="53" spans="1:60" x14ac:dyDescent="0.2">
      <c r="A53" s="3"/>
      <c r="B53" s="4"/>
      <c r="C53" s="259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60" x14ac:dyDescent="0.2">
      <c r="A54" s="3"/>
      <c r="B54" s="4"/>
      <c r="C54" s="259"/>
      <c r="D54" s="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60" x14ac:dyDescent="0.2">
      <c r="A55" s="217" t="s">
        <v>355</v>
      </c>
      <c r="B55" s="217"/>
      <c r="C55" s="261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60" x14ac:dyDescent="0.2">
      <c r="A56" s="218"/>
      <c r="B56" s="219"/>
      <c r="C56" s="262"/>
      <c r="D56" s="219"/>
      <c r="E56" s="219"/>
      <c r="F56" s="219"/>
      <c r="G56" s="22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AG56" t="s">
        <v>356</v>
      </c>
    </row>
    <row r="57" spans="1:60" x14ac:dyDescent="0.2">
      <c r="A57" s="221"/>
      <c r="B57" s="222"/>
      <c r="C57" s="263"/>
      <c r="D57" s="222"/>
      <c r="E57" s="222"/>
      <c r="F57" s="222"/>
      <c r="G57" s="22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60" x14ac:dyDescent="0.2">
      <c r="A58" s="221"/>
      <c r="B58" s="222"/>
      <c r="C58" s="263"/>
      <c r="D58" s="222"/>
      <c r="E58" s="222"/>
      <c r="F58" s="222"/>
      <c r="G58" s="22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60" x14ac:dyDescent="0.2">
      <c r="A59" s="221"/>
      <c r="B59" s="222"/>
      <c r="C59" s="263"/>
      <c r="D59" s="222"/>
      <c r="E59" s="222"/>
      <c r="F59" s="222"/>
      <c r="G59" s="22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60" x14ac:dyDescent="0.2">
      <c r="A60" s="224"/>
      <c r="B60" s="225"/>
      <c r="C60" s="264"/>
      <c r="D60" s="225"/>
      <c r="E60" s="225"/>
      <c r="F60" s="225"/>
      <c r="G60" s="22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60" x14ac:dyDescent="0.2">
      <c r="A61" s="3"/>
      <c r="B61" s="4"/>
      <c r="C61" s="259"/>
      <c r="D61" s="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60" x14ac:dyDescent="0.2">
      <c r="C62" s="265"/>
      <c r="D62" s="10"/>
      <c r="AG62" t="s">
        <v>357</v>
      </c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vitq5lw6zCa1orhbJx64MqjVXJXNw8rKW01ddCKg3ta8X8Gp6YnGUxs2ZJILu+w4y9JEj55Doa6QOizxoq6C5Q==" saltValue="dLrVEPlQ+ayFh+LyZa+LUA==" spinCount="100000" sheet="1" formatRows="0"/>
  <mergeCells count="6">
    <mergeCell ref="A1:G1"/>
    <mergeCell ref="C2:G2"/>
    <mergeCell ref="C3:G3"/>
    <mergeCell ref="C4:G4"/>
    <mergeCell ref="A55:C55"/>
    <mergeCell ref="A56:G6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D7ED-7967-4E7D-8675-F9B5D15603C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176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177</v>
      </c>
    </row>
    <row r="3" spans="1:60" ht="24.95" customHeight="1" x14ac:dyDescent="0.2">
      <c r="A3" s="196" t="s">
        <v>9</v>
      </c>
      <c r="B3" s="49" t="s">
        <v>49</v>
      </c>
      <c r="C3" s="199" t="s">
        <v>53</v>
      </c>
      <c r="D3" s="197"/>
      <c r="E3" s="197"/>
      <c r="F3" s="197"/>
      <c r="G3" s="198"/>
      <c r="AC3" s="174" t="s">
        <v>177</v>
      </c>
      <c r="AG3" t="s">
        <v>178</v>
      </c>
    </row>
    <row r="4" spans="1:60" ht="24.95" customHeight="1" x14ac:dyDescent="0.2">
      <c r="A4" s="200" t="s">
        <v>10</v>
      </c>
      <c r="B4" s="201" t="s">
        <v>46</v>
      </c>
      <c r="C4" s="202" t="s">
        <v>54</v>
      </c>
      <c r="D4" s="203"/>
      <c r="E4" s="203"/>
      <c r="F4" s="203"/>
      <c r="G4" s="204"/>
      <c r="AG4" t="s">
        <v>179</v>
      </c>
    </row>
    <row r="5" spans="1:60" x14ac:dyDescent="0.2">
      <c r="D5" s="10"/>
    </row>
    <row r="6" spans="1:60" ht="38.25" x14ac:dyDescent="0.2">
      <c r="A6" s="206" t="s">
        <v>180</v>
      </c>
      <c r="B6" s="208" t="s">
        <v>181</v>
      </c>
      <c r="C6" s="208" t="s">
        <v>182</v>
      </c>
      <c r="D6" s="207" t="s">
        <v>183</v>
      </c>
      <c r="E6" s="206" t="s">
        <v>184</v>
      </c>
      <c r="F6" s="205" t="s">
        <v>185</v>
      </c>
      <c r="G6" s="206" t="s">
        <v>31</v>
      </c>
      <c r="H6" s="209" t="s">
        <v>32</v>
      </c>
      <c r="I6" s="209" t="s">
        <v>186</v>
      </c>
      <c r="J6" s="209" t="s">
        <v>33</v>
      </c>
      <c r="K6" s="209" t="s">
        <v>187</v>
      </c>
      <c r="L6" s="209" t="s">
        <v>188</v>
      </c>
      <c r="M6" s="209" t="s">
        <v>189</v>
      </c>
      <c r="N6" s="209" t="s">
        <v>190</v>
      </c>
      <c r="O6" s="209" t="s">
        <v>191</v>
      </c>
      <c r="P6" s="209" t="s">
        <v>192</v>
      </c>
      <c r="Q6" s="209" t="s">
        <v>193</v>
      </c>
      <c r="R6" s="209" t="s">
        <v>194</v>
      </c>
      <c r="S6" s="209" t="s">
        <v>195</v>
      </c>
      <c r="T6" s="209" t="s">
        <v>196</v>
      </c>
      <c r="U6" s="209" t="s">
        <v>197</v>
      </c>
      <c r="V6" s="209" t="s">
        <v>198</v>
      </c>
      <c r="W6" s="209" t="s">
        <v>199</v>
      </c>
      <c r="X6" s="209" t="s">
        <v>200</v>
      </c>
      <c r="Y6" s="209" t="s">
        <v>201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202</v>
      </c>
      <c r="B8" s="237" t="s">
        <v>85</v>
      </c>
      <c r="C8" s="255" t="s">
        <v>86</v>
      </c>
      <c r="D8" s="238"/>
      <c r="E8" s="239"/>
      <c r="F8" s="240"/>
      <c r="G8" s="241">
        <f>SUMIF(AG9:AG33,"&lt;&gt;NOR",G9:G33)</f>
        <v>0</v>
      </c>
      <c r="H8" s="235"/>
      <c r="I8" s="235">
        <f>SUM(I9:I33)</f>
        <v>0</v>
      </c>
      <c r="J8" s="235"/>
      <c r="K8" s="235">
        <f>SUM(K9:K33)</f>
        <v>0</v>
      </c>
      <c r="L8" s="235"/>
      <c r="M8" s="235">
        <f>SUM(M9:M33)</f>
        <v>0</v>
      </c>
      <c r="N8" s="234"/>
      <c r="O8" s="234">
        <f>SUM(O9:O33)</f>
        <v>106.69</v>
      </c>
      <c r="P8" s="234"/>
      <c r="Q8" s="234">
        <f>SUM(Q9:Q33)</f>
        <v>0</v>
      </c>
      <c r="R8" s="235"/>
      <c r="S8" s="235"/>
      <c r="T8" s="235"/>
      <c r="U8" s="235"/>
      <c r="V8" s="235">
        <f>SUM(V9:V33)</f>
        <v>141.66</v>
      </c>
      <c r="W8" s="235"/>
      <c r="X8" s="235"/>
      <c r="Y8" s="235"/>
      <c r="AG8" t="s">
        <v>203</v>
      </c>
    </row>
    <row r="9" spans="1:60" ht="22.5" outlineLevel="1" x14ac:dyDescent="0.2">
      <c r="A9" s="243">
        <v>1</v>
      </c>
      <c r="B9" s="244" t="s">
        <v>1166</v>
      </c>
      <c r="C9" s="256" t="s">
        <v>1167</v>
      </c>
      <c r="D9" s="245" t="s">
        <v>206</v>
      </c>
      <c r="E9" s="246">
        <v>95.4</v>
      </c>
      <c r="F9" s="247"/>
      <c r="G9" s="248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</v>
      </c>
      <c r="Q9" s="229">
        <f>ROUND(E9*P9,2)</f>
        <v>0</v>
      </c>
      <c r="R9" s="230"/>
      <c r="S9" s="230" t="s">
        <v>207</v>
      </c>
      <c r="T9" s="230" t="s">
        <v>208</v>
      </c>
      <c r="U9" s="230">
        <v>0.23</v>
      </c>
      <c r="V9" s="230">
        <f>ROUND(E9*U9,2)</f>
        <v>21.94</v>
      </c>
      <c r="W9" s="230"/>
      <c r="X9" s="230" t="s">
        <v>209</v>
      </c>
      <c r="Y9" s="230" t="s">
        <v>210</v>
      </c>
      <c r="Z9" s="210"/>
      <c r="AA9" s="210"/>
      <c r="AB9" s="210"/>
      <c r="AC9" s="210"/>
      <c r="AD9" s="210"/>
      <c r="AE9" s="210"/>
      <c r="AF9" s="210"/>
      <c r="AG9" s="210" t="s">
        <v>211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57" t="s">
        <v>1168</v>
      </c>
      <c r="D10" s="232"/>
      <c r="E10" s="233">
        <v>13.8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213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3" x14ac:dyDescent="0.2">
      <c r="A11" s="227"/>
      <c r="B11" s="228"/>
      <c r="C11" s="257" t="s">
        <v>1169</v>
      </c>
      <c r="D11" s="232"/>
      <c r="E11" s="233">
        <v>75.599999999999994</v>
      </c>
      <c r="F11" s="230"/>
      <c r="G11" s="230"/>
      <c r="H11" s="230"/>
      <c r="I11" s="230"/>
      <c r="J11" s="230"/>
      <c r="K11" s="230"/>
      <c r="L11" s="230"/>
      <c r="M11" s="230"/>
      <c r="N11" s="229"/>
      <c r="O11" s="229"/>
      <c r="P11" s="229"/>
      <c r="Q11" s="229"/>
      <c r="R11" s="230"/>
      <c r="S11" s="230"/>
      <c r="T11" s="230"/>
      <c r="U11" s="230"/>
      <c r="V11" s="230"/>
      <c r="W11" s="230"/>
      <c r="X11" s="230"/>
      <c r="Y11" s="230"/>
      <c r="Z11" s="210"/>
      <c r="AA11" s="210"/>
      <c r="AB11" s="210"/>
      <c r="AC11" s="210"/>
      <c r="AD11" s="210"/>
      <c r="AE11" s="210"/>
      <c r="AF11" s="210"/>
      <c r="AG11" s="210" t="s">
        <v>213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3" x14ac:dyDescent="0.2">
      <c r="A12" s="227"/>
      <c r="B12" s="228"/>
      <c r="C12" s="257" t="s">
        <v>1170</v>
      </c>
      <c r="D12" s="232"/>
      <c r="E12" s="233">
        <v>6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213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3">
        <v>2</v>
      </c>
      <c r="B13" s="244" t="s">
        <v>1171</v>
      </c>
      <c r="C13" s="256" t="s">
        <v>1172</v>
      </c>
      <c r="D13" s="245" t="s">
        <v>206</v>
      </c>
      <c r="E13" s="246">
        <v>19.079999999999998</v>
      </c>
      <c r="F13" s="247"/>
      <c r="G13" s="248">
        <f>ROUND(E13*F13,2)</f>
        <v>0</v>
      </c>
      <c r="H13" s="231"/>
      <c r="I13" s="230">
        <f>ROUND(E13*H13,2)</f>
        <v>0</v>
      </c>
      <c r="J13" s="231"/>
      <c r="K13" s="230">
        <f>ROUND(E13*J13,2)</f>
        <v>0</v>
      </c>
      <c r="L13" s="230">
        <v>21</v>
      </c>
      <c r="M13" s="230">
        <f>G13*(1+L13/100)</f>
        <v>0</v>
      </c>
      <c r="N13" s="229">
        <v>0</v>
      </c>
      <c r="O13" s="229">
        <f>ROUND(E13*N13,2)</f>
        <v>0</v>
      </c>
      <c r="P13" s="229">
        <v>0</v>
      </c>
      <c r="Q13" s="229">
        <f>ROUND(E13*P13,2)</f>
        <v>0</v>
      </c>
      <c r="R13" s="230"/>
      <c r="S13" s="230" t="s">
        <v>207</v>
      </c>
      <c r="T13" s="230" t="s">
        <v>208</v>
      </c>
      <c r="U13" s="230">
        <v>0.38979999999999998</v>
      </c>
      <c r="V13" s="230">
        <f>ROUND(E13*U13,2)</f>
        <v>7.44</v>
      </c>
      <c r="W13" s="230"/>
      <c r="X13" s="230" t="s">
        <v>209</v>
      </c>
      <c r="Y13" s="230" t="s">
        <v>210</v>
      </c>
      <c r="Z13" s="210"/>
      <c r="AA13" s="210"/>
      <c r="AB13" s="210"/>
      <c r="AC13" s="210"/>
      <c r="AD13" s="210"/>
      <c r="AE13" s="210"/>
      <c r="AF13" s="210"/>
      <c r="AG13" s="210" t="s">
        <v>211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57" t="s">
        <v>1173</v>
      </c>
      <c r="D14" s="232"/>
      <c r="E14" s="233">
        <v>19.079999999999998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213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1" x14ac:dyDescent="0.2">
      <c r="A15" s="243">
        <v>3</v>
      </c>
      <c r="B15" s="244" t="s">
        <v>396</v>
      </c>
      <c r="C15" s="256" t="s">
        <v>397</v>
      </c>
      <c r="D15" s="245" t="s">
        <v>206</v>
      </c>
      <c r="E15" s="246">
        <v>34.5</v>
      </c>
      <c r="F15" s="247"/>
      <c r="G15" s="248">
        <f>ROUND(E15*F15,2)</f>
        <v>0</v>
      </c>
      <c r="H15" s="231"/>
      <c r="I15" s="230">
        <f>ROUND(E15*H15,2)</f>
        <v>0</v>
      </c>
      <c r="J15" s="231"/>
      <c r="K15" s="230">
        <f>ROUND(E15*J15,2)</f>
        <v>0</v>
      </c>
      <c r="L15" s="230">
        <v>21</v>
      </c>
      <c r="M15" s="230">
        <f>G15*(1+L15/100)</f>
        <v>0</v>
      </c>
      <c r="N15" s="229">
        <v>0</v>
      </c>
      <c r="O15" s="229">
        <f>ROUND(E15*N15,2)</f>
        <v>0</v>
      </c>
      <c r="P15" s="229">
        <v>0</v>
      </c>
      <c r="Q15" s="229">
        <f>ROUND(E15*P15,2)</f>
        <v>0</v>
      </c>
      <c r="R15" s="230"/>
      <c r="S15" s="230" t="s">
        <v>207</v>
      </c>
      <c r="T15" s="230" t="s">
        <v>208</v>
      </c>
      <c r="U15" s="230">
        <v>1.0999999999999999E-2</v>
      </c>
      <c r="V15" s="230">
        <f>ROUND(E15*U15,2)</f>
        <v>0.38</v>
      </c>
      <c r="W15" s="230"/>
      <c r="X15" s="230" t="s">
        <v>209</v>
      </c>
      <c r="Y15" s="230" t="s">
        <v>210</v>
      </c>
      <c r="Z15" s="210"/>
      <c r="AA15" s="210"/>
      <c r="AB15" s="210"/>
      <c r="AC15" s="210"/>
      <c r="AD15" s="210"/>
      <c r="AE15" s="210"/>
      <c r="AF15" s="210"/>
      <c r="AG15" s="210" t="s">
        <v>211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27"/>
      <c r="B16" s="228"/>
      <c r="C16" s="257" t="s">
        <v>1174</v>
      </c>
      <c r="D16" s="232"/>
      <c r="E16" s="233"/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213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3" x14ac:dyDescent="0.2">
      <c r="A17" s="227"/>
      <c r="B17" s="228"/>
      <c r="C17" s="257" t="s">
        <v>1175</v>
      </c>
      <c r="D17" s="232"/>
      <c r="E17" s="233">
        <v>6.9</v>
      </c>
      <c r="F17" s="230"/>
      <c r="G17" s="230"/>
      <c r="H17" s="230"/>
      <c r="I17" s="230"/>
      <c r="J17" s="230"/>
      <c r="K17" s="230"/>
      <c r="L17" s="230"/>
      <c r="M17" s="230"/>
      <c r="N17" s="229"/>
      <c r="O17" s="229"/>
      <c r="P17" s="229"/>
      <c r="Q17" s="229"/>
      <c r="R17" s="230"/>
      <c r="S17" s="230"/>
      <c r="T17" s="230"/>
      <c r="U17" s="230"/>
      <c r="V17" s="230"/>
      <c r="W17" s="230"/>
      <c r="X17" s="230"/>
      <c r="Y17" s="230"/>
      <c r="Z17" s="210"/>
      <c r="AA17" s="210"/>
      <c r="AB17" s="210"/>
      <c r="AC17" s="210"/>
      <c r="AD17" s="210"/>
      <c r="AE17" s="210"/>
      <c r="AF17" s="210"/>
      <c r="AG17" s="210" t="s">
        <v>213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3" x14ac:dyDescent="0.2">
      <c r="A18" s="227"/>
      <c r="B18" s="228"/>
      <c r="C18" s="257" t="s">
        <v>1176</v>
      </c>
      <c r="D18" s="232"/>
      <c r="E18" s="233">
        <v>25.2</v>
      </c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213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3" x14ac:dyDescent="0.2">
      <c r="A19" s="227"/>
      <c r="B19" s="228"/>
      <c r="C19" s="257" t="s">
        <v>1177</v>
      </c>
      <c r="D19" s="232"/>
      <c r="E19" s="233">
        <v>2.4</v>
      </c>
      <c r="F19" s="230"/>
      <c r="G19" s="230"/>
      <c r="H19" s="230"/>
      <c r="I19" s="230"/>
      <c r="J19" s="230"/>
      <c r="K19" s="230"/>
      <c r="L19" s="230"/>
      <c r="M19" s="230"/>
      <c r="N19" s="229"/>
      <c r="O19" s="229"/>
      <c r="P19" s="229"/>
      <c r="Q19" s="229"/>
      <c r="R19" s="230"/>
      <c r="S19" s="230"/>
      <c r="T19" s="230"/>
      <c r="U19" s="230"/>
      <c r="V19" s="230"/>
      <c r="W19" s="230"/>
      <c r="X19" s="230"/>
      <c r="Y19" s="230"/>
      <c r="Z19" s="210"/>
      <c r="AA19" s="210"/>
      <c r="AB19" s="210"/>
      <c r="AC19" s="210"/>
      <c r="AD19" s="210"/>
      <c r="AE19" s="210"/>
      <c r="AF19" s="210"/>
      <c r="AG19" s="210" t="s">
        <v>213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22.5" outlineLevel="1" x14ac:dyDescent="0.2">
      <c r="A20" s="243">
        <v>4</v>
      </c>
      <c r="B20" s="244" t="s">
        <v>405</v>
      </c>
      <c r="C20" s="256" t="s">
        <v>406</v>
      </c>
      <c r="D20" s="245" t="s">
        <v>206</v>
      </c>
      <c r="E20" s="246">
        <v>34.5</v>
      </c>
      <c r="F20" s="247"/>
      <c r="G20" s="248">
        <f>ROUND(E20*F20,2)</f>
        <v>0</v>
      </c>
      <c r="H20" s="231"/>
      <c r="I20" s="230">
        <f>ROUND(E20*H20,2)</f>
        <v>0</v>
      </c>
      <c r="J20" s="231"/>
      <c r="K20" s="230">
        <f>ROUND(E20*J20,2)</f>
        <v>0</v>
      </c>
      <c r="L20" s="230">
        <v>21</v>
      </c>
      <c r="M20" s="230">
        <f>G20*(1+L20/100)</f>
        <v>0</v>
      </c>
      <c r="N20" s="229">
        <v>0</v>
      </c>
      <c r="O20" s="229">
        <f>ROUND(E20*N20,2)</f>
        <v>0</v>
      </c>
      <c r="P20" s="229">
        <v>0</v>
      </c>
      <c r="Q20" s="229">
        <f>ROUND(E20*P20,2)</f>
        <v>0</v>
      </c>
      <c r="R20" s="230"/>
      <c r="S20" s="230" t="s">
        <v>207</v>
      </c>
      <c r="T20" s="230" t="s">
        <v>208</v>
      </c>
      <c r="U20" s="230">
        <v>0</v>
      </c>
      <c r="V20" s="230">
        <f>ROUND(E20*U20,2)</f>
        <v>0</v>
      </c>
      <c r="W20" s="230"/>
      <c r="X20" s="230" t="s">
        <v>209</v>
      </c>
      <c r="Y20" s="230" t="s">
        <v>210</v>
      </c>
      <c r="Z20" s="210"/>
      <c r="AA20" s="210"/>
      <c r="AB20" s="210"/>
      <c r="AC20" s="210"/>
      <c r="AD20" s="210"/>
      <c r="AE20" s="210"/>
      <c r="AF20" s="210"/>
      <c r="AG20" s="210" t="s">
        <v>211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27"/>
      <c r="B21" s="228"/>
      <c r="C21" s="257" t="s">
        <v>1175</v>
      </c>
      <c r="D21" s="232"/>
      <c r="E21" s="233">
        <v>6.9</v>
      </c>
      <c r="F21" s="230"/>
      <c r="G21" s="230"/>
      <c r="H21" s="230"/>
      <c r="I21" s="230"/>
      <c r="J21" s="230"/>
      <c r="K21" s="230"/>
      <c r="L21" s="230"/>
      <c r="M21" s="230"/>
      <c r="N21" s="229"/>
      <c r="O21" s="229"/>
      <c r="P21" s="229"/>
      <c r="Q21" s="229"/>
      <c r="R21" s="230"/>
      <c r="S21" s="230"/>
      <c r="T21" s="230"/>
      <c r="U21" s="230"/>
      <c r="V21" s="230"/>
      <c r="W21" s="230"/>
      <c r="X21" s="230"/>
      <c r="Y21" s="230"/>
      <c r="Z21" s="210"/>
      <c r="AA21" s="210"/>
      <c r="AB21" s="210"/>
      <c r="AC21" s="210"/>
      <c r="AD21" s="210"/>
      <c r="AE21" s="210"/>
      <c r="AF21" s="210"/>
      <c r="AG21" s="210" t="s">
        <v>213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27"/>
      <c r="B22" s="228"/>
      <c r="C22" s="257" t="s">
        <v>1176</v>
      </c>
      <c r="D22" s="232"/>
      <c r="E22" s="233">
        <v>25.2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30"/>
      <c r="Z22" s="210"/>
      <c r="AA22" s="210"/>
      <c r="AB22" s="210"/>
      <c r="AC22" s="210"/>
      <c r="AD22" s="210"/>
      <c r="AE22" s="210"/>
      <c r="AF22" s="210"/>
      <c r="AG22" s="210" t="s">
        <v>213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3" x14ac:dyDescent="0.2">
      <c r="A23" s="227"/>
      <c r="B23" s="228"/>
      <c r="C23" s="257" t="s">
        <v>1177</v>
      </c>
      <c r="D23" s="232"/>
      <c r="E23" s="233">
        <v>2.4</v>
      </c>
      <c r="F23" s="230"/>
      <c r="G23" s="230"/>
      <c r="H23" s="230"/>
      <c r="I23" s="230"/>
      <c r="J23" s="230"/>
      <c r="K23" s="230"/>
      <c r="L23" s="230"/>
      <c r="M23" s="230"/>
      <c r="N23" s="229"/>
      <c r="O23" s="229"/>
      <c r="P23" s="229"/>
      <c r="Q23" s="229"/>
      <c r="R23" s="230"/>
      <c r="S23" s="230"/>
      <c r="T23" s="230"/>
      <c r="U23" s="230"/>
      <c r="V23" s="230"/>
      <c r="W23" s="230"/>
      <c r="X23" s="230"/>
      <c r="Y23" s="230"/>
      <c r="Z23" s="210"/>
      <c r="AA23" s="210"/>
      <c r="AB23" s="210"/>
      <c r="AC23" s="210"/>
      <c r="AD23" s="210"/>
      <c r="AE23" s="210"/>
      <c r="AF23" s="210"/>
      <c r="AG23" s="210" t="s">
        <v>213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22.5" outlineLevel="1" x14ac:dyDescent="0.2">
      <c r="A24" s="243">
        <v>5</v>
      </c>
      <c r="B24" s="244" t="s">
        <v>1178</v>
      </c>
      <c r="C24" s="256" t="s">
        <v>1179</v>
      </c>
      <c r="D24" s="245" t="s">
        <v>206</v>
      </c>
      <c r="E24" s="246">
        <v>62.76</v>
      </c>
      <c r="F24" s="247"/>
      <c r="G24" s="248">
        <f>ROUND(E24*F24,2)</f>
        <v>0</v>
      </c>
      <c r="H24" s="231"/>
      <c r="I24" s="230">
        <f>ROUND(E24*H24,2)</f>
        <v>0</v>
      </c>
      <c r="J24" s="231"/>
      <c r="K24" s="230">
        <f>ROUND(E24*J24,2)</f>
        <v>0</v>
      </c>
      <c r="L24" s="230">
        <v>21</v>
      </c>
      <c r="M24" s="230">
        <f>G24*(1+L24/100)</f>
        <v>0</v>
      </c>
      <c r="N24" s="229">
        <v>1.7</v>
      </c>
      <c r="O24" s="229">
        <f>ROUND(E24*N24,2)</f>
        <v>106.69</v>
      </c>
      <c r="P24" s="229">
        <v>0</v>
      </c>
      <c r="Q24" s="229">
        <f>ROUND(E24*P24,2)</f>
        <v>0</v>
      </c>
      <c r="R24" s="230"/>
      <c r="S24" s="230" t="s">
        <v>207</v>
      </c>
      <c r="T24" s="230" t="s">
        <v>208</v>
      </c>
      <c r="U24" s="230">
        <v>1.587</v>
      </c>
      <c r="V24" s="230">
        <f>ROUND(E24*U24,2)</f>
        <v>99.6</v>
      </c>
      <c r="W24" s="230"/>
      <c r="X24" s="230" t="s">
        <v>209</v>
      </c>
      <c r="Y24" s="230" t="s">
        <v>210</v>
      </c>
      <c r="Z24" s="210"/>
      <c r="AA24" s="210"/>
      <c r="AB24" s="210"/>
      <c r="AC24" s="210"/>
      <c r="AD24" s="210"/>
      <c r="AE24" s="210"/>
      <c r="AF24" s="210"/>
      <c r="AG24" s="210" t="s">
        <v>211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27"/>
      <c r="B25" s="228"/>
      <c r="C25" s="257" t="s">
        <v>1174</v>
      </c>
      <c r="D25" s="232"/>
      <c r="E25" s="233"/>
      <c r="F25" s="230"/>
      <c r="G25" s="230"/>
      <c r="H25" s="230"/>
      <c r="I25" s="230"/>
      <c r="J25" s="230"/>
      <c r="K25" s="230"/>
      <c r="L25" s="230"/>
      <c r="M25" s="230"/>
      <c r="N25" s="229"/>
      <c r="O25" s="229"/>
      <c r="P25" s="229"/>
      <c r="Q25" s="229"/>
      <c r="R25" s="230"/>
      <c r="S25" s="230"/>
      <c r="T25" s="230"/>
      <c r="U25" s="230"/>
      <c r="V25" s="230"/>
      <c r="W25" s="230"/>
      <c r="X25" s="230"/>
      <c r="Y25" s="230"/>
      <c r="Z25" s="210"/>
      <c r="AA25" s="210"/>
      <c r="AB25" s="210"/>
      <c r="AC25" s="210"/>
      <c r="AD25" s="210"/>
      <c r="AE25" s="210"/>
      <c r="AF25" s="210"/>
      <c r="AG25" s="210" t="s">
        <v>213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3" x14ac:dyDescent="0.2">
      <c r="A26" s="227"/>
      <c r="B26" s="228"/>
      <c r="C26" s="257" t="s">
        <v>1180</v>
      </c>
      <c r="D26" s="232"/>
      <c r="E26" s="233">
        <v>5.52</v>
      </c>
      <c r="F26" s="230"/>
      <c r="G26" s="230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30"/>
      <c r="Z26" s="210"/>
      <c r="AA26" s="210"/>
      <c r="AB26" s="210"/>
      <c r="AC26" s="210"/>
      <c r="AD26" s="210"/>
      <c r="AE26" s="210"/>
      <c r="AF26" s="210"/>
      <c r="AG26" s="210" t="s">
        <v>213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3" x14ac:dyDescent="0.2">
      <c r="A27" s="227"/>
      <c r="B27" s="228"/>
      <c r="C27" s="257" t="s">
        <v>1181</v>
      </c>
      <c r="D27" s="232"/>
      <c r="E27" s="233">
        <v>55.44</v>
      </c>
      <c r="F27" s="230"/>
      <c r="G27" s="230"/>
      <c r="H27" s="230"/>
      <c r="I27" s="230"/>
      <c r="J27" s="230"/>
      <c r="K27" s="230"/>
      <c r="L27" s="230"/>
      <c r="M27" s="230"/>
      <c r="N27" s="229"/>
      <c r="O27" s="229"/>
      <c r="P27" s="229"/>
      <c r="Q27" s="229"/>
      <c r="R27" s="230"/>
      <c r="S27" s="230"/>
      <c r="T27" s="230"/>
      <c r="U27" s="230"/>
      <c r="V27" s="230"/>
      <c r="W27" s="230"/>
      <c r="X27" s="230"/>
      <c r="Y27" s="230"/>
      <c r="Z27" s="210"/>
      <c r="AA27" s="210"/>
      <c r="AB27" s="210"/>
      <c r="AC27" s="210"/>
      <c r="AD27" s="210"/>
      <c r="AE27" s="210"/>
      <c r="AF27" s="210"/>
      <c r="AG27" s="210" t="s">
        <v>213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3" x14ac:dyDescent="0.2">
      <c r="A28" s="227"/>
      <c r="B28" s="228"/>
      <c r="C28" s="257" t="s">
        <v>1182</v>
      </c>
      <c r="D28" s="232"/>
      <c r="E28" s="233">
        <v>1.8</v>
      </c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213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43">
        <v>6</v>
      </c>
      <c r="B29" s="244" t="s">
        <v>407</v>
      </c>
      <c r="C29" s="256" t="s">
        <v>408</v>
      </c>
      <c r="D29" s="245" t="s">
        <v>206</v>
      </c>
      <c r="E29" s="246">
        <v>60.9</v>
      </c>
      <c r="F29" s="247"/>
      <c r="G29" s="248">
        <f>ROUND(E29*F29,2)</f>
        <v>0</v>
      </c>
      <c r="H29" s="231"/>
      <c r="I29" s="230">
        <f>ROUND(E29*H29,2)</f>
        <v>0</v>
      </c>
      <c r="J29" s="231"/>
      <c r="K29" s="230">
        <f>ROUND(E29*J29,2)</f>
        <v>0</v>
      </c>
      <c r="L29" s="230">
        <v>21</v>
      </c>
      <c r="M29" s="230">
        <f>G29*(1+L29/100)</f>
        <v>0</v>
      </c>
      <c r="N29" s="229">
        <v>0</v>
      </c>
      <c r="O29" s="229">
        <f>ROUND(E29*N29,2)</f>
        <v>0</v>
      </c>
      <c r="P29" s="229">
        <v>0</v>
      </c>
      <c r="Q29" s="229">
        <f>ROUND(E29*P29,2)</f>
        <v>0</v>
      </c>
      <c r="R29" s="230"/>
      <c r="S29" s="230" t="s">
        <v>207</v>
      </c>
      <c r="T29" s="230" t="s">
        <v>208</v>
      </c>
      <c r="U29" s="230">
        <v>0.20200000000000001</v>
      </c>
      <c r="V29" s="230">
        <f>ROUND(E29*U29,2)</f>
        <v>12.3</v>
      </c>
      <c r="W29" s="230"/>
      <c r="X29" s="230" t="s">
        <v>209</v>
      </c>
      <c r="Y29" s="230" t="s">
        <v>210</v>
      </c>
      <c r="Z29" s="210"/>
      <c r="AA29" s="210"/>
      <c r="AB29" s="210"/>
      <c r="AC29" s="210"/>
      <c r="AD29" s="210"/>
      <c r="AE29" s="210"/>
      <c r="AF29" s="210"/>
      <c r="AG29" s="210" t="s">
        <v>211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27"/>
      <c r="B30" s="228"/>
      <c r="C30" s="257" t="s">
        <v>1183</v>
      </c>
      <c r="D30" s="232"/>
      <c r="E30" s="233"/>
      <c r="F30" s="230"/>
      <c r="G30" s="230"/>
      <c r="H30" s="230"/>
      <c r="I30" s="230"/>
      <c r="J30" s="230"/>
      <c r="K30" s="230"/>
      <c r="L30" s="230"/>
      <c r="M30" s="230"/>
      <c r="N30" s="229"/>
      <c r="O30" s="229"/>
      <c r="P30" s="229"/>
      <c r="Q30" s="229"/>
      <c r="R30" s="230"/>
      <c r="S30" s="230"/>
      <c r="T30" s="230"/>
      <c r="U30" s="230"/>
      <c r="V30" s="230"/>
      <c r="W30" s="230"/>
      <c r="X30" s="230"/>
      <c r="Y30" s="230"/>
      <c r="Z30" s="210"/>
      <c r="AA30" s="210"/>
      <c r="AB30" s="210"/>
      <c r="AC30" s="210"/>
      <c r="AD30" s="210"/>
      <c r="AE30" s="210"/>
      <c r="AF30" s="210"/>
      <c r="AG30" s="210" t="s">
        <v>213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3" x14ac:dyDescent="0.2">
      <c r="A31" s="227"/>
      <c r="B31" s="228"/>
      <c r="C31" s="257" t="s">
        <v>1184</v>
      </c>
      <c r="D31" s="232"/>
      <c r="E31" s="233">
        <v>6.9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213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27"/>
      <c r="B32" s="228"/>
      <c r="C32" s="257" t="s">
        <v>1185</v>
      </c>
      <c r="D32" s="232"/>
      <c r="E32" s="233">
        <v>50.4</v>
      </c>
      <c r="F32" s="230"/>
      <c r="G32" s="230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213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3" x14ac:dyDescent="0.2">
      <c r="A33" s="227"/>
      <c r="B33" s="228"/>
      <c r="C33" s="257" t="s">
        <v>1186</v>
      </c>
      <c r="D33" s="232"/>
      <c r="E33" s="233">
        <v>3.6</v>
      </c>
      <c r="F33" s="230"/>
      <c r="G33" s="230"/>
      <c r="H33" s="230"/>
      <c r="I33" s="230"/>
      <c r="J33" s="230"/>
      <c r="K33" s="230"/>
      <c r="L33" s="230"/>
      <c r="M33" s="230"/>
      <c r="N33" s="229"/>
      <c r="O33" s="229"/>
      <c r="P33" s="229"/>
      <c r="Q33" s="229"/>
      <c r="R33" s="230"/>
      <c r="S33" s="230"/>
      <c r="T33" s="230"/>
      <c r="U33" s="230"/>
      <c r="V33" s="230"/>
      <c r="W33" s="230"/>
      <c r="X33" s="230"/>
      <c r="Y33" s="230"/>
      <c r="Z33" s="210"/>
      <c r="AA33" s="210"/>
      <c r="AB33" s="210"/>
      <c r="AC33" s="210"/>
      <c r="AD33" s="210"/>
      <c r="AE33" s="210"/>
      <c r="AF33" s="210"/>
      <c r="AG33" s="210" t="s">
        <v>213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x14ac:dyDescent="0.2">
      <c r="A34" s="236" t="s">
        <v>202</v>
      </c>
      <c r="B34" s="237" t="s">
        <v>93</v>
      </c>
      <c r="C34" s="255" t="s">
        <v>94</v>
      </c>
      <c r="D34" s="238"/>
      <c r="E34" s="239"/>
      <c r="F34" s="240"/>
      <c r="G34" s="241">
        <f>SUMIF(AG35:AG38,"&lt;&gt;NOR",G35:G38)</f>
        <v>0</v>
      </c>
      <c r="H34" s="235"/>
      <c r="I34" s="235">
        <f>SUM(I35:I38)</f>
        <v>0</v>
      </c>
      <c r="J34" s="235"/>
      <c r="K34" s="235">
        <f>SUM(K35:K38)</f>
        <v>0</v>
      </c>
      <c r="L34" s="235"/>
      <c r="M34" s="235">
        <f>SUM(M35:M38)</f>
        <v>0</v>
      </c>
      <c r="N34" s="234"/>
      <c r="O34" s="234">
        <f>SUM(O35:O38)</f>
        <v>13.27</v>
      </c>
      <c r="P34" s="234"/>
      <c r="Q34" s="234">
        <f>SUM(Q35:Q38)</f>
        <v>0</v>
      </c>
      <c r="R34" s="235"/>
      <c r="S34" s="235"/>
      <c r="T34" s="235"/>
      <c r="U34" s="235"/>
      <c r="V34" s="235">
        <f>SUM(V35:V38)</f>
        <v>11.9</v>
      </c>
      <c r="W34" s="235"/>
      <c r="X34" s="235"/>
      <c r="Y34" s="235"/>
      <c r="AG34" t="s">
        <v>203</v>
      </c>
    </row>
    <row r="35" spans="1:60" outlineLevel="1" x14ac:dyDescent="0.2">
      <c r="A35" s="243">
        <v>7</v>
      </c>
      <c r="B35" s="244" t="s">
        <v>1187</v>
      </c>
      <c r="C35" s="256" t="s">
        <v>1188</v>
      </c>
      <c r="D35" s="245" t="s">
        <v>206</v>
      </c>
      <c r="E35" s="246">
        <v>7.02</v>
      </c>
      <c r="F35" s="247"/>
      <c r="G35" s="248">
        <f>ROUND(E35*F35,2)</f>
        <v>0</v>
      </c>
      <c r="H35" s="231"/>
      <c r="I35" s="230">
        <f>ROUND(E35*H35,2)</f>
        <v>0</v>
      </c>
      <c r="J35" s="231"/>
      <c r="K35" s="230">
        <f>ROUND(E35*J35,2)</f>
        <v>0</v>
      </c>
      <c r="L35" s="230">
        <v>21</v>
      </c>
      <c r="M35" s="230">
        <f>G35*(1+L35/100)</f>
        <v>0</v>
      </c>
      <c r="N35" s="229">
        <v>1.8907700000000001</v>
      </c>
      <c r="O35" s="229">
        <f>ROUND(E35*N35,2)</f>
        <v>13.27</v>
      </c>
      <c r="P35" s="229">
        <v>0</v>
      </c>
      <c r="Q35" s="229">
        <f>ROUND(E35*P35,2)</f>
        <v>0</v>
      </c>
      <c r="R35" s="230"/>
      <c r="S35" s="230" t="s">
        <v>207</v>
      </c>
      <c r="T35" s="230" t="s">
        <v>208</v>
      </c>
      <c r="U35" s="230">
        <v>1.6950000000000001</v>
      </c>
      <c r="V35" s="230">
        <f>ROUND(E35*U35,2)</f>
        <v>11.9</v>
      </c>
      <c r="W35" s="230"/>
      <c r="X35" s="230" t="s">
        <v>209</v>
      </c>
      <c r="Y35" s="230" t="s">
        <v>210</v>
      </c>
      <c r="Z35" s="210"/>
      <c r="AA35" s="210"/>
      <c r="AB35" s="210"/>
      <c r="AC35" s="210"/>
      <c r="AD35" s="210"/>
      <c r="AE35" s="210"/>
      <c r="AF35" s="210"/>
      <c r="AG35" s="210" t="s">
        <v>211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27"/>
      <c r="B36" s="228"/>
      <c r="C36" s="257" t="s">
        <v>1189</v>
      </c>
      <c r="D36" s="232"/>
      <c r="E36" s="233">
        <v>1.38</v>
      </c>
      <c r="F36" s="230"/>
      <c r="G36" s="230"/>
      <c r="H36" s="230"/>
      <c r="I36" s="230"/>
      <c r="J36" s="230"/>
      <c r="K36" s="230"/>
      <c r="L36" s="230"/>
      <c r="M36" s="230"/>
      <c r="N36" s="229"/>
      <c r="O36" s="229"/>
      <c r="P36" s="229"/>
      <c r="Q36" s="229"/>
      <c r="R36" s="230"/>
      <c r="S36" s="230"/>
      <c r="T36" s="230"/>
      <c r="U36" s="230"/>
      <c r="V36" s="230"/>
      <c r="W36" s="230"/>
      <c r="X36" s="230"/>
      <c r="Y36" s="230"/>
      <c r="Z36" s="210"/>
      <c r="AA36" s="210"/>
      <c r="AB36" s="210"/>
      <c r="AC36" s="210"/>
      <c r="AD36" s="210"/>
      <c r="AE36" s="210"/>
      <c r="AF36" s="210"/>
      <c r="AG36" s="210" t="s">
        <v>213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3" x14ac:dyDescent="0.2">
      <c r="A37" s="227"/>
      <c r="B37" s="228"/>
      <c r="C37" s="257" t="s">
        <v>1190</v>
      </c>
      <c r="D37" s="232"/>
      <c r="E37" s="233">
        <v>5.04</v>
      </c>
      <c r="F37" s="230"/>
      <c r="G37" s="230"/>
      <c r="H37" s="230"/>
      <c r="I37" s="230"/>
      <c r="J37" s="230"/>
      <c r="K37" s="230"/>
      <c r="L37" s="230"/>
      <c r="M37" s="230"/>
      <c r="N37" s="229"/>
      <c r="O37" s="229"/>
      <c r="P37" s="229"/>
      <c r="Q37" s="229"/>
      <c r="R37" s="230"/>
      <c r="S37" s="230"/>
      <c r="T37" s="230"/>
      <c r="U37" s="230"/>
      <c r="V37" s="230"/>
      <c r="W37" s="230"/>
      <c r="X37" s="230"/>
      <c r="Y37" s="230"/>
      <c r="Z37" s="210"/>
      <c r="AA37" s="210"/>
      <c r="AB37" s="210"/>
      <c r="AC37" s="210"/>
      <c r="AD37" s="210"/>
      <c r="AE37" s="210"/>
      <c r="AF37" s="210"/>
      <c r="AG37" s="210" t="s">
        <v>213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3" x14ac:dyDescent="0.2">
      <c r="A38" s="227"/>
      <c r="B38" s="228"/>
      <c r="C38" s="257" t="s">
        <v>1191</v>
      </c>
      <c r="D38" s="232"/>
      <c r="E38" s="233">
        <v>0.6</v>
      </c>
      <c r="F38" s="230"/>
      <c r="G38" s="230"/>
      <c r="H38" s="230"/>
      <c r="I38" s="230"/>
      <c r="J38" s="230"/>
      <c r="K38" s="230"/>
      <c r="L38" s="230"/>
      <c r="M38" s="230"/>
      <c r="N38" s="229"/>
      <c r="O38" s="229"/>
      <c r="P38" s="229"/>
      <c r="Q38" s="229"/>
      <c r="R38" s="230"/>
      <c r="S38" s="230"/>
      <c r="T38" s="230"/>
      <c r="U38" s="230"/>
      <c r="V38" s="230"/>
      <c r="W38" s="230"/>
      <c r="X38" s="230"/>
      <c r="Y38" s="230"/>
      <c r="Z38" s="210"/>
      <c r="AA38" s="210"/>
      <c r="AB38" s="210"/>
      <c r="AC38" s="210"/>
      <c r="AD38" s="210"/>
      <c r="AE38" s="210"/>
      <c r="AF38" s="210"/>
      <c r="AG38" s="210" t="s">
        <v>213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236" t="s">
        <v>202</v>
      </c>
      <c r="B39" s="237" t="s">
        <v>105</v>
      </c>
      <c r="C39" s="255" t="s">
        <v>106</v>
      </c>
      <c r="D39" s="238"/>
      <c r="E39" s="239"/>
      <c r="F39" s="240"/>
      <c r="G39" s="241">
        <f>SUMIF(AG40:AG69,"&lt;&gt;NOR",G40:G69)</f>
        <v>0</v>
      </c>
      <c r="H39" s="235"/>
      <c r="I39" s="235">
        <f>SUM(I40:I69)</f>
        <v>0</v>
      </c>
      <c r="J39" s="235"/>
      <c r="K39" s="235">
        <f>SUM(K40:K69)</f>
        <v>0</v>
      </c>
      <c r="L39" s="235"/>
      <c r="M39" s="235">
        <f>SUM(M40:M69)</f>
        <v>0</v>
      </c>
      <c r="N39" s="234"/>
      <c r="O39" s="234">
        <f>SUM(O40:O69)</f>
        <v>0.52</v>
      </c>
      <c r="P39" s="234"/>
      <c r="Q39" s="234">
        <f>SUM(Q40:Q69)</f>
        <v>0</v>
      </c>
      <c r="R39" s="235"/>
      <c r="S39" s="235"/>
      <c r="T39" s="235"/>
      <c r="U39" s="235"/>
      <c r="V39" s="235">
        <f>SUM(V40:V69)</f>
        <v>8.51</v>
      </c>
      <c r="W39" s="235"/>
      <c r="X39" s="235"/>
      <c r="Y39" s="235"/>
      <c r="AG39" t="s">
        <v>203</v>
      </c>
    </row>
    <row r="40" spans="1:60" ht="22.5" outlineLevel="1" x14ac:dyDescent="0.2">
      <c r="A40" s="243">
        <v>8</v>
      </c>
      <c r="B40" s="244" t="s">
        <v>1192</v>
      </c>
      <c r="C40" s="256" t="s">
        <v>1193</v>
      </c>
      <c r="D40" s="245" t="s">
        <v>293</v>
      </c>
      <c r="E40" s="246">
        <v>77</v>
      </c>
      <c r="F40" s="247"/>
      <c r="G40" s="248">
        <f>ROUND(E40*F40,2)</f>
        <v>0</v>
      </c>
      <c r="H40" s="231"/>
      <c r="I40" s="230">
        <f>ROUND(E40*H40,2)</f>
        <v>0</v>
      </c>
      <c r="J40" s="231"/>
      <c r="K40" s="230">
        <f>ROUND(E40*J40,2)</f>
        <v>0</v>
      </c>
      <c r="L40" s="230">
        <v>21</v>
      </c>
      <c r="M40" s="230">
        <f>G40*(1+L40/100)</f>
        <v>0</v>
      </c>
      <c r="N40" s="229">
        <v>1.5299999999999999E-3</v>
      </c>
      <c r="O40" s="229">
        <f>ROUND(E40*N40,2)</f>
        <v>0.12</v>
      </c>
      <c r="P40" s="229">
        <v>0</v>
      </c>
      <c r="Q40" s="229">
        <f>ROUND(E40*P40,2)</f>
        <v>0</v>
      </c>
      <c r="R40" s="230"/>
      <c r="S40" s="230" t="s">
        <v>207</v>
      </c>
      <c r="T40" s="230" t="s">
        <v>208</v>
      </c>
      <c r="U40" s="230">
        <v>6.6000000000000003E-2</v>
      </c>
      <c r="V40" s="230">
        <f>ROUND(E40*U40,2)</f>
        <v>5.08</v>
      </c>
      <c r="W40" s="230"/>
      <c r="X40" s="230" t="s">
        <v>209</v>
      </c>
      <c r="Y40" s="230" t="s">
        <v>210</v>
      </c>
      <c r="Z40" s="210"/>
      <c r="AA40" s="210"/>
      <c r="AB40" s="210"/>
      <c r="AC40" s="210"/>
      <c r="AD40" s="210"/>
      <c r="AE40" s="210"/>
      <c r="AF40" s="210"/>
      <c r="AG40" s="210" t="s">
        <v>211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2" x14ac:dyDescent="0.2">
      <c r="A41" s="227"/>
      <c r="B41" s="228"/>
      <c r="C41" s="257" t="s">
        <v>1194</v>
      </c>
      <c r="D41" s="232"/>
      <c r="E41" s="233">
        <v>11</v>
      </c>
      <c r="F41" s="230"/>
      <c r="G41" s="230"/>
      <c r="H41" s="230"/>
      <c r="I41" s="230"/>
      <c r="J41" s="230"/>
      <c r="K41" s="230"/>
      <c r="L41" s="230"/>
      <c r="M41" s="230"/>
      <c r="N41" s="229"/>
      <c r="O41" s="229"/>
      <c r="P41" s="229"/>
      <c r="Q41" s="229"/>
      <c r="R41" s="230"/>
      <c r="S41" s="230"/>
      <c r="T41" s="230"/>
      <c r="U41" s="230"/>
      <c r="V41" s="230"/>
      <c r="W41" s="230"/>
      <c r="X41" s="230"/>
      <c r="Y41" s="230"/>
      <c r="Z41" s="210"/>
      <c r="AA41" s="210"/>
      <c r="AB41" s="210"/>
      <c r="AC41" s="210"/>
      <c r="AD41" s="210"/>
      <c r="AE41" s="210"/>
      <c r="AF41" s="210"/>
      <c r="AG41" s="210" t="s">
        <v>213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3" x14ac:dyDescent="0.2">
      <c r="A42" s="227"/>
      <c r="B42" s="228"/>
      <c r="C42" s="257" t="s">
        <v>1195</v>
      </c>
      <c r="D42" s="232"/>
      <c r="E42" s="233">
        <v>59</v>
      </c>
      <c r="F42" s="230"/>
      <c r="G42" s="230"/>
      <c r="H42" s="230"/>
      <c r="I42" s="230"/>
      <c r="J42" s="230"/>
      <c r="K42" s="230"/>
      <c r="L42" s="230"/>
      <c r="M42" s="230"/>
      <c r="N42" s="229"/>
      <c r="O42" s="229"/>
      <c r="P42" s="229"/>
      <c r="Q42" s="229"/>
      <c r="R42" s="230"/>
      <c r="S42" s="230"/>
      <c r="T42" s="230"/>
      <c r="U42" s="230"/>
      <c r="V42" s="230"/>
      <c r="W42" s="230"/>
      <c r="X42" s="230"/>
      <c r="Y42" s="230"/>
      <c r="Z42" s="210"/>
      <c r="AA42" s="210"/>
      <c r="AB42" s="210"/>
      <c r="AC42" s="210"/>
      <c r="AD42" s="210"/>
      <c r="AE42" s="210"/>
      <c r="AF42" s="210"/>
      <c r="AG42" s="210" t="s">
        <v>213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3" x14ac:dyDescent="0.2">
      <c r="A43" s="227"/>
      <c r="B43" s="228"/>
      <c r="C43" s="268" t="s">
        <v>422</v>
      </c>
      <c r="D43" s="266"/>
      <c r="E43" s="267">
        <v>7</v>
      </c>
      <c r="F43" s="230"/>
      <c r="G43" s="230"/>
      <c r="H43" s="230"/>
      <c r="I43" s="230"/>
      <c r="J43" s="230"/>
      <c r="K43" s="230"/>
      <c r="L43" s="230"/>
      <c r="M43" s="230"/>
      <c r="N43" s="229"/>
      <c r="O43" s="229"/>
      <c r="P43" s="229"/>
      <c r="Q43" s="229"/>
      <c r="R43" s="230"/>
      <c r="S43" s="230"/>
      <c r="T43" s="230"/>
      <c r="U43" s="230"/>
      <c r="V43" s="230"/>
      <c r="W43" s="230"/>
      <c r="X43" s="230"/>
      <c r="Y43" s="230"/>
      <c r="Z43" s="210"/>
      <c r="AA43" s="210"/>
      <c r="AB43" s="210"/>
      <c r="AC43" s="210"/>
      <c r="AD43" s="210"/>
      <c r="AE43" s="210"/>
      <c r="AF43" s="210"/>
      <c r="AG43" s="210" t="s">
        <v>213</v>
      </c>
      <c r="AH43" s="210">
        <v>4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ht="22.5" outlineLevel="1" x14ac:dyDescent="0.2">
      <c r="A44" s="243">
        <v>9</v>
      </c>
      <c r="B44" s="244" t="s">
        <v>1196</v>
      </c>
      <c r="C44" s="256" t="s">
        <v>1197</v>
      </c>
      <c r="D44" s="245" t="s">
        <v>293</v>
      </c>
      <c r="E44" s="246">
        <v>24.2</v>
      </c>
      <c r="F44" s="247"/>
      <c r="G44" s="248">
        <f>ROUND(E44*F44,2)</f>
        <v>0</v>
      </c>
      <c r="H44" s="231"/>
      <c r="I44" s="230">
        <f>ROUND(E44*H44,2)</f>
        <v>0</v>
      </c>
      <c r="J44" s="231"/>
      <c r="K44" s="230">
        <f>ROUND(E44*J44,2)</f>
        <v>0</v>
      </c>
      <c r="L44" s="230">
        <v>21</v>
      </c>
      <c r="M44" s="230">
        <f>G44*(1+L44/100)</f>
        <v>0</v>
      </c>
      <c r="N44" s="229">
        <v>1.73E-3</v>
      </c>
      <c r="O44" s="229">
        <f>ROUND(E44*N44,2)</f>
        <v>0.04</v>
      </c>
      <c r="P44" s="229">
        <v>0</v>
      </c>
      <c r="Q44" s="229">
        <f>ROUND(E44*P44,2)</f>
        <v>0</v>
      </c>
      <c r="R44" s="230"/>
      <c r="S44" s="230" t="s">
        <v>207</v>
      </c>
      <c r="T44" s="230" t="s">
        <v>208</v>
      </c>
      <c r="U44" s="230">
        <v>6.6000000000000003E-2</v>
      </c>
      <c r="V44" s="230">
        <f>ROUND(E44*U44,2)</f>
        <v>1.6</v>
      </c>
      <c r="W44" s="230"/>
      <c r="X44" s="230" t="s">
        <v>209</v>
      </c>
      <c r="Y44" s="230" t="s">
        <v>210</v>
      </c>
      <c r="Z44" s="210"/>
      <c r="AA44" s="210"/>
      <c r="AB44" s="210"/>
      <c r="AC44" s="210"/>
      <c r="AD44" s="210"/>
      <c r="AE44" s="210"/>
      <c r="AF44" s="210"/>
      <c r="AG44" s="210" t="s">
        <v>211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2" x14ac:dyDescent="0.2">
      <c r="A45" s="227"/>
      <c r="B45" s="228"/>
      <c r="C45" s="257" t="s">
        <v>1198</v>
      </c>
      <c r="D45" s="232"/>
      <c r="E45" s="233">
        <v>12</v>
      </c>
      <c r="F45" s="230"/>
      <c r="G45" s="230"/>
      <c r="H45" s="230"/>
      <c r="I45" s="230"/>
      <c r="J45" s="230"/>
      <c r="K45" s="230"/>
      <c r="L45" s="230"/>
      <c r="M45" s="230"/>
      <c r="N45" s="229"/>
      <c r="O45" s="229"/>
      <c r="P45" s="229"/>
      <c r="Q45" s="229"/>
      <c r="R45" s="230"/>
      <c r="S45" s="230"/>
      <c r="T45" s="230"/>
      <c r="U45" s="230"/>
      <c r="V45" s="230"/>
      <c r="W45" s="230"/>
      <c r="X45" s="230"/>
      <c r="Y45" s="230"/>
      <c r="Z45" s="210"/>
      <c r="AA45" s="210"/>
      <c r="AB45" s="210"/>
      <c r="AC45" s="210"/>
      <c r="AD45" s="210"/>
      <c r="AE45" s="210"/>
      <c r="AF45" s="210"/>
      <c r="AG45" s="210" t="s">
        <v>213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3" x14ac:dyDescent="0.2">
      <c r="A46" s="227"/>
      <c r="B46" s="228"/>
      <c r="C46" s="257" t="s">
        <v>1199</v>
      </c>
      <c r="D46" s="232"/>
      <c r="E46" s="233">
        <v>10</v>
      </c>
      <c r="F46" s="230"/>
      <c r="G46" s="230"/>
      <c r="H46" s="230"/>
      <c r="I46" s="230"/>
      <c r="J46" s="230"/>
      <c r="K46" s="230"/>
      <c r="L46" s="230"/>
      <c r="M46" s="230"/>
      <c r="N46" s="229"/>
      <c r="O46" s="229"/>
      <c r="P46" s="229"/>
      <c r="Q46" s="229"/>
      <c r="R46" s="230"/>
      <c r="S46" s="230"/>
      <c r="T46" s="230"/>
      <c r="U46" s="230"/>
      <c r="V46" s="230"/>
      <c r="W46" s="230"/>
      <c r="X46" s="230"/>
      <c r="Y46" s="230"/>
      <c r="Z46" s="210"/>
      <c r="AA46" s="210"/>
      <c r="AB46" s="210"/>
      <c r="AC46" s="210"/>
      <c r="AD46" s="210"/>
      <c r="AE46" s="210"/>
      <c r="AF46" s="210"/>
      <c r="AG46" s="210" t="s">
        <v>213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3" x14ac:dyDescent="0.2">
      <c r="A47" s="227"/>
      <c r="B47" s="228"/>
      <c r="C47" s="268" t="s">
        <v>422</v>
      </c>
      <c r="D47" s="266"/>
      <c r="E47" s="267">
        <v>2.2000000000000002</v>
      </c>
      <c r="F47" s="230"/>
      <c r="G47" s="230"/>
      <c r="H47" s="230"/>
      <c r="I47" s="230"/>
      <c r="J47" s="230"/>
      <c r="K47" s="230"/>
      <c r="L47" s="230"/>
      <c r="M47" s="230"/>
      <c r="N47" s="229"/>
      <c r="O47" s="229"/>
      <c r="P47" s="229"/>
      <c r="Q47" s="229"/>
      <c r="R47" s="230"/>
      <c r="S47" s="230"/>
      <c r="T47" s="230"/>
      <c r="U47" s="230"/>
      <c r="V47" s="230"/>
      <c r="W47" s="230"/>
      <c r="X47" s="230"/>
      <c r="Y47" s="230"/>
      <c r="Z47" s="210"/>
      <c r="AA47" s="210"/>
      <c r="AB47" s="210"/>
      <c r="AC47" s="210"/>
      <c r="AD47" s="210"/>
      <c r="AE47" s="210"/>
      <c r="AF47" s="210"/>
      <c r="AG47" s="210" t="s">
        <v>213</v>
      </c>
      <c r="AH47" s="210">
        <v>4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ht="22.5" outlineLevel="1" x14ac:dyDescent="0.2">
      <c r="A48" s="243">
        <v>10</v>
      </c>
      <c r="B48" s="244" t="s">
        <v>1200</v>
      </c>
      <c r="C48" s="256" t="s">
        <v>1201</v>
      </c>
      <c r="D48" s="245" t="s">
        <v>293</v>
      </c>
      <c r="E48" s="246">
        <v>11</v>
      </c>
      <c r="F48" s="247"/>
      <c r="G48" s="248">
        <f>ROUND(E48*F48,2)</f>
        <v>0</v>
      </c>
      <c r="H48" s="231"/>
      <c r="I48" s="230">
        <f>ROUND(E48*H48,2)</f>
        <v>0</v>
      </c>
      <c r="J48" s="231"/>
      <c r="K48" s="230">
        <f>ROUND(E48*J48,2)</f>
        <v>0</v>
      </c>
      <c r="L48" s="230">
        <v>21</v>
      </c>
      <c r="M48" s="230">
        <f>G48*(1+L48/100)</f>
        <v>0</v>
      </c>
      <c r="N48" s="229">
        <v>2.64E-3</v>
      </c>
      <c r="O48" s="229">
        <f>ROUND(E48*N48,2)</f>
        <v>0.03</v>
      </c>
      <c r="P48" s="229">
        <v>0</v>
      </c>
      <c r="Q48" s="229">
        <f>ROUND(E48*P48,2)</f>
        <v>0</v>
      </c>
      <c r="R48" s="230"/>
      <c r="S48" s="230" t="s">
        <v>207</v>
      </c>
      <c r="T48" s="230" t="s">
        <v>208</v>
      </c>
      <c r="U48" s="230">
        <v>6.6000000000000003E-2</v>
      </c>
      <c r="V48" s="230">
        <f>ROUND(E48*U48,2)</f>
        <v>0.73</v>
      </c>
      <c r="W48" s="230"/>
      <c r="X48" s="230" t="s">
        <v>209</v>
      </c>
      <c r="Y48" s="230" t="s">
        <v>210</v>
      </c>
      <c r="Z48" s="210"/>
      <c r="AA48" s="210"/>
      <c r="AB48" s="210"/>
      <c r="AC48" s="210"/>
      <c r="AD48" s="210"/>
      <c r="AE48" s="210"/>
      <c r="AF48" s="210"/>
      <c r="AG48" s="210" t="s">
        <v>211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2" x14ac:dyDescent="0.2">
      <c r="A49" s="227"/>
      <c r="B49" s="228"/>
      <c r="C49" s="257" t="s">
        <v>1199</v>
      </c>
      <c r="D49" s="232"/>
      <c r="E49" s="233">
        <v>10</v>
      </c>
      <c r="F49" s="230"/>
      <c r="G49" s="230"/>
      <c r="H49" s="230"/>
      <c r="I49" s="230"/>
      <c r="J49" s="230"/>
      <c r="K49" s="230"/>
      <c r="L49" s="230"/>
      <c r="M49" s="230"/>
      <c r="N49" s="229"/>
      <c r="O49" s="229"/>
      <c r="P49" s="229"/>
      <c r="Q49" s="229"/>
      <c r="R49" s="230"/>
      <c r="S49" s="230"/>
      <c r="T49" s="230"/>
      <c r="U49" s="230"/>
      <c r="V49" s="230"/>
      <c r="W49" s="230"/>
      <c r="X49" s="230"/>
      <c r="Y49" s="230"/>
      <c r="Z49" s="210"/>
      <c r="AA49" s="210"/>
      <c r="AB49" s="210"/>
      <c r="AC49" s="210"/>
      <c r="AD49" s="210"/>
      <c r="AE49" s="210"/>
      <c r="AF49" s="210"/>
      <c r="AG49" s="210" t="s">
        <v>213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3" x14ac:dyDescent="0.2">
      <c r="A50" s="227"/>
      <c r="B50" s="228"/>
      <c r="C50" s="268" t="s">
        <v>422</v>
      </c>
      <c r="D50" s="266"/>
      <c r="E50" s="267">
        <v>1</v>
      </c>
      <c r="F50" s="230"/>
      <c r="G50" s="230"/>
      <c r="H50" s="230"/>
      <c r="I50" s="230"/>
      <c r="J50" s="230"/>
      <c r="K50" s="230"/>
      <c r="L50" s="230"/>
      <c r="M50" s="230"/>
      <c r="N50" s="229"/>
      <c r="O50" s="229"/>
      <c r="P50" s="229"/>
      <c r="Q50" s="229"/>
      <c r="R50" s="230"/>
      <c r="S50" s="230"/>
      <c r="T50" s="230"/>
      <c r="U50" s="230"/>
      <c r="V50" s="230"/>
      <c r="W50" s="230"/>
      <c r="X50" s="230"/>
      <c r="Y50" s="230"/>
      <c r="Z50" s="210"/>
      <c r="AA50" s="210"/>
      <c r="AB50" s="210"/>
      <c r="AC50" s="210"/>
      <c r="AD50" s="210"/>
      <c r="AE50" s="210"/>
      <c r="AF50" s="210"/>
      <c r="AG50" s="210" t="s">
        <v>213</v>
      </c>
      <c r="AH50" s="210">
        <v>4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3">
        <v>11</v>
      </c>
      <c r="B51" s="244" t="s">
        <v>1202</v>
      </c>
      <c r="C51" s="256" t="s">
        <v>1203</v>
      </c>
      <c r="D51" s="245" t="s">
        <v>293</v>
      </c>
      <c r="E51" s="246">
        <v>5</v>
      </c>
      <c r="F51" s="247"/>
      <c r="G51" s="248">
        <f>ROUND(E51*F51,2)</f>
        <v>0</v>
      </c>
      <c r="H51" s="231"/>
      <c r="I51" s="230">
        <f>ROUND(E51*H51,2)</f>
        <v>0</v>
      </c>
      <c r="J51" s="231"/>
      <c r="K51" s="230">
        <f>ROUND(E51*J51,2)</f>
        <v>0</v>
      </c>
      <c r="L51" s="230">
        <v>21</v>
      </c>
      <c r="M51" s="230">
        <f>G51*(1+L51/100)</f>
        <v>0</v>
      </c>
      <c r="N51" s="229">
        <v>1.0000000000000001E-5</v>
      </c>
      <c r="O51" s="229">
        <f>ROUND(E51*N51,2)</f>
        <v>0</v>
      </c>
      <c r="P51" s="229">
        <v>0</v>
      </c>
      <c r="Q51" s="229">
        <f>ROUND(E51*P51,2)</f>
        <v>0</v>
      </c>
      <c r="R51" s="230"/>
      <c r="S51" s="230" t="s">
        <v>207</v>
      </c>
      <c r="T51" s="230" t="s">
        <v>208</v>
      </c>
      <c r="U51" s="230">
        <v>0.08</v>
      </c>
      <c r="V51" s="230">
        <f>ROUND(E51*U51,2)</f>
        <v>0.4</v>
      </c>
      <c r="W51" s="230"/>
      <c r="X51" s="230" t="s">
        <v>209</v>
      </c>
      <c r="Y51" s="230" t="s">
        <v>210</v>
      </c>
      <c r="Z51" s="210"/>
      <c r="AA51" s="210"/>
      <c r="AB51" s="210"/>
      <c r="AC51" s="210"/>
      <c r="AD51" s="210"/>
      <c r="AE51" s="210"/>
      <c r="AF51" s="210"/>
      <c r="AG51" s="210" t="s">
        <v>211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2" x14ac:dyDescent="0.2">
      <c r="A52" s="227"/>
      <c r="B52" s="228"/>
      <c r="C52" s="257" t="s">
        <v>1204</v>
      </c>
      <c r="D52" s="232"/>
      <c r="E52" s="233">
        <v>5</v>
      </c>
      <c r="F52" s="230"/>
      <c r="G52" s="230"/>
      <c r="H52" s="230"/>
      <c r="I52" s="230"/>
      <c r="J52" s="230"/>
      <c r="K52" s="230"/>
      <c r="L52" s="230"/>
      <c r="M52" s="230"/>
      <c r="N52" s="229"/>
      <c r="O52" s="229"/>
      <c r="P52" s="229"/>
      <c r="Q52" s="229"/>
      <c r="R52" s="230"/>
      <c r="S52" s="230"/>
      <c r="T52" s="230"/>
      <c r="U52" s="230"/>
      <c r="V52" s="230"/>
      <c r="W52" s="230"/>
      <c r="X52" s="230"/>
      <c r="Y52" s="230"/>
      <c r="Z52" s="210"/>
      <c r="AA52" s="210"/>
      <c r="AB52" s="210"/>
      <c r="AC52" s="210"/>
      <c r="AD52" s="210"/>
      <c r="AE52" s="210"/>
      <c r="AF52" s="210"/>
      <c r="AG52" s="210" t="s">
        <v>213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3">
        <v>12</v>
      </c>
      <c r="B53" s="244" t="s">
        <v>1205</v>
      </c>
      <c r="C53" s="256" t="s">
        <v>1206</v>
      </c>
      <c r="D53" s="245" t="s">
        <v>293</v>
      </c>
      <c r="E53" s="246">
        <v>5.5</v>
      </c>
      <c r="F53" s="247"/>
      <c r="G53" s="248">
        <f>ROUND(E53*F53,2)</f>
        <v>0</v>
      </c>
      <c r="H53" s="231"/>
      <c r="I53" s="230">
        <f>ROUND(E53*H53,2)</f>
        <v>0</v>
      </c>
      <c r="J53" s="231"/>
      <c r="K53" s="230">
        <f>ROUND(E53*J53,2)</f>
        <v>0</v>
      </c>
      <c r="L53" s="230">
        <v>21</v>
      </c>
      <c r="M53" s="230">
        <f>G53*(1+L53/100)</f>
        <v>0</v>
      </c>
      <c r="N53" s="229">
        <v>4.6299999999999996E-3</v>
      </c>
      <c r="O53" s="229">
        <f>ROUND(E53*N53,2)</f>
        <v>0.03</v>
      </c>
      <c r="P53" s="229">
        <v>0</v>
      </c>
      <c r="Q53" s="229">
        <f>ROUND(E53*P53,2)</f>
        <v>0</v>
      </c>
      <c r="R53" s="230" t="s">
        <v>415</v>
      </c>
      <c r="S53" s="230" t="s">
        <v>207</v>
      </c>
      <c r="T53" s="230" t="s">
        <v>208</v>
      </c>
      <c r="U53" s="230">
        <v>0</v>
      </c>
      <c r="V53" s="230">
        <f>ROUND(E53*U53,2)</f>
        <v>0</v>
      </c>
      <c r="W53" s="230"/>
      <c r="X53" s="230" t="s">
        <v>416</v>
      </c>
      <c r="Y53" s="230" t="s">
        <v>210</v>
      </c>
      <c r="Z53" s="210"/>
      <c r="AA53" s="210"/>
      <c r="AB53" s="210"/>
      <c r="AC53" s="210"/>
      <c r="AD53" s="210"/>
      <c r="AE53" s="210"/>
      <c r="AF53" s="210"/>
      <c r="AG53" s="210" t="s">
        <v>417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2" x14ac:dyDescent="0.2">
      <c r="A54" s="227"/>
      <c r="B54" s="228"/>
      <c r="C54" s="257" t="s">
        <v>1204</v>
      </c>
      <c r="D54" s="232"/>
      <c r="E54" s="233">
        <v>5</v>
      </c>
      <c r="F54" s="230"/>
      <c r="G54" s="230"/>
      <c r="H54" s="230"/>
      <c r="I54" s="230"/>
      <c r="J54" s="230"/>
      <c r="K54" s="230"/>
      <c r="L54" s="230"/>
      <c r="M54" s="230"/>
      <c r="N54" s="229"/>
      <c r="O54" s="229"/>
      <c r="P54" s="229"/>
      <c r="Q54" s="229"/>
      <c r="R54" s="230"/>
      <c r="S54" s="230"/>
      <c r="T54" s="230"/>
      <c r="U54" s="230"/>
      <c r="V54" s="230"/>
      <c r="W54" s="230"/>
      <c r="X54" s="230"/>
      <c r="Y54" s="230"/>
      <c r="Z54" s="210"/>
      <c r="AA54" s="210"/>
      <c r="AB54" s="210"/>
      <c r="AC54" s="210"/>
      <c r="AD54" s="210"/>
      <c r="AE54" s="210"/>
      <c r="AF54" s="210"/>
      <c r="AG54" s="210" t="s">
        <v>213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3" x14ac:dyDescent="0.2">
      <c r="A55" s="227"/>
      <c r="B55" s="228"/>
      <c r="C55" s="268" t="s">
        <v>422</v>
      </c>
      <c r="D55" s="266"/>
      <c r="E55" s="267">
        <v>0.5</v>
      </c>
      <c r="F55" s="230"/>
      <c r="G55" s="230"/>
      <c r="H55" s="230"/>
      <c r="I55" s="230"/>
      <c r="J55" s="230"/>
      <c r="K55" s="230"/>
      <c r="L55" s="230"/>
      <c r="M55" s="230"/>
      <c r="N55" s="229"/>
      <c r="O55" s="229"/>
      <c r="P55" s="229"/>
      <c r="Q55" s="229"/>
      <c r="R55" s="230"/>
      <c r="S55" s="230"/>
      <c r="T55" s="230"/>
      <c r="U55" s="230"/>
      <c r="V55" s="230"/>
      <c r="W55" s="230"/>
      <c r="X55" s="230"/>
      <c r="Y55" s="230"/>
      <c r="Z55" s="210"/>
      <c r="AA55" s="210"/>
      <c r="AB55" s="210"/>
      <c r="AC55" s="210"/>
      <c r="AD55" s="210"/>
      <c r="AE55" s="210"/>
      <c r="AF55" s="210"/>
      <c r="AG55" s="210" t="s">
        <v>213</v>
      </c>
      <c r="AH55" s="210">
        <v>4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ht="22.5" outlineLevel="1" x14ac:dyDescent="0.2">
      <c r="A56" s="243">
        <v>13</v>
      </c>
      <c r="B56" s="244" t="s">
        <v>1207</v>
      </c>
      <c r="C56" s="256" t="s">
        <v>1208</v>
      </c>
      <c r="D56" s="245" t="s">
        <v>260</v>
      </c>
      <c r="E56" s="246">
        <v>1</v>
      </c>
      <c r="F56" s="247"/>
      <c r="G56" s="248">
        <f>ROUND(E56*F56,2)</f>
        <v>0</v>
      </c>
      <c r="H56" s="231"/>
      <c r="I56" s="230">
        <f>ROUND(E56*H56,2)</f>
        <v>0</v>
      </c>
      <c r="J56" s="231"/>
      <c r="K56" s="230">
        <f>ROUND(E56*J56,2)</f>
        <v>0</v>
      </c>
      <c r="L56" s="230">
        <v>21</v>
      </c>
      <c r="M56" s="230">
        <f>G56*(1+L56/100)</f>
        <v>0</v>
      </c>
      <c r="N56" s="229">
        <v>0.15522</v>
      </c>
      <c r="O56" s="229">
        <f>ROUND(E56*N56,2)</f>
        <v>0.16</v>
      </c>
      <c r="P56" s="229">
        <v>0</v>
      </c>
      <c r="Q56" s="229">
        <f>ROUND(E56*P56,2)</f>
        <v>0</v>
      </c>
      <c r="R56" s="230"/>
      <c r="S56" s="230" t="s">
        <v>207</v>
      </c>
      <c r="T56" s="230" t="s">
        <v>208</v>
      </c>
      <c r="U56" s="230">
        <v>0</v>
      </c>
      <c r="V56" s="230">
        <f>ROUND(E56*U56,2)</f>
        <v>0</v>
      </c>
      <c r="W56" s="230"/>
      <c r="X56" s="230" t="s">
        <v>465</v>
      </c>
      <c r="Y56" s="230" t="s">
        <v>210</v>
      </c>
      <c r="Z56" s="210"/>
      <c r="AA56" s="210"/>
      <c r="AB56" s="210"/>
      <c r="AC56" s="210"/>
      <c r="AD56" s="210"/>
      <c r="AE56" s="210"/>
      <c r="AF56" s="210"/>
      <c r="AG56" s="210" t="s">
        <v>466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2" x14ac:dyDescent="0.2">
      <c r="A57" s="227"/>
      <c r="B57" s="228"/>
      <c r="C57" s="257" t="s">
        <v>1209</v>
      </c>
      <c r="D57" s="232"/>
      <c r="E57" s="233">
        <v>1</v>
      </c>
      <c r="F57" s="230"/>
      <c r="G57" s="230"/>
      <c r="H57" s="230"/>
      <c r="I57" s="230"/>
      <c r="J57" s="230"/>
      <c r="K57" s="230"/>
      <c r="L57" s="230"/>
      <c r="M57" s="230"/>
      <c r="N57" s="229"/>
      <c r="O57" s="229"/>
      <c r="P57" s="229"/>
      <c r="Q57" s="229"/>
      <c r="R57" s="230"/>
      <c r="S57" s="230"/>
      <c r="T57" s="230"/>
      <c r="U57" s="230"/>
      <c r="V57" s="230"/>
      <c r="W57" s="230"/>
      <c r="X57" s="230"/>
      <c r="Y57" s="230"/>
      <c r="Z57" s="210"/>
      <c r="AA57" s="210"/>
      <c r="AB57" s="210"/>
      <c r="AC57" s="210"/>
      <c r="AD57" s="210"/>
      <c r="AE57" s="210"/>
      <c r="AF57" s="210"/>
      <c r="AG57" s="210" t="s">
        <v>213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ht="22.5" outlineLevel="1" x14ac:dyDescent="0.2">
      <c r="A58" s="243">
        <v>14</v>
      </c>
      <c r="B58" s="244" t="s">
        <v>1210</v>
      </c>
      <c r="C58" s="256" t="s">
        <v>1211</v>
      </c>
      <c r="D58" s="245" t="s">
        <v>260</v>
      </c>
      <c r="E58" s="246">
        <v>1</v>
      </c>
      <c r="F58" s="247"/>
      <c r="G58" s="248">
        <f>ROUND(E58*F58,2)</f>
        <v>0</v>
      </c>
      <c r="H58" s="231"/>
      <c r="I58" s="230">
        <f>ROUND(E58*H58,2)</f>
        <v>0</v>
      </c>
      <c r="J58" s="231"/>
      <c r="K58" s="230">
        <f>ROUND(E58*J58,2)</f>
        <v>0</v>
      </c>
      <c r="L58" s="230">
        <v>21</v>
      </c>
      <c r="M58" s="230">
        <f>G58*(1+L58/100)</f>
        <v>0</v>
      </c>
      <c r="N58" s="229">
        <v>0.14212</v>
      </c>
      <c r="O58" s="229">
        <f>ROUND(E58*N58,2)</f>
        <v>0.14000000000000001</v>
      </c>
      <c r="P58" s="229">
        <v>0</v>
      </c>
      <c r="Q58" s="229">
        <f>ROUND(E58*P58,2)</f>
        <v>0</v>
      </c>
      <c r="R58" s="230"/>
      <c r="S58" s="230" t="s">
        <v>207</v>
      </c>
      <c r="T58" s="230" t="s">
        <v>208</v>
      </c>
      <c r="U58" s="230">
        <v>0</v>
      </c>
      <c r="V58" s="230">
        <f>ROUND(E58*U58,2)</f>
        <v>0</v>
      </c>
      <c r="W58" s="230"/>
      <c r="X58" s="230" t="s">
        <v>465</v>
      </c>
      <c r="Y58" s="230" t="s">
        <v>210</v>
      </c>
      <c r="Z58" s="210"/>
      <c r="AA58" s="210"/>
      <c r="AB58" s="210"/>
      <c r="AC58" s="210"/>
      <c r="AD58" s="210"/>
      <c r="AE58" s="210"/>
      <c r="AF58" s="210"/>
      <c r="AG58" s="210" t="s">
        <v>466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2" x14ac:dyDescent="0.2">
      <c r="A59" s="227"/>
      <c r="B59" s="228"/>
      <c r="C59" s="257" t="s">
        <v>1209</v>
      </c>
      <c r="D59" s="232"/>
      <c r="E59" s="233">
        <v>1</v>
      </c>
      <c r="F59" s="230"/>
      <c r="G59" s="230"/>
      <c r="H59" s="230"/>
      <c r="I59" s="230"/>
      <c r="J59" s="230"/>
      <c r="K59" s="230"/>
      <c r="L59" s="230"/>
      <c r="M59" s="230"/>
      <c r="N59" s="229"/>
      <c r="O59" s="229"/>
      <c r="P59" s="229"/>
      <c r="Q59" s="229"/>
      <c r="R59" s="230"/>
      <c r="S59" s="230"/>
      <c r="T59" s="230"/>
      <c r="U59" s="230"/>
      <c r="V59" s="230"/>
      <c r="W59" s="230"/>
      <c r="X59" s="230"/>
      <c r="Y59" s="230"/>
      <c r="Z59" s="210"/>
      <c r="AA59" s="210"/>
      <c r="AB59" s="210"/>
      <c r="AC59" s="210"/>
      <c r="AD59" s="210"/>
      <c r="AE59" s="210"/>
      <c r="AF59" s="210"/>
      <c r="AG59" s="210" t="s">
        <v>213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43">
        <v>15</v>
      </c>
      <c r="B60" s="244" t="s">
        <v>1212</v>
      </c>
      <c r="C60" s="256" t="s">
        <v>1213</v>
      </c>
      <c r="D60" s="245" t="s">
        <v>293</v>
      </c>
      <c r="E60" s="246">
        <v>10</v>
      </c>
      <c r="F60" s="247"/>
      <c r="G60" s="248">
        <f>ROUND(E60*F60,2)</f>
        <v>0</v>
      </c>
      <c r="H60" s="231"/>
      <c r="I60" s="230">
        <f>ROUND(E60*H60,2)</f>
        <v>0</v>
      </c>
      <c r="J60" s="231"/>
      <c r="K60" s="230">
        <f>ROUND(E60*J60,2)</f>
        <v>0</v>
      </c>
      <c r="L60" s="230">
        <v>21</v>
      </c>
      <c r="M60" s="230">
        <f>G60*(1+L60/100)</f>
        <v>0</v>
      </c>
      <c r="N60" s="229">
        <v>0</v>
      </c>
      <c r="O60" s="229">
        <f>ROUND(E60*N60,2)</f>
        <v>0</v>
      </c>
      <c r="P60" s="229">
        <v>0</v>
      </c>
      <c r="Q60" s="229">
        <f>ROUND(E60*P60,2)</f>
        <v>0</v>
      </c>
      <c r="R60" s="230"/>
      <c r="S60" s="230" t="s">
        <v>207</v>
      </c>
      <c r="T60" s="230" t="s">
        <v>208</v>
      </c>
      <c r="U60" s="230">
        <v>3.5999999999999997E-2</v>
      </c>
      <c r="V60" s="230">
        <f>ROUND(E60*U60,2)</f>
        <v>0.36</v>
      </c>
      <c r="W60" s="230"/>
      <c r="X60" s="230" t="s">
        <v>209</v>
      </c>
      <c r="Y60" s="230" t="s">
        <v>210</v>
      </c>
      <c r="Z60" s="210"/>
      <c r="AA60" s="210"/>
      <c r="AB60" s="210"/>
      <c r="AC60" s="210"/>
      <c r="AD60" s="210"/>
      <c r="AE60" s="210"/>
      <c r="AF60" s="210"/>
      <c r="AG60" s="210" t="s">
        <v>211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2" x14ac:dyDescent="0.2">
      <c r="A61" s="227"/>
      <c r="B61" s="228"/>
      <c r="C61" s="257" t="s">
        <v>1214</v>
      </c>
      <c r="D61" s="232"/>
      <c r="E61" s="233">
        <v>10</v>
      </c>
      <c r="F61" s="230"/>
      <c r="G61" s="230"/>
      <c r="H61" s="230"/>
      <c r="I61" s="230"/>
      <c r="J61" s="230"/>
      <c r="K61" s="230"/>
      <c r="L61" s="230"/>
      <c r="M61" s="230"/>
      <c r="N61" s="229"/>
      <c r="O61" s="229"/>
      <c r="P61" s="229"/>
      <c r="Q61" s="229"/>
      <c r="R61" s="230"/>
      <c r="S61" s="230"/>
      <c r="T61" s="230"/>
      <c r="U61" s="230"/>
      <c r="V61" s="230"/>
      <c r="W61" s="230"/>
      <c r="X61" s="230"/>
      <c r="Y61" s="230"/>
      <c r="Z61" s="210"/>
      <c r="AA61" s="210"/>
      <c r="AB61" s="210"/>
      <c r="AC61" s="210"/>
      <c r="AD61" s="210"/>
      <c r="AE61" s="210"/>
      <c r="AF61" s="210"/>
      <c r="AG61" s="210" t="s">
        <v>213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ht="22.5" outlineLevel="1" x14ac:dyDescent="0.2">
      <c r="A62" s="243">
        <v>16</v>
      </c>
      <c r="B62" s="244" t="s">
        <v>1215</v>
      </c>
      <c r="C62" s="256" t="s">
        <v>1216</v>
      </c>
      <c r="D62" s="245" t="s">
        <v>293</v>
      </c>
      <c r="E62" s="246">
        <v>11</v>
      </c>
      <c r="F62" s="247"/>
      <c r="G62" s="248">
        <f>ROUND(E62*F62,2)</f>
        <v>0</v>
      </c>
      <c r="H62" s="231"/>
      <c r="I62" s="230">
        <f>ROUND(E62*H62,2)</f>
        <v>0</v>
      </c>
      <c r="J62" s="231"/>
      <c r="K62" s="230">
        <f>ROUND(E62*J62,2)</f>
        <v>0</v>
      </c>
      <c r="L62" s="230">
        <v>21</v>
      </c>
      <c r="M62" s="230">
        <f>G62*(1+L62/100)</f>
        <v>0</v>
      </c>
      <c r="N62" s="229">
        <v>4.2999999999999999E-4</v>
      </c>
      <c r="O62" s="229">
        <f>ROUND(E62*N62,2)</f>
        <v>0</v>
      </c>
      <c r="P62" s="229">
        <v>0</v>
      </c>
      <c r="Q62" s="229">
        <f>ROUND(E62*P62,2)</f>
        <v>0</v>
      </c>
      <c r="R62" s="230" t="s">
        <v>415</v>
      </c>
      <c r="S62" s="230" t="s">
        <v>207</v>
      </c>
      <c r="T62" s="230" t="s">
        <v>208</v>
      </c>
      <c r="U62" s="230">
        <v>0</v>
      </c>
      <c r="V62" s="230">
        <f>ROUND(E62*U62,2)</f>
        <v>0</v>
      </c>
      <c r="W62" s="230"/>
      <c r="X62" s="230" t="s">
        <v>416</v>
      </c>
      <c r="Y62" s="230" t="s">
        <v>210</v>
      </c>
      <c r="Z62" s="210"/>
      <c r="AA62" s="210"/>
      <c r="AB62" s="210"/>
      <c r="AC62" s="210"/>
      <c r="AD62" s="210"/>
      <c r="AE62" s="210"/>
      <c r="AF62" s="210"/>
      <c r="AG62" s="210" t="s">
        <v>417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2" x14ac:dyDescent="0.2">
      <c r="A63" s="227"/>
      <c r="B63" s="228"/>
      <c r="C63" s="257" t="s">
        <v>1214</v>
      </c>
      <c r="D63" s="232"/>
      <c r="E63" s="233">
        <v>10</v>
      </c>
      <c r="F63" s="230"/>
      <c r="G63" s="230"/>
      <c r="H63" s="230"/>
      <c r="I63" s="230"/>
      <c r="J63" s="230"/>
      <c r="K63" s="230"/>
      <c r="L63" s="230"/>
      <c r="M63" s="230"/>
      <c r="N63" s="229"/>
      <c r="O63" s="229"/>
      <c r="P63" s="229"/>
      <c r="Q63" s="229"/>
      <c r="R63" s="230"/>
      <c r="S63" s="230"/>
      <c r="T63" s="230"/>
      <c r="U63" s="230"/>
      <c r="V63" s="230"/>
      <c r="W63" s="230"/>
      <c r="X63" s="230"/>
      <c r="Y63" s="230"/>
      <c r="Z63" s="210"/>
      <c r="AA63" s="210"/>
      <c r="AB63" s="210"/>
      <c r="AC63" s="210"/>
      <c r="AD63" s="210"/>
      <c r="AE63" s="210"/>
      <c r="AF63" s="210"/>
      <c r="AG63" s="210" t="s">
        <v>213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3" x14ac:dyDescent="0.2">
      <c r="A64" s="227"/>
      <c r="B64" s="228"/>
      <c r="C64" s="268" t="s">
        <v>422</v>
      </c>
      <c r="D64" s="266"/>
      <c r="E64" s="267">
        <v>1</v>
      </c>
      <c r="F64" s="230"/>
      <c r="G64" s="230"/>
      <c r="H64" s="230"/>
      <c r="I64" s="230"/>
      <c r="J64" s="230"/>
      <c r="K64" s="230"/>
      <c r="L64" s="230"/>
      <c r="M64" s="230"/>
      <c r="N64" s="229"/>
      <c r="O64" s="229"/>
      <c r="P64" s="229"/>
      <c r="Q64" s="229"/>
      <c r="R64" s="230"/>
      <c r="S64" s="230"/>
      <c r="T64" s="230"/>
      <c r="U64" s="230"/>
      <c r="V64" s="230"/>
      <c r="W64" s="230"/>
      <c r="X64" s="230"/>
      <c r="Y64" s="230"/>
      <c r="Z64" s="210"/>
      <c r="AA64" s="210"/>
      <c r="AB64" s="210"/>
      <c r="AC64" s="210"/>
      <c r="AD64" s="210"/>
      <c r="AE64" s="210"/>
      <c r="AF64" s="210"/>
      <c r="AG64" s="210" t="s">
        <v>213</v>
      </c>
      <c r="AH64" s="210">
        <v>4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43">
        <v>17</v>
      </c>
      <c r="B65" s="244" t="s">
        <v>1217</v>
      </c>
      <c r="C65" s="256" t="s">
        <v>1218</v>
      </c>
      <c r="D65" s="245" t="s">
        <v>293</v>
      </c>
      <c r="E65" s="246">
        <v>10</v>
      </c>
      <c r="F65" s="247"/>
      <c r="G65" s="248">
        <f>ROUND(E65*F65,2)</f>
        <v>0</v>
      </c>
      <c r="H65" s="231"/>
      <c r="I65" s="230">
        <f>ROUND(E65*H65,2)</f>
        <v>0</v>
      </c>
      <c r="J65" s="231"/>
      <c r="K65" s="230">
        <f>ROUND(E65*J65,2)</f>
        <v>0</v>
      </c>
      <c r="L65" s="230">
        <v>21</v>
      </c>
      <c r="M65" s="230">
        <f>G65*(1+L65/100)</f>
        <v>0</v>
      </c>
      <c r="N65" s="229">
        <v>0</v>
      </c>
      <c r="O65" s="229">
        <f>ROUND(E65*N65,2)</f>
        <v>0</v>
      </c>
      <c r="P65" s="229">
        <v>0</v>
      </c>
      <c r="Q65" s="229">
        <f>ROUND(E65*P65,2)</f>
        <v>0</v>
      </c>
      <c r="R65" s="230"/>
      <c r="S65" s="230" t="s">
        <v>207</v>
      </c>
      <c r="T65" s="230" t="s">
        <v>208</v>
      </c>
      <c r="U65" s="230">
        <v>3.4000000000000002E-2</v>
      </c>
      <c r="V65" s="230">
        <f>ROUND(E65*U65,2)</f>
        <v>0.34</v>
      </c>
      <c r="W65" s="230"/>
      <c r="X65" s="230" t="s">
        <v>209</v>
      </c>
      <c r="Y65" s="230" t="s">
        <v>210</v>
      </c>
      <c r="Z65" s="210"/>
      <c r="AA65" s="210"/>
      <c r="AB65" s="210"/>
      <c r="AC65" s="210"/>
      <c r="AD65" s="210"/>
      <c r="AE65" s="210"/>
      <c r="AF65" s="210"/>
      <c r="AG65" s="210" t="s">
        <v>211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2" x14ac:dyDescent="0.2">
      <c r="A66" s="227"/>
      <c r="B66" s="228"/>
      <c r="C66" s="257" t="s">
        <v>1214</v>
      </c>
      <c r="D66" s="232"/>
      <c r="E66" s="233">
        <v>10</v>
      </c>
      <c r="F66" s="230"/>
      <c r="G66" s="230"/>
      <c r="H66" s="230"/>
      <c r="I66" s="230"/>
      <c r="J66" s="230"/>
      <c r="K66" s="230"/>
      <c r="L66" s="230"/>
      <c r="M66" s="230"/>
      <c r="N66" s="229"/>
      <c r="O66" s="229"/>
      <c r="P66" s="229"/>
      <c r="Q66" s="229"/>
      <c r="R66" s="230"/>
      <c r="S66" s="230"/>
      <c r="T66" s="230"/>
      <c r="U66" s="230"/>
      <c r="V66" s="230"/>
      <c r="W66" s="230"/>
      <c r="X66" s="230"/>
      <c r="Y66" s="230"/>
      <c r="Z66" s="210"/>
      <c r="AA66" s="210"/>
      <c r="AB66" s="210"/>
      <c r="AC66" s="210"/>
      <c r="AD66" s="210"/>
      <c r="AE66" s="210"/>
      <c r="AF66" s="210"/>
      <c r="AG66" s="210" t="s">
        <v>213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43">
        <v>18</v>
      </c>
      <c r="B67" s="244" t="s">
        <v>1219</v>
      </c>
      <c r="C67" s="256" t="s">
        <v>1220</v>
      </c>
      <c r="D67" s="245" t="s">
        <v>293</v>
      </c>
      <c r="E67" s="246">
        <v>11</v>
      </c>
      <c r="F67" s="247"/>
      <c r="G67" s="248">
        <f>ROUND(E67*F67,2)</f>
        <v>0</v>
      </c>
      <c r="H67" s="231"/>
      <c r="I67" s="230">
        <f>ROUND(E67*H67,2)</f>
        <v>0</v>
      </c>
      <c r="J67" s="231"/>
      <c r="K67" s="230">
        <f>ROUND(E67*J67,2)</f>
        <v>0</v>
      </c>
      <c r="L67" s="230">
        <v>21</v>
      </c>
      <c r="M67" s="230">
        <f>G67*(1+L67/100)</f>
        <v>0</v>
      </c>
      <c r="N67" s="229">
        <v>2.7999999999999998E-4</v>
      </c>
      <c r="O67" s="229">
        <f>ROUND(E67*N67,2)</f>
        <v>0</v>
      </c>
      <c r="P67" s="229">
        <v>0</v>
      </c>
      <c r="Q67" s="229">
        <f>ROUND(E67*P67,2)</f>
        <v>0</v>
      </c>
      <c r="R67" s="230" t="s">
        <v>415</v>
      </c>
      <c r="S67" s="230" t="s">
        <v>207</v>
      </c>
      <c r="T67" s="230" t="s">
        <v>208</v>
      </c>
      <c r="U67" s="230">
        <v>0</v>
      </c>
      <c r="V67" s="230">
        <f>ROUND(E67*U67,2)</f>
        <v>0</v>
      </c>
      <c r="W67" s="230"/>
      <c r="X67" s="230" t="s">
        <v>416</v>
      </c>
      <c r="Y67" s="230" t="s">
        <v>210</v>
      </c>
      <c r="Z67" s="210"/>
      <c r="AA67" s="210"/>
      <c r="AB67" s="210"/>
      <c r="AC67" s="210"/>
      <c r="AD67" s="210"/>
      <c r="AE67" s="210"/>
      <c r="AF67" s="210"/>
      <c r="AG67" s="210" t="s">
        <v>417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2" x14ac:dyDescent="0.2">
      <c r="A68" s="227"/>
      <c r="B68" s="228"/>
      <c r="C68" s="257" t="s">
        <v>1214</v>
      </c>
      <c r="D68" s="232"/>
      <c r="E68" s="233">
        <v>10</v>
      </c>
      <c r="F68" s="230"/>
      <c r="G68" s="230"/>
      <c r="H68" s="230"/>
      <c r="I68" s="230"/>
      <c r="J68" s="230"/>
      <c r="K68" s="230"/>
      <c r="L68" s="230"/>
      <c r="M68" s="230"/>
      <c r="N68" s="229"/>
      <c r="O68" s="229"/>
      <c r="P68" s="229"/>
      <c r="Q68" s="229"/>
      <c r="R68" s="230"/>
      <c r="S68" s="230"/>
      <c r="T68" s="230"/>
      <c r="U68" s="230"/>
      <c r="V68" s="230"/>
      <c r="W68" s="230"/>
      <c r="X68" s="230"/>
      <c r="Y68" s="230"/>
      <c r="Z68" s="210"/>
      <c r="AA68" s="210"/>
      <c r="AB68" s="210"/>
      <c r="AC68" s="210"/>
      <c r="AD68" s="210"/>
      <c r="AE68" s="210"/>
      <c r="AF68" s="210"/>
      <c r="AG68" s="210" t="s">
        <v>213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3" x14ac:dyDescent="0.2">
      <c r="A69" s="227"/>
      <c r="B69" s="228"/>
      <c r="C69" s="268" t="s">
        <v>422</v>
      </c>
      <c r="D69" s="266"/>
      <c r="E69" s="267">
        <v>1</v>
      </c>
      <c r="F69" s="230"/>
      <c r="G69" s="230"/>
      <c r="H69" s="230"/>
      <c r="I69" s="230"/>
      <c r="J69" s="230"/>
      <c r="K69" s="230"/>
      <c r="L69" s="230"/>
      <c r="M69" s="230"/>
      <c r="N69" s="229"/>
      <c r="O69" s="229"/>
      <c r="P69" s="229"/>
      <c r="Q69" s="229"/>
      <c r="R69" s="230"/>
      <c r="S69" s="230"/>
      <c r="T69" s="230"/>
      <c r="U69" s="230"/>
      <c r="V69" s="230"/>
      <c r="W69" s="230"/>
      <c r="X69" s="230"/>
      <c r="Y69" s="230"/>
      <c r="Z69" s="210"/>
      <c r="AA69" s="210"/>
      <c r="AB69" s="210"/>
      <c r="AC69" s="210"/>
      <c r="AD69" s="210"/>
      <c r="AE69" s="210"/>
      <c r="AF69" s="210"/>
      <c r="AG69" s="210" t="s">
        <v>213</v>
      </c>
      <c r="AH69" s="210">
        <v>4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x14ac:dyDescent="0.2">
      <c r="A70" s="236" t="s">
        <v>202</v>
      </c>
      <c r="B70" s="237" t="s">
        <v>121</v>
      </c>
      <c r="C70" s="255" t="s">
        <v>122</v>
      </c>
      <c r="D70" s="238"/>
      <c r="E70" s="239"/>
      <c r="F70" s="240"/>
      <c r="G70" s="241">
        <f>SUMIF(AG71:AG71,"&lt;&gt;NOR",G71:G71)</f>
        <v>0</v>
      </c>
      <c r="H70" s="235"/>
      <c r="I70" s="235">
        <f>SUM(I71:I71)</f>
        <v>0</v>
      </c>
      <c r="J70" s="235"/>
      <c r="K70" s="235">
        <f>SUM(K71:K71)</f>
        <v>0</v>
      </c>
      <c r="L70" s="235"/>
      <c r="M70" s="235">
        <f>SUM(M71:M71)</f>
        <v>0</v>
      </c>
      <c r="N70" s="234"/>
      <c r="O70" s="234">
        <f>SUM(O71:O71)</f>
        <v>0</v>
      </c>
      <c r="P70" s="234"/>
      <c r="Q70" s="234">
        <f>SUM(Q71:Q71)</f>
        <v>0</v>
      </c>
      <c r="R70" s="235"/>
      <c r="S70" s="235"/>
      <c r="T70" s="235"/>
      <c r="U70" s="235"/>
      <c r="V70" s="235">
        <f>SUM(V71:V71)</f>
        <v>25.42</v>
      </c>
      <c r="W70" s="235"/>
      <c r="X70" s="235"/>
      <c r="Y70" s="235"/>
      <c r="AG70" t="s">
        <v>203</v>
      </c>
    </row>
    <row r="71" spans="1:60" outlineLevel="1" x14ac:dyDescent="0.2">
      <c r="A71" s="249">
        <v>19</v>
      </c>
      <c r="B71" s="250" t="s">
        <v>1221</v>
      </c>
      <c r="C71" s="258" t="s">
        <v>1222</v>
      </c>
      <c r="D71" s="251" t="s">
        <v>337</v>
      </c>
      <c r="E71" s="252">
        <v>120.18725000000001</v>
      </c>
      <c r="F71" s="253"/>
      <c r="G71" s="254">
        <f>ROUND(E71*F71,2)</f>
        <v>0</v>
      </c>
      <c r="H71" s="231"/>
      <c r="I71" s="230">
        <f>ROUND(E71*H71,2)</f>
        <v>0</v>
      </c>
      <c r="J71" s="231"/>
      <c r="K71" s="230">
        <f>ROUND(E71*J71,2)</f>
        <v>0</v>
      </c>
      <c r="L71" s="230">
        <v>21</v>
      </c>
      <c r="M71" s="230">
        <f>G71*(1+L71/100)</f>
        <v>0</v>
      </c>
      <c r="N71" s="229">
        <v>0</v>
      </c>
      <c r="O71" s="229">
        <f>ROUND(E71*N71,2)</f>
        <v>0</v>
      </c>
      <c r="P71" s="229">
        <v>0</v>
      </c>
      <c r="Q71" s="229">
        <f>ROUND(E71*P71,2)</f>
        <v>0</v>
      </c>
      <c r="R71" s="230"/>
      <c r="S71" s="230" t="s">
        <v>207</v>
      </c>
      <c r="T71" s="230" t="s">
        <v>208</v>
      </c>
      <c r="U71" s="230">
        <v>0.21149999999999999</v>
      </c>
      <c r="V71" s="230">
        <f>ROUND(E71*U71,2)</f>
        <v>25.42</v>
      </c>
      <c r="W71" s="230"/>
      <c r="X71" s="230" t="s">
        <v>787</v>
      </c>
      <c r="Y71" s="230" t="s">
        <v>210</v>
      </c>
      <c r="Z71" s="210"/>
      <c r="AA71" s="210"/>
      <c r="AB71" s="210"/>
      <c r="AC71" s="210"/>
      <c r="AD71" s="210"/>
      <c r="AE71" s="210"/>
      <c r="AF71" s="210"/>
      <c r="AG71" s="210" t="s">
        <v>788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x14ac:dyDescent="0.2">
      <c r="A72" s="236" t="s">
        <v>202</v>
      </c>
      <c r="B72" s="237" t="s">
        <v>129</v>
      </c>
      <c r="C72" s="255" t="s">
        <v>130</v>
      </c>
      <c r="D72" s="238"/>
      <c r="E72" s="239"/>
      <c r="F72" s="240"/>
      <c r="G72" s="241">
        <f>SUMIF(AG73:AG122,"&lt;&gt;NOR",G73:G122)</f>
        <v>0</v>
      </c>
      <c r="H72" s="235"/>
      <c r="I72" s="235">
        <f>SUM(I73:I122)</f>
        <v>0</v>
      </c>
      <c r="J72" s="235"/>
      <c r="K72" s="235">
        <f>SUM(K73:K122)</f>
        <v>0</v>
      </c>
      <c r="L72" s="235"/>
      <c r="M72" s="235">
        <f>SUM(M73:M122)</f>
        <v>0</v>
      </c>
      <c r="N72" s="234"/>
      <c r="O72" s="234">
        <f>SUM(O73:O122)</f>
        <v>0.15000000000000002</v>
      </c>
      <c r="P72" s="234"/>
      <c r="Q72" s="234">
        <f>SUM(Q73:Q122)</f>
        <v>0</v>
      </c>
      <c r="R72" s="235"/>
      <c r="S72" s="235"/>
      <c r="T72" s="235"/>
      <c r="U72" s="235"/>
      <c r="V72" s="235">
        <f>SUM(V73:V122)</f>
        <v>107.80999999999999</v>
      </c>
      <c r="W72" s="235"/>
      <c r="X72" s="235"/>
      <c r="Y72" s="235"/>
      <c r="AG72" t="s">
        <v>203</v>
      </c>
    </row>
    <row r="73" spans="1:60" ht="22.5" outlineLevel="1" x14ac:dyDescent="0.2">
      <c r="A73" s="243">
        <v>20</v>
      </c>
      <c r="B73" s="244" t="s">
        <v>1223</v>
      </c>
      <c r="C73" s="256" t="s">
        <v>1224</v>
      </c>
      <c r="D73" s="245" t="s">
        <v>293</v>
      </c>
      <c r="E73" s="246">
        <v>18.7</v>
      </c>
      <c r="F73" s="247"/>
      <c r="G73" s="248">
        <f>ROUND(E73*F73,2)</f>
        <v>0</v>
      </c>
      <c r="H73" s="231"/>
      <c r="I73" s="230">
        <f>ROUND(E73*H73,2)</f>
        <v>0</v>
      </c>
      <c r="J73" s="231"/>
      <c r="K73" s="230">
        <f>ROUND(E73*J73,2)</f>
        <v>0</v>
      </c>
      <c r="L73" s="230">
        <v>21</v>
      </c>
      <c r="M73" s="230">
        <f>G73*(1+L73/100)</f>
        <v>0</v>
      </c>
      <c r="N73" s="229">
        <v>1.99E-3</v>
      </c>
      <c r="O73" s="229">
        <f>ROUND(E73*N73,2)</f>
        <v>0.04</v>
      </c>
      <c r="P73" s="229">
        <v>0</v>
      </c>
      <c r="Q73" s="229">
        <f>ROUND(E73*P73,2)</f>
        <v>0</v>
      </c>
      <c r="R73" s="230"/>
      <c r="S73" s="230" t="s">
        <v>207</v>
      </c>
      <c r="T73" s="230" t="s">
        <v>208</v>
      </c>
      <c r="U73" s="230">
        <v>0.79730000000000001</v>
      </c>
      <c r="V73" s="230">
        <f>ROUND(E73*U73,2)</f>
        <v>14.91</v>
      </c>
      <c r="W73" s="230"/>
      <c r="X73" s="230" t="s">
        <v>209</v>
      </c>
      <c r="Y73" s="230" t="s">
        <v>210</v>
      </c>
      <c r="Z73" s="210"/>
      <c r="AA73" s="210"/>
      <c r="AB73" s="210"/>
      <c r="AC73" s="210"/>
      <c r="AD73" s="210"/>
      <c r="AE73" s="210"/>
      <c r="AF73" s="210"/>
      <c r="AG73" s="210" t="s">
        <v>211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2" x14ac:dyDescent="0.2">
      <c r="A74" s="227"/>
      <c r="B74" s="228"/>
      <c r="C74" s="257" t="s">
        <v>1225</v>
      </c>
      <c r="D74" s="232"/>
      <c r="E74" s="233">
        <v>17</v>
      </c>
      <c r="F74" s="230"/>
      <c r="G74" s="230"/>
      <c r="H74" s="230"/>
      <c r="I74" s="230"/>
      <c r="J74" s="230"/>
      <c r="K74" s="230"/>
      <c r="L74" s="230"/>
      <c r="M74" s="230"/>
      <c r="N74" s="229"/>
      <c r="O74" s="229"/>
      <c r="P74" s="229"/>
      <c r="Q74" s="229"/>
      <c r="R74" s="230"/>
      <c r="S74" s="230"/>
      <c r="T74" s="230"/>
      <c r="U74" s="230"/>
      <c r="V74" s="230"/>
      <c r="W74" s="230"/>
      <c r="X74" s="230"/>
      <c r="Y74" s="230"/>
      <c r="Z74" s="210"/>
      <c r="AA74" s="210"/>
      <c r="AB74" s="210"/>
      <c r="AC74" s="210"/>
      <c r="AD74" s="210"/>
      <c r="AE74" s="210"/>
      <c r="AF74" s="210"/>
      <c r="AG74" s="210" t="s">
        <v>213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3" x14ac:dyDescent="0.2">
      <c r="A75" s="227"/>
      <c r="B75" s="228"/>
      <c r="C75" s="268" t="s">
        <v>422</v>
      </c>
      <c r="D75" s="266"/>
      <c r="E75" s="267">
        <v>1.7</v>
      </c>
      <c r="F75" s="230"/>
      <c r="G75" s="230"/>
      <c r="H75" s="230"/>
      <c r="I75" s="230"/>
      <c r="J75" s="230"/>
      <c r="K75" s="230"/>
      <c r="L75" s="230"/>
      <c r="M75" s="230"/>
      <c r="N75" s="229"/>
      <c r="O75" s="229"/>
      <c r="P75" s="229"/>
      <c r="Q75" s="229"/>
      <c r="R75" s="230"/>
      <c r="S75" s="230"/>
      <c r="T75" s="230"/>
      <c r="U75" s="230"/>
      <c r="V75" s="230"/>
      <c r="W75" s="230"/>
      <c r="X75" s="230"/>
      <c r="Y75" s="230"/>
      <c r="Z75" s="210"/>
      <c r="AA75" s="210"/>
      <c r="AB75" s="210"/>
      <c r="AC75" s="210"/>
      <c r="AD75" s="210"/>
      <c r="AE75" s="210"/>
      <c r="AF75" s="210"/>
      <c r="AG75" s="210" t="s">
        <v>213</v>
      </c>
      <c r="AH75" s="210">
        <v>4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43">
        <v>21</v>
      </c>
      <c r="B76" s="244" t="s">
        <v>1226</v>
      </c>
      <c r="C76" s="256" t="s">
        <v>1227</v>
      </c>
      <c r="D76" s="245" t="s">
        <v>293</v>
      </c>
      <c r="E76" s="246">
        <v>59.4</v>
      </c>
      <c r="F76" s="247"/>
      <c r="G76" s="248">
        <f>ROUND(E76*F76,2)</f>
        <v>0</v>
      </c>
      <c r="H76" s="231"/>
      <c r="I76" s="230">
        <f>ROUND(E76*H76,2)</f>
        <v>0</v>
      </c>
      <c r="J76" s="231"/>
      <c r="K76" s="230">
        <f>ROUND(E76*J76,2)</f>
        <v>0</v>
      </c>
      <c r="L76" s="230">
        <v>21</v>
      </c>
      <c r="M76" s="230">
        <f>G76*(1+L76/100)</f>
        <v>0</v>
      </c>
      <c r="N76" s="229">
        <v>5.5000000000000003E-4</v>
      </c>
      <c r="O76" s="229">
        <f>ROUND(E76*N76,2)</f>
        <v>0.03</v>
      </c>
      <c r="P76" s="229">
        <v>0</v>
      </c>
      <c r="Q76" s="229">
        <f>ROUND(E76*P76,2)</f>
        <v>0</v>
      </c>
      <c r="R76" s="230"/>
      <c r="S76" s="230" t="s">
        <v>207</v>
      </c>
      <c r="T76" s="230" t="s">
        <v>208</v>
      </c>
      <c r="U76" s="230">
        <v>0.35899999999999999</v>
      </c>
      <c r="V76" s="230">
        <f>ROUND(E76*U76,2)</f>
        <v>21.32</v>
      </c>
      <c r="W76" s="230"/>
      <c r="X76" s="230" t="s">
        <v>209</v>
      </c>
      <c r="Y76" s="230" t="s">
        <v>210</v>
      </c>
      <c r="Z76" s="210"/>
      <c r="AA76" s="210"/>
      <c r="AB76" s="210"/>
      <c r="AC76" s="210"/>
      <c r="AD76" s="210"/>
      <c r="AE76" s="210"/>
      <c r="AF76" s="210"/>
      <c r="AG76" s="210" t="s">
        <v>211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2" x14ac:dyDescent="0.2">
      <c r="A77" s="227"/>
      <c r="B77" s="228"/>
      <c r="C77" s="257" t="s">
        <v>1228</v>
      </c>
      <c r="D77" s="232"/>
      <c r="E77" s="233">
        <v>54</v>
      </c>
      <c r="F77" s="230"/>
      <c r="G77" s="230"/>
      <c r="H77" s="230"/>
      <c r="I77" s="230"/>
      <c r="J77" s="230"/>
      <c r="K77" s="230"/>
      <c r="L77" s="230"/>
      <c r="M77" s="230"/>
      <c r="N77" s="229"/>
      <c r="O77" s="229"/>
      <c r="P77" s="229"/>
      <c r="Q77" s="229"/>
      <c r="R77" s="230"/>
      <c r="S77" s="230"/>
      <c r="T77" s="230"/>
      <c r="U77" s="230"/>
      <c r="V77" s="230"/>
      <c r="W77" s="230"/>
      <c r="X77" s="230"/>
      <c r="Y77" s="230"/>
      <c r="Z77" s="210"/>
      <c r="AA77" s="210"/>
      <c r="AB77" s="210"/>
      <c r="AC77" s="210"/>
      <c r="AD77" s="210"/>
      <c r="AE77" s="210"/>
      <c r="AF77" s="210"/>
      <c r="AG77" s="210" t="s">
        <v>213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3" x14ac:dyDescent="0.2">
      <c r="A78" s="227"/>
      <c r="B78" s="228"/>
      <c r="C78" s="268" t="s">
        <v>422</v>
      </c>
      <c r="D78" s="266"/>
      <c r="E78" s="267">
        <v>5.4</v>
      </c>
      <c r="F78" s="230"/>
      <c r="G78" s="230"/>
      <c r="H78" s="230"/>
      <c r="I78" s="230"/>
      <c r="J78" s="230"/>
      <c r="K78" s="230"/>
      <c r="L78" s="230"/>
      <c r="M78" s="230"/>
      <c r="N78" s="229"/>
      <c r="O78" s="229"/>
      <c r="P78" s="229"/>
      <c r="Q78" s="229"/>
      <c r="R78" s="230"/>
      <c r="S78" s="230"/>
      <c r="T78" s="230"/>
      <c r="U78" s="230"/>
      <c r="V78" s="230"/>
      <c r="W78" s="230"/>
      <c r="X78" s="230"/>
      <c r="Y78" s="230"/>
      <c r="Z78" s="210"/>
      <c r="AA78" s="210"/>
      <c r="AB78" s="210"/>
      <c r="AC78" s="210"/>
      <c r="AD78" s="210"/>
      <c r="AE78" s="210"/>
      <c r="AF78" s="210"/>
      <c r="AG78" s="210" t="s">
        <v>213</v>
      </c>
      <c r="AH78" s="210">
        <v>4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ht="22.5" outlineLevel="1" x14ac:dyDescent="0.2">
      <c r="A79" s="243">
        <v>22</v>
      </c>
      <c r="B79" s="244" t="s">
        <v>1229</v>
      </c>
      <c r="C79" s="256" t="s">
        <v>1230</v>
      </c>
      <c r="D79" s="245" t="s">
        <v>293</v>
      </c>
      <c r="E79" s="246">
        <v>26.4</v>
      </c>
      <c r="F79" s="247"/>
      <c r="G79" s="248">
        <f>ROUND(E79*F79,2)</f>
        <v>0</v>
      </c>
      <c r="H79" s="231"/>
      <c r="I79" s="230">
        <f>ROUND(E79*H79,2)</f>
        <v>0</v>
      </c>
      <c r="J79" s="231"/>
      <c r="K79" s="230">
        <f>ROUND(E79*J79,2)</f>
        <v>0</v>
      </c>
      <c r="L79" s="230">
        <v>21</v>
      </c>
      <c r="M79" s="230">
        <f>G79*(1+L79/100)</f>
        <v>0</v>
      </c>
      <c r="N79" s="229">
        <v>9.7999999999999997E-4</v>
      </c>
      <c r="O79" s="229">
        <f>ROUND(E79*N79,2)</f>
        <v>0.03</v>
      </c>
      <c r="P79" s="229">
        <v>0</v>
      </c>
      <c r="Q79" s="229">
        <f>ROUND(E79*P79,2)</f>
        <v>0</v>
      </c>
      <c r="R79" s="230"/>
      <c r="S79" s="230" t="s">
        <v>207</v>
      </c>
      <c r="T79" s="230" t="s">
        <v>208</v>
      </c>
      <c r="U79" s="230">
        <v>0.45200000000000001</v>
      </c>
      <c r="V79" s="230">
        <f>ROUND(E79*U79,2)</f>
        <v>11.93</v>
      </c>
      <c r="W79" s="230"/>
      <c r="X79" s="230" t="s">
        <v>209</v>
      </c>
      <c r="Y79" s="230" t="s">
        <v>210</v>
      </c>
      <c r="Z79" s="210"/>
      <c r="AA79" s="210"/>
      <c r="AB79" s="210"/>
      <c r="AC79" s="210"/>
      <c r="AD79" s="210"/>
      <c r="AE79" s="210"/>
      <c r="AF79" s="210"/>
      <c r="AG79" s="210" t="s">
        <v>211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2" x14ac:dyDescent="0.2">
      <c r="A80" s="227"/>
      <c r="B80" s="228"/>
      <c r="C80" s="257" t="s">
        <v>1231</v>
      </c>
      <c r="D80" s="232"/>
      <c r="E80" s="233">
        <v>24</v>
      </c>
      <c r="F80" s="230"/>
      <c r="G80" s="230"/>
      <c r="H80" s="230"/>
      <c r="I80" s="230"/>
      <c r="J80" s="230"/>
      <c r="K80" s="230"/>
      <c r="L80" s="230"/>
      <c r="M80" s="230"/>
      <c r="N80" s="229"/>
      <c r="O80" s="229"/>
      <c r="P80" s="229"/>
      <c r="Q80" s="229"/>
      <c r="R80" s="230"/>
      <c r="S80" s="230"/>
      <c r="T80" s="230"/>
      <c r="U80" s="230"/>
      <c r="V80" s="230"/>
      <c r="W80" s="230"/>
      <c r="X80" s="230"/>
      <c r="Y80" s="230"/>
      <c r="Z80" s="210"/>
      <c r="AA80" s="210"/>
      <c r="AB80" s="210"/>
      <c r="AC80" s="210"/>
      <c r="AD80" s="210"/>
      <c r="AE80" s="210"/>
      <c r="AF80" s="210"/>
      <c r="AG80" s="210" t="s">
        <v>213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3" x14ac:dyDescent="0.2">
      <c r="A81" s="227"/>
      <c r="B81" s="228"/>
      <c r="C81" s="268" t="s">
        <v>422</v>
      </c>
      <c r="D81" s="266"/>
      <c r="E81" s="267">
        <v>2.4</v>
      </c>
      <c r="F81" s="230"/>
      <c r="G81" s="230"/>
      <c r="H81" s="230"/>
      <c r="I81" s="230"/>
      <c r="J81" s="230"/>
      <c r="K81" s="230"/>
      <c r="L81" s="230"/>
      <c r="M81" s="230"/>
      <c r="N81" s="229"/>
      <c r="O81" s="229"/>
      <c r="P81" s="229"/>
      <c r="Q81" s="229"/>
      <c r="R81" s="230"/>
      <c r="S81" s="230"/>
      <c r="T81" s="230"/>
      <c r="U81" s="230"/>
      <c r="V81" s="230"/>
      <c r="W81" s="230"/>
      <c r="X81" s="230"/>
      <c r="Y81" s="230"/>
      <c r="Z81" s="210"/>
      <c r="AA81" s="210"/>
      <c r="AB81" s="210"/>
      <c r="AC81" s="210"/>
      <c r="AD81" s="210"/>
      <c r="AE81" s="210"/>
      <c r="AF81" s="210"/>
      <c r="AG81" s="210" t="s">
        <v>213</v>
      </c>
      <c r="AH81" s="210">
        <v>4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ht="22.5" outlineLevel="1" x14ac:dyDescent="0.2">
      <c r="A82" s="243">
        <v>23</v>
      </c>
      <c r="B82" s="244" t="s">
        <v>1232</v>
      </c>
      <c r="C82" s="256" t="s">
        <v>1233</v>
      </c>
      <c r="D82" s="245" t="s">
        <v>293</v>
      </c>
      <c r="E82" s="246">
        <v>24.2</v>
      </c>
      <c r="F82" s="247"/>
      <c r="G82" s="248">
        <f>ROUND(E82*F82,2)</f>
        <v>0</v>
      </c>
      <c r="H82" s="231"/>
      <c r="I82" s="230">
        <f>ROUND(E82*H82,2)</f>
        <v>0</v>
      </c>
      <c r="J82" s="231"/>
      <c r="K82" s="230">
        <f>ROUND(E82*J82,2)</f>
        <v>0</v>
      </c>
      <c r="L82" s="230">
        <v>21</v>
      </c>
      <c r="M82" s="230">
        <f>G82*(1+L82/100)</f>
        <v>0</v>
      </c>
      <c r="N82" s="229">
        <v>2.1099999999999999E-3</v>
      </c>
      <c r="O82" s="229">
        <f>ROUND(E82*N82,2)</f>
        <v>0.05</v>
      </c>
      <c r="P82" s="229">
        <v>0</v>
      </c>
      <c r="Q82" s="229">
        <f>ROUND(E82*P82,2)</f>
        <v>0</v>
      </c>
      <c r="R82" s="230"/>
      <c r="S82" s="230" t="s">
        <v>207</v>
      </c>
      <c r="T82" s="230" t="s">
        <v>208</v>
      </c>
      <c r="U82" s="230">
        <v>1.173</v>
      </c>
      <c r="V82" s="230">
        <f>ROUND(E82*U82,2)</f>
        <v>28.39</v>
      </c>
      <c r="W82" s="230"/>
      <c r="X82" s="230" t="s">
        <v>209</v>
      </c>
      <c r="Y82" s="230" t="s">
        <v>210</v>
      </c>
      <c r="Z82" s="210"/>
      <c r="AA82" s="210"/>
      <c r="AB82" s="210"/>
      <c r="AC82" s="210"/>
      <c r="AD82" s="210"/>
      <c r="AE82" s="210"/>
      <c r="AF82" s="210"/>
      <c r="AG82" s="210" t="s">
        <v>211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2" x14ac:dyDescent="0.2">
      <c r="A83" s="227"/>
      <c r="B83" s="228"/>
      <c r="C83" s="257" t="s">
        <v>1234</v>
      </c>
      <c r="D83" s="232"/>
      <c r="E83" s="233">
        <v>22</v>
      </c>
      <c r="F83" s="230"/>
      <c r="G83" s="230"/>
      <c r="H83" s="230"/>
      <c r="I83" s="230"/>
      <c r="J83" s="230"/>
      <c r="K83" s="230"/>
      <c r="L83" s="230"/>
      <c r="M83" s="230"/>
      <c r="N83" s="229"/>
      <c r="O83" s="229"/>
      <c r="P83" s="229"/>
      <c r="Q83" s="229"/>
      <c r="R83" s="230"/>
      <c r="S83" s="230"/>
      <c r="T83" s="230"/>
      <c r="U83" s="230"/>
      <c r="V83" s="230"/>
      <c r="W83" s="230"/>
      <c r="X83" s="230"/>
      <c r="Y83" s="230"/>
      <c r="Z83" s="210"/>
      <c r="AA83" s="210"/>
      <c r="AB83" s="210"/>
      <c r="AC83" s="210"/>
      <c r="AD83" s="210"/>
      <c r="AE83" s="210"/>
      <c r="AF83" s="210"/>
      <c r="AG83" s="210" t="s">
        <v>213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3" x14ac:dyDescent="0.2">
      <c r="A84" s="227"/>
      <c r="B84" s="228"/>
      <c r="C84" s="268" t="s">
        <v>422</v>
      </c>
      <c r="D84" s="266"/>
      <c r="E84" s="267">
        <v>2.2000000000000002</v>
      </c>
      <c r="F84" s="230"/>
      <c r="G84" s="230"/>
      <c r="H84" s="230"/>
      <c r="I84" s="230"/>
      <c r="J84" s="230"/>
      <c r="K84" s="230"/>
      <c r="L84" s="230"/>
      <c r="M84" s="230"/>
      <c r="N84" s="229"/>
      <c r="O84" s="229"/>
      <c r="P84" s="229"/>
      <c r="Q84" s="229"/>
      <c r="R84" s="230"/>
      <c r="S84" s="230"/>
      <c r="T84" s="230"/>
      <c r="U84" s="230"/>
      <c r="V84" s="230"/>
      <c r="W84" s="230"/>
      <c r="X84" s="230"/>
      <c r="Y84" s="230"/>
      <c r="Z84" s="210"/>
      <c r="AA84" s="210"/>
      <c r="AB84" s="210"/>
      <c r="AC84" s="210"/>
      <c r="AD84" s="210"/>
      <c r="AE84" s="210"/>
      <c r="AF84" s="210"/>
      <c r="AG84" s="210" t="s">
        <v>213</v>
      </c>
      <c r="AH84" s="210">
        <v>4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49">
        <v>24</v>
      </c>
      <c r="B85" s="250" t="s">
        <v>1235</v>
      </c>
      <c r="C85" s="258" t="s">
        <v>1236</v>
      </c>
      <c r="D85" s="251" t="s">
        <v>260</v>
      </c>
      <c r="E85" s="252">
        <v>7</v>
      </c>
      <c r="F85" s="253"/>
      <c r="G85" s="254">
        <f>ROUND(E85*F85,2)</f>
        <v>0</v>
      </c>
      <c r="H85" s="231"/>
      <c r="I85" s="230">
        <f>ROUND(E85*H85,2)</f>
        <v>0</v>
      </c>
      <c r="J85" s="231"/>
      <c r="K85" s="230">
        <f>ROUND(E85*J85,2)</f>
        <v>0</v>
      </c>
      <c r="L85" s="230">
        <v>21</v>
      </c>
      <c r="M85" s="230">
        <f>G85*(1+L85/100)</f>
        <v>0</v>
      </c>
      <c r="N85" s="229">
        <v>9.0000000000000006E-5</v>
      </c>
      <c r="O85" s="229">
        <f>ROUND(E85*N85,2)</f>
        <v>0</v>
      </c>
      <c r="P85" s="229">
        <v>0</v>
      </c>
      <c r="Q85" s="229">
        <f>ROUND(E85*P85,2)</f>
        <v>0</v>
      </c>
      <c r="R85" s="230"/>
      <c r="S85" s="230" t="s">
        <v>207</v>
      </c>
      <c r="T85" s="230" t="s">
        <v>208</v>
      </c>
      <c r="U85" s="230">
        <v>0.25</v>
      </c>
      <c r="V85" s="230">
        <f>ROUND(E85*U85,2)</f>
        <v>1.75</v>
      </c>
      <c r="W85" s="230"/>
      <c r="X85" s="230" t="s">
        <v>209</v>
      </c>
      <c r="Y85" s="230" t="s">
        <v>210</v>
      </c>
      <c r="Z85" s="210"/>
      <c r="AA85" s="210"/>
      <c r="AB85" s="210"/>
      <c r="AC85" s="210"/>
      <c r="AD85" s="210"/>
      <c r="AE85" s="210"/>
      <c r="AF85" s="210"/>
      <c r="AG85" s="210" t="s">
        <v>211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49">
        <v>25</v>
      </c>
      <c r="B86" s="250" t="s">
        <v>1237</v>
      </c>
      <c r="C86" s="258" t="s">
        <v>1238</v>
      </c>
      <c r="D86" s="251" t="s">
        <v>260</v>
      </c>
      <c r="E86" s="252">
        <v>7</v>
      </c>
      <c r="F86" s="253"/>
      <c r="G86" s="254">
        <f>ROUND(E86*F86,2)</f>
        <v>0</v>
      </c>
      <c r="H86" s="231"/>
      <c r="I86" s="230">
        <f>ROUND(E86*H86,2)</f>
        <v>0</v>
      </c>
      <c r="J86" s="231"/>
      <c r="K86" s="230">
        <f>ROUND(E86*J86,2)</f>
        <v>0</v>
      </c>
      <c r="L86" s="230">
        <v>21</v>
      </c>
      <c r="M86" s="230">
        <f>G86*(1+L86/100)</f>
        <v>0</v>
      </c>
      <c r="N86" s="229">
        <v>2.4000000000000001E-4</v>
      </c>
      <c r="O86" s="229">
        <f>ROUND(E86*N86,2)</f>
        <v>0</v>
      </c>
      <c r="P86" s="229">
        <v>0</v>
      </c>
      <c r="Q86" s="229">
        <f>ROUND(E86*P86,2)</f>
        <v>0</v>
      </c>
      <c r="R86" s="230"/>
      <c r="S86" s="230" t="s">
        <v>207</v>
      </c>
      <c r="T86" s="230" t="s">
        <v>208</v>
      </c>
      <c r="U86" s="230">
        <v>0.36670000000000003</v>
      </c>
      <c r="V86" s="230">
        <f>ROUND(E86*U86,2)</f>
        <v>2.57</v>
      </c>
      <c r="W86" s="230"/>
      <c r="X86" s="230" t="s">
        <v>209</v>
      </c>
      <c r="Y86" s="230" t="s">
        <v>210</v>
      </c>
      <c r="Z86" s="210"/>
      <c r="AA86" s="210"/>
      <c r="AB86" s="210"/>
      <c r="AC86" s="210"/>
      <c r="AD86" s="210"/>
      <c r="AE86" s="210"/>
      <c r="AF86" s="210"/>
      <c r="AG86" s="210" t="s">
        <v>211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ht="22.5" outlineLevel="1" x14ac:dyDescent="0.2">
      <c r="A87" s="243">
        <v>26</v>
      </c>
      <c r="B87" s="244" t="s">
        <v>1239</v>
      </c>
      <c r="C87" s="256" t="s">
        <v>1240</v>
      </c>
      <c r="D87" s="245" t="s">
        <v>260</v>
      </c>
      <c r="E87" s="246">
        <v>1</v>
      </c>
      <c r="F87" s="247"/>
      <c r="G87" s="248">
        <f>ROUND(E87*F87,2)</f>
        <v>0</v>
      </c>
      <c r="H87" s="231"/>
      <c r="I87" s="230">
        <f>ROUND(E87*H87,2)</f>
        <v>0</v>
      </c>
      <c r="J87" s="231"/>
      <c r="K87" s="230">
        <f>ROUND(E87*J87,2)</f>
        <v>0</v>
      </c>
      <c r="L87" s="230">
        <v>21</v>
      </c>
      <c r="M87" s="230">
        <f>G87*(1+L87/100)</f>
        <v>0</v>
      </c>
      <c r="N87" s="229">
        <v>4.8999999999999998E-4</v>
      </c>
      <c r="O87" s="229">
        <f>ROUND(E87*N87,2)</f>
        <v>0</v>
      </c>
      <c r="P87" s="229">
        <v>0</v>
      </c>
      <c r="Q87" s="229">
        <f>ROUND(E87*P87,2)</f>
        <v>0</v>
      </c>
      <c r="R87" s="230"/>
      <c r="S87" s="230" t="s">
        <v>207</v>
      </c>
      <c r="T87" s="230" t="s">
        <v>208</v>
      </c>
      <c r="U87" s="230">
        <v>0.13300000000000001</v>
      </c>
      <c r="V87" s="230">
        <f>ROUND(E87*U87,2)</f>
        <v>0.13</v>
      </c>
      <c r="W87" s="230"/>
      <c r="X87" s="230" t="s">
        <v>209</v>
      </c>
      <c r="Y87" s="230" t="s">
        <v>210</v>
      </c>
      <c r="Z87" s="210"/>
      <c r="AA87" s="210"/>
      <c r="AB87" s="210"/>
      <c r="AC87" s="210"/>
      <c r="AD87" s="210"/>
      <c r="AE87" s="210"/>
      <c r="AF87" s="210"/>
      <c r="AG87" s="210" t="s">
        <v>211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2" x14ac:dyDescent="0.2">
      <c r="A88" s="227"/>
      <c r="B88" s="228"/>
      <c r="C88" s="257" t="s">
        <v>1241</v>
      </c>
      <c r="D88" s="232"/>
      <c r="E88" s="233">
        <v>1</v>
      </c>
      <c r="F88" s="230"/>
      <c r="G88" s="230"/>
      <c r="H88" s="230"/>
      <c r="I88" s="230"/>
      <c r="J88" s="230"/>
      <c r="K88" s="230"/>
      <c r="L88" s="230"/>
      <c r="M88" s="230"/>
      <c r="N88" s="229"/>
      <c r="O88" s="229"/>
      <c r="P88" s="229"/>
      <c r="Q88" s="229"/>
      <c r="R88" s="230"/>
      <c r="S88" s="230"/>
      <c r="T88" s="230"/>
      <c r="U88" s="230"/>
      <c r="V88" s="230"/>
      <c r="W88" s="230"/>
      <c r="X88" s="230"/>
      <c r="Y88" s="230"/>
      <c r="Z88" s="210"/>
      <c r="AA88" s="210"/>
      <c r="AB88" s="210"/>
      <c r="AC88" s="210"/>
      <c r="AD88" s="210"/>
      <c r="AE88" s="210"/>
      <c r="AF88" s="210"/>
      <c r="AG88" s="210" t="s">
        <v>213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43">
        <v>27</v>
      </c>
      <c r="B89" s="244" t="s">
        <v>1242</v>
      </c>
      <c r="C89" s="256" t="s">
        <v>1243</v>
      </c>
      <c r="D89" s="245" t="s">
        <v>260</v>
      </c>
      <c r="E89" s="246">
        <v>4</v>
      </c>
      <c r="F89" s="247"/>
      <c r="G89" s="248">
        <f>ROUND(E89*F89,2)</f>
        <v>0</v>
      </c>
      <c r="H89" s="231"/>
      <c r="I89" s="230">
        <f>ROUND(E89*H89,2)</f>
        <v>0</v>
      </c>
      <c r="J89" s="231"/>
      <c r="K89" s="230">
        <f>ROUND(E89*J89,2)</f>
        <v>0</v>
      </c>
      <c r="L89" s="230">
        <v>21</v>
      </c>
      <c r="M89" s="230">
        <f>G89*(1+L89/100)</f>
        <v>0</v>
      </c>
      <c r="N89" s="229">
        <v>3.8000000000000002E-4</v>
      </c>
      <c r="O89" s="229">
        <f>ROUND(E89*N89,2)</f>
        <v>0</v>
      </c>
      <c r="P89" s="229">
        <v>0</v>
      </c>
      <c r="Q89" s="229">
        <f>ROUND(E89*P89,2)</f>
        <v>0</v>
      </c>
      <c r="R89" s="230"/>
      <c r="S89" s="230" t="s">
        <v>207</v>
      </c>
      <c r="T89" s="230" t="s">
        <v>208</v>
      </c>
      <c r="U89" s="230">
        <v>0.13300000000000001</v>
      </c>
      <c r="V89" s="230">
        <f>ROUND(E89*U89,2)</f>
        <v>0.53</v>
      </c>
      <c r="W89" s="230"/>
      <c r="X89" s="230" t="s">
        <v>209</v>
      </c>
      <c r="Y89" s="230" t="s">
        <v>210</v>
      </c>
      <c r="Z89" s="210"/>
      <c r="AA89" s="210"/>
      <c r="AB89" s="210"/>
      <c r="AC89" s="210"/>
      <c r="AD89" s="210"/>
      <c r="AE89" s="210"/>
      <c r="AF89" s="210"/>
      <c r="AG89" s="210" t="s">
        <v>211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2" x14ac:dyDescent="0.2">
      <c r="A90" s="227"/>
      <c r="B90" s="228"/>
      <c r="C90" s="257" t="s">
        <v>1244</v>
      </c>
      <c r="D90" s="232"/>
      <c r="E90" s="233"/>
      <c r="F90" s="230"/>
      <c r="G90" s="230"/>
      <c r="H90" s="230"/>
      <c r="I90" s="230"/>
      <c r="J90" s="230"/>
      <c r="K90" s="230"/>
      <c r="L90" s="230"/>
      <c r="M90" s="230"/>
      <c r="N90" s="229"/>
      <c r="O90" s="229"/>
      <c r="P90" s="229"/>
      <c r="Q90" s="229"/>
      <c r="R90" s="230"/>
      <c r="S90" s="230"/>
      <c r="T90" s="230"/>
      <c r="U90" s="230"/>
      <c r="V90" s="230"/>
      <c r="W90" s="230"/>
      <c r="X90" s="230"/>
      <c r="Y90" s="230"/>
      <c r="Z90" s="210"/>
      <c r="AA90" s="210"/>
      <c r="AB90" s="210"/>
      <c r="AC90" s="210"/>
      <c r="AD90" s="210"/>
      <c r="AE90" s="210"/>
      <c r="AF90" s="210"/>
      <c r="AG90" s="210" t="s">
        <v>213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3" x14ac:dyDescent="0.2">
      <c r="A91" s="227"/>
      <c r="B91" s="228"/>
      <c r="C91" s="257" t="s">
        <v>1245</v>
      </c>
      <c r="D91" s="232"/>
      <c r="E91" s="233">
        <v>1</v>
      </c>
      <c r="F91" s="230"/>
      <c r="G91" s="230"/>
      <c r="H91" s="230"/>
      <c r="I91" s="230"/>
      <c r="J91" s="230"/>
      <c r="K91" s="230"/>
      <c r="L91" s="230"/>
      <c r="M91" s="230"/>
      <c r="N91" s="229"/>
      <c r="O91" s="229"/>
      <c r="P91" s="229"/>
      <c r="Q91" s="229"/>
      <c r="R91" s="230"/>
      <c r="S91" s="230"/>
      <c r="T91" s="230"/>
      <c r="U91" s="230"/>
      <c r="V91" s="230"/>
      <c r="W91" s="230"/>
      <c r="X91" s="230"/>
      <c r="Y91" s="230"/>
      <c r="Z91" s="210"/>
      <c r="AA91" s="210"/>
      <c r="AB91" s="210"/>
      <c r="AC91" s="210"/>
      <c r="AD91" s="210"/>
      <c r="AE91" s="210"/>
      <c r="AF91" s="210"/>
      <c r="AG91" s="210" t="s">
        <v>213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3" x14ac:dyDescent="0.2">
      <c r="A92" s="227"/>
      <c r="B92" s="228"/>
      <c r="C92" s="257" t="s">
        <v>1246</v>
      </c>
      <c r="D92" s="232"/>
      <c r="E92" s="233">
        <v>1</v>
      </c>
      <c r="F92" s="230"/>
      <c r="G92" s="230"/>
      <c r="H92" s="230"/>
      <c r="I92" s="230"/>
      <c r="J92" s="230"/>
      <c r="K92" s="230"/>
      <c r="L92" s="230"/>
      <c r="M92" s="230"/>
      <c r="N92" s="229"/>
      <c r="O92" s="229"/>
      <c r="P92" s="229"/>
      <c r="Q92" s="229"/>
      <c r="R92" s="230"/>
      <c r="S92" s="230"/>
      <c r="T92" s="230"/>
      <c r="U92" s="230"/>
      <c r="V92" s="230"/>
      <c r="W92" s="230"/>
      <c r="X92" s="230"/>
      <c r="Y92" s="230"/>
      <c r="Z92" s="210"/>
      <c r="AA92" s="210"/>
      <c r="AB92" s="210"/>
      <c r="AC92" s="210"/>
      <c r="AD92" s="210"/>
      <c r="AE92" s="210"/>
      <c r="AF92" s="210"/>
      <c r="AG92" s="210" t="s">
        <v>213</v>
      </c>
      <c r="AH92" s="210">
        <v>0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3" x14ac:dyDescent="0.2">
      <c r="A93" s="227"/>
      <c r="B93" s="228"/>
      <c r="C93" s="257" t="s">
        <v>1247</v>
      </c>
      <c r="D93" s="232"/>
      <c r="E93" s="233">
        <v>2</v>
      </c>
      <c r="F93" s="230"/>
      <c r="G93" s="230"/>
      <c r="H93" s="230"/>
      <c r="I93" s="230"/>
      <c r="J93" s="230"/>
      <c r="K93" s="230"/>
      <c r="L93" s="230"/>
      <c r="M93" s="230"/>
      <c r="N93" s="229"/>
      <c r="O93" s="229"/>
      <c r="P93" s="229"/>
      <c r="Q93" s="229"/>
      <c r="R93" s="230"/>
      <c r="S93" s="230"/>
      <c r="T93" s="230"/>
      <c r="U93" s="230"/>
      <c r="V93" s="230"/>
      <c r="W93" s="230"/>
      <c r="X93" s="230"/>
      <c r="Y93" s="230"/>
      <c r="Z93" s="210"/>
      <c r="AA93" s="210"/>
      <c r="AB93" s="210"/>
      <c r="AC93" s="210"/>
      <c r="AD93" s="210"/>
      <c r="AE93" s="210"/>
      <c r="AF93" s="210"/>
      <c r="AG93" s="210" t="s">
        <v>213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ht="22.5" outlineLevel="1" x14ac:dyDescent="0.2">
      <c r="A94" s="243">
        <v>28</v>
      </c>
      <c r="B94" s="244" t="s">
        <v>1248</v>
      </c>
      <c r="C94" s="256" t="s">
        <v>1249</v>
      </c>
      <c r="D94" s="245" t="s">
        <v>260</v>
      </c>
      <c r="E94" s="246">
        <v>3</v>
      </c>
      <c r="F94" s="247"/>
      <c r="G94" s="248">
        <f>ROUND(E94*F94,2)</f>
        <v>0</v>
      </c>
      <c r="H94" s="231"/>
      <c r="I94" s="230">
        <f>ROUND(E94*H94,2)</f>
        <v>0</v>
      </c>
      <c r="J94" s="231"/>
      <c r="K94" s="230">
        <f>ROUND(E94*J94,2)</f>
        <v>0</v>
      </c>
      <c r="L94" s="230">
        <v>21</v>
      </c>
      <c r="M94" s="230">
        <f>G94*(1+L94/100)</f>
        <v>0</v>
      </c>
      <c r="N94" s="229">
        <v>8.0000000000000007E-5</v>
      </c>
      <c r="O94" s="229">
        <f>ROUND(E94*N94,2)</f>
        <v>0</v>
      </c>
      <c r="P94" s="229">
        <v>0</v>
      </c>
      <c r="Q94" s="229">
        <f>ROUND(E94*P94,2)</f>
        <v>0</v>
      </c>
      <c r="R94" s="230"/>
      <c r="S94" s="230" t="s">
        <v>334</v>
      </c>
      <c r="T94" s="230" t="s">
        <v>208</v>
      </c>
      <c r="U94" s="230">
        <v>0.14799999999999999</v>
      </c>
      <c r="V94" s="230">
        <f>ROUND(E94*U94,2)</f>
        <v>0.44</v>
      </c>
      <c r="W94" s="230"/>
      <c r="X94" s="230" t="s">
        <v>209</v>
      </c>
      <c r="Y94" s="230" t="s">
        <v>210</v>
      </c>
      <c r="Z94" s="210"/>
      <c r="AA94" s="210"/>
      <c r="AB94" s="210"/>
      <c r="AC94" s="210"/>
      <c r="AD94" s="210"/>
      <c r="AE94" s="210"/>
      <c r="AF94" s="210"/>
      <c r="AG94" s="210" t="s">
        <v>211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2" x14ac:dyDescent="0.2">
      <c r="A95" s="227"/>
      <c r="B95" s="228"/>
      <c r="C95" s="257" t="s">
        <v>1250</v>
      </c>
      <c r="D95" s="232"/>
      <c r="E95" s="233">
        <v>2</v>
      </c>
      <c r="F95" s="230"/>
      <c r="G95" s="230"/>
      <c r="H95" s="230"/>
      <c r="I95" s="230"/>
      <c r="J95" s="230"/>
      <c r="K95" s="230"/>
      <c r="L95" s="230"/>
      <c r="M95" s="230"/>
      <c r="N95" s="229"/>
      <c r="O95" s="229"/>
      <c r="P95" s="229"/>
      <c r="Q95" s="229"/>
      <c r="R95" s="230"/>
      <c r="S95" s="230"/>
      <c r="T95" s="230"/>
      <c r="U95" s="230"/>
      <c r="V95" s="230"/>
      <c r="W95" s="230"/>
      <c r="X95" s="230"/>
      <c r="Y95" s="230"/>
      <c r="Z95" s="210"/>
      <c r="AA95" s="210"/>
      <c r="AB95" s="210"/>
      <c r="AC95" s="210"/>
      <c r="AD95" s="210"/>
      <c r="AE95" s="210"/>
      <c r="AF95" s="210"/>
      <c r="AG95" s="210" t="s">
        <v>213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3" x14ac:dyDescent="0.2">
      <c r="A96" s="227"/>
      <c r="B96" s="228"/>
      <c r="C96" s="257" t="s">
        <v>1251</v>
      </c>
      <c r="D96" s="232"/>
      <c r="E96" s="233">
        <v>1</v>
      </c>
      <c r="F96" s="230"/>
      <c r="G96" s="230"/>
      <c r="H96" s="230"/>
      <c r="I96" s="230"/>
      <c r="J96" s="230"/>
      <c r="K96" s="230"/>
      <c r="L96" s="230"/>
      <c r="M96" s="230"/>
      <c r="N96" s="229"/>
      <c r="O96" s="229"/>
      <c r="P96" s="229"/>
      <c r="Q96" s="229"/>
      <c r="R96" s="230"/>
      <c r="S96" s="230"/>
      <c r="T96" s="230"/>
      <c r="U96" s="230"/>
      <c r="V96" s="230"/>
      <c r="W96" s="230"/>
      <c r="X96" s="230"/>
      <c r="Y96" s="230"/>
      <c r="Z96" s="210"/>
      <c r="AA96" s="210"/>
      <c r="AB96" s="210"/>
      <c r="AC96" s="210"/>
      <c r="AD96" s="210"/>
      <c r="AE96" s="210"/>
      <c r="AF96" s="210"/>
      <c r="AG96" s="210" t="s">
        <v>213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43">
        <v>29</v>
      </c>
      <c r="B97" s="244" t="s">
        <v>1252</v>
      </c>
      <c r="C97" s="256" t="s">
        <v>1253</v>
      </c>
      <c r="D97" s="245" t="s">
        <v>293</v>
      </c>
      <c r="E97" s="246">
        <v>186.5</v>
      </c>
      <c r="F97" s="247"/>
      <c r="G97" s="248">
        <f>ROUND(E97*F97,2)</f>
        <v>0</v>
      </c>
      <c r="H97" s="231"/>
      <c r="I97" s="230">
        <f>ROUND(E97*H97,2)</f>
        <v>0</v>
      </c>
      <c r="J97" s="231"/>
      <c r="K97" s="230">
        <f>ROUND(E97*J97,2)</f>
        <v>0</v>
      </c>
      <c r="L97" s="230">
        <v>21</v>
      </c>
      <c r="M97" s="230">
        <f>G97*(1+L97/100)</f>
        <v>0</v>
      </c>
      <c r="N97" s="229">
        <v>0</v>
      </c>
      <c r="O97" s="229">
        <f>ROUND(E97*N97,2)</f>
        <v>0</v>
      </c>
      <c r="P97" s="229">
        <v>0</v>
      </c>
      <c r="Q97" s="229">
        <f>ROUND(E97*P97,2)</f>
        <v>0</v>
      </c>
      <c r="R97" s="230"/>
      <c r="S97" s="230" t="s">
        <v>207</v>
      </c>
      <c r="T97" s="230" t="s">
        <v>208</v>
      </c>
      <c r="U97" s="230">
        <v>4.8000000000000001E-2</v>
      </c>
      <c r="V97" s="230">
        <f>ROUND(E97*U97,2)</f>
        <v>8.9499999999999993</v>
      </c>
      <c r="W97" s="230"/>
      <c r="X97" s="230" t="s">
        <v>209</v>
      </c>
      <c r="Y97" s="230" t="s">
        <v>210</v>
      </c>
      <c r="Z97" s="210"/>
      <c r="AA97" s="210"/>
      <c r="AB97" s="210"/>
      <c r="AC97" s="210"/>
      <c r="AD97" s="210"/>
      <c r="AE97" s="210"/>
      <c r="AF97" s="210"/>
      <c r="AG97" s="210" t="s">
        <v>211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2" x14ac:dyDescent="0.2">
      <c r="A98" s="227"/>
      <c r="B98" s="228"/>
      <c r="C98" s="257" t="s">
        <v>1254</v>
      </c>
      <c r="D98" s="232"/>
      <c r="E98" s="233">
        <v>77</v>
      </c>
      <c r="F98" s="230"/>
      <c r="G98" s="230"/>
      <c r="H98" s="230"/>
      <c r="I98" s="230"/>
      <c r="J98" s="230"/>
      <c r="K98" s="230"/>
      <c r="L98" s="230"/>
      <c r="M98" s="230"/>
      <c r="N98" s="229"/>
      <c r="O98" s="229"/>
      <c r="P98" s="229"/>
      <c r="Q98" s="229"/>
      <c r="R98" s="230"/>
      <c r="S98" s="230"/>
      <c r="T98" s="230"/>
      <c r="U98" s="230"/>
      <c r="V98" s="230"/>
      <c r="W98" s="230"/>
      <c r="X98" s="230"/>
      <c r="Y98" s="230"/>
      <c r="Z98" s="210"/>
      <c r="AA98" s="210"/>
      <c r="AB98" s="210"/>
      <c r="AC98" s="210"/>
      <c r="AD98" s="210"/>
      <c r="AE98" s="210"/>
      <c r="AF98" s="210"/>
      <c r="AG98" s="210" t="s">
        <v>213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3" x14ac:dyDescent="0.2">
      <c r="A99" s="227"/>
      <c r="B99" s="228"/>
      <c r="C99" s="257" t="s">
        <v>1255</v>
      </c>
      <c r="D99" s="232"/>
      <c r="E99" s="233">
        <v>24.2</v>
      </c>
      <c r="F99" s="230"/>
      <c r="G99" s="230"/>
      <c r="H99" s="230"/>
      <c r="I99" s="230"/>
      <c r="J99" s="230"/>
      <c r="K99" s="230"/>
      <c r="L99" s="230"/>
      <c r="M99" s="230"/>
      <c r="N99" s="229"/>
      <c r="O99" s="229"/>
      <c r="P99" s="229"/>
      <c r="Q99" s="229"/>
      <c r="R99" s="230"/>
      <c r="S99" s="230"/>
      <c r="T99" s="230"/>
      <c r="U99" s="230"/>
      <c r="V99" s="230"/>
      <c r="W99" s="230"/>
      <c r="X99" s="230"/>
      <c r="Y99" s="230"/>
      <c r="Z99" s="210"/>
      <c r="AA99" s="210"/>
      <c r="AB99" s="210"/>
      <c r="AC99" s="210"/>
      <c r="AD99" s="210"/>
      <c r="AE99" s="210"/>
      <c r="AF99" s="210"/>
      <c r="AG99" s="210" t="s">
        <v>213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3" x14ac:dyDescent="0.2">
      <c r="A100" s="227"/>
      <c r="B100" s="228"/>
      <c r="C100" s="257" t="s">
        <v>1256</v>
      </c>
      <c r="D100" s="232"/>
      <c r="E100" s="233">
        <v>11</v>
      </c>
      <c r="F100" s="230"/>
      <c r="G100" s="230"/>
      <c r="H100" s="230"/>
      <c r="I100" s="230"/>
      <c r="J100" s="230"/>
      <c r="K100" s="230"/>
      <c r="L100" s="230"/>
      <c r="M100" s="230"/>
      <c r="N100" s="229"/>
      <c r="O100" s="229"/>
      <c r="P100" s="229"/>
      <c r="Q100" s="229"/>
      <c r="R100" s="230"/>
      <c r="S100" s="230"/>
      <c r="T100" s="230"/>
      <c r="U100" s="230"/>
      <c r="V100" s="230"/>
      <c r="W100" s="230"/>
      <c r="X100" s="230"/>
      <c r="Y100" s="230"/>
      <c r="Z100" s="210"/>
      <c r="AA100" s="210"/>
      <c r="AB100" s="210"/>
      <c r="AC100" s="210"/>
      <c r="AD100" s="210"/>
      <c r="AE100" s="210"/>
      <c r="AF100" s="210"/>
      <c r="AG100" s="210" t="s">
        <v>213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3" x14ac:dyDescent="0.2">
      <c r="A101" s="227"/>
      <c r="B101" s="228"/>
      <c r="C101" s="257" t="s">
        <v>97</v>
      </c>
      <c r="D101" s="232"/>
      <c r="E101" s="233">
        <v>5</v>
      </c>
      <c r="F101" s="230"/>
      <c r="G101" s="230"/>
      <c r="H101" s="230"/>
      <c r="I101" s="230"/>
      <c r="J101" s="230"/>
      <c r="K101" s="230"/>
      <c r="L101" s="230"/>
      <c r="M101" s="230"/>
      <c r="N101" s="229"/>
      <c r="O101" s="229"/>
      <c r="P101" s="229"/>
      <c r="Q101" s="229"/>
      <c r="R101" s="230"/>
      <c r="S101" s="230"/>
      <c r="T101" s="230"/>
      <c r="U101" s="230"/>
      <c r="V101" s="230"/>
      <c r="W101" s="230"/>
      <c r="X101" s="230"/>
      <c r="Y101" s="230"/>
      <c r="Z101" s="210"/>
      <c r="AA101" s="210"/>
      <c r="AB101" s="210"/>
      <c r="AC101" s="210"/>
      <c r="AD101" s="210"/>
      <c r="AE101" s="210"/>
      <c r="AF101" s="210"/>
      <c r="AG101" s="210" t="s">
        <v>213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3" x14ac:dyDescent="0.2">
      <c r="A102" s="227"/>
      <c r="B102" s="228"/>
      <c r="C102" s="257" t="s">
        <v>1257</v>
      </c>
      <c r="D102" s="232"/>
      <c r="E102" s="233">
        <v>18.7</v>
      </c>
      <c r="F102" s="230"/>
      <c r="G102" s="230"/>
      <c r="H102" s="230"/>
      <c r="I102" s="230"/>
      <c r="J102" s="230"/>
      <c r="K102" s="230"/>
      <c r="L102" s="230"/>
      <c r="M102" s="230"/>
      <c r="N102" s="229"/>
      <c r="O102" s="229"/>
      <c r="P102" s="229"/>
      <c r="Q102" s="229"/>
      <c r="R102" s="230"/>
      <c r="S102" s="230"/>
      <c r="T102" s="230"/>
      <c r="U102" s="230"/>
      <c r="V102" s="230"/>
      <c r="W102" s="230"/>
      <c r="X102" s="230"/>
      <c r="Y102" s="230"/>
      <c r="Z102" s="210"/>
      <c r="AA102" s="210"/>
      <c r="AB102" s="210"/>
      <c r="AC102" s="210"/>
      <c r="AD102" s="210"/>
      <c r="AE102" s="210"/>
      <c r="AF102" s="210"/>
      <c r="AG102" s="210" t="s">
        <v>213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3" x14ac:dyDescent="0.2">
      <c r="A103" s="227"/>
      <c r="B103" s="228"/>
      <c r="C103" s="257" t="s">
        <v>1258</v>
      </c>
      <c r="D103" s="232"/>
      <c r="E103" s="233">
        <v>26.4</v>
      </c>
      <c r="F103" s="230"/>
      <c r="G103" s="230"/>
      <c r="H103" s="230"/>
      <c r="I103" s="230"/>
      <c r="J103" s="230"/>
      <c r="K103" s="230"/>
      <c r="L103" s="230"/>
      <c r="M103" s="230"/>
      <c r="N103" s="229"/>
      <c r="O103" s="229"/>
      <c r="P103" s="229"/>
      <c r="Q103" s="229"/>
      <c r="R103" s="230"/>
      <c r="S103" s="230"/>
      <c r="T103" s="230"/>
      <c r="U103" s="230"/>
      <c r="V103" s="230"/>
      <c r="W103" s="230"/>
      <c r="X103" s="230"/>
      <c r="Y103" s="230"/>
      <c r="Z103" s="210"/>
      <c r="AA103" s="210"/>
      <c r="AB103" s="210"/>
      <c r="AC103" s="210"/>
      <c r="AD103" s="210"/>
      <c r="AE103" s="210"/>
      <c r="AF103" s="210"/>
      <c r="AG103" s="210" t="s">
        <v>213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3" x14ac:dyDescent="0.2">
      <c r="A104" s="227"/>
      <c r="B104" s="228"/>
      <c r="C104" s="257" t="s">
        <v>1255</v>
      </c>
      <c r="D104" s="232"/>
      <c r="E104" s="233">
        <v>24.2</v>
      </c>
      <c r="F104" s="230"/>
      <c r="G104" s="230"/>
      <c r="H104" s="230"/>
      <c r="I104" s="230"/>
      <c r="J104" s="230"/>
      <c r="K104" s="230"/>
      <c r="L104" s="230"/>
      <c r="M104" s="230"/>
      <c r="N104" s="229"/>
      <c r="O104" s="229"/>
      <c r="P104" s="229"/>
      <c r="Q104" s="229"/>
      <c r="R104" s="230"/>
      <c r="S104" s="230"/>
      <c r="T104" s="230"/>
      <c r="U104" s="230"/>
      <c r="V104" s="230"/>
      <c r="W104" s="230"/>
      <c r="X104" s="230"/>
      <c r="Y104" s="230"/>
      <c r="Z104" s="210"/>
      <c r="AA104" s="210"/>
      <c r="AB104" s="210"/>
      <c r="AC104" s="210"/>
      <c r="AD104" s="210"/>
      <c r="AE104" s="210"/>
      <c r="AF104" s="210"/>
      <c r="AG104" s="210" t="s">
        <v>213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49">
        <v>30</v>
      </c>
      <c r="B105" s="250" t="s">
        <v>1259</v>
      </c>
      <c r="C105" s="258" t="s">
        <v>1260</v>
      </c>
      <c r="D105" s="251" t="s">
        <v>293</v>
      </c>
      <c r="E105" s="252">
        <v>186.5</v>
      </c>
      <c r="F105" s="253"/>
      <c r="G105" s="254">
        <f>ROUND(E105*F105,2)</f>
        <v>0</v>
      </c>
      <c r="H105" s="231"/>
      <c r="I105" s="230">
        <f>ROUND(E105*H105,2)</f>
        <v>0</v>
      </c>
      <c r="J105" s="231"/>
      <c r="K105" s="230">
        <f>ROUND(E105*J105,2)</f>
        <v>0</v>
      </c>
      <c r="L105" s="230">
        <v>21</v>
      </c>
      <c r="M105" s="230">
        <f>G105*(1+L105/100)</f>
        <v>0</v>
      </c>
      <c r="N105" s="229">
        <v>0</v>
      </c>
      <c r="O105" s="229">
        <f>ROUND(E105*N105,2)</f>
        <v>0</v>
      </c>
      <c r="P105" s="229">
        <v>0</v>
      </c>
      <c r="Q105" s="229">
        <f>ROUND(E105*P105,2)</f>
        <v>0</v>
      </c>
      <c r="R105" s="230"/>
      <c r="S105" s="230" t="s">
        <v>207</v>
      </c>
      <c r="T105" s="230" t="s">
        <v>208</v>
      </c>
      <c r="U105" s="230">
        <v>0.04</v>
      </c>
      <c r="V105" s="230">
        <f>ROUND(E105*U105,2)</f>
        <v>7.46</v>
      </c>
      <c r="W105" s="230"/>
      <c r="X105" s="230" t="s">
        <v>209</v>
      </c>
      <c r="Y105" s="230" t="s">
        <v>210</v>
      </c>
      <c r="Z105" s="210"/>
      <c r="AA105" s="210"/>
      <c r="AB105" s="210"/>
      <c r="AC105" s="210"/>
      <c r="AD105" s="210"/>
      <c r="AE105" s="210"/>
      <c r="AF105" s="210"/>
      <c r="AG105" s="210" t="s">
        <v>211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43">
        <v>31</v>
      </c>
      <c r="B106" s="244" t="s">
        <v>1261</v>
      </c>
      <c r="C106" s="256" t="s">
        <v>1262</v>
      </c>
      <c r="D106" s="245" t="s">
        <v>260</v>
      </c>
      <c r="E106" s="246">
        <v>28</v>
      </c>
      <c r="F106" s="247"/>
      <c r="G106" s="248">
        <f>ROUND(E106*F106,2)</f>
        <v>0</v>
      </c>
      <c r="H106" s="231"/>
      <c r="I106" s="230">
        <f>ROUND(E106*H106,2)</f>
        <v>0</v>
      </c>
      <c r="J106" s="231"/>
      <c r="K106" s="230">
        <f>ROUND(E106*J106,2)</f>
        <v>0</v>
      </c>
      <c r="L106" s="230">
        <v>21</v>
      </c>
      <c r="M106" s="230">
        <f>G106*(1+L106/100)</f>
        <v>0</v>
      </c>
      <c r="N106" s="229">
        <v>0</v>
      </c>
      <c r="O106" s="229">
        <f>ROUND(E106*N106,2)</f>
        <v>0</v>
      </c>
      <c r="P106" s="229">
        <v>0</v>
      </c>
      <c r="Q106" s="229">
        <f>ROUND(E106*P106,2)</f>
        <v>0</v>
      </c>
      <c r="R106" s="230"/>
      <c r="S106" s="230" t="s">
        <v>207</v>
      </c>
      <c r="T106" s="230" t="s">
        <v>208</v>
      </c>
      <c r="U106" s="230">
        <v>0.17399999999999999</v>
      </c>
      <c r="V106" s="230">
        <f>ROUND(E106*U106,2)</f>
        <v>4.87</v>
      </c>
      <c r="W106" s="230"/>
      <c r="X106" s="230" t="s">
        <v>209</v>
      </c>
      <c r="Y106" s="230" t="s">
        <v>210</v>
      </c>
      <c r="Z106" s="210"/>
      <c r="AA106" s="210"/>
      <c r="AB106" s="210"/>
      <c r="AC106" s="210"/>
      <c r="AD106" s="210"/>
      <c r="AE106" s="210"/>
      <c r="AF106" s="210"/>
      <c r="AG106" s="210" t="s">
        <v>211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2" x14ac:dyDescent="0.2">
      <c r="A107" s="227"/>
      <c r="B107" s="228"/>
      <c r="C107" s="257" t="s">
        <v>1263</v>
      </c>
      <c r="D107" s="232"/>
      <c r="E107" s="233">
        <v>6</v>
      </c>
      <c r="F107" s="230"/>
      <c r="G107" s="230"/>
      <c r="H107" s="230"/>
      <c r="I107" s="230"/>
      <c r="J107" s="230"/>
      <c r="K107" s="230"/>
      <c r="L107" s="230"/>
      <c r="M107" s="230"/>
      <c r="N107" s="229"/>
      <c r="O107" s="229"/>
      <c r="P107" s="229"/>
      <c r="Q107" s="229"/>
      <c r="R107" s="230"/>
      <c r="S107" s="230"/>
      <c r="T107" s="230"/>
      <c r="U107" s="230"/>
      <c r="V107" s="230"/>
      <c r="W107" s="230"/>
      <c r="X107" s="230"/>
      <c r="Y107" s="230"/>
      <c r="Z107" s="210"/>
      <c r="AA107" s="210"/>
      <c r="AB107" s="210"/>
      <c r="AC107" s="210"/>
      <c r="AD107" s="210"/>
      <c r="AE107" s="210"/>
      <c r="AF107" s="210"/>
      <c r="AG107" s="210" t="s">
        <v>213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3" x14ac:dyDescent="0.2">
      <c r="A108" s="227"/>
      <c r="B108" s="228"/>
      <c r="C108" s="257" t="s">
        <v>1264</v>
      </c>
      <c r="D108" s="232"/>
      <c r="E108" s="233">
        <v>7</v>
      </c>
      <c r="F108" s="230"/>
      <c r="G108" s="230"/>
      <c r="H108" s="230"/>
      <c r="I108" s="230"/>
      <c r="J108" s="230"/>
      <c r="K108" s="230"/>
      <c r="L108" s="230"/>
      <c r="M108" s="230"/>
      <c r="N108" s="229"/>
      <c r="O108" s="229"/>
      <c r="P108" s="229"/>
      <c r="Q108" s="229"/>
      <c r="R108" s="230"/>
      <c r="S108" s="230"/>
      <c r="T108" s="230"/>
      <c r="U108" s="230"/>
      <c r="V108" s="230"/>
      <c r="W108" s="230"/>
      <c r="X108" s="230"/>
      <c r="Y108" s="230"/>
      <c r="Z108" s="210"/>
      <c r="AA108" s="210"/>
      <c r="AB108" s="210"/>
      <c r="AC108" s="210"/>
      <c r="AD108" s="210"/>
      <c r="AE108" s="210"/>
      <c r="AF108" s="210"/>
      <c r="AG108" s="210" t="s">
        <v>213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3" x14ac:dyDescent="0.2">
      <c r="A109" s="227"/>
      <c r="B109" s="228"/>
      <c r="C109" s="257" t="s">
        <v>1265</v>
      </c>
      <c r="D109" s="232"/>
      <c r="E109" s="233">
        <v>13</v>
      </c>
      <c r="F109" s="230"/>
      <c r="G109" s="230"/>
      <c r="H109" s="230"/>
      <c r="I109" s="230"/>
      <c r="J109" s="230"/>
      <c r="K109" s="230"/>
      <c r="L109" s="230"/>
      <c r="M109" s="230"/>
      <c r="N109" s="229"/>
      <c r="O109" s="229"/>
      <c r="P109" s="229"/>
      <c r="Q109" s="229"/>
      <c r="R109" s="230"/>
      <c r="S109" s="230"/>
      <c r="T109" s="230"/>
      <c r="U109" s="230"/>
      <c r="V109" s="230"/>
      <c r="W109" s="230"/>
      <c r="X109" s="230"/>
      <c r="Y109" s="230"/>
      <c r="Z109" s="210"/>
      <c r="AA109" s="210"/>
      <c r="AB109" s="210"/>
      <c r="AC109" s="210"/>
      <c r="AD109" s="210"/>
      <c r="AE109" s="210"/>
      <c r="AF109" s="210"/>
      <c r="AG109" s="210" t="s">
        <v>213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3" x14ac:dyDescent="0.2">
      <c r="A110" s="227"/>
      <c r="B110" s="228"/>
      <c r="C110" s="257" t="s">
        <v>1266</v>
      </c>
      <c r="D110" s="232"/>
      <c r="E110" s="233">
        <v>2</v>
      </c>
      <c r="F110" s="230"/>
      <c r="G110" s="230"/>
      <c r="H110" s="230"/>
      <c r="I110" s="230"/>
      <c r="J110" s="230"/>
      <c r="K110" s="230"/>
      <c r="L110" s="230"/>
      <c r="M110" s="230"/>
      <c r="N110" s="229"/>
      <c r="O110" s="229"/>
      <c r="P110" s="229"/>
      <c r="Q110" s="229"/>
      <c r="R110" s="230"/>
      <c r="S110" s="230"/>
      <c r="T110" s="230"/>
      <c r="U110" s="230"/>
      <c r="V110" s="230"/>
      <c r="W110" s="230"/>
      <c r="X110" s="230"/>
      <c r="Y110" s="230"/>
      <c r="Z110" s="210"/>
      <c r="AA110" s="210"/>
      <c r="AB110" s="210"/>
      <c r="AC110" s="210"/>
      <c r="AD110" s="210"/>
      <c r="AE110" s="210"/>
      <c r="AF110" s="210"/>
      <c r="AG110" s="210" t="s">
        <v>213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43">
        <v>32</v>
      </c>
      <c r="B111" s="244" t="s">
        <v>1267</v>
      </c>
      <c r="C111" s="256" t="s">
        <v>1268</v>
      </c>
      <c r="D111" s="245" t="s">
        <v>260</v>
      </c>
      <c r="E111" s="246">
        <v>1</v>
      </c>
      <c r="F111" s="247"/>
      <c r="G111" s="248">
        <f>ROUND(E111*F111,2)</f>
        <v>0</v>
      </c>
      <c r="H111" s="231"/>
      <c r="I111" s="230">
        <f>ROUND(E111*H111,2)</f>
        <v>0</v>
      </c>
      <c r="J111" s="231"/>
      <c r="K111" s="230">
        <f>ROUND(E111*J111,2)</f>
        <v>0</v>
      </c>
      <c r="L111" s="230">
        <v>21</v>
      </c>
      <c r="M111" s="230">
        <f>G111*(1+L111/100)</f>
        <v>0</v>
      </c>
      <c r="N111" s="229">
        <v>0</v>
      </c>
      <c r="O111" s="229">
        <f>ROUND(E111*N111,2)</f>
        <v>0</v>
      </c>
      <c r="P111" s="229">
        <v>0</v>
      </c>
      <c r="Q111" s="229">
        <f>ROUND(E111*P111,2)</f>
        <v>0</v>
      </c>
      <c r="R111" s="230"/>
      <c r="S111" s="230" t="s">
        <v>207</v>
      </c>
      <c r="T111" s="230" t="s">
        <v>208</v>
      </c>
      <c r="U111" s="230">
        <v>0.21099999999999999</v>
      </c>
      <c r="V111" s="230">
        <f>ROUND(E111*U111,2)</f>
        <v>0.21</v>
      </c>
      <c r="W111" s="230"/>
      <c r="X111" s="230" t="s">
        <v>209</v>
      </c>
      <c r="Y111" s="230" t="s">
        <v>210</v>
      </c>
      <c r="Z111" s="210"/>
      <c r="AA111" s="210"/>
      <c r="AB111" s="210"/>
      <c r="AC111" s="210"/>
      <c r="AD111" s="210"/>
      <c r="AE111" s="210"/>
      <c r="AF111" s="210"/>
      <c r="AG111" s="210" t="s">
        <v>211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2" x14ac:dyDescent="0.2">
      <c r="A112" s="227"/>
      <c r="B112" s="228"/>
      <c r="C112" s="257" t="s">
        <v>1269</v>
      </c>
      <c r="D112" s="232"/>
      <c r="E112" s="233">
        <v>1</v>
      </c>
      <c r="F112" s="230"/>
      <c r="G112" s="230"/>
      <c r="H112" s="230"/>
      <c r="I112" s="230"/>
      <c r="J112" s="230"/>
      <c r="K112" s="230"/>
      <c r="L112" s="230"/>
      <c r="M112" s="230"/>
      <c r="N112" s="229"/>
      <c r="O112" s="229"/>
      <c r="P112" s="229"/>
      <c r="Q112" s="229"/>
      <c r="R112" s="230"/>
      <c r="S112" s="230"/>
      <c r="T112" s="230"/>
      <c r="U112" s="230"/>
      <c r="V112" s="230"/>
      <c r="W112" s="230"/>
      <c r="X112" s="230"/>
      <c r="Y112" s="230"/>
      <c r="Z112" s="210"/>
      <c r="AA112" s="210"/>
      <c r="AB112" s="210"/>
      <c r="AC112" s="210"/>
      <c r="AD112" s="210"/>
      <c r="AE112" s="210"/>
      <c r="AF112" s="210"/>
      <c r="AG112" s="210" t="s">
        <v>213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43">
        <v>33</v>
      </c>
      <c r="B113" s="244" t="s">
        <v>1270</v>
      </c>
      <c r="C113" s="256" t="s">
        <v>1271</v>
      </c>
      <c r="D113" s="245" t="s">
        <v>260</v>
      </c>
      <c r="E113" s="246">
        <v>6</v>
      </c>
      <c r="F113" s="247"/>
      <c r="G113" s="248">
        <f>ROUND(E113*F113,2)</f>
        <v>0</v>
      </c>
      <c r="H113" s="231"/>
      <c r="I113" s="230">
        <f>ROUND(E113*H113,2)</f>
        <v>0</v>
      </c>
      <c r="J113" s="231"/>
      <c r="K113" s="230">
        <f>ROUND(E113*J113,2)</f>
        <v>0</v>
      </c>
      <c r="L113" s="230">
        <v>21</v>
      </c>
      <c r="M113" s="230">
        <f>G113*(1+L113/100)</f>
        <v>0</v>
      </c>
      <c r="N113" s="229">
        <v>0</v>
      </c>
      <c r="O113" s="229">
        <f>ROUND(E113*N113,2)</f>
        <v>0</v>
      </c>
      <c r="P113" s="229">
        <v>0</v>
      </c>
      <c r="Q113" s="229">
        <f>ROUND(E113*P113,2)</f>
        <v>0</v>
      </c>
      <c r="R113" s="230"/>
      <c r="S113" s="230" t="s">
        <v>207</v>
      </c>
      <c r="T113" s="230" t="s">
        <v>208</v>
      </c>
      <c r="U113" s="230">
        <v>0.25900000000000001</v>
      </c>
      <c r="V113" s="230">
        <f>ROUND(E113*U113,2)</f>
        <v>1.55</v>
      </c>
      <c r="W113" s="230"/>
      <c r="X113" s="230" t="s">
        <v>209</v>
      </c>
      <c r="Y113" s="230" t="s">
        <v>210</v>
      </c>
      <c r="Z113" s="210"/>
      <c r="AA113" s="210"/>
      <c r="AB113" s="210"/>
      <c r="AC113" s="210"/>
      <c r="AD113" s="210"/>
      <c r="AE113" s="210"/>
      <c r="AF113" s="210"/>
      <c r="AG113" s="210" t="s">
        <v>211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2" x14ac:dyDescent="0.2">
      <c r="A114" s="227"/>
      <c r="B114" s="228"/>
      <c r="C114" s="257" t="s">
        <v>1272</v>
      </c>
      <c r="D114" s="232"/>
      <c r="E114" s="233">
        <v>6</v>
      </c>
      <c r="F114" s="230"/>
      <c r="G114" s="230"/>
      <c r="H114" s="230"/>
      <c r="I114" s="230"/>
      <c r="J114" s="230"/>
      <c r="K114" s="230"/>
      <c r="L114" s="230"/>
      <c r="M114" s="230"/>
      <c r="N114" s="229"/>
      <c r="O114" s="229"/>
      <c r="P114" s="229"/>
      <c r="Q114" s="229"/>
      <c r="R114" s="230"/>
      <c r="S114" s="230"/>
      <c r="T114" s="230"/>
      <c r="U114" s="230"/>
      <c r="V114" s="230"/>
      <c r="W114" s="230"/>
      <c r="X114" s="230"/>
      <c r="Y114" s="230"/>
      <c r="Z114" s="210"/>
      <c r="AA114" s="210"/>
      <c r="AB114" s="210"/>
      <c r="AC114" s="210"/>
      <c r="AD114" s="210"/>
      <c r="AE114" s="210"/>
      <c r="AF114" s="210"/>
      <c r="AG114" s="210" t="s">
        <v>213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49">
        <v>34</v>
      </c>
      <c r="B115" s="250" t="s">
        <v>1273</v>
      </c>
      <c r="C115" s="258" t="s">
        <v>1274</v>
      </c>
      <c r="D115" s="251" t="s">
        <v>996</v>
      </c>
      <c r="E115" s="252">
        <v>1</v>
      </c>
      <c r="F115" s="253"/>
      <c r="G115" s="254">
        <f>ROUND(E115*F115,2)</f>
        <v>0</v>
      </c>
      <c r="H115" s="231"/>
      <c r="I115" s="230">
        <f>ROUND(E115*H115,2)</f>
        <v>0</v>
      </c>
      <c r="J115" s="231"/>
      <c r="K115" s="230">
        <f>ROUND(E115*J115,2)</f>
        <v>0</v>
      </c>
      <c r="L115" s="230">
        <v>21</v>
      </c>
      <c r="M115" s="230">
        <f>G115*(1+L115/100)</f>
        <v>0</v>
      </c>
      <c r="N115" s="229">
        <v>0</v>
      </c>
      <c r="O115" s="229">
        <f>ROUND(E115*N115,2)</f>
        <v>0</v>
      </c>
      <c r="P115" s="229">
        <v>0</v>
      </c>
      <c r="Q115" s="229">
        <f>ROUND(E115*P115,2)</f>
        <v>0</v>
      </c>
      <c r="R115" s="230"/>
      <c r="S115" s="230" t="s">
        <v>511</v>
      </c>
      <c r="T115" s="230" t="s">
        <v>512</v>
      </c>
      <c r="U115" s="230">
        <v>0</v>
      </c>
      <c r="V115" s="230">
        <f>ROUND(E115*U115,2)</f>
        <v>0</v>
      </c>
      <c r="W115" s="230"/>
      <c r="X115" s="230" t="s">
        <v>209</v>
      </c>
      <c r="Y115" s="230" t="s">
        <v>210</v>
      </c>
      <c r="Z115" s="210"/>
      <c r="AA115" s="210"/>
      <c r="AB115" s="210"/>
      <c r="AC115" s="210"/>
      <c r="AD115" s="210"/>
      <c r="AE115" s="210"/>
      <c r="AF115" s="210"/>
      <c r="AG115" s="210" t="s">
        <v>211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49">
        <v>35</v>
      </c>
      <c r="B116" s="250" t="s">
        <v>1275</v>
      </c>
      <c r="C116" s="258" t="s">
        <v>1276</v>
      </c>
      <c r="D116" s="251" t="s">
        <v>996</v>
      </c>
      <c r="E116" s="252">
        <v>1</v>
      </c>
      <c r="F116" s="253"/>
      <c r="G116" s="254">
        <f>ROUND(E116*F116,2)</f>
        <v>0</v>
      </c>
      <c r="H116" s="231"/>
      <c r="I116" s="230">
        <f>ROUND(E116*H116,2)</f>
        <v>0</v>
      </c>
      <c r="J116" s="231"/>
      <c r="K116" s="230">
        <f>ROUND(E116*J116,2)</f>
        <v>0</v>
      </c>
      <c r="L116" s="230">
        <v>21</v>
      </c>
      <c r="M116" s="230">
        <f>G116*(1+L116/100)</f>
        <v>0</v>
      </c>
      <c r="N116" s="229">
        <v>0</v>
      </c>
      <c r="O116" s="229">
        <f>ROUND(E116*N116,2)</f>
        <v>0</v>
      </c>
      <c r="P116" s="229">
        <v>0</v>
      </c>
      <c r="Q116" s="229">
        <f>ROUND(E116*P116,2)</f>
        <v>0</v>
      </c>
      <c r="R116" s="230"/>
      <c r="S116" s="230" t="s">
        <v>511</v>
      </c>
      <c r="T116" s="230" t="s">
        <v>1277</v>
      </c>
      <c r="U116" s="230">
        <v>0</v>
      </c>
      <c r="V116" s="230">
        <f>ROUND(E116*U116,2)</f>
        <v>0</v>
      </c>
      <c r="W116" s="230"/>
      <c r="X116" s="230" t="s">
        <v>209</v>
      </c>
      <c r="Y116" s="230" t="s">
        <v>210</v>
      </c>
      <c r="Z116" s="210"/>
      <c r="AA116" s="210"/>
      <c r="AB116" s="210"/>
      <c r="AC116" s="210"/>
      <c r="AD116" s="210"/>
      <c r="AE116" s="210"/>
      <c r="AF116" s="210"/>
      <c r="AG116" s="210" t="s">
        <v>211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49">
        <v>36</v>
      </c>
      <c r="B117" s="250" t="s">
        <v>1278</v>
      </c>
      <c r="C117" s="258" t="s">
        <v>1279</v>
      </c>
      <c r="D117" s="251" t="s">
        <v>996</v>
      </c>
      <c r="E117" s="252">
        <v>1</v>
      </c>
      <c r="F117" s="253"/>
      <c r="G117" s="254">
        <f>ROUND(E117*F117,2)</f>
        <v>0</v>
      </c>
      <c r="H117" s="231"/>
      <c r="I117" s="230">
        <f>ROUND(E117*H117,2)</f>
        <v>0</v>
      </c>
      <c r="J117" s="231"/>
      <c r="K117" s="230">
        <f>ROUND(E117*J117,2)</f>
        <v>0</v>
      </c>
      <c r="L117" s="230">
        <v>21</v>
      </c>
      <c r="M117" s="230">
        <f>G117*(1+L117/100)</f>
        <v>0</v>
      </c>
      <c r="N117" s="229">
        <v>0</v>
      </c>
      <c r="O117" s="229">
        <f>ROUND(E117*N117,2)</f>
        <v>0</v>
      </c>
      <c r="P117" s="229">
        <v>0</v>
      </c>
      <c r="Q117" s="229">
        <f>ROUND(E117*P117,2)</f>
        <v>0</v>
      </c>
      <c r="R117" s="230"/>
      <c r="S117" s="230" t="s">
        <v>511</v>
      </c>
      <c r="T117" s="230" t="s">
        <v>1277</v>
      </c>
      <c r="U117" s="230">
        <v>0</v>
      </c>
      <c r="V117" s="230">
        <f>ROUND(E117*U117,2)</f>
        <v>0</v>
      </c>
      <c r="W117" s="230"/>
      <c r="X117" s="230" t="s">
        <v>209</v>
      </c>
      <c r="Y117" s="230" t="s">
        <v>210</v>
      </c>
      <c r="Z117" s="210"/>
      <c r="AA117" s="210"/>
      <c r="AB117" s="210"/>
      <c r="AC117" s="210"/>
      <c r="AD117" s="210"/>
      <c r="AE117" s="210"/>
      <c r="AF117" s="210"/>
      <c r="AG117" s="210" t="s">
        <v>211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ht="22.5" outlineLevel="1" x14ac:dyDescent="0.2">
      <c r="A118" s="243">
        <v>37</v>
      </c>
      <c r="B118" s="244" t="s">
        <v>1280</v>
      </c>
      <c r="C118" s="256" t="s">
        <v>1281</v>
      </c>
      <c r="D118" s="245" t="s">
        <v>260</v>
      </c>
      <c r="E118" s="246">
        <v>1</v>
      </c>
      <c r="F118" s="247"/>
      <c r="G118" s="248">
        <f>ROUND(E118*F118,2)</f>
        <v>0</v>
      </c>
      <c r="H118" s="231"/>
      <c r="I118" s="230">
        <f>ROUND(E118*H118,2)</f>
        <v>0</v>
      </c>
      <c r="J118" s="231"/>
      <c r="K118" s="230">
        <f>ROUND(E118*J118,2)</f>
        <v>0</v>
      </c>
      <c r="L118" s="230">
        <v>21</v>
      </c>
      <c r="M118" s="230">
        <f>G118*(1+L118/100)</f>
        <v>0</v>
      </c>
      <c r="N118" s="229">
        <v>7.5000000000000002E-4</v>
      </c>
      <c r="O118" s="229">
        <f>ROUND(E118*N118,2)</f>
        <v>0</v>
      </c>
      <c r="P118" s="229">
        <v>0</v>
      </c>
      <c r="Q118" s="229">
        <f>ROUND(E118*P118,2)</f>
        <v>0</v>
      </c>
      <c r="R118" s="230"/>
      <c r="S118" s="230" t="s">
        <v>207</v>
      </c>
      <c r="T118" s="230" t="s">
        <v>208</v>
      </c>
      <c r="U118" s="230">
        <v>0.2</v>
      </c>
      <c r="V118" s="230">
        <f>ROUND(E118*U118,2)</f>
        <v>0.2</v>
      </c>
      <c r="W118" s="230"/>
      <c r="X118" s="230" t="s">
        <v>209</v>
      </c>
      <c r="Y118" s="230" t="s">
        <v>210</v>
      </c>
      <c r="Z118" s="210"/>
      <c r="AA118" s="210"/>
      <c r="AB118" s="210"/>
      <c r="AC118" s="210"/>
      <c r="AD118" s="210"/>
      <c r="AE118" s="210"/>
      <c r="AF118" s="210"/>
      <c r="AG118" s="210" t="s">
        <v>211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2" x14ac:dyDescent="0.2">
      <c r="A119" s="227"/>
      <c r="B119" s="228"/>
      <c r="C119" s="257" t="s">
        <v>1209</v>
      </c>
      <c r="D119" s="232"/>
      <c r="E119" s="233">
        <v>1</v>
      </c>
      <c r="F119" s="230"/>
      <c r="G119" s="230"/>
      <c r="H119" s="230"/>
      <c r="I119" s="230"/>
      <c r="J119" s="230"/>
      <c r="K119" s="230"/>
      <c r="L119" s="230"/>
      <c r="M119" s="230"/>
      <c r="N119" s="229"/>
      <c r="O119" s="229"/>
      <c r="P119" s="229"/>
      <c r="Q119" s="229"/>
      <c r="R119" s="230"/>
      <c r="S119" s="230"/>
      <c r="T119" s="230"/>
      <c r="U119" s="230"/>
      <c r="V119" s="230"/>
      <c r="W119" s="230"/>
      <c r="X119" s="230"/>
      <c r="Y119" s="230"/>
      <c r="Z119" s="210"/>
      <c r="AA119" s="210"/>
      <c r="AB119" s="210"/>
      <c r="AC119" s="210"/>
      <c r="AD119" s="210"/>
      <c r="AE119" s="210"/>
      <c r="AF119" s="210"/>
      <c r="AG119" s="210" t="s">
        <v>213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ht="22.5" outlineLevel="1" x14ac:dyDescent="0.2">
      <c r="A120" s="243">
        <v>38</v>
      </c>
      <c r="B120" s="244" t="s">
        <v>1282</v>
      </c>
      <c r="C120" s="256" t="s">
        <v>1283</v>
      </c>
      <c r="D120" s="245" t="s">
        <v>260</v>
      </c>
      <c r="E120" s="246">
        <v>2</v>
      </c>
      <c r="F120" s="247"/>
      <c r="G120" s="248">
        <f>ROUND(E120*F120,2)</f>
        <v>0</v>
      </c>
      <c r="H120" s="231"/>
      <c r="I120" s="230">
        <f>ROUND(E120*H120,2)</f>
        <v>0</v>
      </c>
      <c r="J120" s="231"/>
      <c r="K120" s="230">
        <f>ROUND(E120*J120,2)</f>
        <v>0</v>
      </c>
      <c r="L120" s="230">
        <v>21</v>
      </c>
      <c r="M120" s="230">
        <f>G120*(1+L120/100)</f>
        <v>0</v>
      </c>
      <c r="N120" s="229">
        <v>2.2599999999999999E-3</v>
      </c>
      <c r="O120" s="229">
        <f>ROUND(E120*N120,2)</f>
        <v>0</v>
      </c>
      <c r="P120" s="229">
        <v>0</v>
      </c>
      <c r="Q120" s="229">
        <f>ROUND(E120*P120,2)</f>
        <v>0</v>
      </c>
      <c r="R120" s="230"/>
      <c r="S120" s="230" t="s">
        <v>207</v>
      </c>
      <c r="T120" s="230" t="s">
        <v>208</v>
      </c>
      <c r="U120" s="230">
        <v>1.18</v>
      </c>
      <c r="V120" s="230">
        <f>ROUND(E120*U120,2)</f>
        <v>2.36</v>
      </c>
      <c r="W120" s="230"/>
      <c r="X120" s="230" t="s">
        <v>209</v>
      </c>
      <c r="Y120" s="230" t="s">
        <v>210</v>
      </c>
      <c r="Z120" s="210"/>
      <c r="AA120" s="210"/>
      <c r="AB120" s="210"/>
      <c r="AC120" s="210"/>
      <c r="AD120" s="210"/>
      <c r="AE120" s="210"/>
      <c r="AF120" s="210"/>
      <c r="AG120" s="210" t="s">
        <v>211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2" x14ac:dyDescent="0.2">
      <c r="A121" s="227"/>
      <c r="B121" s="228"/>
      <c r="C121" s="257" t="s">
        <v>1284</v>
      </c>
      <c r="D121" s="232"/>
      <c r="E121" s="233">
        <v>2</v>
      </c>
      <c r="F121" s="230"/>
      <c r="G121" s="230"/>
      <c r="H121" s="230"/>
      <c r="I121" s="230"/>
      <c r="J121" s="230"/>
      <c r="K121" s="230"/>
      <c r="L121" s="230"/>
      <c r="M121" s="230"/>
      <c r="N121" s="229"/>
      <c r="O121" s="229"/>
      <c r="P121" s="229"/>
      <c r="Q121" s="229"/>
      <c r="R121" s="230"/>
      <c r="S121" s="230"/>
      <c r="T121" s="230"/>
      <c r="U121" s="230"/>
      <c r="V121" s="230"/>
      <c r="W121" s="230"/>
      <c r="X121" s="230"/>
      <c r="Y121" s="230"/>
      <c r="Z121" s="210"/>
      <c r="AA121" s="210"/>
      <c r="AB121" s="210"/>
      <c r="AC121" s="210"/>
      <c r="AD121" s="210"/>
      <c r="AE121" s="210"/>
      <c r="AF121" s="210"/>
      <c r="AG121" s="210" t="s">
        <v>213</v>
      </c>
      <c r="AH121" s="210">
        <v>0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49">
        <v>39</v>
      </c>
      <c r="B122" s="250" t="s">
        <v>1285</v>
      </c>
      <c r="C122" s="258" t="s">
        <v>1286</v>
      </c>
      <c r="D122" s="251" t="s">
        <v>337</v>
      </c>
      <c r="E122" s="252">
        <v>0.15665000000000001</v>
      </c>
      <c r="F122" s="253"/>
      <c r="G122" s="254">
        <f>ROUND(E122*F122,2)</f>
        <v>0</v>
      </c>
      <c r="H122" s="231"/>
      <c r="I122" s="230">
        <f>ROUND(E122*H122,2)</f>
        <v>0</v>
      </c>
      <c r="J122" s="231"/>
      <c r="K122" s="230">
        <f>ROUND(E122*J122,2)</f>
        <v>0</v>
      </c>
      <c r="L122" s="230">
        <v>21</v>
      </c>
      <c r="M122" s="230">
        <f>G122*(1+L122/100)</f>
        <v>0</v>
      </c>
      <c r="N122" s="229">
        <v>0</v>
      </c>
      <c r="O122" s="229">
        <f>ROUND(E122*N122,2)</f>
        <v>0</v>
      </c>
      <c r="P122" s="229">
        <v>0</v>
      </c>
      <c r="Q122" s="229">
        <f>ROUND(E122*P122,2)</f>
        <v>0</v>
      </c>
      <c r="R122" s="230"/>
      <c r="S122" s="230" t="s">
        <v>207</v>
      </c>
      <c r="T122" s="230" t="s">
        <v>208</v>
      </c>
      <c r="U122" s="230">
        <v>1.5229999999999999</v>
      </c>
      <c r="V122" s="230">
        <f>ROUND(E122*U122,2)</f>
        <v>0.24</v>
      </c>
      <c r="W122" s="230"/>
      <c r="X122" s="230" t="s">
        <v>787</v>
      </c>
      <c r="Y122" s="230" t="s">
        <v>210</v>
      </c>
      <c r="Z122" s="210"/>
      <c r="AA122" s="210"/>
      <c r="AB122" s="210"/>
      <c r="AC122" s="210"/>
      <c r="AD122" s="210"/>
      <c r="AE122" s="210"/>
      <c r="AF122" s="210"/>
      <c r="AG122" s="210" t="s">
        <v>788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x14ac:dyDescent="0.2">
      <c r="A123" s="236" t="s">
        <v>202</v>
      </c>
      <c r="B123" s="237" t="s">
        <v>131</v>
      </c>
      <c r="C123" s="255" t="s">
        <v>132</v>
      </c>
      <c r="D123" s="238"/>
      <c r="E123" s="239"/>
      <c r="F123" s="240"/>
      <c r="G123" s="241">
        <f>SUMIF(AG124:AG170,"&lt;&gt;NOR",G124:G170)</f>
        <v>0</v>
      </c>
      <c r="H123" s="235"/>
      <c r="I123" s="235">
        <f>SUM(I124:I170)</f>
        <v>0</v>
      </c>
      <c r="J123" s="235"/>
      <c r="K123" s="235">
        <f>SUM(K124:K170)</f>
        <v>0</v>
      </c>
      <c r="L123" s="235"/>
      <c r="M123" s="235">
        <f>SUM(M124:M170)</f>
        <v>0</v>
      </c>
      <c r="N123" s="234"/>
      <c r="O123" s="234">
        <f>SUM(O124:O170)</f>
        <v>0.33000000000000007</v>
      </c>
      <c r="P123" s="234"/>
      <c r="Q123" s="234">
        <f>SUM(Q124:Q170)</f>
        <v>0</v>
      </c>
      <c r="R123" s="235"/>
      <c r="S123" s="235"/>
      <c r="T123" s="235"/>
      <c r="U123" s="235"/>
      <c r="V123" s="235">
        <f>SUM(V124:V170)</f>
        <v>232.22</v>
      </c>
      <c r="W123" s="235"/>
      <c r="X123" s="235"/>
      <c r="Y123" s="235"/>
      <c r="AG123" t="s">
        <v>203</v>
      </c>
    </row>
    <row r="124" spans="1:60" ht="22.5" outlineLevel="1" x14ac:dyDescent="0.2">
      <c r="A124" s="243">
        <v>40</v>
      </c>
      <c r="B124" s="244" t="s">
        <v>1287</v>
      </c>
      <c r="C124" s="256" t="s">
        <v>1288</v>
      </c>
      <c r="D124" s="245" t="s">
        <v>293</v>
      </c>
      <c r="E124" s="246">
        <v>155.1</v>
      </c>
      <c r="F124" s="247"/>
      <c r="G124" s="248">
        <f>ROUND(E124*F124,2)</f>
        <v>0</v>
      </c>
      <c r="H124" s="231"/>
      <c r="I124" s="230">
        <f>ROUND(E124*H124,2)</f>
        <v>0</v>
      </c>
      <c r="J124" s="231"/>
      <c r="K124" s="230">
        <f>ROUND(E124*J124,2)</f>
        <v>0</v>
      </c>
      <c r="L124" s="230">
        <v>21</v>
      </c>
      <c r="M124" s="230">
        <f>G124*(1+L124/100)</f>
        <v>0</v>
      </c>
      <c r="N124" s="229">
        <v>4.4000000000000002E-4</v>
      </c>
      <c r="O124" s="229">
        <f>ROUND(E124*N124,2)</f>
        <v>7.0000000000000007E-2</v>
      </c>
      <c r="P124" s="229">
        <v>0</v>
      </c>
      <c r="Q124" s="229">
        <f>ROUND(E124*P124,2)</f>
        <v>0</v>
      </c>
      <c r="R124" s="230"/>
      <c r="S124" s="230" t="s">
        <v>207</v>
      </c>
      <c r="T124" s="230" t="s">
        <v>208</v>
      </c>
      <c r="U124" s="230">
        <v>0.25800000000000001</v>
      </c>
      <c r="V124" s="230">
        <f>ROUND(E124*U124,2)</f>
        <v>40.020000000000003</v>
      </c>
      <c r="W124" s="230"/>
      <c r="X124" s="230" t="s">
        <v>209</v>
      </c>
      <c r="Y124" s="230" t="s">
        <v>210</v>
      </c>
      <c r="Z124" s="210"/>
      <c r="AA124" s="210"/>
      <c r="AB124" s="210"/>
      <c r="AC124" s="210"/>
      <c r="AD124" s="210"/>
      <c r="AE124" s="210"/>
      <c r="AF124" s="210"/>
      <c r="AG124" s="210" t="s">
        <v>211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2" x14ac:dyDescent="0.2">
      <c r="A125" s="227"/>
      <c r="B125" s="228"/>
      <c r="C125" s="257" t="s">
        <v>1289</v>
      </c>
      <c r="D125" s="232"/>
      <c r="E125" s="233">
        <v>141</v>
      </c>
      <c r="F125" s="230"/>
      <c r="G125" s="230"/>
      <c r="H125" s="230"/>
      <c r="I125" s="230"/>
      <c r="J125" s="230"/>
      <c r="K125" s="230"/>
      <c r="L125" s="230"/>
      <c r="M125" s="230"/>
      <c r="N125" s="229"/>
      <c r="O125" s="229"/>
      <c r="P125" s="229"/>
      <c r="Q125" s="229"/>
      <c r="R125" s="230"/>
      <c r="S125" s="230"/>
      <c r="T125" s="230"/>
      <c r="U125" s="230"/>
      <c r="V125" s="230"/>
      <c r="W125" s="230"/>
      <c r="X125" s="230"/>
      <c r="Y125" s="230"/>
      <c r="Z125" s="210"/>
      <c r="AA125" s="210"/>
      <c r="AB125" s="210"/>
      <c r="AC125" s="210"/>
      <c r="AD125" s="210"/>
      <c r="AE125" s="210"/>
      <c r="AF125" s="210"/>
      <c r="AG125" s="210" t="s">
        <v>213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3" x14ac:dyDescent="0.2">
      <c r="A126" s="227"/>
      <c r="B126" s="228"/>
      <c r="C126" s="268" t="s">
        <v>422</v>
      </c>
      <c r="D126" s="266"/>
      <c r="E126" s="267">
        <v>14.1</v>
      </c>
      <c r="F126" s="230"/>
      <c r="G126" s="230"/>
      <c r="H126" s="230"/>
      <c r="I126" s="230"/>
      <c r="J126" s="230"/>
      <c r="K126" s="230"/>
      <c r="L126" s="230"/>
      <c r="M126" s="230"/>
      <c r="N126" s="229"/>
      <c r="O126" s="229"/>
      <c r="P126" s="229"/>
      <c r="Q126" s="229"/>
      <c r="R126" s="230"/>
      <c r="S126" s="230"/>
      <c r="T126" s="230"/>
      <c r="U126" s="230"/>
      <c r="V126" s="230"/>
      <c r="W126" s="230"/>
      <c r="X126" s="230"/>
      <c r="Y126" s="230"/>
      <c r="Z126" s="210"/>
      <c r="AA126" s="210"/>
      <c r="AB126" s="210"/>
      <c r="AC126" s="210"/>
      <c r="AD126" s="210"/>
      <c r="AE126" s="210"/>
      <c r="AF126" s="210"/>
      <c r="AG126" s="210" t="s">
        <v>213</v>
      </c>
      <c r="AH126" s="210">
        <v>4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ht="22.5" outlineLevel="1" x14ac:dyDescent="0.2">
      <c r="A127" s="243">
        <v>41</v>
      </c>
      <c r="B127" s="244" t="s">
        <v>1290</v>
      </c>
      <c r="C127" s="256" t="s">
        <v>1291</v>
      </c>
      <c r="D127" s="245" t="s">
        <v>293</v>
      </c>
      <c r="E127" s="246">
        <v>107.8</v>
      </c>
      <c r="F127" s="247"/>
      <c r="G127" s="248">
        <f>ROUND(E127*F127,2)</f>
        <v>0</v>
      </c>
      <c r="H127" s="231"/>
      <c r="I127" s="230">
        <f>ROUND(E127*H127,2)</f>
        <v>0</v>
      </c>
      <c r="J127" s="231"/>
      <c r="K127" s="230">
        <f>ROUND(E127*J127,2)</f>
        <v>0</v>
      </c>
      <c r="L127" s="230">
        <v>21</v>
      </c>
      <c r="M127" s="230">
        <f>G127*(1+L127/100)</f>
        <v>0</v>
      </c>
      <c r="N127" s="229">
        <v>5.5999999999999995E-4</v>
      </c>
      <c r="O127" s="229">
        <f>ROUND(E127*N127,2)</f>
        <v>0.06</v>
      </c>
      <c r="P127" s="229">
        <v>0</v>
      </c>
      <c r="Q127" s="229">
        <f>ROUND(E127*P127,2)</f>
        <v>0</v>
      </c>
      <c r="R127" s="230"/>
      <c r="S127" s="230" t="s">
        <v>207</v>
      </c>
      <c r="T127" s="230" t="s">
        <v>208</v>
      </c>
      <c r="U127" s="230">
        <v>0.27889999999999998</v>
      </c>
      <c r="V127" s="230">
        <f>ROUND(E127*U127,2)</f>
        <v>30.07</v>
      </c>
      <c r="W127" s="230"/>
      <c r="X127" s="230" t="s">
        <v>209</v>
      </c>
      <c r="Y127" s="230" t="s">
        <v>210</v>
      </c>
      <c r="Z127" s="210"/>
      <c r="AA127" s="210"/>
      <c r="AB127" s="210"/>
      <c r="AC127" s="210"/>
      <c r="AD127" s="210"/>
      <c r="AE127" s="210"/>
      <c r="AF127" s="210"/>
      <c r="AG127" s="210" t="s">
        <v>211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2" x14ac:dyDescent="0.2">
      <c r="A128" s="227"/>
      <c r="B128" s="228"/>
      <c r="C128" s="257" t="s">
        <v>1292</v>
      </c>
      <c r="D128" s="232"/>
      <c r="E128" s="233">
        <v>98</v>
      </c>
      <c r="F128" s="230"/>
      <c r="G128" s="230"/>
      <c r="H128" s="230"/>
      <c r="I128" s="230"/>
      <c r="J128" s="230"/>
      <c r="K128" s="230"/>
      <c r="L128" s="230"/>
      <c r="M128" s="230"/>
      <c r="N128" s="229"/>
      <c r="O128" s="229"/>
      <c r="P128" s="229"/>
      <c r="Q128" s="229"/>
      <c r="R128" s="230"/>
      <c r="S128" s="230"/>
      <c r="T128" s="230"/>
      <c r="U128" s="230"/>
      <c r="V128" s="230"/>
      <c r="W128" s="230"/>
      <c r="X128" s="230"/>
      <c r="Y128" s="230"/>
      <c r="Z128" s="210"/>
      <c r="AA128" s="210"/>
      <c r="AB128" s="210"/>
      <c r="AC128" s="210"/>
      <c r="AD128" s="210"/>
      <c r="AE128" s="210"/>
      <c r="AF128" s="210"/>
      <c r="AG128" s="210" t="s">
        <v>213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3" x14ac:dyDescent="0.2">
      <c r="A129" s="227"/>
      <c r="B129" s="228"/>
      <c r="C129" s="268" t="s">
        <v>422</v>
      </c>
      <c r="D129" s="266"/>
      <c r="E129" s="267">
        <v>9.8000000000000007</v>
      </c>
      <c r="F129" s="230"/>
      <c r="G129" s="230"/>
      <c r="H129" s="230"/>
      <c r="I129" s="230"/>
      <c r="J129" s="230"/>
      <c r="K129" s="230"/>
      <c r="L129" s="230"/>
      <c r="M129" s="230"/>
      <c r="N129" s="229"/>
      <c r="O129" s="229"/>
      <c r="P129" s="229"/>
      <c r="Q129" s="229"/>
      <c r="R129" s="230"/>
      <c r="S129" s="230"/>
      <c r="T129" s="230"/>
      <c r="U129" s="230"/>
      <c r="V129" s="230"/>
      <c r="W129" s="230"/>
      <c r="X129" s="230"/>
      <c r="Y129" s="230"/>
      <c r="Z129" s="210"/>
      <c r="AA129" s="210"/>
      <c r="AB129" s="210"/>
      <c r="AC129" s="210"/>
      <c r="AD129" s="210"/>
      <c r="AE129" s="210"/>
      <c r="AF129" s="210"/>
      <c r="AG129" s="210" t="s">
        <v>213</v>
      </c>
      <c r="AH129" s="210">
        <v>4</v>
      </c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ht="22.5" outlineLevel="1" x14ac:dyDescent="0.2">
      <c r="A130" s="243">
        <v>42</v>
      </c>
      <c r="B130" s="244" t="s">
        <v>1293</v>
      </c>
      <c r="C130" s="256" t="s">
        <v>1294</v>
      </c>
      <c r="D130" s="245" t="s">
        <v>293</v>
      </c>
      <c r="E130" s="246">
        <v>62.7</v>
      </c>
      <c r="F130" s="247"/>
      <c r="G130" s="248">
        <f>ROUND(E130*F130,2)</f>
        <v>0</v>
      </c>
      <c r="H130" s="231"/>
      <c r="I130" s="230">
        <f>ROUND(E130*H130,2)</f>
        <v>0</v>
      </c>
      <c r="J130" s="231"/>
      <c r="K130" s="230">
        <f>ROUND(E130*J130,2)</f>
        <v>0</v>
      </c>
      <c r="L130" s="230">
        <v>21</v>
      </c>
      <c r="M130" s="230">
        <f>G130*(1+L130/100)</f>
        <v>0</v>
      </c>
      <c r="N130" s="229">
        <v>7.7999999999999999E-4</v>
      </c>
      <c r="O130" s="229">
        <f>ROUND(E130*N130,2)</f>
        <v>0.05</v>
      </c>
      <c r="P130" s="229">
        <v>0</v>
      </c>
      <c r="Q130" s="229">
        <f>ROUND(E130*P130,2)</f>
        <v>0</v>
      </c>
      <c r="R130" s="230"/>
      <c r="S130" s="230" t="s">
        <v>207</v>
      </c>
      <c r="T130" s="230" t="s">
        <v>208</v>
      </c>
      <c r="U130" s="230">
        <v>0.33279999999999998</v>
      </c>
      <c r="V130" s="230">
        <f>ROUND(E130*U130,2)</f>
        <v>20.87</v>
      </c>
      <c r="W130" s="230"/>
      <c r="X130" s="230" t="s">
        <v>209</v>
      </c>
      <c r="Y130" s="230" t="s">
        <v>210</v>
      </c>
      <c r="Z130" s="210"/>
      <c r="AA130" s="210"/>
      <c r="AB130" s="210"/>
      <c r="AC130" s="210"/>
      <c r="AD130" s="210"/>
      <c r="AE130" s="210"/>
      <c r="AF130" s="210"/>
      <c r="AG130" s="210" t="s">
        <v>211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2" x14ac:dyDescent="0.2">
      <c r="A131" s="227"/>
      <c r="B131" s="228"/>
      <c r="C131" s="257" t="s">
        <v>1295</v>
      </c>
      <c r="D131" s="232"/>
      <c r="E131" s="233">
        <v>57</v>
      </c>
      <c r="F131" s="230"/>
      <c r="G131" s="230"/>
      <c r="H131" s="230"/>
      <c r="I131" s="230"/>
      <c r="J131" s="230"/>
      <c r="K131" s="230"/>
      <c r="L131" s="230"/>
      <c r="M131" s="230"/>
      <c r="N131" s="229"/>
      <c r="O131" s="229"/>
      <c r="P131" s="229"/>
      <c r="Q131" s="229"/>
      <c r="R131" s="230"/>
      <c r="S131" s="230"/>
      <c r="T131" s="230"/>
      <c r="U131" s="230"/>
      <c r="V131" s="230"/>
      <c r="W131" s="230"/>
      <c r="X131" s="230"/>
      <c r="Y131" s="230"/>
      <c r="Z131" s="210"/>
      <c r="AA131" s="210"/>
      <c r="AB131" s="210"/>
      <c r="AC131" s="210"/>
      <c r="AD131" s="210"/>
      <c r="AE131" s="210"/>
      <c r="AF131" s="210"/>
      <c r="AG131" s="210" t="s">
        <v>213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3" x14ac:dyDescent="0.2">
      <c r="A132" s="227"/>
      <c r="B132" s="228"/>
      <c r="C132" s="268" t="s">
        <v>422</v>
      </c>
      <c r="D132" s="266"/>
      <c r="E132" s="267">
        <v>5.7</v>
      </c>
      <c r="F132" s="230"/>
      <c r="G132" s="230"/>
      <c r="H132" s="230"/>
      <c r="I132" s="230"/>
      <c r="J132" s="230"/>
      <c r="K132" s="230"/>
      <c r="L132" s="230"/>
      <c r="M132" s="230"/>
      <c r="N132" s="229"/>
      <c r="O132" s="229"/>
      <c r="P132" s="229"/>
      <c r="Q132" s="229"/>
      <c r="R132" s="230"/>
      <c r="S132" s="230"/>
      <c r="T132" s="230"/>
      <c r="U132" s="230"/>
      <c r="V132" s="230"/>
      <c r="W132" s="230"/>
      <c r="X132" s="230"/>
      <c r="Y132" s="230"/>
      <c r="Z132" s="210"/>
      <c r="AA132" s="210"/>
      <c r="AB132" s="210"/>
      <c r="AC132" s="210"/>
      <c r="AD132" s="210"/>
      <c r="AE132" s="210"/>
      <c r="AF132" s="210"/>
      <c r="AG132" s="210" t="s">
        <v>213</v>
      </c>
      <c r="AH132" s="210">
        <v>4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ht="22.5" outlineLevel="1" x14ac:dyDescent="0.2">
      <c r="A133" s="243">
        <v>43</v>
      </c>
      <c r="B133" s="244" t="s">
        <v>1296</v>
      </c>
      <c r="C133" s="256" t="s">
        <v>1297</v>
      </c>
      <c r="D133" s="245" t="s">
        <v>293</v>
      </c>
      <c r="E133" s="246">
        <v>25.3</v>
      </c>
      <c r="F133" s="247"/>
      <c r="G133" s="248">
        <f>ROUND(E133*F133,2)</f>
        <v>0</v>
      </c>
      <c r="H133" s="231"/>
      <c r="I133" s="230">
        <f>ROUND(E133*H133,2)</f>
        <v>0</v>
      </c>
      <c r="J133" s="231"/>
      <c r="K133" s="230">
        <f>ROUND(E133*J133,2)</f>
        <v>0</v>
      </c>
      <c r="L133" s="230">
        <v>21</v>
      </c>
      <c r="M133" s="230">
        <f>G133*(1+L133/100)</f>
        <v>0</v>
      </c>
      <c r="N133" s="229">
        <v>1.1299999999999999E-3</v>
      </c>
      <c r="O133" s="229">
        <f>ROUND(E133*N133,2)</f>
        <v>0.03</v>
      </c>
      <c r="P133" s="229">
        <v>0</v>
      </c>
      <c r="Q133" s="229">
        <f>ROUND(E133*P133,2)</f>
        <v>0</v>
      </c>
      <c r="R133" s="230"/>
      <c r="S133" s="230" t="s">
        <v>207</v>
      </c>
      <c r="T133" s="230" t="s">
        <v>208</v>
      </c>
      <c r="U133" s="230">
        <v>0.38469999999999999</v>
      </c>
      <c r="V133" s="230">
        <f>ROUND(E133*U133,2)</f>
        <v>9.73</v>
      </c>
      <c r="W133" s="230"/>
      <c r="X133" s="230" t="s">
        <v>209</v>
      </c>
      <c r="Y133" s="230" t="s">
        <v>210</v>
      </c>
      <c r="Z133" s="210"/>
      <c r="AA133" s="210"/>
      <c r="AB133" s="210"/>
      <c r="AC133" s="210"/>
      <c r="AD133" s="210"/>
      <c r="AE133" s="210"/>
      <c r="AF133" s="210"/>
      <c r="AG133" s="210" t="s">
        <v>211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2" x14ac:dyDescent="0.2">
      <c r="A134" s="227"/>
      <c r="B134" s="228"/>
      <c r="C134" s="257" t="s">
        <v>1298</v>
      </c>
      <c r="D134" s="232"/>
      <c r="E134" s="233">
        <v>23</v>
      </c>
      <c r="F134" s="230"/>
      <c r="G134" s="230"/>
      <c r="H134" s="230"/>
      <c r="I134" s="230"/>
      <c r="J134" s="230"/>
      <c r="K134" s="230"/>
      <c r="L134" s="230"/>
      <c r="M134" s="230"/>
      <c r="N134" s="229"/>
      <c r="O134" s="229"/>
      <c r="P134" s="229"/>
      <c r="Q134" s="229"/>
      <c r="R134" s="230"/>
      <c r="S134" s="230"/>
      <c r="T134" s="230"/>
      <c r="U134" s="230"/>
      <c r="V134" s="230"/>
      <c r="W134" s="230"/>
      <c r="X134" s="230"/>
      <c r="Y134" s="230"/>
      <c r="Z134" s="210"/>
      <c r="AA134" s="210"/>
      <c r="AB134" s="210"/>
      <c r="AC134" s="210"/>
      <c r="AD134" s="210"/>
      <c r="AE134" s="210"/>
      <c r="AF134" s="210"/>
      <c r="AG134" s="210" t="s">
        <v>213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3" x14ac:dyDescent="0.2">
      <c r="A135" s="227"/>
      <c r="B135" s="228"/>
      <c r="C135" s="268" t="s">
        <v>422</v>
      </c>
      <c r="D135" s="266"/>
      <c r="E135" s="267">
        <v>2.2999999999999998</v>
      </c>
      <c r="F135" s="230"/>
      <c r="G135" s="230"/>
      <c r="H135" s="230"/>
      <c r="I135" s="230"/>
      <c r="J135" s="230"/>
      <c r="K135" s="230"/>
      <c r="L135" s="230"/>
      <c r="M135" s="230"/>
      <c r="N135" s="229"/>
      <c r="O135" s="229"/>
      <c r="P135" s="229"/>
      <c r="Q135" s="229"/>
      <c r="R135" s="230"/>
      <c r="S135" s="230"/>
      <c r="T135" s="230"/>
      <c r="U135" s="230"/>
      <c r="V135" s="230"/>
      <c r="W135" s="230"/>
      <c r="X135" s="230"/>
      <c r="Y135" s="230"/>
      <c r="Z135" s="210"/>
      <c r="AA135" s="210"/>
      <c r="AB135" s="210"/>
      <c r="AC135" s="210"/>
      <c r="AD135" s="210"/>
      <c r="AE135" s="210"/>
      <c r="AF135" s="210"/>
      <c r="AG135" s="210" t="s">
        <v>213</v>
      </c>
      <c r="AH135" s="210">
        <v>4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43">
        <v>44</v>
      </c>
      <c r="B136" s="244" t="s">
        <v>1299</v>
      </c>
      <c r="C136" s="256" t="s">
        <v>1300</v>
      </c>
      <c r="D136" s="245" t="s">
        <v>293</v>
      </c>
      <c r="E136" s="246">
        <v>14.3</v>
      </c>
      <c r="F136" s="247"/>
      <c r="G136" s="248">
        <f>ROUND(E136*F136,2)</f>
        <v>0</v>
      </c>
      <c r="H136" s="231"/>
      <c r="I136" s="230">
        <f>ROUND(E136*H136,2)</f>
        <v>0</v>
      </c>
      <c r="J136" s="231"/>
      <c r="K136" s="230">
        <f>ROUND(E136*J136,2)</f>
        <v>0</v>
      </c>
      <c r="L136" s="230">
        <v>21</v>
      </c>
      <c r="M136" s="230">
        <f>G136*(1+L136/100)</f>
        <v>0</v>
      </c>
      <c r="N136" s="229">
        <v>1.0399999999999999E-3</v>
      </c>
      <c r="O136" s="229">
        <f>ROUND(E136*N136,2)</f>
        <v>0.01</v>
      </c>
      <c r="P136" s="229">
        <v>0</v>
      </c>
      <c r="Q136" s="229">
        <f>ROUND(E136*P136,2)</f>
        <v>0</v>
      </c>
      <c r="R136" s="230"/>
      <c r="S136" s="230" t="s">
        <v>207</v>
      </c>
      <c r="T136" s="230" t="s">
        <v>208</v>
      </c>
      <c r="U136" s="230">
        <v>0.23899999999999999</v>
      </c>
      <c r="V136" s="230">
        <f>ROUND(E136*U136,2)</f>
        <v>3.42</v>
      </c>
      <c r="W136" s="230"/>
      <c r="X136" s="230" t="s">
        <v>209</v>
      </c>
      <c r="Y136" s="230" t="s">
        <v>210</v>
      </c>
      <c r="Z136" s="210"/>
      <c r="AA136" s="210"/>
      <c r="AB136" s="210"/>
      <c r="AC136" s="210"/>
      <c r="AD136" s="210"/>
      <c r="AE136" s="210"/>
      <c r="AF136" s="210"/>
      <c r="AG136" s="210" t="s">
        <v>211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2" x14ac:dyDescent="0.2">
      <c r="A137" s="227"/>
      <c r="B137" s="228"/>
      <c r="C137" s="257" t="s">
        <v>1301</v>
      </c>
      <c r="D137" s="232"/>
      <c r="E137" s="233">
        <v>13</v>
      </c>
      <c r="F137" s="230"/>
      <c r="G137" s="230"/>
      <c r="H137" s="230"/>
      <c r="I137" s="230"/>
      <c r="J137" s="230"/>
      <c r="K137" s="230"/>
      <c r="L137" s="230"/>
      <c r="M137" s="230"/>
      <c r="N137" s="229"/>
      <c r="O137" s="229"/>
      <c r="P137" s="229"/>
      <c r="Q137" s="229"/>
      <c r="R137" s="230"/>
      <c r="S137" s="230"/>
      <c r="T137" s="230"/>
      <c r="U137" s="230"/>
      <c r="V137" s="230"/>
      <c r="W137" s="230"/>
      <c r="X137" s="230"/>
      <c r="Y137" s="230"/>
      <c r="Z137" s="210"/>
      <c r="AA137" s="210"/>
      <c r="AB137" s="210"/>
      <c r="AC137" s="210"/>
      <c r="AD137" s="210"/>
      <c r="AE137" s="210"/>
      <c r="AF137" s="210"/>
      <c r="AG137" s="210" t="s">
        <v>213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3" x14ac:dyDescent="0.2">
      <c r="A138" s="227"/>
      <c r="B138" s="228"/>
      <c r="C138" s="268" t="s">
        <v>422</v>
      </c>
      <c r="D138" s="266"/>
      <c r="E138" s="267">
        <v>1.3</v>
      </c>
      <c r="F138" s="230"/>
      <c r="G138" s="230"/>
      <c r="H138" s="230"/>
      <c r="I138" s="230"/>
      <c r="J138" s="230"/>
      <c r="K138" s="230"/>
      <c r="L138" s="230"/>
      <c r="M138" s="230"/>
      <c r="N138" s="229"/>
      <c r="O138" s="229"/>
      <c r="P138" s="229"/>
      <c r="Q138" s="229"/>
      <c r="R138" s="230"/>
      <c r="S138" s="230"/>
      <c r="T138" s="230"/>
      <c r="U138" s="230"/>
      <c r="V138" s="230"/>
      <c r="W138" s="230"/>
      <c r="X138" s="230"/>
      <c r="Y138" s="230"/>
      <c r="Z138" s="210"/>
      <c r="AA138" s="210"/>
      <c r="AB138" s="210"/>
      <c r="AC138" s="210"/>
      <c r="AD138" s="210"/>
      <c r="AE138" s="210"/>
      <c r="AF138" s="210"/>
      <c r="AG138" s="210" t="s">
        <v>213</v>
      </c>
      <c r="AH138" s="210">
        <v>4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ht="22.5" outlineLevel="1" x14ac:dyDescent="0.2">
      <c r="A139" s="249">
        <v>45</v>
      </c>
      <c r="B139" s="250" t="s">
        <v>1302</v>
      </c>
      <c r="C139" s="258" t="s">
        <v>1303</v>
      </c>
      <c r="D139" s="251" t="s">
        <v>293</v>
      </c>
      <c r="E139" s="252">
        <v>155.1</v>
      </c>
      <c r="F139" s="253"/>
      <c r="G139" s="254">
        <f>ROUND(E139*F139,2)</f>
        <v>0</v>
      </c>
      <c r="H139" s="231"/>
      <c r="I139" s="230">
        <f>ROUND(E139*H139,2)</f>
        <v>0</v>
      </c>
      <c r="J139" s="231"/>
      <c r="K139" s="230">
        <f>ROUND(E139*J139,2)</f>
        <v>0</v>
      </c>
      <c r="L139" s="230">
        <v>21</v>
      </c>
      <c r="M139" s="230">
        <f>G139*(1+L139/100)</f>
        <v>0</v>
      </c>
      <c r="N139" s="229">
        <v>4.0000000000000003E-5</v>
      </c>
      <c r="O139" s="229">
        <f>ROUND(E139*N139,2)</f>
        <v>0.01</v>
      </c>
      <c r="P139" s="229">
        <v>0</v>
      </c>
      <c r="Q139" s="229">
        <f>ROUND(E139*P139,2)</f>
        <v>0</v>
      </c>
      <c r="R139" s="230"/>
      <c r="S139" s="230" t="s">
        <v>207</v>
      </c>
      <c r="T139" s="230" t="s">
        <v>208</v>
      </c>
      <c r="U139" s="230">
        <v>0.129</v>
      </c>
      <c r="V139" s="230">
        <f>ROUND(E139*U139,2)</f>
        <v>20.010000000000002</v>
      </c>
      <c r="W139" s="230"/>
      <c r="X139" s="230" t="s">
        <v>209</v>
      </c>
      <c r="Y139" s="230" t="s">
        <v>210</v>
      </c>
      <c r="Z139" s="210"/>
      <c r="AA139" s="210"/>
      <c r="AB139" s="210"/>
      <c r="AC139" s="210"/>
      <c r="AD139" s="210"/>
      <c r="AE139" s="210"/>
      <c r="AF139" s="210"/>
      <c r="AG139" s="210" t="s">
        <v>211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ht="22.5" outlineLevel="1" x14ac:dyDescent="0.2">
      <c r="A140" s="249">
        <v>46</v>
      </c>
      <c r="B140" s="250" t="s">
        <v>1304</v>
      </c>
      <c r="C140" s="258" t="s">
        <v>1305</v>
      </c>
      <c r="D140" s="251" t="s">
        <v>293</v>
      </c>
      <c r="E140" s="252">
        <v>107.8</v>
      </c>
      <c r="F140" s="253"/>
      <c r="G140" s="254">
        <f>ROUND(E140*F140,2)</f>
        <v>0</v>
      </c>
      <c r="H140" s="231"/>
      <c r="I140" s="230">
        <f>ROUND(E140*H140,2)</f>
        <v>0</v>
      </c>
      <c r="J140" s="231"/>
      <c r="K140" s="230">
        <f>ROUND(E140*J140,2)</f>
        <v>0</v>
      </c>
      <c r="L140" s="230">
        <v>21</v>
      </c>
      <c r="M140" s="230">
        <f>G140*(1+L140/100)</f>
        <v>0</v>
      </c>
      <c r="N140" s="229">
        <v>6.9999999999999994E-5</v>
      </c>
      <c r="O140" s="229">
        <f>ROUND(E140*N140,2)</f>
        <v>0.01</v>
      </c>
      <c r="P140" s="229">
        <v>0</v>
      </c>
      <c r="Q140" s="229">
        <f>ROUND(E140*P140,2)</f>
        <v>0</v>
      </c>
      <c r="R140" s="230"/>
      <c r="S140" s="230" t="s">
        <v>207</v>
      </c>
      <c r="T140" s="230" t="s">
        <v>208</v>
      </c>
      <c r="U140" s="230">
        <v>0.129</v>
      </c>
      <c r="V140" s="230">
        <f>ROUND(E140*U140,2)</f>
        <v>13.91</v>
      </c>
      <c r="W140" s="230"/>
      <c r="X140" s="230" t="s">
        <v>209</v>
      </c>
      <c r="Y140" s="230" t="s">
        <v>210</v>
      </c>
      <c r="Z140" s="210"/>
      <c r="AA140" s="210"/>
      <c r="AB140" s="210"/>
      <c r="AC140" s="210"/>
      <c r="AD140" s="210"/>
      <c r="AE140" s="210"/>
      <c r="AF140" s="210"/>
      <c r="AG140" s="210" t="s">
        <v>211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ht="22.5" outlineLevel="1" x14ac:dyDescent="0.2">
      <c r="A141" s="249">
        <v>47</v>
      </c>
      <c r="B141" s="250" t="s">
        <v>1306</v>
      </c>
      <c r="C141" s="258" t="s">
        <v>1307</v>
      </c>
      <c r="D141" s="251" t="s">
        <v>293</v>
      </c>
      <c r="E141" s="252">
        <v>62.7</v>
      </c>
      <c r="F141" s="253"/>
      <c r="G141" s="254">
        <f>ROUND(E141*F141,2)</f>
        <v>0</v>
      </c>
      <c r="H141" s="231"/>
      <c r="I141" s="230">
        <f>ROUND(E141*H141,2)</f>
        <v>0</v>
      </c>
      <c r="J141" s="231"/>
      <c r="K141" s="230">
        <f>ROUND(E141*J141,2)</f>
        <v>0</v>
      </c>
      <c r="L141" s="230">
        <v>21</v>
      </c>
      <c r="M141" s="230">
        <f>G141*(1+L141/100)</f>
        <v>0</v>
      </c>
      <c r="N141" s="229">
        <v>6.9999999999999994E-5</v>
      </c>
      <c r="O141" s="229">
        <f>ROUND(E141*N141,2)</f>
        <v>0</v>
      </c>
      <c r="P141" s="229">
        <v>0</v>
      </c>
      <c r="Q141" s="229">
        <f>ROUND(E141*P141,2)</f>
        <v>0</v>
      </c>
      <c r="R141" s="230"/>
      <c r="S141" s="230" t="s">
        <v>207</v>
      </c>
      <c r="T141" s="230" t="s">
        <v>208</v>
      </c>
      <c r="U141" s="230">
        <v>0.14199999999999999</v>
      </c>
      <c r="V141" s="230">
        <f>ROUND(E141*U141,2)</f>
        <v>8.9</v>
      </c>
      <c r="W141" s="230"/>
      <c r="X141" s="230" t="s">
        <v>209</v>
      </c>
      <c r="Y141" s="230" t="s">
        <v>210</v>
      </c>
      <c r="Z141" s="210"/>
      <c r="AA141" s="210"/>
      <c r="AB141" s="210"/>
      <c r="AC141" s="210"/>
      <c r="AD141" s="210"/>
      <c r="AE141" s="210"/>
      <c r="AF141" s="210"/>
      <c r="AG141" s="210" t="s">
        <v>211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ht="22.5" outlineLevel="1" x14ac:dyDescent="0.2">
      <c r="A142" s="249">
        <v>48</v>
      </c>
      <c r="B142" s="250" t="s">
        <v>1308</v>
      </c>
      <c r="C142" s="258" t="s">
        <v>1309</v>
      </c>
      <c r="D142" s="251" t="s">
        <v>293</v>
      </c>
      <c r="E142" s="252">
        <v>25.3</v>
      </c>
      <c r="F142" s="253"/>
      <c r="G142" s="254">
        <f>ROUND(E142*F142,2)</f>
        <v>0</v>
      </c>
      <c r="H142" s="231"/>
      <c r="I142" s="230">
        <f>ROUND(E142*H142,2)</f>
        <v>0</v>
      </c>
      <c r="J142" s="231"/>
      <c r="K142" s="230">
        <f>ROUND(E142*J142,2)</f>
        <v>0</v>
      </c>
      <c r="L142" s="230">
        <v>21</v>
      </c>
      <c r="M142" s="230">
        <f>G142*(1+L142/100)</f>
        <v>0</v>
      </c>
      <c r="N142" s="229">
        <v>1.2E-4</v>
      </c>
      <c r="O142" s="229">
        <f>ROUND(E142*N142,2)</f>
        <v>0</v>
      </c>
      <c r="P142" s="229">
        <v>0</v>
      </c>
      <c r="Q142" s="229">
        <f>ROUND(E142*P142,2)</f>
        <v>0</v>
      </c>
      <c r="R142" s="230"/>
      <c r="S142" s="230" t="s">
        <v>207</v>
      </c>
      <c r="T142" s="230" t="s">
        <v>208</v>
      </c>
      <c r="U142" s="230">
        <v>0.157</v>
      </c>
      <c r="V142" s="230">
        <f>ROUND(E142*U142,2)</f>
        <v>3.97</v>
      </c>
      <c r="W142" s="230"/>
      <c r="X142" s="230" t="s">
        <v>209</v>
      </c>
      <c r="Y142" s="230" t="s">
        <v>210</v>
      </c>
      <c r="Z142" s="210"/>
      <c r="AA142" s="210"/>
      <c r="AB142" s="210"/>
      <c r="AC142" s="210"/>
      <c r="AD142" s="210"/>
      <c r="AE142" s="210"/>
      <c r="AF142" s="210"/>
      <c r="AG142" s="210" t="s">
        <v>211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43">
        <v>49</v>
      </c>
      <c r="B143" s="244" t="s">
        <v>1310</v>
      </c>
      <c r="C143" s="256" t="s">
        <v>1311</v>
      </c>
      <c r="D143" s="245" t="s">
        <v>260</v>
      </c>
      <c r="E143" s="246">
        <v>63</v>
      </c>
      <c r="F143" s="247"/>
      <c r="G143" s="248">
        <f>ROUND(E143*F143,2)</f>
        <v>0</v>
      </c>
      <c r="H143" s="231"/>
      <c r="I143" s="230">
        <f>ROUND(E143*H143,2)</f>
        <v>0</v>
      </c>
      <c r="J143" s="231"/>
      <c r="K143" s="230">
        <f>ROUND(E143*J143,2)</f>
        <v>0</v>
      </c>
      <c r="L143" s="230">
        <v>21</v>
      </c>
      <c r="M143" s="230">
        <f>G143*(1+L143/100)</f>
        <v>0</v>
      </c>
      <c r="N143" s="229">
        <v>0</v>
      </c>
      <c r="O143" s="229">
        <f>ROUND(E143*N143,2)</f>
        <v>0</v>
      </c>
      <c r="P143" s="229">
        <v>0</v>
      </c>
      <c r="Q143" s="229">
        <f>ROUND(E143*P143,2)</f>
        <v>0</v>
      </c>
      <c r="R143" s="230"/>
      <c r="S143" s="230" t="s">
        <v>207</v>
      </c>
      <c r="T143" s="230" t="s">
        <v>208</v>
      </c>
      <c r="U143" s="230">
        <v>0.42499999999999999</v>
      </c>
      <c r="V143" s="230">
        <f>ROUND(E143*U143,2)</f>
        <v>26.78</v>
      </c>
      <c r="W143" s="230"/>
      <c r="X143" s="230" t="s">
        <v>209</v>
      </c>
      <c r="Y143" s="230" t="s">
        <v>210</v>
      </c>
      <c r="Z143" s="210"/>
      <c r="AA143" s="210"/>
      <c r="AB143" s="210"/>
      <c r="AC143" s="210"/>
      <c r="AD143" s="210"/>
      <c r="AE143" s="210"/>
      <c r="AF143" s="210"/>
      <c r="AG143" s="210" t="s">
        <v>211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2" x14ac:dyDescent="0.2">
      <c r="A144" s="227"/>
      <c r="B144" s="228"/>
      <c r="C144" s="257" t="s">
        <v>1263</v>
      </c>
      <c r="D144" s="232"/>
      <c r="E144" s="233">
        <v>6</v>
      </c>
      <c r="F144" s="230"/>
      <c r="G144" s="230"/>
      <c r="H144" s="230"/>
      <c r="I144" s="230"/>
      <c r="J144" s="230"/>
      <c r="K144" s="230"/>
      <c r="L144" s="230"/>
      <c r="M144" s="230"/>
      <c r="N144" s="229"/>
      <c r="O144" s="229"/>
      <c r="P144" s="229"/>
      <c r="Q144" s="229"/>
      <c r="R144" s="230"/>
      <c r="S144" s="230"/>
      <c r="T144" s="230"/>
      <c r="U144" s="230"/>
      <c r="V144" s="230"/>
      <c r="W144" s="230"/>
      <c r="X144" s="230"/>
      <c r="Y144" s="230"/>
      <c r="Z144" s="210"/>
      <c r="AA144" s="210"/>
      <c r="AB144" s="210"/>
      <c r="AC144" s="210"/>
      <c r="AD144" s="210"/>
      <c r="AE144" s="210"/>
      <c r="AF144" s="210"/>
      <c r="AG144" s="210" t="s">
        <v>213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3" x14ac:dyDescent="0.2">
      <c r="A145" s="227"/>
      <c r="B145" s="228"/>
      <c r="C145" s="257" t="s">
        <v>1312</v>
      </c>
      <c r="D145" s="232"/>
      <c r="E145" s="233">
        <v>20</v>
      </c>
      <c r="F145" s="230"/>
      <c r="G145" s="230"/>
      <c r="H145" s="230"/>
      <c r="I145" s="230"/>
      <c r="J145" s="230"/>
      <c r="K145" s="230"/>
      <c r="L145" s="230"/>
      <c r="M145" s="230"/>
      <c r="N145" s="229"/>
      <c r="O145" s="229"/>
      <c r="P145" s="229"/>
      <c r="Q145" s="229"/>
      <c r="R145" s="230"/>
      <c r="S145" s="230"/>
      <c r="T145" s="230"/>
      <c r="U145" s="230"/>
      <c r="V145" s="230"/>
      <c r="W145" s="230"/>
      <c r="X145" s="230"/>
      <c r="Y145" s="230"/>
      <c r="Z145" s="210"/>
      <c r="AA145" s="210"/>
      <c r="AB145" s="210"/>
      <c r="AC145" s="210"/>
      <c r="AD145" s="210"/>
      <c r="AE145" s="210"/>
      <c r="AF145" s="210"/>
      <c r="AG145" s="210" t="s">
        <v>213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3" x14ac:dyDescent="0.2">
      <c r="A146" s="227"/>
      <c r="B146" s="228"/>
      <c r="C146" s="257" t="s">
        <v>1313</v>
      </c>
      <c r="D146" s="232"/>
      <c r="E146" s="233">
        <v>26</v>
      </c>
      <c r="F146" s="230"/>
      <c r="G146" s="230"/>
      <c r="H146" s="230"/>
      <c r="I146" s="230"/>
      <c r="J146" s="230"/>
      <c r="K146" s="230"/>
      <c r="L146" s="230"/>
      <c r="M146" s="230"/>
      <c r="N146" s="229"/>
      <c r="O146" s="229"/>
      <c r="P146" s="229"/>
      <c r="Q146" s="229"/>
      <c r="R146" s="230"/>
      <c r="S146" s="230"/>
      <c r="T146" s="230"/>
      <c r="U146" s="230"/>
      <c r="V146" s="230"/>
      <c r="W146" s="230"/>
      <c r="X146" s="230"/>
      <c r="Y146" s="230"/>
      <c r="Z146" s="210"/>
      <c r="AA146" s="210"/>
      <c r="AB146" s="210"/>
      <c r="AC146" s="210"/>
      <c r="AD146" s="210"/>
      <c r="AE146" s="210"/>
      <c r="AF146" s="210"/>
      <c r="AG146" s="210" t="s">
        <v>213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3" x14ac:dyDescent="0.2">
      <c r="A147" s="227"/>
      <c r="B147" s="228"/>
      <c r="C147" s="257" t="s">
        <v>1314</v>
      </c>
      <c r="D147" s="232"/>
      <c r="E147" s="233">
        <v>4</v>
      </c>
      <c r="F147" s="230"/>
      <c r="G147" s="230"/>
      <c r="H147" s="230"/>
      <c r="I147" s="230"/>
      <c r="J147" s="230"/>
      <c r="K147" s="230"/>
      <c r="L147" s="230"/>
      <c r="M147" s="230"/>
      <c r="N147" s="229"/>
      <c r="O147" s="229"/>
      <c r="P147" s="229"/>
      <c r="Q147" s="229"/>
      <c r="R147" s="230"/>
      <c r="S147" s="230"/>
      <c r="T147" s="230"/>
      <c r="U147" s="230"/>
      <c r="V147" s="230"/>
      <c r="W147" s="230"/>
      <c r="X147" s="230"/>
      <c r="Y147" s="230"/>
      <c r="Z147" s="210"/>
      <c r="AA147" s="210"/>
      <c r="AB147" s="210"/>
      <c r="AC147" s="210"/>
      <c r="AD147" s="210"/>
      <c r="AE147" s="210"/>
      <c r="AF147" s="210"/>
      <c r="AG147" s="210" t="s">
        <v>213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3" x14ac:dyDescent="0.2">
      <c r="A148" s="227"/>
      <c r="B148" s="228"/>
      <c r="C148" s="257" t="s">
        <v>1269</v>
      </c>
      <c r="D148" s="232"/>
      <c r="E148" s="233">
        <v>1</v>
      </c>
      <c r="F148" s="230"/>
      <c r="G148" s="230"/>
      <c r="H148" s="230"/>
      <c r="I148" s="230"/>
      <c r="J148" s="230"/>
      <c r="K148" s="230"/>
      <c r="L148" s="230"/>
      <c r="M148" s="230"/>
      <c r="N148" s="229"/>
      <c r="O148" s="229"/>
      <c r="P148" s="229"/>
      <c r="Q148" s="229"/>
      <c r="R148" s="230"/>
      <c r="S148" s="230"/>
      <c r="T148" s="230"/>
      <c r="U148" s="230"/>
      <c r="V148" s="230"/>
      <c r="W148" s="230"/>
      <c r="X148" s="230"/>
      <c r="Y148" s="230"/>
      <c r="Z148" s="210"/>
      <c r="AA148" s="210"/>
      <c r="AB148" s="210"/>
      <c r="AC148" s="210"/>
      <c r="AD148" s="210"/>
      <c r="AE148" s="210"/>
      <c r="AF148" s="210"/>
      <c r="AG148" s="210" t="s">
        <v>213</v>
      </c>
      <c r="AH148" s="210">
        <v>0</v>
      </c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3" x14ac:dyDescent="0.2">
      <c r="A149" s="227"/>
      <c r="B149" s="228"/>
      <c r="C149" s="257" t="s">
        <v>1272</v>
      </c>
      <c r="D149" s="232"/>
      <c r="E149" s="233">
        <v>6</v>
      </c>
      <c r="F149" s="230"/>
      <c r="G149" s="230"/>
      <c r="H149" s="230"/>
      <c r="I149" s="230"/>
      <c r="J149" s="230"/>
      <c r="K149" s="230"/>
      <c r="L149" s="230"/>
      <c r="M149" s="230"/>
      <c r="N149" s="229"/>
      <c r="O149" s="229"/>
      <c r="P149" s="229"/>
      <c r="Q149" s="229"/>
      <c r="R149" s="230"/>
      <c r="S149" s="230"/>
      <c r="T149" s="230"/>
      <c r="U149" s="230"/>
      <c r="V149" s="230"/>
      <c r="W149" s="230"/>
      <c r="X149" s="230"/>
      <c r="Y149" s="230"/>
      <c r="Z149" s="210"/>
      <c r="AA149" s="210"/>
      <c r="AB149" s="210"/>
      <c r="AC149" s="210"/>
      <c r="AD149" s="210"/>
      <c r="AE149" s="210"/>
      <c r="AF149" s="210"/>
      <c r="AG149" s="210" t="s">
        <v>213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43">
        <v>50</v>
      </c>
      <c r="B150" s="244" t="s">
        <v>1315</v>
      </c>
      <c r="C150" s="256" t="s">
        <v>1316</v>
      </c>
      <c r="D150" s="245" t="s">
        <v>293</v>
      </c>
      <c r="E150" s="246">
        <v>365.2</v>
      </c>
      <c r="F150" s="247"/>
      <c r="G150" s="248">
        <f>ROUND(E150*F150,2)</f>
        <v>0</v>
      </c>
      <c r="H150" s="231"/>
      <c r="I150" s="230">
        <f>ROUND(E150*H150,2)</f>
        <v>0</v>
      </c>
      <c r="J150" s="231"/>
      <c r="K150" s="230">
        <f>ROUND(E150*J150,2)</f>
        <v>0</v>
      </c>
      <c r="L150" s="230">
        <v>21</v>
      </c>
      <c r="M150" s="230">
        <f>G150*(1+L150/100)</f>
        <v>0</v>
      </c>
      <c r="N150" s="229">
        <v>1.8000000000000001E-4</v>
      </c>
      <c r="O150" s="229">
        <f>ROUND(E150*N150,2)</f>
        <v>7.0000000000000007E-2</v>
      </c>
      <c r="P150" s="229">
        <v>0</v>
      </c>
      <c r="Q150" s="229">
        <f>ROUND(E150*P150,2)</f>
        <v>0</v>
      </c>
      <c r="R150" s="230"/>
      <c r="S150" s="230" t="s">
        <v>207</v>
      </c>
      <c r="T150" s="230" t="s">
        <v>208</v>
      </c>
      <c r="U150" s="230">
        <v>6.7000000000000004E-2</v>
      </c>
      <c r="V150" s="230">
        <f>ROUND(E150*U150,2)</f>
        <v>24.47</v>
      </c>
      <c r="W150" s="230"/>
      <c r="X150" s="230" t="s">
        <v>209</v>
      </c>
      <c r="Y150" s="230" t="s">
        <v>210</v>
      </c>
      <c r="Z150" s="210"/>
      <c r="AA150" s="210"/>
      <c r="AB150" s="210"/>
      <c r="AC150" s="210"/>
      <c r="AD150" s="210"/>
      <c r="AE150" s="210"/>
      <c r="AF150" s="210"/>
      <c r="AG150" s="210" t="s">
        <v>211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2" x14ac:dyDescent="0.2">
      <c r="A151" s="227"/>
      <c r="B151" s="228"/>
      <c r="C151" s="257" t="s">
        <v>1317</v>
      </c>
      <c r="D151" s="232"/>
      <c r="E151" s="233">
        <v>155.1</v>
      </c>
      <c r="F151" s="230"/>
      <c r="G151" s="230"/>
      <c r="H151" s="230"/>
      <c r="I151" s="230"/>
      <c r="J151" s="230"/>
      <c r="K151" s="230"/>
      <c r="L151" s="230"/>
      <c r="M151" s="230"/>
      <c r="N151" s="229"/>
      <c r="O151" s="229"/>
      <c r="P151" s="229"/>
      <c r="Q151" s="229"/>
      <c r="R151" s="230"/>
      <c r="S151" s="230"/>
      <c r="T151" s="230"/>
      <c r="U151" s="230"/>
      <c r="V151" s="230"/>
      <c r="W151" s="230"/>
      <c r="X151" s="230"/>
      <c r="Y151" s="230"/>
      <c r="Z151" s="210"/>
      <c r="AA151" s="210"/>
      <c r="AB151" s="210"/>
      <c r="AC151" s="210"/>
      <c r="AD151" s="210"/>
      <c r="AE151" s="210"/>
      <c r="AF151" s="210"/>
      <c r="AG151" s="210" t="s">
        <v>213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3" x14ac:dyDescent="0.2">
      <c r="A152" s="227"/>
      <c r="B152" s="228"/>
      <c r="C152" s="257" t="s">
        <v>1318</v>
      </c>
      <c r="D152" s="232"/>
      <c r="E152" s="233">
        <v>107.8</v>
      </c>
      <c r="F152" s="230"/>
      <c r="G152" s="230"/>
      <c r="H152" s="230"/>
      <c r="I152" s="230"/>
      <c r="J152" s="230"/>
      <c r="K152" s="230"/>
      <c r="L152" s="230"/>
      <c r="M152" s="230"/>
      <c r="N152" s="229"/>
      <c r="O152" s="229"/>
      <c r="P152" s="229"/>
      <c r="Q152" s="229"/>
      <c r="R152" s="230"/>
      <c r="S152" s="230"/>
      <c r="T152" s="230"/>
      <c r="U152" s="230"/>
      <c r="V152" s="230"/>
      <c r="W152" s="230"/>
      <c r="X152" s="230"/>
      <c r="Y152" s="230"/>
      <c r="Z152" s="210"/>
      <c r="AA152" s="210"/>
      <c r="AB152" s="210"/>
      <c r="AC152" s="210"/>
      <c r="AD152" s="210"/>
      <c r="AE152" s="210"/>
      <c r="AF152" s="210"/>
      <c r="AG152" s="210" t="s">
        <v>213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3" x14ac:dyDescent="0.2">
      <c r="A153" s="227"/>
      <c r="B153" s="228"/>
      <c r="C153" s="257" t="s">
        <v>1319</v>
      </c>
      <c r="D153" s="232"/>
      <c r="E153" s="233">
        <v>62.7</v>
      </c>
      <c r="F153" s="230"/>
      <c r="G153" s="230"/>
      <c r="H153" s="230"/>
      <c r="I153" s="230"/>
      <c r="J153" s="230"/>
      <c r="K153" s="230"/>
      <c r="L153" s="230"/>
      <c r="M153" s="230"/>
      <c r="N153" s="229"/>
      <c r="O153" s="229"/>
      <c r="P153" s="229"/>
      <c r="Q153" s="229"/>
      <c r="R153" s="230"/>
      <c r="S153" s="230"/>
      <c r="T153" s="230"/>
      <c r="U153" s="230"/>
      <c r="V153" s="230"/>
      <c r="W153" s="230"/>
      <c r="X153" s="230"/>
      <c r="Y153" s="230"/>
      <c r="Z153" s="210"/>
      <c r="AA153" s="210"/>
      <c r="AB153" s="210"/>
      <c r="AC153" s="210"/>
      <c r="AD153" s="210"/>
      <c r="AE153" s="210"/>
      <c r="AF153" s="210"/>
      <c r="AG153" s="210" t="s">
        <v>213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3" x14ac:dyDescent="0.2">
      <c r="A154" s="227"/>
      <c r="B154" s="228"/>
      <c r="C154" s="257" t="s">
        <v>1320</v>
      </c>
      <c r="D154" s="232"/>
      <c r="E154" s="233">
        <v>25.3</v>
      </c>
      <c r="F154" s="230"/>
      <c r="G154" s="230"/>
      <c r="H154" s="230"/>
      <c r="I154" s="230"/>
      <c r="J154" s="230"/>
      <c r="K154" s="230"/>
      <c r="L154" s="230"/>
      <c r="M154" s="230"/>
      <c r="N154" s="229"/>
      <c r="O154" s="229"/>
      <c r="P154" s="229"/>
      <c r="Q154" s="229"/>
      <c r="R154" s="230"/>
      <c r="S154" s="230"/>
      <c r="T154" s="230"/>
      <c r="U154" s="230"/>
      <c r="V154" s="230"/>
      <c r="W154" s="230"/>
      <c r="X154" s="230"/>
      <c r="Y154" s="230"/>
      <c r="Z154" s="210"/>
      <c r="AA154" s="210"/>
      <c r="AB154" s="210"/>
      <c r="AC154" s="210"/>
      <c r="AD154" s="210"/>
      <c r="AE154" s="210"/>
      <c r="AF154" s="210"/>
      <c r="AG154" s="210" t="s">
        <v>213</v>
      </c>
      <c r="AH154" s="210">
        <v>0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3" x14ac:dyDescent="0.2">
      <c r="A155" s="227"/>
      <c r="B155" s="228"/>
      <c r="C155" s="257" t="s">
        <v>1321</v>
      </c>
      <c r="D155" s="232"/>
      <c r="E155" s="233">
        <v>14.3</v>
      </c>
      <c r="F155" s="230"/>
      <c r="G155" s="230"/>
      <c r="H155" s="230"/>
      <c r="I155" s="230"/>
      <c r="J155" s="230"/>
      <c r="K155" s="230"/>
      <c r="L155" s="230"/>
      <c r="M155" s="230"/>
      <c r="N155" s="229"/>
      <c r="O155" s="229"/>
      <c r="P155" s="229"/>
      <c r="Q155" s="229"/>
      <c r="R155" s="230"/>
      <c r="S155" s="230"/>
      <c r="T155" s="230"/>
      <c r="U155" s="230"/>
      <c r="V155" s="230"/>
      <c r="W155" s="230"/>
      <c r="X155" s="230"/>
      <c r="Y155" s="230"/>
      <c r="Z155" s="210"/>
      <c r="AA155" s="210"/>
      <c r="AB155" s="210"/>
      <c r="AC155" s="210"/>
      <c r="AD155" s="210"/>
      <c r="AE155" s="210"/>
      <c r="AF155" s="210"/>
      <c r="AG155" s="210" t="s">
        <v>213</v>
      </c>
      <c r="AH155" s="210">
        <v>0</v>
      </c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">
      <c r="A156" s="249">
        <v>51</v>
      </c>
      <c r="B156" s="250" t="s">
        <v>1322</v>
      </c>
      <c r="C156" s="258" t="s">
        <v>1323</v>
      </c>
      <c r="D156" s="251" t="s">
        <v>293</v>
      </c>
      <c r="E156" s="252">
        <v>365.2</v>
      </c>
      <c r="F156" s="253"/>
      <c r="G156" s="254">
        <f>ROUND(E156*F156,2)</f>
        <v>0</v>
      </c>
      <c r="H156" s="231"/>
      <c r="I156" s="230">
        <f>ROUND(E156*H156,2)</f>
        <v>0</v>
      </c>
      <c r="J156" s="231"/>
      <c r="K156" s="230">
        <f>ROUND(E156*J156,2)</f>
        <v>0</v>
      </c>
      <c r="L156" s="230">
        <v>21</v>
      </c>
      <c r="M156" s="230">
        <f>G156*(1+L156/100)</f>
        <v>0</v>
      </c>
      <c r="N156" s="229">
        <v>1.0000000000000001E-5</v>
      </c>
      <c r="O156" s="229">
        <f>ROUND(E156*N156,2)</f>
        <v>0</v>
      </c>
      <c r="P156" s="229">
        <v>0</v>
      </c>
      <c r="Q156" s="229">
        <f>ROUND(E156*P156,2)</f>
        <v>0</v>
      </c>
      <c r="R156" s="230"/>
      <c r="S156" s="230" t="s">
        <v>207</v>
      </c>
      <c r="T156" s="230" t="s">
        <v>208</v>
      </c>
      <c r="U156" s="230">
        <v>6.2E-2</v>
      </c>
      <c r="V156" s="230">
        <f>ROUND(E156*U156,2)</f>
        <v>22.64</v>
      </c>
      <c r="W156" s="230"/>
      <c r="X156" s="230" t="s">
        <v>209</v>
      </c>
      <c r="Y156" s="230" t="s">
        <v>210</v>
      </c>
      <c r="Z156" s="210"/>
      <c r="AA156" s="210"/>
      <c r="AB156" s="210"/>
      <c r="AC156" s="210"/>
      <c r="AD156" s="210"/>
      <c r="AE156" s="210"/>
      <c r="AF156" s="210"/>
      <c r="AG156" s="210" t="s">
        <v>211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49">
        <v>52</v>
      </c>
      <c r="B157" s="250" t="s">
        <v>1324</v>
      </c>
      <c r="C157" s="258" t="s">
        <v>1325</v>
      </c>
      <c r="D157" s="251" t="s">
        <v>260</v>
      </c>
      <c r="E157" s="252">
        <v>1</v>
      </c>
      <c r="F157" s="253"/>
      <c r="G157" s="254">
        <f>ROUND(E157*F157,2)</f>
        <v>0</v>
      </c>
      <c r="H157" s="231"/>
      <c r="I157" s="230">
        <f>ROUND(E157*H157,2)</f>
        <v>0</v>
      </c>
      <c r="J157" s="231"/>
      <c r="K157" s="230">
        <f>ROUND(E157*J157,2)</f>
        <v>0</v>
      </c>
      <c r="L157" s="230">
        <v>21</v>
      </c>
      <c r="M157" s="230">
        <f>G157*(1+L157/100)</f>
        <v>0</v>
      </c>
      <c r="N157" s="229">
        <v>5.9999999999999995E-4</v>
      </c>
      <c r="O157" s="229">
        <f>ROUND(E157*N157,2)</f>
        <v>0</v>
      </c>
      <c r="P157" s="229">
        <v>0</v>
      </c>
      <c r="Q157" s="229">
        <f>ROUND(E157*P157,2)</f>
        <v>0</v>
      </c>
      <c r="R157" s="230"/>
      <c r="S157" s="230" t="s">
        <v>207</v>
      </c>
      <c r="T157" s="230" t="s">
        <v>208</v>
      </c>
      <c r="U157" s="230">
        <v>0.26900000000000002</v>
      </c>
      <c r="V157" s="230">
        <f>ROUND(E157*U157,2)</f>
        <v>0.27</v>
      </c>
      <c r="W157" s="230"/>
      <c r="X157" s="230" t="s">
        <v>209</v>
      </c>
      <c r="Y157" s="230" t="s">
        <v>210</v>
      </c>
      <c r="Z157" s="210"/>
      <c r="AA157" s="210"/>
      <c r="AB157" s="210"/>
      <c r="AC157" s="210"/>
      <c r="AD157" s="210"/>
      <c r="AE157" s="210"/>
      <c r="AF157" s="210"/>
      <c r="AG157" s="210" t="s">
        <v>211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49">
        <v>53</v>
      </c>
      <c r="B158" s="250" t="s">
        <v>1326</v>
      </c>
      <c r="C158" s="258" t="s">
        <v>1327</v>
      </c>
      <c r="D158" s="251" t="s">
        <v>260</v>
      </c>
      <c r="E158" s="252">
        <v>8</v>
      </c>
      <c r="F158" s="253"/>
      <c r="G158" s="254">
        <f>ROUND(E158*F158,2)</f>
        <v>0</v>
      </c>
      <c r="H158" s="231"/>
      <c r="I158" s="230">
        <f>ROUND(E158*H158,2)</f>
        <v>0</v>
      </c>
      <c r="J158" s="231"/>
      <c r="K158" s="230">
        <f>ROUND(E158*J158,2)</f>
        <v>0</v>
      </c>
      <c r="L158" s="230">
        <v>21</v>
      </c>
      <c r="M158" s="230">
        <f>G158*(1+L158/100)</f>
        <v>0</v>
      </c>
      <c r="N158" s="229">
        <v>1.8000000000000001E-4</v>
      </c>
      <c r="O158" s="229">
        <f>ROUND(E158*N158,2)</f>
        <v>0</v>
      </c>
      <c r="P158" s="229">
        <v>0</v>
      </c>
      <c r="Q158" s="229">
        <f>ROUND(E158*P158,2)</f>
        <v>0</v>
      </c>
      <c r="R158" s="230"/>
      <c r="S158" s="230" t="s">
        <v>207</v>
      </c>
      <c r="T158" s="230" t="s">
        <v>208</v>
      </c>
      <c r="U158" s="230">
        <v>0.16500000000000001</v>
      </c>
      <c r="V158" s="230">
        <f>ROUND(E158*U158,2)</f>
        <v>1.32</v>
      </c>
      <c r="W158" s="230"/>
      <c r="X158" s="230" t="s">
        <v>209</v>
      </c>
      <c r="Y158" s="230" t="s">
        <v>210</v>
      </c>
      <c r="Z158" s="210"/>
      <c r="AA158" s="210"/>
      <c r="AB158" s="210"/>
      <c r="AC158" s="210"/>
      <c r="AD158" s="210"/>
      <c r="AE158" s="210"/>
      <c r="AF158" s="210"/>
      <c r="AG158" s="210" t="s">
        <v>211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49">
        <v>54</v>
      </c>
      <c r="B159" s="250" t="s">
        <v>1328</v>
      </c>
      <c r="C159" s="258" t="s">
        <v>1329</v>
      </c>
      <c r="D159" s="251" t="s">
        <v>260</v>
      </c>
      <c r="E159" s="252">
        <v>3</v>
      </c>
      <c r="F159" s="253"/>
      <c r="G159" s="254">
        <f>ROUND(E159*F159,2)</f>
        <v>0</v>
      </c>
      <c r="H159" s="231"/>
      <c r="I159" s="230">
        <f>ROUND(E159*H159,2)</f>
        <v>0</v>
      </c>
      <c r="J159" s="231"/>
      <c r="K159" s="230">
        <f>ROUND(E159*J159,2)</f>
        <v>0</v>
      </c>
      <c r="L159" s="230">
        <v>21</v>
      </c>
      <c r="M159" s="230">
        <f>G159*(1+L159/100)</f>
        <v>0</v>
      </c>
      <c r="N159" s="229">
        <v>6.8000000000000005E-4</v>
      </c>
      <c r="O159" s="229">
        <f>ROUND(E159*N159,2)</f>
        <v>0</v>
      </c>
      <c r="P159" s="229">
        <v>0</v>
      </c>
      <c r="Q159" s="229">
        <f>ROUND(E159*P159,2)</f>
        <v>0</v>
      </c>
      <c r="R159" s="230"/>
      <c r="S159" s="230" t="s">
        <v>207</v>
      </c>
      <c r="T159" s="230" t="s">
        <v>208</v>
      </c>
      <c r="U159" s="230">
        <v>0.26900000000000002</v>
      </c>
      <c r="V159" s="230">
        <f>ROUND(E159*U159,2)</f>
        <v>0.81</v>
      </c>
      <c r="W159" s="230"/>
      <c r="X159" s="230" t="s">
        <v>209</v>
      </c>
      <c r="Y159" s="230" t="s">
        <v>210</v>
      </c>
      <c r="Z159" s="210"/>
      <c r="AA159" s="210"/>
      <c r="AB159" s="210"/>
      <c r="AC159" s="210"/>
      <c r="AD159" s="210"/>
      <c r="AE159" s="210"/>
      <c r="AF159" s="210"/>
      <c r="AG159" s="210" t="s">
        <v>211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49">
        <v>55</v>
      </c>
      <c r="B160" s="250" t="s">
        <v>1330</v>
      </c>
      <c r="C160" s="258" t="s">
        <v>1331</v>
      </c>
      <c r="D160" s="251" t="s">
        <v>260</v>
      </c>
      <c r="E160" s="252">
        <v>1</v>
      </c>
      <c r="F160" s="253"/>
      <c r="G160" s="254">
        <f>ROUND(E160*F160,2)</f>
        <v>0</v>
      </c>
      <c r="H160" s="231"/>
      <c r="I160" s="230">
        <f>ROUND(E160*H160,2)</f>
        <v>0</v>
      </c>
      <c r="J160" s="231"/>
      <c r="K160" s="230">
        <f>ROUND(E160*J160,2)</f>
        <v>0</v>
      </c>
      <c r="L160" s="230">
        <v>21</v>
      </c>
      <c r="M160" s="230">
        <f>G160*(1+L160/100)</f>
        <v>0</v>
      </c>
      <c r="N160" s="229">
        <v>6.9999999999999999E-4</v>
      </c>
      <c r="O160" s="229">
        <f>ROUND(E160*N160,2)</f>
        <v>0</v>
      </c>
      <c r="P160" s="229">
        <v>0</v>
      </c>
      <c r="Q160" s="229">
        <f>ROUND(E160*P160,2)</f>
        <v>0</v>
      </c>
      <c r="R160" s="230"/>
      <c r="S160" s="230" t="s">
        <v>207</v>
      </c>
      <c r="T160" s="230" t="s">
        <v>208</v>
      </c>
      <c r="U160" s="230">
        <v>0.26900000000000002</v>
      </c>
      <c r="V160" s="230">
        <f>ROUND(E160*U160,2)</f>
        <v>0.27</v>
      </c>
      <c r="W160" s="230"/>
      <c r="X160" s="230" t="s">
        <v>209</v>
      </c>
      <c r="Y160" s="230" t="s">
        <v>210</v>
      </c>
      <c r="Z160" s="210"/>
      <c r="AA160" s="210"/>
      <c r="AB160" s="210"/>
      <c r="AC160" s="210"/>
      <c r="AD160" s="210"/>
      <c r="AE160" s="210"/>
      <c r="AF160" s="210"/>
      <c r="AG160" s="210" t="s">
        <v>211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49">
        <v>56</v>
      </c>
      <c r="B161" s="250" t="s">
        <v>1332</v>
      </c>
      <c r="C161" s="258" t="s">
        <v>1333</v>
      </c>
      <c r="D161" s="251" t="s">
        <v>260</v>
      </c>
      <c r="E161" s="252">
        <v>1</v>
      </c>
      <c r="F161" s="253"/>
      <c r="G161" s="254">
        <f>ROUND(E161*F161,2)</f>
        <v>0</v>
      </c>
      <c r="H161" s="231"/>
      <c r="I161" s="230">
        <f>ROUND(E161*H161,2)</f>
        <v>0</v>
      </c>
      <c r="J161" s="231"/>
      <c r="K161" s="230">
        <f>ROUND(E161*J161,2)</f>
        <v>0</v>
      </c>
      <c r="L161" s="230">
        <v>21</v>
      </c>
      <c r="M161" s="230">
        <f>G161*(1+L161/100)</f>
        <v>0</v>
      </c>
      <c r="N161" s="229">
        <v>1.8000000000000001E-4</v>
      </c>
      <c r="O161" s="229">
        <f>ROUND(E161*N161,2)</f>
        <v>0</v>
      </c>
      <c r="P161" s="229">
        <v>0</v>
      </c>
      <c r="Q161" s="229">
        <f>ROUND(E161*P161,2)</f>
        <v>0</v>
      </c>
      <c r="R161" s="230"/>
      <c r="S161" s="230" t="s">
        <v>207</v>
      </c>
      <c r="T161" s="230" t="s">
        <v>208</v>
      </c>
      <c r="U161" s="230">
        <v>0.16500000000000001</v>
      </c>
      <c r="V161" s="230">
        <f>ROUND(E161*U161,2)</f>
        <v>0.17</v>
      </c>
      <c r="W161" s="230"/>
      <c r="X161" s="230" t="s">
        <v>209</v>
      </c>
      <c r="Y161" s="230" t="s">
        <v>210</v>
      </c>
      <c r="Z161" s="210"/>
      <c r="AA161" s="210"/>
      <c r="AB161" s="210"/>
      <c r="AC161" s="210"/>
      <c r="AD161" s="210"/>
      <c r="AE161" s="210"/>
      <c r="AF161" s="210"/>
      <c r="AG161" s="210" t="s">
        <v>211</v>
      </c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ht="22.5" outlineLevel="1" x14ac:dyDescent="0.2">
      <c r="A162" s="249">
        <v>57</v>
      </c>
      <c r="B162" s="250" t="s">
        <v>1334</v>
      </c>
      <c r="C162" s="258" t="s">
        <v>1335</v>
      </c>
      <c r="D162" s="251" t="s">
        <v>260</v>
      </c>
      <c r="E162" s="252">
        <v>1</v>
      </c>
      <c r="F162" s="253"/>
      <c r="G162" s="254">
        <f>ROUND(E162*F162,2)</f>
        <v>0</v>
      </c>
      <c r="H162" s="231"/>
      <c r="I162" s="230">
        <f>ROUND(E162*H162,2)</f>
        <v>0</v>
      </c>
      <c r="J162" s="231"/>
      <c r="K162" s="230">
        <f>ROUND(E162*J162,2)</f>
        <v>0</v>
      </c>
      <c r="L162" s="230">
        <v>21</v>
      </c>
      <c r="M162" s="230">
        <f>G162*(1+L162/100)</f>
        <v>0</v>
      </c>
      <c r="N162" s="229">
        <v>1.9000000000000001E-4</v>
      </c>
      <c r="O162" s="229">
        <f>ROUND(E162*N162,2)</f>
        <v>0</v>
      </c>
      <c r="P162" s="229">
        <v>0</v>
      </c>
      <c r="Q162" s="229">
        <f>ROUND(E162*P162,2)</f>
        <v>0</v>
      </c>
      <c r="R162" s="230"/>
      <c r="S162" s="230" t="s">
        <v>207</v>
      </c>
      <c r="T162" s="230" t="s">
        <v>208</v>
      </c>
      <c r="U162" s="230">
        <v>8.3000000000000004E-2</v>
      </c>
      <c r="V162" s="230">
        <f>ROUND(E162*U162,2)</f>
        <v>0.08</v>
      </c>
      <c r="W162" s="230"/>
      <c r="X162" s="230" t="s">
        <v>209</v>
      </c>
      <c r="Y162" s="230" t="s">
        <v>210</v>
      </c>
      <c r="Z162" s="210"/>
      <c r="AA162" s="210"/>
      <c r="AB162" s="210"/>
      <c r="AC162" s="210"/>
      <c r="AD162" s="210"/>
      <c r="AE162" s="210"/>
      <c r="AF162" s="210"/>
      <c r="AG162" s="210" t="s">
        <v>211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">
      <c r="A163" s="249">
        <v>58</v>
      </c>
      <c r="B163" s="250" t="s">
        <v>1336</v>
      </c>
      <c r="C163" s="258" t="s">
        <v>1337</v>
      </c>
      <c r="D163" s="251" t="s">
        <v>260</v>
      </c>
      <c r="E163" s="252">
        <v>1</v>
      </c>
      <c r="F163" s="253"/>
      <c r="G163" s="254">
        <f>ROUND(E163*F163,2)</f>
        <v>0</v>
      </c>
      <c r="H163" s="231"/>
      <c r="I163" s="230">
        <f>ROUND(E163*H163,2)</f>
        <v>0</v>
      </c>
      <c r="J163" s="231"/>
      <c r="K163" s="230">
        <f>ROUND(E163*J163,2)</f>
        <v>0</v>
      </c>
      <c r="L163" s="230">
        <v>21</v>
      </c>
      <c r="M163" s="230">
        <f>G163*(1+L163/100)</f>
        <v>0</v>
      </c>
      <c r="N163" s="229">
        <v>2.1000000000000001E-4</v>
      </c>
      <c r="O163" s="229">
        <f>ROUND(E163*N163,2)</f>
        <v>0</v>
      </c>
      <c r="P163" s="229">
        <v>0</v>
      </c>
      <c r="Q163" s="229">
        <f>ROUND(E163*P163,2)</f>
        <v>0</v>
      </c>
      <c r="R163" s="230"/>
      <c r="S163" s="230" t="s">
        <v>207</v>
      </c>
      <c r="T163" s="230" t="s">
        <v>208</v>
      </c>
      <c r="U163" s="230">
        <v>0.17</v>
      </c>
      <c r="V163" s="230">
        <f>ROUND(E163*U163,2)</f>
        <v>0.17</v>
      </c>
      <c r="W163" s="230"/>
      <c r="X163" s="230" t="s">
        <v>209</v>
      </c>
      <c r="Y163" s="230" t="s">
        <v>210</v>
      </c>
      <c r="Z163" s="210"/>
      <c r="AA163" s="210"/>
      <c r="AB163" s="210"/>
      <c r="AC163" s="210"/>
      <c r="AD163" s="210"/>
      <c r="AE163" s="210"/>
      <c r="AF163" s="210"/>
      <c r="AG163" s="210" t="s">
        <v>211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49">
        <v>59</v>
      </c>
      <c r="B164" s="250" t="s">
        <v>1338</v>
      </c>
      <c r="C164" s="258" t="s">
        <v>1339</v>
      </c>
      <c r="D164" s="251" t="s">
        <v>996</v>
      </c>
      <c r="E164" s="252">
        <v>3</v>
      </c>
      <c r="F164" s="253"/>
      <c r="G164" s="254">
        <f>ROUND(E164*F164,2)</f>
        <v>0</v>
      </c>
      <c r="H164" s="231"/>
      <c r="I164" s="230">
        <f>ROUND(E164*H164,2)</f>
        <v>0</v>
      </c>
      <c r="J164" s="231"/>
      <c r="K164" s="230">
        <f>ROUND(E164*J164,2)</f>
        <v>0</v>
      </c>
      <c r="L164" s="230">
        <v>21</v>
      </c>
      <c r="M164" s="230">
        <f>G164*(1+L164/100)</f>
        <v>0</v>
      </c>
      <c r="N164" s="229">
        <v>0</v>
      </c>
      <c r="O164" s="229">
        <f>ROUND(E164*N164,2)</f>
        <v>0</v>
      </c>
      <c r="P164" s="229">
        <v>0</v>
      </c>
      <c r="Q164" s="229">
        <f>ROUND(E164*P164,2)</f>
        <v>0</v>
      </c>
      <c r="R164" s="230"/>
      <c r="S164" s="230" t="s">
        <v>511</v>
      </c>
      <c r="T164" s="230" t="s">
        <v>512</v>
      </c>
      <c r="U164" s="230">
        <v>0.41</v>
      </c>
      <c r="V164" s="230">
        <f>ROUND(E164*U164,2)</f>
        <v>1.23</v>
      </c>
      <c r="W164" s="230"/>
      <c r="X164" s="230" t="s">
        <v>209</v>
      </c>
      <c r="Y164" s="230" t="s">
        <v>210</v>
      </c>
      <c r="Z164" s="210"/>
      <c r="AA164" s="210"/>
      <c r="AB164" s="210"/>
      <c r="AC164" s="210"/>
      <c r="AD164" s="210"/>
      <c r="AE164" s="210"/>
      <c r="AF164" s="210"/>
      <c r="AG164" s="210" t="s">
        <v>211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49">
        <v>60</v>
      </c>
      <c r="B165" s="250" t="s">
        <v>1340</v>
      </c>
      <c r="C165" s="258" t="s">
        <v>1341</v>
      </c>
      <c r="D165" s="251" t="s">
        <v>996</v>
      </c>
      <c r="E165" s="252">
        <v>1</v>
      </c>
      <c r="F165" s="253"/>
      <c r="G165" s="254">
        <f>ROUND(E165*F165,2)</f>
        <v>0</v>
      </c>
      <c r="H165" s="231"/>
      <c r="I165" s="230">
        <f>ROUND(E165*H165,2)</f>
        <v>0</v>
      </c>
      <c r="J165" s="231"/>
      <c r="K165" s="230">
        <f>ROUND(E165*J165,2)</f>
        <v>0</v>
      </c>
      <c r="L165" s="230">
        <v>21</v>
      </c>
      <c r="M165" s="230">
        <f>G165*(1+L165/100)</f>
        <v>0</v>
      </c>
      <c r="N165" s="229">
        <v>0</v>
      </c>
      <c r="O165" s="229">
        <f>ROUND(E165*N165,2)</f>
        <v>0</v>
      </c>
      <c r="P165" s="229">
        <v>0</v>
      </c>
      <c r="Q165" s="229">
        <f>ROUND(E165*P165,2)</f>
        <v>0</v>
      </c>
      <c r="R165" s="230"/>
      <c r="S165" s="230" t="s">
        <v>511</v>
      </c>
      <c r="T165" s="230" t="s">
        <v>512</v>
      </c>
      <c r="U165" s="230">
        <v>0.41</v>
      </c>
      <c r="V165" s="230">
        <f>ROUND(E165*U165,2)</f>
        <v>0.41</v>
      </c>
      <c r="W165" s="230"/>
      <c r="X165" s="230" t="s">
        <v>209</v>
      </c>
      <c r="Y165" s="230" t="s">
        <v>210</v>
      </c>
      <c r="Z165" s="210"/>
      <c r="AA165" s="210"/>
      <c r="AB165" s="210"/>
      <c r="AC165" s="210"/>
      <c r="AD165" s="210"/>
      <c r="AE165" s="210"/>
      <c r="AF165" s="210"/>
      <c r="AG165" s="210" t="s">
        <v>211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49">
        <v>61</v>
      </c>
      <c r="B166" s="250" t="s">
        <v>1342</v>
      </c>
      <c r="C166" s="258" t="s">
        <v>1343</v>
      </c>
      <c r="D166" s="251" t="s">
        <v>996</v>
      </c>
      <c r="E166" s="252">
        <v>1</v>
      </c>
      <c r="F166" s="253"/>
      <c r="G166" s="254">
        <f>ROUND(E166*F166,2)</f>
        <v>0</v>
      </c>
      <c r="H166" s="231"/>
      <c r="I166" s="230">
        <f>ROUND(E166*H166,2)</f>
        <v>0</v>
      </c>
      <c r="J166" s="231"/>
      <c r="K166" s="230">
        <f>ROUND(E166*J166,2)</f>
        <v>0</v>
      </c>
      <c r="L166" s="230">
        <v>21</v>
      </c>
      <c r="M166" s="230">
        <f>G166*(1+L166/100)</f>
        <v>0</v>
      </c>
      <c r="N166" s="229">
        <v>0</v>
      </c>
      <c r="O166" s="229">
        <f>ROUND(E166*N166,2)</f>
        <v>0</v>
      </c>
      <c r="P166" s="229">
        <v>0</v>
      </c>
      <c r="Q166" s="229">
        <f>ROUND(E166*P166,2)</f>
        <v>0</v>
      </c>
      <c r="R166" s="230"/>
      <c r="S166" s="230" t="s">
        <v>511</v>
      </c>
      <c r="T166" s="230" t="s">
        <v>1277</v>
      </c>
      <c r="U166" s="230">
        <v>0.41</v>
      </c>
      <c r="V166" s="230">
        <f>ROUND(E166*U166,2)</f>
        <v>0.41</v>
      </c>
      <c r="W166" s="230"/>
      <c r="X166" s="230" t="s">
        <v>209</v>
      </c>
      <c r="Y166" s="230" t="s">
        <v>210</v>
      </c>
      <c r="Z166" s="210"/>
      <c r="AA166" s="210"/>
      <c r="AB166" s="210"/>
      <c r="AC166" s="210"/>
      <c r="AD166" s="210"/>
      <c r="AE166" s="210"/>
      <c r="AF166" s="210"/>
      <c r="AG166" s="210" t="s">
        <v>211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49">
        <v>62</v>
      </c>
      <c r="B167" s="250" t="s">
        <v>1344</v>
      </c>
      <c r="C167" s="258" t="s">
        <v>1345</v>
      </c>
      <c r="D167" s="251" t="s">
        <v>260</v>
      </c>
      <c r="E167" s="252">
        <v>1</v>
      </c>
      <c r="F167" s="253"/>
      <c r="G167" s="254">
        <f>ROUND(E167*F167,2)</f>
        <v>0</v>
      </c>
      <c r="H167" s="231"/>
      <c r="I167" s="230">
        <f>ROUND(E167*H167,2)</f>
        <v>0</v>
      </c>
      <c r="J167" s="231"/>
      <c r="K167" s="230">
        <f>ROUND(E167*J167,2)</f>
        <v>0</v>
      </c>
      <c r="L167" s="230">
        <v>21</v>
      </c>
      <c r="M167" s="230">
        <f>G167*(1+L167/100)</f>
        <v>0</v>
      </c>
      <c r="N167" s="229">
        <v>6.0000000000000002E-5</v>
      </c>
      <c r="O167" s="229">
        <f>ROUND(E167*N167,2)</f>
        <v>0</v>
      </c>
      <c r="P167" s="229">
        <v>0</v>
      </c>
      <c r="Q167" s="229">
        <f>ROUND(E167*P167,2)</f>
        <v>0</v>
      </c>
      <c r="R167" s="230"/>
      <c r="S167" s="230" t="s">
        <v>207</v>
      </c>
      <c r="T167" s="230" t="s">
        <v>208</v>
      </c>
      <c r="U167" s="230">
        <v>0.20699999999999999</v>
      </c>
      <c r="V167" s="230">
        <f>ROUND(E167*U167,2)</f>
        <v>0.21</v>
      </c>
      <c r="W167" s="230"/>
      <c r="X167" s="230" t="s">
        <v>209</v>
      </c>
      <c r="Y167" s="230" t="s">
        <v>210</v>
      </c>
      <c r="Z167" s="210"/>
      <c r="AA167" s="210"/>
      <c r="AB167" s="210"/>
      <c r="AC167" s="210"/>
      <c r="AD167" s="210"/>
      <c r="AE167" s="210"/>
      <c r="AF167" s="210"/>
      <c r="AG167" s="210" t="s">
        <v>211</v>
      </c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ht="22.5" outlineLevel="1" x14ac:dyDescent="0.2">
      <c r="A168" s="249">
        <v>63</v>
      </c>
      <c r="B168" s="250" t="s">
        <v>1346</v>
      </c>
      <c r="C168" s="258" t="s">
        <v>1347</v>
      </c>
      <c r="D168" s="251" t="s">
        <v>260</v>
      </c>
      <c r="E168" s="252">
        <v>1</v>
      </c>
      <c r="F168" s="253"/>
      <c r="G168" s="254">
        <f>ROUND(E168*F168,2)</f>
        <v>0</v>
      </c>
      <c r="H168" s="231"/>
      <c r="I168" s="230">
        <f>ROUND(E168*H168,2)</f>
        <v>0</v>
      </c>
      <c r="J168" s="231"/>
      <c r="K168" s="230">
        <f>ROUND(E168*J168,2)</f>
        <v>0</v>
      </c>
      <c r="L168" s="230">
        <v>21</v>
      </c>
      <c r="M168" s="230">
        <f>G168*(1+L168/100)</f>
        <v>0</v>
      </c>
      <c r="N168" s="229">
        <v>3.4000000000000002E-4</v>
      </c>
      <c r="O168" s="229">
        <f>ROUND(E168*N168,2)</f>
        <v>0</v>
      </c>
      <c r="P168" s="229">
        <v>0</v>
      </c>
      <c r="Q168" s="229">
        <f>ROUND(E168*P168,2)</f>
        <v>0</v>
      </c>
      <c r="R168" s="230" t="s">
        <v>415</v>
      </c>
      <c r="S168" s="230" t="s">
        <v>207</v>
      </c>
      <c r="T168" s="230" t="s">
        <v>208</v>
      </c>
      <c r="U168" s="230">
        <v>0</v>
      </c>
      <c r="V168" s="230">
        <f>ROUND(E168*U168,2)</f>
        <v>0</v>
      </c>
      <c r="W168" s="230"/>
      <c r="X168" s="230" t="s">
        <v>416</v>
      </c>
      <c r="Y168" s="230" t="s">
        <v>210</v>
      </c>
      <c r="Z168" s="210"/>
      <c r="AA168" s="210"/>
      <c r="AB168" s="210"/>
      <c r="AC168" s="210"/>
      <c r="AD168" s="210"/>
      <c r="AE168" s="210"/>
      <c r="AF168" s="210"/>
      <c r="AG168" s="210" t="s">
        <v>417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ht="22.5" outlineLevel="1" x14ac:dyDescent="0.2">
      <c r="A169" s="249">
        <v>64</v>
      </c>
      <c r="B169" s="250" t="s">
        <v>1348</v>
      </c>
      <c r="C169" s="258" t="s">
        <v>1349</v>
      </c>
      <c r="D169" s="251" t="s">
        <v>260</v>
      </c>
      <c r="E169" s="252">
        <v>1</v>
      </c>
      <c r="F169" s="253"/>
      <c r="G169" s="254">
        <f>ROUND(E169*F169,2)</f>
        <v>0</v>
      </c>
      <c r="H169" s="231"/>
      <c r="I169" s="230">
        <f>ROUND(E169*H169,2)</f>
        <v>0</v>
      </c>
      <c r="J169" s="231"/>
      <c r="K169" s="230">
        <f>ROUND(E169*J169,2)</f>
        <v>0</v>
      </c>
      <c r="L169" s="230">
        <v>21</v>
      </c>
      <c r="M169" s="230">
        <f>G169*(1+L169/100)</f>
        <v>0</v>
      </c>
      <c r="N169" s="229">
        <v>1.4999999999999999E-2</v>
      </c>
      <c r="O169" s="229">
        <f>ROUND(E169*N169,2)</f>
        <v>0.02</v>
      </c>
      <c r="P169" s="229">
        <v>0</v>
      </c>
      <c r="Q169" s="229">
        <f>ROUND(E169*P169,2)</f>
        <v>0</v>
      </c>
      <c r="R169" s="230"/>
      <c r="S169" s="230" t="s">
        <v>207</v>
      </c>
      <c r="T169" s="230" t="s">
        <v>208</v>
      </c>
      <c r="U169" s="230">
        <v>1.6439999999999999</v>
      </c>
      <c r="V169" s="230">
        <f>ROUND(E169*U169,2)</f>
        <v>1.64</v>
      </c>
      <c r="W169" s="230"/>
      <c r="X169" s="230" t="s">
        <v>209</v>
      </c>
      <c r="Y169" s="230" t="s">
        <v>210</v>
      </c>
      <c r="Z169" s="210"/>
      <c r="AA169" s="210"/>
      <c r="AB169" s="210"/>
      <c r="AC169" s="210"/>
      <c r="AD169" s="210"/>
      <c r="AE169" s="210"/>
      <c r="AF169" s="210"/>
      <c r="AG169" s="210" t="s">
        <v>211</v>
      </c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49">
        <v>65</v>
      </c>
      <c r="B170" s="250" t="s">
        <v>1350</v>
      </c>
      <c r="C170" s="258" t="s">
        <v>1351</v>
      </c>
      <c r="D170" s="251" t="s">
        <v>337</v>
      </c>
      <c r="E170" s="252">
        <v>0.33229999999999998</v>
      </c>
      <c r="F170" s="253"/>
      <c r="G170" s="254">
        <f>ROUND(E170*F170,2)</f>
        <v>0</v>
      </c>
      <c r="H170" s="231"/>
      <c r="I170" s="230">
        <f>ROUND(E170*H170,2)</f>
        <v>0</v>
      </c>
      <c r="J170" s="231"/>
      <c r="K170" s="230">
        <f>ROUND(E170*J170,2)</f>
        <v>0</v>
      </c>
      <c r="L170" s="230">
        <v>21</v>
      </c>
      <c r="M170" s="230">
        <f>G170*(1+L170/100)</f>
        <v>0</v>
      </c>
      <c r="N170" s="229">
        <v>0</v>
      </c>
      <c r="O170" s="229">
        <f>ROUND(E170*N170,2)</f>
        <v>0</v>
      </c>
      <c r="P170" s="229">
        <v>0</v>
      </c>
      <c r="Q170" s="229">
        <f>ROUND(E170*P170,2)</f>
        <v>0</v>
      </c>
      <c r="R170" s="230"/>
      <c r="S170" s="230" t="s">
        <v>207</v>
      </c>
      <c r="T170" s="230" t="s">
        <v>208</v>
      </c>
      <c r="U170" s="230">
        <v>1.327</v>
      </c>
      <c r="V170" s="230">
        <f>ROUND(E170*U170,2)</f>
        <v>0.44</v>
      </c>
      <c r="W170" s="230"/>
      <c r="X170" s="230" t="s">
        <v>787</v>
      </c>
      <c r="Y170" s="230" t="s">
        <v>210</v>
      </c>
      <c r="Z170" s="210"/>
      <c r="AA170" s="210"/>
      <c r="AB170" s="210"/>
      <c r="AC170" s="210"/>
      <c r="AD170" s="210"/>
      <c r="AE170" s="210"/>
      <c r="AF170" s="210"/>
      <c r="AG170" s="210" t="s">
        <v>788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x14ac:dyDescent="0.2">
      <c r="A171" s="236" t="s">
        <v>202</v>
      </c>
      <c r="B171" s="237" t="s">
        <v>135</v>
      </c>
      <c r="C171" s="255" t="s">
        <v>136</v>
      </c>
      <c r="D171" s="238"/>
      <c r="E171" s="239"/>
      <c r="F171" s="240"/>
      <c r="G171" s="241">
        <f>SUMIF(AG172:AG218,"&lt;&gt;NOR",G172:G218)</f>
        <v>0</v>
      </c>
      <c r="H171" s="235"/>
      <c r="I171" s="235">
        <f>SUM(I172:I218)</f>
        <v>0</v>
      </c>
      <c r="J171" s="235"/>
      <c r="K171" s="235">
        <f>SUM(K172:K218)</f>
        <v>0</v>
      </c>
      <c r="L171" s="235"/>
      <c r="M171" s="235">
        <f>SUM(M172:M218)</f>
        <v>0</v>
      </c>
      <c r="N171" s="234"/>
      <c r="O171" s="234">
        <f>SUM(O172:O218)</f>
        <v>3.1899999999999995</v>
      </c>
      <c r="P171" s="234"/>
      <c r="Q171" s="234">
        <f>SUM(Q172:Q218)</f>
        <v>0</v>
      </c>
      <c r="R171" s="235"/>
      <c r="S171" s="235"/>
      <c r="T171" s="235"/>
      <c r="U171" s="235"/>
      <c r="V171" s="235">
        <f>SUM(V172:V218)</f>
        <v>63.739999999999995</v>
      </c>
      <c r="W171" s="235"/>
      <c r="X171" s="235"/>
      <c r="Y171" s="235"/>
      <c r="AG171" t="s">
        <v>203</v>
      </c>
    </row>
    <row r="172" spans="1:60" outlineLevel="1" x14ac:dyDescent="0.2">
      <c r="A172" s="243">
        <v>66</v>
      </c>
      <c r="B172" s="244" t="s">
        <v>1352</v>
      </c>
      <c r="C172" s="256" t="s">
        <v>1353</v>
      </c>
      <c r="D172" s="245" t="s">
        <v>260</v>
      </c>
      <c r="E172" s="246">
        <v>13</v>
      </c>
      <c r="F172" s="247"/>
      <c r="G172" s="248">
        <f>ROUND(E172*F172,2)</f>
        <v>0</v>
      </c>
      <c r="H172" s="231"/>
      <c r="I172" s="230">
        <f>ROUND(E172*H172,2)</f>
        <v>0</v>
      </c>
      <c r="J172" s="231"/>
      <c r="K172" s="230">
        <f>ROUND(E172*J172,2)</f>
        <v>0</v>
      </c>
      <c r="L172" s="230">
        <v>21</v>
      </c>
      <c r="M172" s="230">
        <f>G172*(1+L172/100)</f>
        <v>0</v>
      </c>
      <c r="N172" s="229">
        <v>4.2000000000000002E-4</v>
      </c>
      <c r="O172" s="229">
        <f>ROUND(E172*N172,2)</f>
        <v>0.01</v>
      </c>
      <c r="P172" s="229">
        <v>0</v>
      </c>
      <c r="Q172" s="229">
        <f>ROUND(E172*P172,2)</f>
        <v>0</v>
      </c>
      <c r="R172" s="230"/>
      <c r="S172" s="230" t="s">
        <v>207</v>
      </c>
      <c r="T172" s="230" t="s">
        <v>208</v>
      </c>
      <c r="U172" s="230">
        <v>0.246</v>
      </c>
      <c r="V172" s="230">
        <f>ROUND(E172*U172,2)</f>
        <v>3.2</v>
      </c>
      <c r="W172" s="230"/>
      <c r="X172" s="230" t="s">
        <v>209</v>
      </c>
      <c r="Y172" s="230" t="s">
        <v>210</v>
      </c>
      <c r="Z172" s="210"/>
      <c r="AA172" s="210"/>
      <c r="AB172" s="210"/>
      <c r="AC172" s="210"/>
      <c r="AD172" s="210"/>
      <c r="AE172" s="210"/>
      <c r="AF172" s="210"/>
      <c r="AG172" s="210" t="s">
        <v>211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2" x14ac:dyDescent="0.2">
      <c r="A173" s="227"/>
      <c r="B173" s="228"/>
      <c r="C173" s="257" t="s">
        <v>1354</v>
      </c>
      <c r="D173" s="232"/>
      <c r="E173" s="233">
        <v>13</v>
      </c>
      <c r="F173" s="230"/>
      <c r="G173" s="230"/>
      <c r="H173" s="230"/>
      <c r="I173" s="230"/>
      <c r="J173" s="230"/>
      <c r="K173" s="230"/>
      <c r="L173" s="230"/>
      <c r="M173" s="230"/>
      <c r="N173" s="229"/>
      <c r="O173" s="229"/>
      <c r="P173" s="229"/>
      <c r="Q173" s="229"/>
      <c r="R173" s="230"/>
      <c r="S173" s="230"/>
      <c r="T173" s="230"/>
      <c r="U173" s="230"/>
      <c r="V173" s="230"/>
      <c r="W173" s="230"/>
      <c r="X173" s="230"/>
      <c r="Y173" s="230"/>
      <c r="Z173" s="210"/>
      <c r="AA173" s="210"/>
      <c r="AB173" s="210"/>
      <c r="AC173" s="210"/>
      <c r="AD173" s="210"/>
      <c r="AE173" s="210"/>
      <c r="AF173" s="210"/>
      <c r="AG173" s="210" t="s">
        <v>213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43">
        <v>67</v>
      </c>
      <c r="B174" s="244" t="s">
        <v>1355</v>
      </c>
      <c r="C174" s="256" t="s">
        <v>1356</v>
      </c>
      <c r="D174" s="245" t="s">
        <v>260</v>
      </c>
      <c r="E174" s="246">
        <v>10</v>
      </c>
      <c r="F174" s="247"/>
      <c r="G174" s="248">
        <f>ROUND(E174*F174,2)</f>
        <v>0</v>
      </c>
      <c r="H174" s="231"/>
      <c r="I174" s="230">
        <f>ROUND(E174*H174,2)</f>
        <v>0</v>
      </c>
      <c r="J174" s="231"/>
      <c r="K174" s="230">
        <f>ROUND(E174*J174,2)</f>
        <v>0</v>
      </c>
      <c r="L174" s="230">
        <v>21</v>
      </c>
      <c r="M174" s="230">
        <f>G174*(1+L174/100)</f>
        <v>0</v>
      </c>
      <c r="N174" s="229">
        <v>1.4999999999999999E-4</v>
      </c>
      <c r="O174" s="229">
        <f>ROUND(E174*N174,2)</f>
        <v>0</v>
      </c>
      <c r="P174" s="229">
        <v>0</v>
      </c>
      <c r="Q174" s="229">
        <f>ROUND(E174*P174,2)</f>
        <v>0</v>
      </c>
      <c r="R174" s="230"/>
      <c r="S174" s="230" t="s">
        <v>207</v>
      </c>
      <c r="T174" s="230" t="s">
        <v>208</v>
      </c>
      <c r="U174" s="230">
        <v>0.25</v>
      </c>
      <c r="V174" s="230">
        <f>ROUND(E174*U174,2)</f>
        <v>2.5</v>
      </c>
      <c r="W174" s="230"/>
      <c r="X174" s="230" t="s">
        <v>209</v>
      </c>
      <c r="Y174" s="230" t="s">
        <v>210</v>
      </c>
      <c r="Z174" s="210"/>
      <c r="AA174" s="210"/>
      <c r="AB174" s="210"/>
      <c r="AC174" s="210"/>
      <c r="AD174" s="210"/>
      <c r="AE174" s="210"/>
      <c r="AF174" s="210"/>
      <c r="AG174" s="210" t="s">
        <v>211</v>
      </c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2" x14ac:dyDescent="0.2">
      <c r="A175" s="227"/>
      <c r="B175" s="228"/>
      <c r="C175" s="257" t="s">
        <v>1244</v>
      </c>
      <c r="D175" s="232"/>
      <c r="E175" s="233"/>
      <c r="F175" s="230"/>
      <c r="G175" s="230"/>
      <c r="H175" s="230"/>
      <c r="I175" s="230"/>
      <c r="J175" s="230"/>
      <c r="K175" s="230"/>
      <c r="L175" s="230"/>
      <c r="M175" s="230"/>
      <c r="N175" s="229"/>
      <c r="O175" s="229"/>
      <c r="P175" s="229"/>
      <c r="Q175" s="229"/>
      <c r="R175" s="230"/>
      <c r="S175" s="230"/>
      <c r="T175" s="230"/>
      <c r="U175" s="230"/>
      <c r="V175" s="230"/>
      <c r="W175" s="230"/>
      <c r="X175" s="230"/>
      <c r="Y175" s="230"/>
      <c r="Z175" s="210"/>
      <c r="AA175" s="210"/>
      <c r="AB175" s="210"/>
      <c r="AC175" s="210"/>
      <c r="AD175" s="210"/>
      <c r="AE175" s="210"/>
      <c r="AF175" s="210"/>
      <c r="AG175" s="210" t="s">
        <v>213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3" x14ac:dyDescent="0.2">
      <c r="A176" s="227"/>
      <c r="B176" s="228"/>
      <c r="C176" s="257" t="s">
        <v>1357</v>
      </c>
      <c r="D176" s="232"/>
      <c r="E176" s="233">
        <v>2</v>
      </c>
      <c r="F176" s="230"/>
      <c r="G176" s="230"/>
      <c r="H176" s="230"/>
      <c r="I176" s="230"/>
      <c r="J176" s="230"/>
      <c r="K176" s="230"/>
      <c r="L176" s="230"/>
      <c r="M176" s="230"/>
      <c r="N176" s="229"/>
      <c r="O176" s="229"/>
      <c r="P176" s="229"/>
      <c r="Q176" s="229"/>
      <c r="R176" s="230"/>
      <c r="S176" s="230"/>
      <c r="T176" s="230"/>
      <c r="U176" s="230"/>
      <c r="V176" s="230"/>
      <c r="W176" s="230"/>
      <c r="X176" s="230"/>
      <c r="Y176" s="230"/>
      <c r="Z176" s="210"/>
      <c r="AA176" s="210"/>
      <c r="AB176" s="210"/>
      <c r="AC176" s="210"/>
      <c r="AD176" s="210"/>
      <c r="AE176" s="210"/>
      <c r="AF176" s="210"/>
      <c r="AG176" s="210" t="s">
        <v>213</v>
      </c>
      <c r="AH176" s="210">
        <v>0</v>
      </c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3" x14ac:dyDescent="0.2">
      <c r="A177" s="227"/>
      <c r="B177" s="228"/>
      <c r="C177" s="257" t="s">
        <v>1358</v>
      </c>
      <c r="D177" s="232"/>
      <c r="E177" s="233">
        <v>2</v>
      </c>
      <c r="F177" s="230"/>
      <c r="G177" s="230"/>
      <c r="H177" s="230"/>
      <c r="I177" s="230"/>
      <c r="J177" s="230"/>
      <c r="K177" s="230"/>
      <c r="L177" s="230"/>
      <c r="M177" s="230"/>
      <c r="N177" s="229"/>
      <c r="O177" s="229"/>
      <c r="P177" s="229"/>
      <c r="Q177" s="229"/>
      <c r="R177" s="230"/>
      <c r="S177" s="230"/>
      <c r="T177" s="230"/>
      <c r="U177" s="230"/>
      <c r="V177" s="230"/>
      <c r="W177" s="230"/>
      <c r="X177" s="230"/>
      <c r="Y177" s="230"/>
      <c r="Z177" s="210"/>
      <c r="AA177" s="210"/>
      <c r="AB177" s="210"/>
      <c r="AC177" s="210"/>
      <c r="AD177" s="210"/>
      <c r="AE177" s="210"/>
      <c r="AF177" s="210"/>
      <c r="AG177" s="210" t="s">
        <v>213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3" x14ac:dyDescent="0.2">
      <c r="A178" s="227"/>
      <c r="B178" s="228"/>
      <c r="C178" s="257" t="s">
        <v>1359</v>
      </c>
      <c r="D178" s="232"/>
      <c r="E178" s="233">
        <v>6</v>
      </c>
      <c r="F178" s="230"/>
      <c r="G178" s="230"/>
      <c r="H178" s="230"/>
      <c r="I178" s="230"/>
      <c r="J178" s="230"/>
      <c r="K178" s="230"/>
      <c r="L178" s="230"/>
      <c r="M178" s="230"/>
      <c r="N178" s="229"/>
      <c r="O178" s="229"/>
      <c r="P178" s="229"/>
      <c r="Q178" s="229"/>
      <c r="R178" s="230"/>
      <c r="S178" s="230"/>
      <c r="T178" s="230"/>
      <c r="U178" s="230"/>
      <c r="V178" s="230"/>
      <c r="W178" s="230"/>
      <c r="X178" s="230"/>
      <c r="Y178" s="230"/>
      <c r="Z178" s="210"/>
      <c r="AA178" s="210"/>
      <c r="AB178" s="210"/>
      <c r="AC178" s="210"/>
      <c r="AD178" s="210"/>
      <c r="AE178" s="210"/>
      <c r="AF178" s="210"/>
      <c r="AG178" s="210" t="s">
        <v>213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43">
        <v>68</v>
      </c>
      <c r="B179" s="244" t="s">
        <v>1360</v>
      </c>
      <c r="C179" s="256" t="s">
        <v>1361</v>
      </c>
      <c r="D179" s="245" t="s">
        <v>260</v>
      </c>
      <c r="E179" s="246">
        <v>10</v>
      </c>
      <c r="F179" s="247"/>
      <c r="G179" s="248">
        <f>ROUND(E179*F179,2)</f>
        <v>0</v>
      </c>
      <c r="H179" s="231"/>
      <c r="I179" s="230">
        <f>ROUND(E179*H179,2)</f>
        <v>0</v>
      </c>
      <c r="J179" s="231"/>
      <c r="K179" s="230">
        <f>ROUND(E179*J179,2)</f>
        <v>0</v>
      </c>
      <c r="L179" s="230">
        <v>21</v>
      </c>
      <c r="M179" s="230">
        <f>G179*(1+L179/100)</f>
        <v>0</v>
      </c>
      <c r="N179" s="229">
        <v>2.3000000000000001E-4</v>
      </c>
      <c r="O179" s="229">
        <f>ROUND(E179*N179,2)</f>
        <v>0</v>
      </c>
      <c r="P179" s="229">
        <v>0</v>
      </c>
      <c r="Q179" s="229">
        <f>ROUND(E179*P179,2)</f>
        <v>0</v>
      </c>
      <c r="R179" s="230" t="s">
        <v>415</v>
      </c>
      <c r="S179" s="230" t="s">
        <v>207</v>
      </c>
      <c r="T179" s="230" t="s">
        <v>208</v>
      </c>
      <c r="U179" s="230">
        <v>0</v>
      </c>
      <c r="V179" s="230">
        <f>ROUND(E179*U179,2)</f>
        <v>0</v>
      </c>
      <c r="W179" s="230"/>
      <c r="X179" s="230" t="s">
        <v>416</v>
      </c>
      <c r="Y179" s="230" t="s">
        <v>210</v>
      </c>
      <c r="Z179" s="210"/>
      <c r="AA179" s="210"/>
      <c r="AB179" s="210"/>
      <c r="AC179" s="210"/>
      <c r="AD179" s="210"/>
      <c r="AE179" s="210"/>
      <c r="AF179" s="210"/>
      <c r="AG179" s="210" t="s">
        <v>417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2" x14ac:dyDescent="0.2">
      <c r="A180" s="227"/>
      <c r="B180" s="228"/>
      <c r="C180" s="257" t="s">
        <v>1244</v>
      </c>
      <c r="D180" s="232"/>
      <c r="E180" s="233"/>
      <c r="F180" s="230"/>
      <c r="G180" s="230"/>
      <c r="H180" s="230"/>
      <c r="I180" s="230"/>
      <c r="J180" s="230"/>
      <c r="K180" s="230"/>
      <c r="L180" s="230"/>
      <c r="M180" s="230"/>
      <c r="N180" s="229"/>
      <c r="O180" s="229"/>
      <c r="P180" s="229"/>
      <c r="Q180" s="229"/>
      <c r="R180" s="230"/>
      <c r="S180" s="230"/>
      <c r="T180" s="230"/>
      <c r="U180" s="230"/>
      <c r="V180" s="230"/>
      <c r="W180" s="230"/>
      <c r="X180" s="230"/>
      <c r="Y180" s="230"/>
      <c r="Z180" s="210"/>
      <c r="AA180" s="210"/>
      <c r="AB180" s="210"/>
      <c r="AC180" s="210"/>
      <c r="AD180" s="210"/>
      <c r="AE180" s="210"/>
      <c r="AF180" s="210"/>
      <c r="AG180" s="210" t="s">
        <v>213</v>
      </c>
      <c r="AH180" s="210">
        <v>0</v>
      </c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3" x14ac:dyDescent="0.2">
      <c r="A181" s="227"/>
      <c r="B181" s="228"/>
      <c r="C181" s="257" t="s">
        <v>1357</v>
      </c>
      <c r="D181" s="232"/>
      <c r="E181" s="233">
        <v>2</v>
      </c>
      <c r="F181" s="230"/>
      <c r="G181" s="230"/>
      <c r="H181" s="230"/>
      <c r="I181" s="230"/>
      <c r="J181" s="230"/>
      <c r="K181" s="230"/>
      <c r="L181" s="230"/>
      <c r="M181" s="230"/>
      <c r="N181" s="229"/>
      <c r="O181" s="229"/>
      <c r="P181" s="229"/>
      <c r="Q181" s="229"/>
      <c r="R181" s="230"/>
      <c r="S181" s="230"/>
      <c r="T181" s="230"/>
      <c r="U181" s="230"/>
      <c r="V181" s="230"/>
      <c r="W181" s="230"/>
      <c r="X181" s="230"/>
      <c r="Y181" s="230"/>
      <c r="Z181" s="210"/>
      <c r="AA181" s="210"/>
      <c r="AB181" s="210"/>
      <c r="AC181" s="210"/>
      <c r="AD181" s="210"/>
      <c r="AE181" s="210"/>
      <c r="AF181" s="210"/>
      <c r="AG181" s="210" t="s">
        <v>213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3" x14ac:dyDescent="0.2">
      <c r="A182" s="227"/>
      <c r="B182" s="228"/>
      <c r="C182" s="257" t="s">
        <v>1358</v>
      </c>
      <c r="D182" s="232"/>
      <c r="E182" s="233">
        <v>2</v>
      </c>
      <c r="F182" s="230"/>
      <c r="G182" s="230"/>
      <c r="H182" s="230"/>
      <c r="I182" s="230"/>
      <c r="J182" s="230"/>
      <c r="K182" s="230"/>
      <c r="L182" s="230"/>
      <c r="M182" s="230"/>
      <c r="N182" s="229"/>
      <c r="O182" s="229"/>
      <c r="P182" s="229"/>
      <c r="Q182" s="229"/>
      <c r="R182" s="230"/>
      <c r="S182" s="230"/>
      <c r="T182" s="230"/>
      <c r="U182" s="230"/>
      <c r="V182" s="230"/>
      <c r="W182" s="230"/>
      <c r="X182" s="230"/>
      <c r="Y182" s="230"/>
      <c r="Z182" s="210"/>
      <c r="AA182" s="210"/>
      <c r="AB182" s="210"/>
      <c r="AC182" s="210"/>
      <c r="AD182" s="210"/>
      <c r="AE182" s="210"/>
      <c r="AF182" s="210"/>
      <c r="AG182" s="210" t="s">
        <v>213</v>
      </c>
      <c r="AH182" s="210">
        <v>0</v>
      </c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3" x14ac:dyDescent="0.2">
      <c r="A183" s="227"/>
      <c r="B183" s="228"/>
      <c r="C183" s="257" t="s">
        <v>1359</v>
      </c>
      <c r="D183" s="232"/>
      <c r="E183" s="233">
        <v>6</v>
      </c>
      <c r="F183" s="230"/>
      <c r="G183" s="230"/>
      <c r="H183" s="230"/>
      <c r="I183" s="230"/>
      <c r="J183" s="230"/>
      <c r="K183" s="230"/>
      <c r="L183" s="230"/>
      <c r="M183" s="230"/>
      <c r="N183" s="229"/>
      <c r="O183" s="229"/>
      <c r="P183" s="229"/>
      <c r="Q183" s="229"/>
      <c r="R183" s="230"/>
      <c r="S183" s="230"/>
      <c r="T183" s="230"/>
      <c r="U183" s="230"/>
      <c r="V183" s="230"/>
      <c r="W183" s="230"/>
      <c r="X183" s="230"/>
      <c r="Y183" s="230"/>
      <c r="Z183" s="210"/>
      <c r="AA183" s="210"/>
      <c r="AB183" s="210"/>
      <c r="AC183" s="210"/>
      <c r="AD183" s="210"/>
      <c r="AE183" s="210"/>
      <c r="AF183" s="210"/>
      <c r="AG183" s="210" t="s">
        <v>213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43">
        <v>69</v>
      </c>
      <c r="B184" s="244" t="s">
        <v>1362</v>
      </c>
      <c r="C184" s="256" t="s">
        <v>1363</v>
      </c>
      <c r="D184" s="245" t="s">
        <v>996</v>
      </c>
      <c r="E184" s="246">
        <v>6</v>
      </c>
      <c r="F184" s="247"/>
      <c r="G184" s="248">
        <f>ROUND(E184*F184,2)</f>
        <v>0</v>
      </c>
      <c r="H184" s="231"/>
      <c r="I184" s="230">
        <f>ROUND(E184*H184,2)</f>
        <v>0</v>
      </c>
      <c r="J184" s="231"/>
      <c r="K184" s="230">
        <f>ROUND(E184*J184,2)</f>
        <v>0</v>
      </c>
      <c r="L184" s="230">
        <v>21</v>
      </c>
      <c r="M184" s="230">
        <f>G184*(1+L184/100)</f>
        <v>0</v>
      </c>
      <c r="N184" s="229">
        <v>0</v>
      </c>
      <c r="O184" s="229">
        <f>ROUND(E184*N184,2)</f>
        <v>0</v>
      </c>
      <c r="P184" s="229">
        <v>0</v>
      </c>
      <c r="Q184" s="229">
        <f>ROUND(E184*P184,2)</f>
        <v>0</v>
      </c>
      <c r="R184" s="230"/>
      <c r="S184" s="230" t="s">
        <v>207</v>
      </c>
      <c r="T184" s="230" t="s">
        <v>208</v>
      </c>
      <c r="U184" s="230">
        <v>1.77</v>
      </c>
      <c r="V184" s="230">
        <f>ROUND(E184*U184,2)</f>
        <v>10.62</v>
      </c>
      <c r="W184" s="230"/>
      <c r="X184" s="230" t="s">
        <v>209</v>
      </c>
      <c r="Y184" s="230" t="s">
        <v>210</v>
      </c>
      <c r="Z184" s="210"/>
      <c r="AA184" s="210"/>
      <c r="AB184" s="210"/>
      <c r="AC184" s="210"/>
      <c r="AD184" s="210"/>
      <c r="AE184" s="210"/>
      <c r="AF184" s="210"/>
      <c r="AG184" s="210" t="s">
        <v>211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2" x14ac:dyDescent="0.2">
      <c r="A185" s="227"/>
      <c r="B185" s="228"/>
      <c r="C185" s="257" t="s">
        <v>1272</v>
      </c>
      <c r="D185" s="232"/>
      <c r="E185" s="233">
        <v>6</v>
      </c>
      <c r="F185" s="230"/>
      <c r="G185" s="230"/>
      <c r="H185" s="230"/>
      <c r="I185" s="230"/>
      <c r="J185" s="230"/>
      <c r="K185" s="230"/>
      <c r="L185" s="230"/>
      <c r="M185" s="230"/>
      <c r="N185" s="229"/>
      <c r="O185" s="229"/>
      <c r="P185" s="229"/>
      <c r="Q185" s="229"/>
      <c r="R185" s="230"/>
      <c r="S185" s="230"/>
      <c r="T185" s="230"/>
      <c r="U185" s="230"/>
      <c r="V185" s="230"/>
      <c r="W185" s="230"/>
      <c r="X185" s="230"/>
      <c r="Y185" s="230"/>
      <c r="Z185" s="210"/>
      <c r="AA185" s="210"/>
      <c r="AB185" s="210"/>
      <c r="AC185" s="210"/>
      <c r="AD185" s="210"/>
      <c r="AE185" s="210"/>
      <c r="AF185" s="210"/>
      <c r="AG185" s="210" t="s">
        <v>213</v>
      </c>
      <c r="AH185" s="210">
        <v>0</v>
      </c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1" x14ac:dyDescent="0.2">
      <c r="A186" s="243">
        <v>70</v>
      </c>
      <c r="B186" s="244" t="s">
        <v>1364</v>
      </c>
      <c r="C186" s="256" t="s">
        <v>1365</v>
      </c>
      <c r="D186" s="245" t="s">
        <v>260</v>
      </c>
      <c r="E186" s="246">
        <v>6</v>
      </c>
      <c r="F186" s="247"/>
      <c r="G186" s="248">
        <f>ROUND(E186*F186,2)</f>
        <v>0</v>
      </c>
      <c r="H186" s="231"/>
      <c r="I186" s="230">
        <f>ROUND(E186*H186,2)</f>
        <v>0</v>
      </c>
      <c r="J186" s="231"/>
      <c r="K186" s="230">
        <f>ROUND(E186*J186,2)</f>
        <v>0</v>
      </c>
      <c r="L186" s="230">
        <v>21</v>
      </c>
      <c r="M186" s="230">
        <f>G186*(1+L186/100)</f>
        <v>0</v>
      </c>
      <c r="N186" s="229">
        <v>7.0099999999999997E-3</v>
      </c>
      <c r="O186" s="229">
        <f>ROUND(E186*N186,2)</f>
        <v>0.04</v>
      </c>
      <c r="P186" s="229">
        <v>0</v>
      </c>
      <c r="Q186" s="229">
        <f>ROUND(E186*P186,2)</f>
        <v>0</v>
      </c>
      <c r="R186" s="230" t="s">
        <v>415</v>
      </c>
      <c r="S186" s="230" t="s">
        <v>207</v>
      </c>
      <c r="T186" s="230" t="s">
        <v>208</v>
      </c>
      <c r="U186" s="230">
        <v>0</v>
      </c>
      <c r="V186" s="230">
        <f>ROUND(E186*U186,2)</f>
        <v>0</v>
      </c>
      <c r="W186" s="230"/>
      <c r="X186" s="230" t="s">
        <v>416</v>
      </c>
      <c r="Y186" s="230" t="s">
        <v>210</v>
      </c>
      <c r="Z186" s="210"/>
      <c r="AA186" s="210"/>
      <c r="AB186" s="210"/>
      <c r="AC186" s="210"/>
      <c r="AD186" s="210"/>
      <c r="AE186" s="210"/>
      <c r="AF186" s="210"/>
      <c r="AG186" s="210" t="s">
        <v>417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2" x14ac:dyDescent="0.2">
      <c r="A187" s="227"/>
      <c r="B187" s="228"/>
      <c r="C187" s="257" t="s">
        <v>1272</v>
      </c>
      <c r="D187" s="232"/>
      <c r="E187" s="233">
        <v>6</v>
      </c>
      <c r="F187" s="230"/>
      <c r="G187" s="230"/>
      <c r="H187" s="230"/>
      <c r="I187" s="230"/>
      <c r="J187" s="230"/>
      <c r="K187" s="230"/>
      <c r="L187" s="230"/>
      <c r="M187" s="230"/>
      <c r="N187" s="229"/>
      <c r="O187" s="229"/>
      <c r="P187" s="229"/>
      <c r="Q187" s="229"/>
      <c r="R187" s="230"/>
      <c r="S187" s="230"/>
      <c r="T187" s="230"/>
      <c r="U187" s="230"/>
      <c r="V187" s="230"/>
      <c r="W187" s="230"/>
      <c r="X187" s="230"/>
      <c r="Y187" s="230"/>
      <c r="Z187" s="210"/>
      <c r="AA187" s="210"/>
      <c r="AB187" s="210"/>
      <c r="AC187" s="210"/>
      <c r="AD187" s="210"/>
      <c r="AE187" s="210"/>
      <c r="AF187" s="210"/>
      <c r="AG187" s="210" t="s">
        <v>213</v>
      </c>
      <c r="AH187" s="210">
        <v>0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1" x14ac:dyDescent="0.2">
      <c r="A188" s="243">
        <v>71</v>
      </c>
      <c r="B188" s="244" t="s">
        <v>1366</v>
      </c>
      <c r="C188" s="256" t="s">
        <v>1367</v>
      </c>
      <c r="D188" s="245" t="s">
        <v>260</v>
      </c>
      <c r="E188" s="246">
        <v>6</v>
      </c>
      <c r="F188" s="247"/>
      <c r="G188" s="248">
        <f>ROUND(E188*F188,2)</f>
        <v>0</v>
      </c>
      <c r="H188" s="231"/>
      <c r="I188" s="230">
        <f>ROUND(E188*H188,2)</f>
        <v>0</v>
      </c>
      <c r="J188" s="231"/>
      <c r="K188" s="230">
        <f>ROUND(E188*J188,2)</f>
        <v>0</v>
      </c>
      <c r="L188" s="230">
        <v>21</v>
      </c>
      <c r="M188" s="230">
        <f>G188*(1+L188/100)</f>
        <v>0</v>
      </c>
      <c r="N188" s="229">
        <v>3.1800000000000001E-3</v>
      </c>
      <c r="O188" s="229">
        <f>ROUND(E188*N188,2)</f>
        <v>0.02</v>
      </c>
      <c r="P188" s="229">
        <v>0</v>
      </c>
      <c r="Q188" s="229">
        <f>ROUND(E188*P188,2)</f>
        <v>0</v>
      </c>
      <c r="R188" s="230"/>
      <c r="S188" s="230" t="s">
        <v>207</v>
      </c>
      <c r="T188" s="230" t="s">
        <v>208</v>
      </c>
      <c r="U188" s="230">
        <v>0</v>
      </c>
      <c r="V188" s="230">
        <f>ROUND(E188*U188,2)</f>
        <v>0</v>
      </c>
      <c r="W188" s="230"/>
      <c r="X188" s="230" t="s">
        <v>465</v>
      </c>
      <c r="Y188" s="230" t="s">
        <v>210</v>
      </c>
      <c r="Z188" s="210"/>
      <c r="AA188" s="210"/>
      <c r="AB188" s="210"/>
      <c r="AC188" s="210"/>
      <c r="AD188" s="210"/>
      <c r="AE188" s="210"/>
      <c r="AF188" s="210"/>
      <c r="AG188" s="210" t="s">
        <v>466</v>
      </c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2" x14ac:dyDescent="0.2">
      <c r="A189" s="227"/>
      <c r="B189" s="228"/>
      <c r="C189" s="257" t="s">
        <v>1272</v>
      </c>
      <c r="D189" s="232"/>
      <c r="E189" s="233">
        <v>6</v>
      </c>
      <c r="F189" s="230"/>
      <c r="G189" s="230"/>
      <c r="H189" s="230"/>
      <c r="I189" s="230"/>
      <c r="J189" s="230"/>
      <c r="K189" s="230"/>
      <c r="L189" s="230"/>
      <c r="M189" s="230"/>
      <c r="N189" s="229"/>
      <c r="O189" s="229"/>
      <c r="P189" s="229"/>
      <c r="Q189" s="229"/>
      <c r="R189" s="230"/>
      <c r="S189" s="230"/>
      <c r="T189" s="230"/>
      <c r="U189" s="230"/>
      <c r="V189" s="230"/>
      <c r="W189" s="230"/>
      <c r="X189" s="230"/>
      <c r="Y189" s="230"/>
      <c r="Z189" s="210"/>
      <c r="AA189" s="210"/>
      <c r="AB189" s="210"/>
      <c r="AC189" s="210"/>
      <c r="AD189" s="210"/>
      <c r="AE189" s="210"/>
      <c r="AF189" s="210"/>
      <c r="AG189" s="210" t="s">
        <v>213</v>
      </c>
      <c r="AH189" s="210">
        <v>0</v>
      </c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43">
        <v>72</v>
      </c>
      <c r="B190" s="244" t="s">
        <v>1368</v>
      </c>
      <c r="C190" s="256" t="s">
        <v>1369</v>
      </c>
      <c r="D190" s="245" t="s">
        <v>260</v>
      </c>
      <c r="E190" s="246">
        <v>6</v>
      </c>
      <c r="F190" s="247"/>
      <c r="G190" s="248">
        <f>ROUND(E190*F190,2)</f>
        <v>0</v>
      </c>
      <c r="H190" s="231"/>
      <c r="I190" s="230">
        <f>ROUND(E190*H190,2)</f>
        <v>0</v>
      </c>
      <c r="J190" s="231"/>
      <c r="K190" s="230">
        <f>ROUND(E190*J190,2)</f>
        <v>0</v>
      </c>
      <c r="L190" s="230">
        <v>21</v>
      </c>
      <c r="M190" s="230">
        <f>G190*(1+L190/100)</f>
        <v>0</v>
      </c>
      <c r="N190" s="229">
        <v>1.4999999999999999E-2</v>
      </c>
      <c r="O190" s="229">
        <f>ROUND(E190*N190,2)</f>
        <v>0.09</v>
      </c>
      <c r="P190" s="229">
        <v>0</v>
      </c>
      <c r="Q190" s="229">
        <f>ROUND(E190*P190,2)</f>
        <v>0</v>
      </c>
      <c r="R190" s="230" t="s">
        <v>415</v>
      </c>
      <c r="S190" s="230" t="s">
        <v>207</v>
      </c>
      <c r="T190" s="230" t="s">
        <v>208</v>
      </c>
      <c r="U190" s="230">
        <v>0</v>
      </c>
      <c r="V190" s="230">
        <f>ROUND(E190*U190,2)</f>
        <v>0</v>
      </c>
      <c r="W190" s="230"/>
      <c r="X190" s="230" t="s">
        <v>416</v>
      </c>
      <c r="Y190" s="230" t="s">
        <v>210</v>
      </c>
      <c r="Z190" s="210"/>
      <c r="AA190" s="210"/>
      <c r="AB190" s="210"/>
      <c r="AC190" s="210"/>
      <c r="AD190" s="210"/>
      <c r="AE190" s="210"/>
      <c r="AF190" s="210"/>
      <c r="AG190" s="210" t="s">
        <v>417</v>
      </c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2" x14ac:dyDescent="0.2">
      <c r="A191" s="227"/>
      <c r="B191" s="228"/>
      <c r="C191" s="257" t="s">
        <v>1272</v>
      </c>
      <c r="D191" s="232"/>
      <c r="E191" s="233">
        <v>6</v>
      </c>
      <c r="F191" s="230"/>
      <c r="G191" s="230"/>
      <c r="H191" s="230"/>
      <c r="I191" s="230"/>
      <c r="J191" s="230"/>
      <c r="K191" s="230"/>
      <c r="L191" s="230"/>
      <c r="M191" s="230"/>
      <c r="N191" s="229"/>
      <c r="O191" s="229"/>
      <c r="P191" s="229"/>
      <c r="Q191" s="229"/>
      <c r="R191" s="230"/>
      <c r="S191" s="230"/>
      <c r="T191" s="230"/>
      <c r="U191" s="230"/>
      <c r="V191" s="230"/>
      <c r="W191" s="230"/>
      <c r="X191" s="230"/>
      <c r="Y191" s="230"/>
      <c r="Z191" s="210"/>
      <c r="AA191" s="210"/>
      <c r="AB191" s="210"/>
      <c r="AC191" s="210"/>
      <c r="AD191" s="210"/>
      <c r="AE191" s="210"/>
      <c r="AF191" s="210"/>
      <c r="AG191" s="210" t="s">
        <v>213</v>
      </c>
      <c r="AH191" s="210">
        <v>0</v>
      </c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43">
        <v>73</v>
      </c>
      <c r="B192" s="244" t="s">
        <v>1370</v>
      </c>
      <c r="C192" s="256" t="s">
        <v>1371</v>
      </c>
      <c r="D192" s="245" t="s">
        <v>260</v>
      </c>
      <c r="E192" s="246">
        <v>6</v>
      </c>
      <c r="F192" s="247"/>
      <c r="G192" s="248">
        <f>ROUND(E192*F192,2)</f>
        <v>0</v>
      </c>
      <c r="H192" s="231"/>
      <c r="I192" s="230">
        <f>ROUND(E192*H192,2)</f>
        <v>0</v>
      </c>
      <c r="J192" s="231"/>
      <c r="K192" s="230">
        <f>ROUND(E192*J192,2)</f>
        <v>0</v>
      </c>
      <c r="L192" s="230">
        <v>21</v>
      </c>
      <c r="M192" s="230">
        <f>G192*(1+L192/100)</f>
        <v>0</v>
      </c>
      <c r="N192" s="229">
        <v>1.33E-3</v>
      </c>
      <c r="O192" s="229">
        <f>ROUND(E192*N192,2)</f>
        <v>0.01</v>
      </c>
      <c r="P192" s="229">
        <v>0</v>
      </c>
      <c r="Q192" s="229">
        <f>ROUND(E192*P192,2)</f>
        <v>0</v>
      </c>
      <c r="R192" s="230" t="s">
        <v>415</v>
      </c>
      <c r="S192" s="230" t="s">
        <v>207</v>
      </c>
      <c r="T192" s="230" t="s">
        <v>208</v>
      </c>
      <c r="U192" s="230">
        <v>0</v>
      </c>
      <c r="V192" s="230">
        <f>ROUND(E192*U192,2)</f>
        <v>0</v>
      </c>
      <c r="W192" s="230"/>
      <c r="X192" s="230" t="s">
        <v>416</v>
      </c>
      <c r="Y192" s="230" t="s">
        <v>210</v>
      </c>
      <c r="Z192" s="210"/>
      <c r="AA192" s="210"/>
      <c r="AB192" s="210"/>
      <c r="AC192" s="210"/>
      <c r="AD192" s="210"/>
      <c r="AE192" s="210"/>
      <c r="AF192" s="210"/>
      <c r="AG192" s="210" t="s">
        <v>417</v>
      </c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2" x14ac:dyDescent="0.2">
      <c r="A193" s="227"/>
      <c r="B193" s="228"/>
      <c r="C193" s="257" t="s">
        <v>1272</v>
      </c>
      <c r="D193" s="232"/>
      <c r="E193" s="233">
        <v>6</v>
      </c>
      <c r="F193" s="230"/>
      <c r="G193" s="230"/>
      <c r="H193" s="230"/>
      <c r="I193" s="230"/>
      <c r="J193" s="230"/>
      <c r="K193" s="230"/>
      <c r="L193" s="230"/>
      <c r="M193" s="230"/>
      <c r="N193" s="229"/>
      <c r="O193" s="229"/>
      <c r="P193" s="229"/>
      <c r="Q193" s="229"/>
      <c r="R193" s="230"/>
      <c r="S193" s="230"/>
      <c r="T193" s="230"/>
      <c r="U193" s="230"/>
      <c r="V193" s="230"/>
      <c r="W193" s="230"/>
      <c r="X193" s="230"/>
      <c r="Y193" s="230"/>
      <c r="Z193" s="210"/>
      <c r="AA193" s="210"/>
      <c r="AB193" s="210"/>
      <c r="AC193" s="210"/>
      <c r="AD193" s="210"/>
      <c r="AE193" s="210"/>
      <c r="AF193" s="210"/>
      <c r="AG193" s="210" t="s">
        <v>213</v>
      </c>
      <c r="AH193" s="210">
        <v>0</v>
      </c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 x14ac:dyDescent="0.2">
      <c r="A194" s="243">
        <v>74</v>
      </c>
      <c r="B194" s="244" t="s">
        <v>1372</v>
      </c>
      <c r="C194" s="256" t="s">
        <v>1373</v>
      </c>
      <c r="D194" s="245" t="s">
        <v>996</v>
      </c>
      <c r="E194" s="246">
        <v>2</v>
      </c>
      <c r="F194" s="247"/>
      <c r="G194" s="248">
        <f>ROUND(E194*F194,2)</f>
        <v>0</v>
      </c>
      <c r="H194" s="231"/>
      <c r="I194" s="230">
        <f>ROUND(E194*H194,2)</f>
        <v>0</v>
      </c>
      <c r="J194" s="231"/>
      <c r="K194" s="230">
        <f>ROUND(E194*J194,2)</f>
        <v>0</v>
      </c>
      <c r="L194" s="230">
        <v>21</v>
      </c>
      <c r="M194" s="230">
        <f>G194*(1+L194/100)</f>
        <v>0</v>
      </c>
      <c r="N194" s="229">
        <v>7.2000000000000005E-4</v>
      </c>
      <c r="O194" s="229">
        <f>ROUND(E194*N194,2)</f>
        <v>0</v>
      </c>
      <c r="P194" s="229">
        <v>0</v>
      </c>
      <c r="Q194" s="229">
        <f>ROUND(E194*P194,2)</f>
        <v>0</v>
      </c>
      <c r="R194" s="230"/>
      <c r="S194" s="230" t="s">
        <v>207</v>
      </c>
      <c r="T194" s="230" t="s">
        <v>208</v>
      </c>
      <c r="U194" s="230">
        <v>0.50600000000000001</v>
      </c>
      <c r="V194" s="230">
        <f>ROUND(E194*U194,2)</f>
        <v>1.01</v>
      </c>
      <c r="W194" s="230"/>
      <c r="X194" s="230" t="s">
        <v>209</v>
      </c>
      <c r="Y194" s="230" t="s">
        <v>210</v>
      </c>
      <c r="Z194" s="210"/>
      <c r="AA194" s="210"/>
      <c r="AB194" s="210"/>
      <c r="AC194" s="210"/>
      <c r="AD194" s="210"/>
      <c r="AE194" s="210"/>
      <c r="AF194" s="210"/>
      <c r="AG194" s="210" t="s">
        <v>211</v>
      </c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2" x14ac:dyDescent="0.2">
      <c r="A195" s="227"/>
      <c r="B195" s="228"/>
      <c r="C195" s="257" t="s">
        <v>1266</v>
      </c>
      <c r="D195" s="232"/>
      <c r="E195" s="233">
        <v>2</v>
      </c>
      <c r="F195" s="230"/>
      <c r="G195" s="230"/>
      <c r="H195" s="230"/>
      <c r="I195" s="230"/>
      <c r="J195" s="230"/>
      <c r="K195" s="230"/>
      <c r="L195" s="230"/>
      <c r="M195" s="230"/>
      <c r="N195" s="229"/>
      <c r="O195" s="229"/>
      <c r="P195" s="229"/>
      <c r="Q195" s="229"/>
      <c r="R195" s="230"/>
      <c r="S195" s="230"/>
      <c r="T195" s="230"/>
      <c r="U195" s="230"/>
      <c r="V195" s="230"/>
      <c r="W195" s="230"/>
      <c r="X195" s="230"/>
      <c r="Y195" s="230"/>
      <c r="Z195" s="210"/>
      <c r="AA195" s="210"/>
      <c r="AB195" s="210"/>
      <c r="AC195" s="210"/>
      <c r="AD195" s="210"/>
      <c r="AE195" s="210"/>
      <c r="AF195" s="210"/>
      <c r="AG195" s="210" t="s">
        <v>213</v>
      </c>
      <c r="AH195" s="210">
        <v>0</v>
      </c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">
      <c r="A196" s="243">
        <v>75</v>
      </c>
      <c r="B196" s="244" t="s">
        <v>1374</v>
      </c>
      <c r="C196" s="256" t="s">
        <v>1375</v>
      </c>
      <c r="D196" s="245" t="s">
        <v>260</v>
      </c>
      <c r="E196" s="246">
        <v>2</v>
      </c>
      <c r="F196" s="247"/>
      <c r="G196" s="248">
        <f>ROUND(E196*F196,2)</f>
        <v>0</v>
      </c>
      <c r="H196" s="231"/>
      <c r="I196" s="230">
        <f>ROUND(E196*H196,2)</f>
        <v>0</v>
      </c>
      <c r="J196" s="231"/>
      <c r="K196" s="230">
        <f>ROUND(E196*J196,2)</f>
        <v>0</v>
      </c>
      <c r="L196" s="230">
        <v>21</v>
      </c>
      <c r="M196" s="230">
        <f>G196*(1+L196/100)</f>
        <v>0</v>
      </c>
      <c r="N196" s="229">
        <v>8.0000000000000002E-3</v>
      </c>
      <c r="O196" s="229">
        <f>ROUND(E196*N196,2)</f>
        <v>0.02</v>
      </c>
      <c r="P196" s="229">
        <v>0</v>
      </c>
      <c r="Q196" s="229">
        <f>ROUND(E196*P196,2)</f>
        <v>0</v>
      </c>
      <c r="R196" s="230" t="s">
        <v>415</v>
      </c>
      <c r="S196" s="230" t="s">
        <v>1376</v>
      </c>
      <c r="T196" s="230" t="s">
        <v>1376</v>
      </c>
      <c r="U196" s="230">
        <v>0</v>
      </c>
      <c r="V196" s="230">
        <f>ROUND(E196*U196,2)</f>
        <v>0</v>
      </c>
      <c r="W196" s="230"/>
      <c r="X196" s="230" t="s">
        <v>416</v>
      </c>
      <c r="Y196" s="230" t="s">
        <v>210</v>
      </c>
      <c r="Z196" s="210"/>
      <c r="AA196" s="210"/>
      <c r="AB196" s="210"/>
      <c r="AC196" s="210"/>
      <c r="AD196" s="210"/>
      <c r="AE196" s="210"/>
      <c r="AF196" s="210"/>
      <c r="AG196" s="210" t="s">
        <v>417</v>
      </c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2" x14ac:dyDescent="0.2">
      <c r="A197" s="227"/>
      <c r="B197" s="228"/>
      <c r="C197" s="257" t="s">
        <v>1266</v>
      </c>
      <c r="D197" s="232"/>
      <c r="E197" s="233">
        <v>2</v>
      </c>
      <c r="F197" s="230"/>
      <c r="G197" s="230"/>
      <c r="H197" s="230"/>
      <c r="I197" s="230"/>
      <c r="J197" s="230"/>
      <c r="K197" s="230"/>
      <c r="L197" s="230"/>
      <c r="M197" s="230"/>
      <c r="N197" s="229"/>
      <c r="O197" s="229"/>
      <c r="P197" s="229"/>
      <c r="Q197" s="229"/>
      <c r="R197" s="230"/>
      <c r="S197" s="230"/>
      <c r="T197" s="230"/>
      <c r="U197" s="230"/>
      <c r="V197" s="230"/>
      <c r="W197" s="230"/>
      <c r="X197" s="230"/>
      <c r="Y197" s="230"/>
      <c r="Z197" s="210"/>
      <c r="AA197" s="210"/>
      <c r="AB197" s="210"/>
      <c r="AC197" s="210"/>
      <c r="AD197" s="210"/>
      <c r="AE197" s="210"/>
      <c r="AF197" s="210"/>
      <c r="AG197" s="210" t="s">
        <v>213</v>
      </c>
      <c r="AH197" s="210">
        <v>0</v>
      </c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 x14ac:dyDescent="0.2">
      <c r="A198" s="243">
        <v>76</v>
      </c>
      <c r="B198" s="244" t="s">
        <v>1377</v>
      </c>
      <c r="C198" s="256" t="s">
        <v>1378</v>
      </c>
      <c r="D198" s="245" t="s">
        <v>260</v>
      </c>
      <c r="E198" s="246">
        <v>2</v>
      </c>
      <c r="F198" s="247"/>
      <c r="G198" s="248">
        <f>ROUND(E198*F198,2)</f>
        <v>0</v>
      </c>
      <c r="H198" s="231"/>
      <c r="I198" s="230">
        <f>ROUND(E198*H198,2)</f>
        <v>0</v>
      </c>
      <c r="J198" s="231"/>
      <c r="K198" s="230">
        <f>ROUND(E198*J198,2)</f>
        <v>0</v>
      </c>
      <c r="L198" s="230">
        <v>21</v>
      </c>
      <c r="M198" s="230">
        <f>G198*(1+L198/100)</f>
        <v>0</v>
      </c>
      <c r="N198" s="229">
        <v>8.9999999999999998E-4</v>
      </c>
      <c r="O198" s="229">
        <f>ROUND(E198*N198,2)</f>
        <v>0</v>
      </c>
      <c r="P198" s="229">
        <v>0</v>
      </c>
      <c r="Q198" s="229">
        <f>ROUND(E198*P198,2)</f>
        <v>0</v>
      </c>
      <c r="R198" s="230" t="s">
        <v>415</v>
      </c>
      <c r="S198" s="230" t="s">
        <v>207</v>
      </c>
      <c r="T198" s="230" t="s">
        <v>208</v>
      </c>
      <c r="U198" s="230">
        <v>0</v>
      </c>
      <c r="V198" s="230">
        <f>ROUND(E198*U198,2)</f>
        <v>0</v>
      </c>
      <c r="W198" s="230"/>
      <c r="X198" s="230" t="s">
        <v>416</v>
      </c>
      <c r="Y198" s="230" t="s">
        <v>210</v>
      </c>
      <c r="Z198" s="210"/>
      <c r="AA198" s="210"/>
      <c r="AB198" s="210"/>
      <c r="AC198" s="210"/>
      <c r="AD198" s="210"/>
      <c r="AE198" s="210"/>
      <c r="AF198" s="210"/>
      <c r="AG198" s="210" t="s">
        <v>417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2" x14ac:dyDescent="0.2">
      <c r="A199" s="227"/>
      <c r="B199" s="228"/>
      <c r="C199" s="257" t="s">
        <v>1266</v>
      </c>
      <c r="D199" s="232"/>
      <c r="E199" s="233">
        <v>2</v>
      </c>
      <c r="F199" s="230"/>
      <c r="G199" s="230"/>
      <c r="H199" s="230"/>
      <c r="I199" s="230"/>
      <c r="J199" s="230"/>
      <c r="K199" s="230"/>
      <c r="L199" s="230"/>
      <c r="M199" s="230"/>
      <c r="N199" s="229"/>
      <c r="O199" s="229"/>
      <c r="P199" s="229"/>
      <c r="Q199" s="229"/>
      <c r="R199" s="230"/>
      <c r="S199" s="230"/>
      <c r="T199" s="230"/>
      <c r="U199" s="230"/>
      <c r="V199" s="230"/>
      <c r="W199" s="230"/>
      <c r="X199" s="230"/>
      <c r="Y199" s="230"/>
      <c r="Z199" s="210"/>
      <c r="AA199" s="210"/>
      <c r="AB199" s="210"/>
      <c r="AC199" s="210"/>
      <c r="AD199" s="210"/>
      <c r="AE199" s="210"/>
      <c r="AF199" s="210"/>
      <c r="AG199" s="210" t="s">
        <v>213</v>
      </c>
      <c r="AH199" s="210">
        <v>0</v>
      </c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ht="22.5" outlineLevel="1" x14ac:dyDescent="0.2">
      <c r="A200" s="243">
        <v>77</v>
      </c>
      <c r="B200" s="244" t="s">
        <v>1379</v>
      </c>
      <c r="C200" s="256" t="s">
        <v>1380</v>
      </c>
      <c r="D200" s="245" t="s">
        <v>260</v>
      </c>
      <c r="E200" s="246">
        <v>13</v>
      </c>
      <c r="F200" s="247"/>
      <c r="G200" s="248">
        <f>ROUND(E200*F200,2)</f>
        <v>0</v>
      </c>
      <c r="H200" s="231"/>
      <c r="I200" s="230">
        <f>ROUND(E200*H200,2)</f>
        <v>0</v>
      </c>
      <c r="J200" s="231"/>
      <c r="K200" s="230">
        <f>ROUND(E200*J200,2)</f>
        <v>0</v>
      </c>
      <c r="L200" s="230">
        <v>21</v>
      </c>
      <c r="M200" s="230">
        <f>G200*(1+L200/100)</f>
        <v>0</v>
      </c>
      <c r="N200" s="229">
        <v>1.41E-3</v>
      </c>
      <c r="O200" s="229">
        <f>ROUND(E200*N200,2)</f>
        <v>0.02</v>
      </c>
      <c r="P200" s="229">
        <v>0</v>
      </c>
      <c r="Q200" s="229">
        <f>ROUND(E200*P200,2)</f>
        <v>0</v>
      </c>
      <c r="R200" s="230"/>
      <c r="S200" s="230" t="s">
        <v>207</v>
      </c>
      <c r="T200" s="230" t="s">
        <v>208</v>
      </c>
      <c r="U200" s="230">
        <v>0</v>
      </c>
      <c r="V200" s="230">
        <f>ROUND(E200*U200,2)</f>
        <v>0</v>
      </c>
      <c r="W200" s="230"/>
      <c r="X200" s="230" t="s">
        <v>465</v>
      </c>
      <c r="Y200" s="230" t="s">
        <v>210</v>
      </c>
      <c r="Z200" s="210"/>
      <c r="AA200" s="210"/>
      <c r="AB200" s="210"/>
      <c r="AC200" s="210"/>
      <c r="AD200" s="210"/>
      <c r="AE200" s="210"/>
      <c r="AF200" s="210"/>
      <c r="AG200" s="210" t="s">
        <v>466</v>
      </c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2" x14ac:dyDescent="0.2">
      <c r="A201" s="227"/>
      <c r="B201" s="228"/>
      <c r="C201" s="257" t="s">
        <v>1265</v>
      </c>
      <c r="D201" s="232"/>
      <c r="E201" s="233">
        <v>13</v>
      </c>
      <c r="F201" s="230"/>
      <c r="G201" s="230"/>
      <c r="H201" s="230"/>
      <c r="I201" s="230"/>
      <c r="J201" s="230"/>
      <c r="K201" s="230"/>
      <c r="L201" s="230"/>
      <c r="M201" s="230"/>
      <c r="N201" s="229"/>
      <c r="O201" s="229"/>
      <c r="P201" s="229"/>
      <c r="Q201" s="229"/>
      <c r="R201" s="230"/>
      <c r="S201" s="230"/>
      <c r="T201" s="230"/>
      <c r="U201" s="230"/>
      <c r="V201" s="230"/>
      <c r="W201" s="230"/>
      <c r="X201" s="230"/>
      <c r="Y201" s="230"/>
      <c r="Z201" s="210"/>
      <c r="AA201" s="210"/>
      <c r="AB201" s="210"/>
      <c r="AC201" s="210"/>
      <c r="AD201" s="210"/>
      <c r="AE201" s="210"/>
      <c r="AF201" s="210"/>
      <c r="AG201" s="210" t="s">
        <v>213</v>
      </c>
      <c r="AH201" s="210">
        <v>0</v>
      </c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43">
        <v>78</v>
      </c>
      <c r="B202" s="244" t="s">
        <v>1381</v>
      </c>
      <c r="C202" s="256" t="s">
        <v>1382</v>
      </c>
      <c r="D202" s="245" t="s">
        <v>260</v>
      </c>
      <c r="E202" s="246">
        <v>13</v>
      </c>
      <c r="F202" s="247"/>
      <c r="G202" s="248">
        <f>ROUND(E202*F202,2)</f>
        <v>0</v>
      </c>
      <c r="H202" s="231"/>
      <c r="I202" s="230">
        <f>ROUND(E202*H202,2)</f>
        <v>0</v>
      </c>
      <c r="J202" s="231"/>
      <c r="K202" s="230">
        <f>ROUND(E202*J202,2)</f>
        <v>0</v>
      </c>
      <c r="L202" s="230">
        <v>21</v>
      </c>
      <c r="M202" s="230">
        <f>G202*(1+L202/100)</f>
        <v>0</v>
      </c>
      <c r="N202" s="229">
        <v>1.52E-2</v>
      </c>
      <c r="O202" s="229">
        <f>ROUND(E202*N202,2)</f>
        <v>0.2</v>
      </c>
      <c r="P202" s="229">
        <v>0</v>
      </c>
      <c r="Q202" s="229">
        <f>ROUND(E202*P202,2)</f>
        <v>0</v>
      </c>
      <c r="R202" s="230" t="s">
        <v>415</v>
      </c>
      <c r="S202" s="230" t="s">
        <v>207</v>
      </c>
      <c r="T202" s="230" t="s">
        <v>208</v>
      </c>
      <c r="U202" s="230">
        <v>0</v>
      </c>
      <c r="V202" s="230">
        <f>ROUND(E202*U202,2)</f>
        <v>0</v>
      </c>
      <c r="W202" s="230"/>
      <c r="X202" s="230" t="s">
        <v>416</v>
      </c>
      <c r="Y202" s="230" t="s">
        <v>210</v>
      </c>
      <c r="Z202" s="210"/>
      <c r="AA202" s="210"/>
      <c r="AB202" s="210"/>
      <c r="AC202" s="210"/>
      <c r="AD202" s="210"/>
      <c r="AE202" s="210"/>
      <c r="AF202" s="210"/>
      <c r="AG202" s="210" t="s">
        <v>417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2" x14ac:dyDescent="0.2">
      <c r="A203" s="227"/>
      <c r="B203" s="228"/>
      <c r="C203" s="257" t="s">
        <v>1265</v>
      </c>
      <c r="D203" s="232"/>
      <c r="E203" s="233">
        <v>13</v>
      </c>
      <c r="F203" s="230"/>
      <c r="G203" s="230"/>
      <c r="H203" s="230"/>
      <c r="I203" s="230"/>
      <c r="J203" s="230"/>
      <c r="K203" s="230"/>
      <c r="L203" s="230"/>
      <c r="M203" s="230"/>
      <c r="N203" s="229"/>
      <c r="O203" s="229"/>
      <c r="P203" s="229"/>
      <c r="Q203" s="229"/>
      <c r="R203" s="230"/>
      <c r="S203" s="230"/>
      <c r="T203" s="230"/>
      <c r="U203" s="230"/>
      <c r="V203" s="230"/>
      <c r="W203" s="230"/>
      <c r="X203" s="230"/>
      <c r="Y203" s="230"/>
      <c r="Z203" s="210"/>
      <c r="AA203" s="210"/>
      <c r="AB203" s="210"/>
      <c r="AC203" s="210"/>
      <c r="AD203" s="210"/>
      <c r="AE203" s="210"/>
      <c r="AF203" s="210"/>
      <c r="AG203" s="210" t="s">
        <v>213</v>
      </c>
      <c r="AH203" s="210">
        <v>0</v>
      </c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43">
        <v>79</v>
      </c>
      <c r="B204" s="244" t="s">
        <v>1383</v>
      </c>
      <c r="C204" s="256" t="s">
        <v>1384</v>
      </c>
      <c r="D204" s="245" t="s">
        <v>260</v>
      </c>
      <c r="E204" s="246">
        <v>13</v>
      </c>
      <c r="F204" s="247"/>
      <c r="G204" s="248">
        <f>ROUND(E204*F204,2)</f>
        <v>0</v>
      </c>
      <c r="H204" s="231"/>
      <c r="I204" s="230">
        <f>ROUND(E204*H204,2)</f>
        <v>0</v>
      </c>
      <c r="J204" s="231"/>
      <c r="K204" s="230">
        <f>ROUND(E204*J204,2)</f>
        <v>0</v>
      </c>
      <c r="L204" s="230">
        <v>21</v>
      </c>
      <c r="M204" s="230">
        <f>G204*(1+L204/100)</f>
        <v>0</v>
      </c>
      <c r="N204" s="229">
        <v>1.6000000000000001E-3</v>
      </c>
      <c r="O204" s="229">
        <f>ROUND(E204*N204,2)</f>
        <v>0.02</v>
      </c>
      <c r="P204" s="229">
        <v>0</v>
      </c>
      <c r="Q204" s="229">
        <f>ROUND(E204*P204,2)</f>
        <v>0</v>
      </c>
      <c r="R204" s="230" t="s">
        <v>415</v>
      </c>
      <c r="S204" s="230" t="s">
        <v>207</v>
      </c>
      <c r="T204" s="230" t="s">
        <v>208</v>
      </c>
      <c r="U204" s="230">
        <v>0</v>
      </c>
      <c r="V204" s="230">
        <f>ROUND(E204*U204,2)</f>
        <v>0</v>
      </c>
      <c r="W204" s="230"/>
      <c r="X204" s="230" t="s">
        <v>416</v>
      </c>
      <c r="Y204" s="230" t="s">
        <v>210</v>
      </c>
      <c r="Z204" s="210"/>
      <c r="AA204" s="210"/>
      <c r="AB204" s="210"/>
      <c r="AC204" s="210"/>
      <c r="AD204" s="210"/>
      <c r="AE204" s="210"/>
      <c r="AF204" s="210"/>
      <c r="AG204" s="210" t="s">
        <v>417</v>
      </c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2" x14ac:dyDescent="0.2">
      <c r="A205" s="227"/>
      <c r="B205" s="228"/>
      <c r="C205" s="257" t="s">
        <v>1265</v>
      </c>
      <c r="D205" s="232"/>
      <c r="E205" s="233">
        <v>13</v>
      </c>
      <c r="F205" s="230"/>
      <c r="G205" s="230"/>
      <c r="H205" s="230"/>
      <c r="I205" s="230"/>
      <c r="J205" s="230"/>
      <c r="K205" s="230"/>
      <c r="L205" s="230"/>
      <c r="M205" s="230"/>
      <c r="N205" s="229"/>
      <c r="O205" s="229"/>
      <c r="P205" s="229"/>
      <c r="Q205" s="229"/>
      <c r="R205" s="230"/>
      <c r="S205" s="230"/>
      <c r="T205" s="230"/>
      <c r="U205" s="230"/>
      <c r="V205" s="230"/>
      <c r="W205" s="230"/>
      <c r="X205" s="230"/>
      <c r="Y205" s="230"/>
      <c r="Z205" s="210"/>
      <c r="AA205" s="210"/>
      <c r="AB205" s="210"/>
      <c r="AC205" s="210"/>
      <c r="AD205" s="210"/>
      <c r="AE205" s="210"/>
      <c r="AF205" s="210"/>
      <c r="AG205" s="210" t="s">
        <v>213</v>
      </c>
      <c r="AH205" s="210">
        <v>0</v>
      </c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ht="22.5" outlineLevel="1" x14ac:dyDescent="0.2">
      <c r="A206" s="249">
        <v>80</v>
      </c>
      <c r="B206" s="250" t="s">
        <v>1385</v>
      </c>
      <c r="C206" s="258" t="s">
        <v>1386</v>
      </c>
      <c r="D206" s="251" t="s">
        <v>293</v>
      </c>
      <c r="E206" s="252">
        <v>10</v>
      </c>
      <c r="F206" s="253"/>
      <c r="G206" s="254">
        <f>ROUND(E206*F206,2)</f>
        <v>0</v>
      </c>
      <c r="H206" s="231"/>
      <c r="I206" s="230">
        <f>ROUND(E206*H206,2)</f>
        <v>0</v>
      </c>
      <c r="J206" s="231"/>
      <c r="K206" s="230">
        <f>ROUND(E206*J206,2)</f>
        <v>0</v>
      </c>
      <c r="L206" s="230">
        <v>21</v>
      </c>
      <c r="M206" s="230">
        <f>G206*(1+L206/100)</f>
        <v>0</v>
      </c>
      <c r="N206" s="229">
        <v>0.25768000000000002</v>
      </c>
      <c r="O206" s="229">
        <f>ROUND(E206*N206,2)</f>
        <v>2.58</v>
      </c>
      <c r="P206" s="229">
        <v>0</v>
      </c>
      <c r="Q206" s="229">
        <f>ROUND(E206*P206,2)</f>
        <v>0</v>
      </c>
      <c r="R206" s="230"/>
      <c r="S206" s="230" t="s">
        <v>207</v>
      </c>
      <c r="T206" s="230" t="s">
        <v>208</v>
      </c>
      <c r="U206" s="230">
        <v>1.44</v>
      </c>
      <c r="V206" s="230">
        <f>ROUND(E206*U206,2)</f>
        <v>14.4</v>
      </c>
      <c r="W206" s="230"/>
      <c r="X206" s="230" t="s">
        <v>209</v>
      </c>
      <c r="Y206" s="230" t="s">
        <v>210</v>
      </c>
      <c r="Z206" s="210"/>
      <c r="AA206" s="210"/>
      <c r="AB206" s="210"/>
      <c r="AC206" s="210"/>
      <c r="AD206" s="210"/>
      <c r="AE206" s="210"/>
      <c r="AF206" s="210"/>
      <c r="AG206" s="210" t="s">
        <v>211</v>
      </c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ht="22.5" outlineLevel="1" x14ac:dyDescent="0.2">
      <c r="A207" s="249">
        <v>81</v>
      </c>
      <c r="B207" s="250" t="s">
        <v>1387</v>
      </c>
      <c r="C207" s="258" t="s">
        <v>1388</v>
      </c>
      <c r="D207" s="251" t="s">
        <v>293</v>
      </c>
      <c r="E207" s="252">
        <v>10</v>
      </c>
      <c r="F207" s="253"/>
      <c r="G207" s="254">
        <f>ROUND(E207*F207,2)</f>
        <v>0</v>
      </c>
      <c r="H207" s="231"/>
      <c r="I207" s="230">
        <f>ROUND(E207*H207,2)</f>
        <v>0</v>
      </c>
      <c r="J207" s="231"/>
      <c r="K207" s="230">
        <f>ROUND(E207*J207,2)</f>
        <v>0</v>
      </c>
      <c r="L207" s="230">
        <v>21</v>
      </c>
      <c r="M207" s="230">
        <f>G207*(1+L207/100)</f>
        <v>0</v>
      </c>
      <c r="N207" s="229">
        <v>2.4399999999999999E-3</v>
      </c>
      <c r="O207" s="229">
        <f>ROUND(E207*N207,2)</f>
        <v>0.02</v>
      </c>
      <c r="P207" s="229">
        <v>0</v>
      </c>
      <c r="Q207" s="229">
        <f>ROUND(E207*P207,2)</f>
        <v>0</v>
      </c>
      <c r="R207" s="230" t="s">
        <v>415</v>
      </c>
      <c r="S207" s="230" t="s">
        <v>207</v>
      </c>
      <c r="T207" s="230" t="s">
        <v>208</v>
      </c>
      <c r="U207" s="230">
        <v>0</v>
      </c>
      <c r="V207" s="230">
        <f>ROUND(E207*U207,2)</f>
        <v>0</v>
      </c>
      <c r="W207" s="230"/>
      <c r="X207" s="230" t="s">
        <v>416</v>
      </c>
      <c r="Y207" s="230" t="s">
        <v>210</v>
      </c>
      <c r="Z207" s="210"/>
      <c r="AA207" s="210"/>
      <c r="AB207" s="210"/>
      <c r="AC207" s="210"/>
      <c r="AD207" s="210"/>
      <c r="AE207" s="210"/>
      <c r="AF207" s="210"/>
      <c r="AG207" s="210" t="s">
        <v>417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1" x14ac:dyDescent="0.2">
      <c r="A208" s="249">
        <v>82</v>
      </c>
      <c r="B208" s="250" t="s">
        <v>1389</v>
      </c>
      <c r="C208" s="258" t="s">
        <v>1390</v>
      </c>
      <c r="D208" s="251" t="s">
        <v>260</v>
      </c>
      <c r="E208" s="252">
        <v>10</v>
      </c>
      <c r="F208" s="253"/>
      <c r="G208" s="254">
        <f>ROUND(E208*F208,2)</f>
        <v>0</v>
      </c>
      <c r="H208" s="231"/>
      <c r="I208" s="230">
        <f>ROUND(E208*H208,2)</f>
        <v>0</v>
      </c>
      <c r="J208" s="231"/>
      <c r="K208" s="230">
        <f>ROUND(E208*J208,2)</f>
        <v>0</v>
      </c>
      <c r="L208" s="230">
        <v>21</v>
      </c>
      <c r="M208" s="230">
        <f>G208*(1+L208/100)</f>
        <v>0</v>
      </c>
      <c r="N208" s="229">
        <v>1.2999999999999999E-4</v>
      </c>
      <c r="O208" s="229">
        <f>ROUND(E208*N208,2)</f>
        <v>0</v>
      </c>
      <c r="P208" s="229">
        <v>0</v>
      </c>
      <c r="Q208" s="229">
        <f>ROUND(E208*P208,2)</f>
        <v>0</v>
      </c>
      <c r="R208" s="230"/>
      <c r="S208" s="230" t="s">
        <v>207</v>
      </c>
      <c r="T208" s="230" t="s">
        <v>208</v>
      </c>
      <c r="U208" s="230">
        <v>0.65500000000000003</v>
      </c>
      <c r="V208" s="230">
        <f>ROUND(E208*U208,2)</f>
        <v>6.55</v>
      </c>
      <c r="W208" s="230"/>
      <c r="X208" s="230" t="s">
        <v>209</v>
      </c>
      <c r="Y208" s="230" t="s">
        <v>210</v>
      </c>
      <c r="Z208" s="210"/>
      <c r="AA208" s="210"/>
      <c r="AB208" s="210"/>
      <c r="AC208" s="210"/>
      <c r="AD208" s="210"/>
      <c r="AE208" s="210"/>
      <c r="AF208" s="210"/>
      <c r="AG208" s="210" t="s">
        <v>211</v>
      </c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1" x14ac:dyDescent="0.2">
      <c r="A209" s="243">
        <v>83</v>
      </c>
      <c r="B209" s="244" t="s">
        <v>1391</v>
      </c>
      <c r="C209" s="256" t="s">
        <v>1392</v>
      </c>
      <c r="D209" s="245" t="s">
        <v>996</v>
      </c>
      <c r="E209" s="246">
        <v>6</v>
      </c>
      <c r="F209" s="247"/>
      <c r="G209" s="248">
        <f>ROUND(E209*F209,2)</f>
        <v>0</v>
      </c>
      <c r="H209" s="231"/>
      <c r="I209" s="230">
        <f>ROUND(E209*H209,2)</f>
        <v>0</v>
      </c>
      <c r="J209" s="231"/>
      <c r="K209" s="230">
        <f>ROUND(E209*J209,2)</f>
        <v>0</v>
      </c>
      <c r="L209" s="230">
        <v>21</v>
      </c>
      <c r="M209" s="230">
        <f>G209*(1+L209/100)</f>
        <v>0</v>
      </c>
      <c r="N209" s="229">
        <v>5.9899999999999997E-3</v>
      </c>
      <c r="O209" s="229">
        <f>ROUND(E209*N209,2)</f>
        <v>0.04</v>
      </c>
      <c r="P209" s="229">
        <v>0</v>
      </c>
      <c r="Q209" s="229">
        <f>ROUND(E209*P209,2)</f>
        <v>0</v>
      </c>
      <c r="R209" s="230"/>
      <c r="S209" s="230" t="s">
        <v>207</v>
      </c>
      <c r="T209" s="230" t="s">
        <v>208</v>
      </c>
      <c r="U209" s="230">
        <v>1.2529999999999999</v>
      </c>
      <c r="V209" s="230">
        <f>ROUND(E209*U209,2)</f>
        <v>7.52</v>
      </c>
      <c r="W209" s="230"/>
      <c r="X209" s="230" t="s">
        <v>209</v>
      </c>
      <c r="Y209" s="230" t="s">
        <v>210</v>
      </c>
      <c r="Z209" s="210"/>
      <c r="AA209" s="210"/>
      <c r="AB209" s="210"/>
      <c r="AC209" s="210"/>
      <c r="AD209" s="210"/>
      <c r="AE209" s="210"/>
      <c r="AF209" s="210"/>
      <c r="AG209" s="210" t="s">
        <v>211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2" x14ac:dyDescent="0.2">
      <c r="A210" s="227"/>
      <c r="B210" s="228"/>
      <c r="C210" s="257" t="s">
        <v>1263</v>
      </c>
      <c r="D210" s="232"/>
      <c r="E210" s="233">
        <v>6</v>
      </c>
      <c r="F210" s="230"/>
      <c r="G210" s="230"/>
      <c r="H210" s="230"/>
      <c r="I210" s="230"/>
      <c r="J210" s="230"/>
      <c r="K210" s="230"/>
      <c r="L210" s="230"/>
      <c r="M210" s="230"/>
      <c r="N210" s="229"/>
      <c r="O210" s="229"/>
      <c r="P210" s="229"/>
      <c r="Q210" s="229"/>
      <c r="R210" s="230"/>
      <c r="S210" s="230"/>
      <c r="T210" s="230"/>
      <c r="U210" s="230"/>
      <c r="V210" s="230"/>
      <c r="W210" s="230"/>
      <c r="X210" s="230"/>
      <c r="Y210" s="230"/>
      <c r="Z210" s="210"/>
      <c r="AA210" s="210"/>
      <c r="AB210" s="210"/>
      <c r="AC210" s="210"/>
      <c r="AD210" s="210"/>
      <c r="AE210" s="210"/>
      <c r="AF210" s="210"/>
      <c r="AG210" s="210" t="s">
        <v>213</v>
      </c>
      <c r="AH210" s="210">
        <v>0</v>
      </c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ht="22.5" outlineLevel="1" x14ac:dyDescent="0.2">
      <c r="A211" s="249">
        <v>84</v>
      </c>
      <c r="B211" s="250" t="s">
        <v>1393</v>
      </c>
      <c r="C211" s="258" t="s">
        <v>1394</v>
      </c>
      <c r="D211" s="251" t="s">
        <v>260</v>
      </c>
      <c r="E211" s="252">
        <v>6</v>
      </c>
      <c r="F211" s="253"/>
      <c r="G211" s="254">
        <f>ROUND(E211*F211,2)</f>
        <v>0</v>
      </c>
      <c r="H211" s="231"/>
      <c r="I211" s="230">
        <f>ROUND(E211*H211,2)</f>
        <v>0</v>
      </c>
      <c r="J211" s="231"/>
      <c r="K211" s="230">
        <f>ROUND(E211*J211,2)</f>
        <v>0</v>
      </c>
      <c r="L211" s="230">
        <v>21</v>
      </c>
      <c r="M211" s="230">
        <f>G211*(1+L211/100)</f>
        <v>0</v>
      </c>
      <c r="N211" s="229">
        <v>1.2999999999999999E-2</v>
      </c>
      <c r="O211" s="229">
        <f>ROUND(E211*N211,2)</f>
        <v>0.08</v>
      </c>
      <c r="P211" s="229">
        <v>0</v>
      </c>
      <c r="Q211" s="229">
        <f>ROUND(E211*P211,2)</f>
        <v>0</v>
      </c>
      <c r="R211" s="230" t="s">
        <v>415</v>
      </c>
      <c r="S211" s="230" t="s">
        <v>207</v>
      </c>
      <c r="T211" s="230" t="s">
        <v>208</v>
      </c>
      <c r="U211" s="230">
        <v>0</v>
      </c>
      <c r="V211" s="230">
        <f>ROUND(E211*U211,2)</f>
        <v>0</v>
      </c>
      <c r="W211" s="230"/>
      <c r="X211" s="230" t="s">
        <v>416</v>
      </c>
      <c r="Y211" s="230" t="s">
        <v>210</v>
      </c>
      <c r="Z211" s="210"/>
      <c r="AA211" s="210"/>
      <c r="AB211" s="210"/>
      <c r="AC211" s="210"/>
      <c r="AD211" s="210"/>
      <c r="AE211" s="210"/>
      <c r="AF211" s="210"/>
      <c r="AG211" s="210" t="s">
        <v>417</v>
      </c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1" x14ac:dyDescent="0.2">
      <c r="A212" s="249">
        <v>85</v>
      </c>
      <c r="B212" s="250" t="s">
        <v>1395</v>
      </c>
      <c r="C212" s="258" t="s">
        <v>1396</v>
      </c>
      <c r="D212" s="251" t="s">
        <v>996</v>
      </c>
      <c r="E212" s="252">
        <v>6</v>
      </c>
      <c r="F212" s="253"/>
      <c r="G212" s="254">
        <f>ROUND(E212*F212,2)</f>
        <v>0</v>
      </c>
      <c r="H212" s="231"/>
      <c r="I212" s="230">
        <f>ROUND(E212*H212,2)</f>
        <v>0</v>
      </c>
      <c r="J212" s="231"/>
      <c r="K212" s="230">
        <f>ROUND(E212*J212,2)</f>
        <v>0</v>
      </c>
      <c r="L212" s="230">
        <v>21</v>
      </c>
      <c r="M212" s="230">
        <f>G212*(1+L212/100)</f>
        <v>0</v>
      </c>
      <c r="N212" s="229">
        <v>1.1000000000000001E-3</v>
      </c>
      <c r="O212" s="229">
        <f>ROUND(E212*N212,2)</f>
        <v>0.01</v>
      </c>
      <c r="P212" s="229">
        <v>0</v>
      </c>
      <c r="Q212" s="229">
        <f>ROUND(E212*P212,2)</f>
        <v>0</v>
      </c>
      <c r="R212" s="230"/>
      <c r="S212" s="230" t="s">
        <v>207</v>
      </c>
      <c r="T212" s="230" t="s">
        <v>208</v>
      </c>
      <c r="U212" s="230">
        <v>1</v>
      </c>
      <c r="V212" s="230">
        <f>ROUND(E212*U212,2)</f>
        <v>6</v>
      </c>
      <c r="W212" s="230"/>
      <c r="X212" s="230" t="s">
        <v>209</v>
      </c>
      <c r="Y212" s="230" t="s">
        <v>210</v>
      </c>
      <c r="Z212" s="210"/>
      <c r="AA212" s="210"/>
      <c r="AB212" s="210"/>
      <c r="AC212" s="210"/>
      <c r="AD212" s="210"/>
      <c r="AE212" s="210"/>
      <c r="AF212" s="210"/>
      <c r="AG212" s="210" t="s">
        <v>211</v>
      </c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">
      <c r="A213" s="249">
        <v>86</v>
      </c>
      <c r="B213" s="250" t="s">
        <v>1397</v>
      </c>
      <c r="C213" s="258" t="s">
        <v>1398</v>
      </c>
      <c r="D213" s="251" t="s">
        <v>260</v>
      </c>
      <c r="E213" s="252">
        <v>4</v>
      </c>
      <c r="F213" s="253"/>
      <c r="G213" s="254">
        <f>ROUND(E213*F213,2)</f>
        <v>0</v>
      </c>
      <c r="H213" s="231"/>
      <c r="I213" s="230">
        <f>ROUND(E213*H213,2)</f>
        <v>0</v>
      </c>
      <c r="J213" s="231"/>
      <c r="K213" s="230">
        <f>ROUND(E213*J213,2)</f>
        <v>0</v>
      </c>
      <c r="L213" s="230">
        <v>21</v>
      </c>
      <c r="M213" s="230">
        <f>G213*(1+L213/100)</f>
        <v>0</v>
      </c>
      <c r="N213" s="229">
        <v>4.4000000000000002E-4</v>
      </c>
      <c r="O213" s="229">
        <f>ROUND(E213*N213,2)</f>
        <v>0</v>
      </c>
      <c r="P213" s="229">
        <v>0</v>
      </c>
      <c r="Q213" s="229">
        <f>ROUND(E213*P213,2)</f>
        <v>0</v>
      </c>
      <c r="R213" s="230"/>
      <c r="S213" s="230" t="s">
        <v>511</v>
      </c>
      <c r="T213" s="230" t="s">
        <v>208</v>
      </c>
      <c r="U213" s="230">
        <v>0</v>
      </c>
      <c r="V213" s="230">
        <f>ROUND(E213*U213,2)</f>
        <v>0</v>
      </c>
      <c r="W213" s="230"/>
      <c r="X213" s="230" t="s">
        <v>416</v>
      </c>
      <c r="Y213" s="230" t="s">
        <v>210</v>
      </c>
      <c r="Z213" s="210"/>
      <c r="AA213" s="210"/>
      <c r="AB213" s="210"/>
      <c r="AC213" s="210"/>
      <c r="AD213" s="210"/>
      <c r="AE213" s="210"/>
      <c r="AF213" s="210"/>
      <c r="AG213" s="210" t="s">
        <v>417</v>
      </c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1" x14ac:dyDescent="0.2">
      <c r="A214" s="249">
        <v>87</v>
      </c>
      <c r="B214" s="250" t="s">
        <v>1399</v>
      </c>
      <c r="C214" s="258" t="s">
        <v>1400</v>
      </c>
      <c r="D214" s="251" t="s">
        <v>996</v>
      </c>
      <c r="E214" s="252">
        <v>1</v>
      </c>
      <c r="F214" s="253"/>
      <c r="G214" s="254">
        <f>ROUND(E214*F214,2)</f>
        <v>0</v>
      </c>
      <c r="H214" s="231"/>
      <c r="I214" s="230">
        <f>ROUND(E214*H214,2)</f>
        <v>0</v>
      </c>
      <c r="J214" s="231"/>
      <c r="K214" s="230">
        <f>ROUND(E214*J214,2)</f>
        <v>0</v>
      </c>
      <c r="L214" s="230">
        <v>21</v>
      </c>
      <c r="M214" s="230">
        <f>G214*(1+L214/100)</f>
        <v>0</v>
      </c>
      <c r="N214" s="229">
        <v>1.0880000000000001E-2</v>
      </c>
      <c r="O214" s="229">
        <f>ROUND(E214*N214,2)</f>
        <v>0.01</v>
      </c>
      <c r="P214" s="229">
        <v>0</v>
      </c>
      <c r="Q214" s="229">
        <f>ROUND(E214*P214,2)</f>
        <v>0</v>
      </c>
      <c r="R214" s="230"/>
      <c r="S214" s="230" t="s">
        <v>207</v>
      </c>
      <c r="T214" s="230" t="s">
        <v>208</v>
      </c>
      <c r="U214" s="230">
        <v>1.25</v>
      </c>
      <c r="V214" s="230">
        <f>ROUND(E214*U214,2)</f>
        <v>1.25</v>
      </c>
      <c r="W214" s="230"/>
      <c r="X214" s="230" t="s">
        <v>209</v>
      </c>
      <c r="Y214" s="230" t="s">
        <v>210</v>
      </c>
      <c r="Z214" s="210"/>
      <c r="AA214" s="210"/>
      <c r="AB214" s="210"/>
      <c r="AC214" s="210"/>
      <c r="AD214" s="210"/>
      <c r="AE214" s="210"/>
      <c r="AF214" s="210"/>
      <c r="AG214" s="210" t="s">
        <v>211</v>
      </c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outlineLevel="1" x14ac:dyDescent="0.2">
      <c r="A215" s="249">
        <v>88</v>
      </c>
      <c r="B215" s="250" t="s">
        <v>1401</v>
      </c>
      <c r="C215" s="258" t="s">
        <v>1402</v>
      </c>
      <c r="D215" s="251" t="s">
        <v>260</v>
      </c>
      <c r="E215" s="252">
        <v>1</v>
      </c>
      <c r="F215" s="253"/>
      <c r="G215" s="254">
        <f>ROUND(E215*F215,2)</f>
        <v>0</v>
      </c>
      <c r="H215" s="231"/>
      <c r="I215" s="230">
        <f>ROUND(E215*H215,2)</f>
        <v>0</v>
      </c>
      <c r="J215" s="231"/>
      <c r="K215" s="230">
        <f>ROUND(E215*J215,2)</f>
        <v>0</v>
      </c>
      <c r="L215" s="230">
        <v>21</v>
      </c>
      <c r="M215" s="230">
        <f>G215*(1+L215/100)</f>
        <v>0</v>
      </c>
      <c r="N215" s="229">
        <v>2.1199999999999999E-3</v>
      </c>
      <c r="O215" s="229">
        <f>ROUND(E215*N215,2)</f>
        <v>0</v>
      </c>
      <c r="P215" s="229">
        <v>0</v>
      </c>
      <c r="Q215" s="229">
        <f>ROUND(E215*P215,2)</f>
        <v>0</v>
      </c>
      <c r="R215" s="230"/>
      <c r="S215" s="230" t="s">
        <v>511</v>
      </c>
      <c r="T215" s="230" t="s">
        <v>512</v>
      </c>
      <c r="U215" s="230">
        <v>0.58699999999999997</v>
      </c>
      <c r="V215" s="230">
        <f>ROUND(E215*U215,2)</f>
        <v>0.59</v>
      </c>
      <c r="W215" s="230"/>
      <c r="X215" s="230" t="s">
        <v>209</v>
      </c>
      <c r="Y215" s="230" t="s">
        <v>210</v>
      </c>
      <c r="Z215" s="210"/>
      <c r="AA215" s="210"/>
      <c r="AB215" s="210"/>
      <c r="AC215" s="210"/>
      <c r="AD215" s="210"/>
      <c r="AE215" s="210"/>
      <c r="AF215" s="210"/>
      <c r="AG215" s="210" t="s">
        <v>211</v>
      </c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ht="22.5" outlineLevel="1" x14ac:dyDescent="0.2">
      <c r="A216" s="249">
        <v>89</v>
      </c>
      <c r="B216" s="250" t="s">
        <v>1403</v>
      </c>
      <c r="C216" s="258" t="s">
        <v>1404</v>
      </c>
      <c r="D216" s="251" t="s">
        <v>260</v>
      </c>
      <c r="E216" s="252">
        <v>10</v>
      </c>
      <c r="F216" s="253"/>
      <c r="G216" s="254">
        <f>ROUND(E216*F216,2)</f>
        <v>0</v>
      </c>
      <c r="H216" s="231"/>
      <c r="I216" s="230">
        <f>ROUND(E216*H216,2)</f>
        <v>0</v>
      </c>
      <c r="J216" s="231"/>
      <c r="K216" s="230">
        <f>ROUND(E216*J216,2)</f>
        <v>0</v>
      </c>
      <c r="L216" s="230">
        <v>21</v>
      </c>
      <c r="M216" s="230">
        <f>G216*(1+L216/100)</f>
        <v>0</v>
      </c>
      <c r="N216" s="229">
        <v>1E-3</v>
      </c>
      <c r="O216" s="229">
        <f>ROUND(E216*N216,2)</f>
        <v>0.01</v>
      </c>
      <c r="P216" s="229">
        <v>0</v>
      </c>
      <c r="Q216" s="229">
        <f>ROUND(E216*P216,2)</f>
        <v>0</v>
      </c>
      <c r="R216" s="230" t="s">
        <v>415</v>
      </c>
      <c r="S216" s="230" t="s">
        <v>207</v>
      </c>
      <c r="T216" s="230" t="s">
        <v>208</v>
      </c>
      <c r="U216" s="230">
        <v>0</v>
      </c>
      <c r="V216" s="230">
        <f>ROUND(E216*U216,2)</f>
        <v>0</v>
      </c>
      <c r="W216" s="230"/>
      <c r="X216" s="230" t="s">
        <v>416</v>
      </c>
      <c r="Y216" s="230" t="s">
        <v>210</v>
      </c>
      <c r="Z216" s="210"/>
      <c r="AA216" s="210"/>
      <c r="AB216" s="210"/>
      <c r="AC216" s="210"/>
      <c r="AD216" s="210"/>
      <c r="AE216" s="210"/>
      <c r="AF216" s="210"/>
      <c r="AG216" s="210" t="s">
        <v>417</v>
      </c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1" x14ac:dyDescent="0.2">
      <c r="A217" s="249">
        <v>90</v>
      </c>
      <c r="B217" s="250" t="s">
        <v>1405</v>
      </c>
      <c r="C217" s="258" t="s">
        <v>1406</v>
      </c>
      <c r="D217" s="251" t="s">
        <v>996</v>
      </c>
      <c r="E217" s="252">
        <v>43</v>
      </c>
      <c r="F217" s="253"/>
      <c r="G217" s="254">
        <f>ROUND(E217*F217,2)</f>
        <v>0</v>
      </c>
      <c r="H217" s="231"/>
      <c r="I217" s="230">
        <f>ROUND(E217*H217,2)</f>
        <v>0</v>
      </c>
      <c r="J217" s="231"/>
      <c r="K217" s="230">
        <f>ROUND(E217*J217,2)</f>
        <v>0</v>
      </c>
      <c r="L217" s="230">
        <v>21</v>
      </c>
      <c r="M217" s="230">
        <f>G217*(1+L217/100)</f>
        <v>0</v>
      </c>
      <c r="N217" s="229">
        <v>2.4000000000000001E-4</v>
      </c>
      <c r="O217" s="229">
        <f>ROUND(E217*N217,2)</f>
        <v>0.01</v>
      </c>
      <c r="P217" s="229">
        <v>0</v>
      </c>
      <c r="Q217" s="229">
        <f>ROUND(E217*P217,2)</f>
        <v>0</v>
      </c>
      <c r="R217" s="230"/>
      <c r="S217" s="230" t="s">
        <v>207</v>
      </c>
      <c r="T217" s="230" t="s">
        <v>208</v>
      </c>
      <c r="U217" s="230">
        <v>0.124</v>
      </c>
      <c r="V217" s="230">
        <f>ROUND(E217*U217,2)</f>
        <v>5.33</v>
      </c>
      <c r="W217" s="230"/>
      <c r="X217" s="230" t="s">
        <v>209</v>
      </c>
      <c r="Y217" s="230" t="s">
        <v>210</v>
      </c>
      <c r="Z217" s="210"/>
      <c r="AA217" s="210"/>
      <c r="AB217" s="210"/>
      <c r="AC217" s="210"/>
      <c r="AD217" s="210"/>
      <c r="AE217" s="210"/>
      <c r="AF217" s="210"/>
      <c r="AG217" s="210" t="s">
        <v>211</v>
      </c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">
      <c r="A218" s="249">
        <v>91</v>
      </c>
      <c r="B218" s="250" t="s">
        <v>1407</v>
      </c>
      <c r="C218" s="258" t="s">
        <v>1408</v>
      </c>
      <c r="D218" s="251" t="s">
        <v>337</v>
      </c>
      <c r="E218" s="252">
        <v>3.14506</v>
      </c>
      <c r="F218" s="253"/>
      <c r="G218" s="254">
        <f>ROUND(E218*F218,2)</f>
        <v>0</v>
      </c>
      <c r="H218" s="231"/>
      <c r="I218" s="230">
        <f>ROUND(E218*H218,2)</f>
        <v>0</v>
      </c>
      <c r="J218" s="231"/>
      <c r="K218" s="230">
        <f>ROUND(E218*J218,2)</f>
        <v>0</v>
      </c>
      <c r="L218" s="230">
        <v>21</v>
      </c>
      <c r="M218" s="230">
        <f>G218*(1+L218/100)</f>
        <v>0</v>
      </c>
      <c r="N218" s="229">
        <v>0</v>
      </c>
      <c r="O218" s="229">
        <f>ROUND(E218*N218,2)</f>
        <v>0</v>
      </c>
      <c r="P218" s="229">
        <v>0</v>
      </c>
      <c r="Q218" s="229">
        <f>ROUND(E218*P218,2)</f>
        <v>0</v>
      </c>
      <c r="R218" s="230"/>
      <c r="S218" s="230" t="s">
        <v>207</v>
      </c>
      <c r="T218" s="230" t="s">
        <v>208</v>
      </c>
      <c r="U218" s="230">
        <v>1.5169999999999999</v>
      </c>
      <c r="V218" s="230">
        <f>ROUND(E218*U218,2)</f>
        <v>4.7699999999999996</v>
      </c>
      <c r="W218" s="230"/>
      <c r="X218" s="230" t="s">
        <v>787</v>
      </c>
      <c r="Y218" s="230" t="s">
        <v>210</v>
      </c>
      <c r="Z218" s="210"/>
      <c r="AA218" s="210"/>
      <c r="AB218" s="210"/>
      <c r="AC218" s="210"/>
      <c r="AD218" s="210"/>
      <c r="AE218" s="210"/>
      <c r="AF218" s="210"/>
      <c r="AG218" s="210" t="s">
        <v>788</v>
      </c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x14ac:dyDescent="0.2">
      <c r="A219" s="236" t="s">
        <v>202</v>
      </c>
      <c r="B219" s="237" t="s">
        <v>141</v>
      </c>
      <c r="C219" s="255" t="s">
        <v>142</v>
      </c>
      <c r="D219" s="238"/>
      <c r="E219" s="239"/>
      <c r="F219" s="240"/>
      <c r="G219" s="241">
        <f>SUMIF(AG220:AG221,"&lt;&gt;NOR",G220:G221)</f>
        <v>0</v>
      </c>
      <c r="H219" s="235"/>
      <c r="I219" s="235">
        <f>SUM(I220:I221)</f>
        <v>0</v>
      </c>
      <c r="J219" s="235"/>
      <c r="K219" s="235">
        <f>SUM(K220:K221)</f>
        <v>0</v>
      </c>
      <c r="L219" s="235"/>
      <c r="M219" s="235">
        <f>SUM(M220:M221)</f>
        <v>0</v>
      </c>
      <c r="N219" s="234"/>
      <c r="O219" s="234">
        <f>SUM(O220:O221)</f>
        <v>0.01</v>
      </c>
      <c r="P219" s="234"/>
      <c r="Q219" s="234">
        <f>SUM(Q220:Q221)</f>
        <v>0</v>
      </c>
      <c r="R219" s="235"/>
      <c r="S219" s="235"/>
      <c r="T219" s="235"/>
      <c r="U219" s="235"/>
      <c r="V219" s="235">
        <f>SUM(V220:V221)</f>
        <v>0.28000000000000003</v>
      </c>
      <c r="W219" s="235"/>
      <c r="X219" s="235"/>
      <c r="Y219" s="235"/>
      <c r="AG219" t="s">
        <v>203</v>
      </c>
    </row>
    <row r="220" spans="1:60" outlineLevel="1" x14ac:dyDescent="0.2">
      <c r="A220" s="249">
        <v>92</v>
      </c>
      <c r="B220" s="250" t="s">
        <v>1409</v>
      </c>
      <c r="C220" s="258" t="s">
        <v>1410</v>
      </c>
      <c r="D220" s="251" t="s">
        <v>996</v>
      </c>
      <c r="E220" s="252">
        <v>1</v>
      </c>
      <c r="F220" s="253"/>
      <c r="G220" s="254">
        <f>ROUND(E220*F220,2)</f>
        <v>0</v>
      </c>
      <c r="H220" s="231"/>
      <c r="I220" s="230">
        <f>ROUND(E220*H220,2)</f>
        <v>0</v>
      </c>
      <c r="J220" s="231"/>
      <c r="K220" s="230">
        <f>ROUND(E220*J220,2)</f>
        <v>0</v>
      </c>
      <c r="L220" s="230">
        <v>21</v>
      </c>
      <c r="M220" s="230">
        <f>G220*(1+L220/100)</f>
        <v>0</v>
      </c>
      <c r="N220" s="229">
        <v>0</v>
      </c>
      <c r="O220" s="229">
        <f>ROUND(E220*N220,2)</f>
        <v>0</v>
      </c>
      <c r="P220" s="229">
        <v>0</v>
      </c>
      <c r="Q220" s="229">
        <f>ROUND(E220*P220,2)</f>
        <v>0</v>
      </c>
      <c r="R220" s="230"/>
      <c r="S220" s="230" t="s">
        <v>207</v>
      </c>
      <c r="T220" s="230" t="s">
        <v>208</v>
      </c>
      <c r="U220" s="230">
        <v>0.28100000000000003</v>
      </c>
      <c r="V220" s="230">
        <f>ROUND(E220*U220,2)</f>
        <v>0.28000000000000003</v>
      </c>
      <c r="W220" s="230"/>
      <c r="X220" s="230" t="s">
        <v>209</v>
      </c>
      <c r="Y220" s="230" t="s">
        <v>210</v>
      </c>
      <c r="Z220" s="210"/>
      <c r="AA220" s="210"/>
      <c r="AB220" s="210"/>
      <c r="AC220" s="210"/>
      <c r="AD220" s="210"/>
      <c r="AE220" s="210"/>
      <c r="AF220" s="210"/>
      <c r="AG220" s="210" t="s">
        <v>211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1" x14ac:dyDescent="0.2">
      <c r="A221" s="249">
        <v>93</v>
      </c>
      <c r="B221" s="250" t="s">
        <v>1411</v>
      </c>
      <c r="C221" s="258" t="s">
        <v>1412</v>
      </c>
      <c r="D221" s="251" t="s">
        <v>260</v>
      </c>
      <c r="E221" s="252">
        <v>1</v>
      </c>
      <c r="F221" s="253"/>
      <c r="G221" s="254">
        <f>ROUND(E221*F221,2)</f>
        <v>0</v>
      </c>
      <c r="H221" s="231"/>
      <c r="I221" s="230">
        <f>ROUND(E221*H221,2)</f>
        <v>0</v>
      </c>
      <c r="J221" s="231"/>
      <c r="K221" s="230">
        <f>ROUND(E221*J221,2)</f>
        <v>0</v>
      </c>
      <c r="L221" s="230">
        <v>21</v>
      </c>
      <c r="M221" s="230">
        <f>G221*(1+L221/100)</f>
        <v>0</v>
      </c>
      <c r="N221" s="229">
        <v>1.0500000000000001E-2</v>
      </c>
      <c r="O221" s="229">
        <f>ROUND(E221*N221,2)</f>
        <v>0.01</v>
      </c>
      <c r="P221" s="229">
        <v>0</v>
      </c>
      <c r="Q221" s="229">
        <f>ROUND(E221*P221,2)</f>
        <v>0</v>
      </c>
      <c r="R221" s="230" t="s">
        <v>415</v>
      </c>
      <c r="S221" s="230" t="s">
        <v>207</v>
      </c>
      <c r="T221" s="230" t="s">
        <v>208</v>
      </c>
      <c r="U221" s="230">
        <v>0</v>
      </c>
      <c r="V221" s="230">
        <f>ROUND(E221*U221,2)</f>
        <v>0</v>
      </c>
      <c r="W221" s="230"/>
      <c r="X221" s="230" t="s">
        <v>416</v>
      </c>
      <c r="Y221" s="230" t="s">
        <v>210</v>
      </c>
      <c r="Z221" s="210"/>
      <c r="AA221" s="210"/>
      <c r="AB221" s="210"/>
      <c r="AC221" s="210"/>
      <c r="AD221" s="210"/>
      <c r="AE221" s="210"/>
      <c r="AF221" s="210"/>
      <c r="AG221" s="210" t="s">
        <v>417</v>
      </c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x14ac:dyDescent="0.2">
      <c r="A222" s="236" t="s">
        <v>202</v>
      </c>
      <c r="B222" s="237" t="s">
        <v>174</v>
      </c>
      <c r="C222" s="255" t="s">
        <v>29</v>
      </c>
      <c r="D222" s="238"/>
      <c r="E222" s="239"/>
      <c r="F222" s="240"/>
      <c r="G222" s="241">
        <f>SUMIF(AG223:AG228,"&lt;&gt;NOR",G223:G228)</f>
        <v>0</v>
      </c>
      <c r="H222" s="235"/>
      <c r="I222" s="235">
        <f>SUM(I223:I228)</f>
        <v>0</v>
      </c>
      <c r="J222" s="235"/>
      <c r="K222" s="235">
        <f>SUM(K223:K228)</f>
        <v>0</v>
      </c>
      <c r="L222" s="235"/>
      <c r="M222" s="235">
        <f>SUM(M223:M228)</f>
        <v>0</v>
      </c>
      <c r="N222" s="234"/>
      <c r="O222" s="234">
        <f>SUM(O223:O228)</f>
        <v>0</v>
      </c>
      <c r="P222" s="234"/>
      <c r="Q222" s="234">
        <f>SUM(Q223:Q228)</f>
        <v>0</v>
      </c>
      <c r="R222" s="235"/>
      <c r="S222" s="235"/>
      <c r="T222" s="235"/>
      <c r="U222" s="235"/>
      <c r="V222" s="235">
        <f>SUM(V223:V228)</f>
        <v>0</v>
      </c>
      <c r="W222" s="235"/>
      <c r="X222" s="235"/>
      <c r="Y222" s="235"/>
      <c r="AG222" t="s">
        <v>203</v>
      </c>
    </row>
    <row r="223" spans="1:60" outlineLevel="1" x14ac:dyDescent="0.2">
      <c r="A223" s="249">
        <v>94</v>
      </c>
      <c r="B223" s="250" t="s">
        <v>1095</v>
      </c>
      <c r="C223" s="258" t="s">
        <v>1096</v>
      </c>
      <c r="D223" s="251" t="s">
        <v>1090</v>
      </c>
      <c r="E223" s="252">
        <v>1</v>
      </c>
      <c r="F223" s="253"/>
      <c r="G223" s="254">
        <f>ROUND(E223*F223,2)</f>
        <v>0</v>
      </c>
      <c r="H223" s="231"/>
      <c r="I223" s="230">
        <f>ROUND(E223*H223,2)</f>
        <v>0</v>
      </c>
      <c r="J223" s="231"/>
      <c r="K223" s="230">
        <f>ROUND(E223*J223,2)</f>
        <v>0</v>
      </c>
      <c r="L223" s="230">
        <v>21</v>
      </c>
      <c r="M223" s="230">
        <f>G223*(1+L223/100)</f>
        <v>0</v>
      </c>
      <c r="N223" s="229">
        <v>0</v>
      </c>
      <c r="O223" s="229">
        <f>ROUND(E223*N223,2)</f>
        <v>0</v>
      </c>
      <c r="P223" s="229">
        <v>0</v>
      </c>
      <c r="Q223" s="229">
        <f>ROUND(E223*P223,2)</f>
        <v>0</v>
      </c>
      <c r="R223" s="230"/>
      <c r="S223" s="230" t="s">
        <v>207</v>
      </c>
      <c r="T223" s="230" t="s">
        <v>512</v>
      </c>
      <c r="U223" s="230">
        <v>0</v>
      </c>
      <c r="V223" s="230">
        <f>ROUND(E223*U223,2)</f>
        <v>0</v>
      </c>
      <c r="W223" s="230"/>
      <c r="X223" s="230" t="s">
        <v>1091</v>
      </c>
      <c r="Y223" s="230" t="s">
        <v>210</v>
      </c>
      <c r="Z223" s="210"/>
      <c r="AA223" s="210"/>
      <c r="AB223" s="210"/>
      <c r="AC223" s="210"/>
      <c r="AD223" s="210"/>
      <c r="AE223" s="210"/>
      <c r="AF223" s="210"/>
      <c r="AG223" s="210" t="s">
        <v>1092</v>
      </c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1" x14ac:dyDescent="0.2">
      <c r="A224" s="249">
        <v>95</v>
      </c>
      <c r="B224" s="250" t="s">
        <v>1097</v>
      </c>
      <c r="C224" s="258" t="s">
        <v>1098</v>
      </c>
      <c r="D224" s="251" t="s">
        <v>1090</v>
      </c>
      <c r="E224" s="252">
        <v>1</v>
      </c>
      <c r="F224" s="253"/>
      <c r="G224" s="254">
        <f>ROUND(E224*F224,2)</f>
        <v>0</v>
      </c>
      <c r="H224" s="231"/>
      <c r="I224" s="230">
        <f>ROUND(E224*H224,2)</f>
        <v>0</v>
      </c>
      <c r="J224" s="231"/>
      <c r="K224" s="230">
        <f>ROUND(E224*J224,2)</f>
        <v>0</v>
      </c>
      <c r="L224" s="230">
        <v>21</v>
      </c>
      <c r="M224" s="230">
        <f>G224*(1+L224/100)</f>
        <v>0</v>
      </c>
      <c r="N224" s="229">
        <v>0</v>
      </c>
      <c r="O224" s="229">
        <f>ROUND(E224*N224,2)</f>
        <v>0</v>
      </c>
      <c r="P224" s="229">
        <v>0</v>
      </c>
      <c r="Q224" s="229">
        <f>ROUND(E224*P224,2)</f>
        <v>0</v>
      </c>
      <c r="R224" s="230"/>
      <c r="S224" s="230" t="s">
        <v>207</v>
      </c>
      <c r="T224" s="230" t="s">
        <v>512</v>
      </c>
      <c r="U224" s="230">
        <v>0</v>
      </c>
      <c r="V224" s="230">
        <f>ROUND(E224*U224,2)</f>
        <v>0</v>
      </c>
      <c r="W224" s="230"/>
      <c r="X224" s="230" t="s">
        <v>1091</v>
      </c>
      <c r="Y224" s="230" t="s">
        <v>210</v>
      </c>
      <c r="Z224" s="210"/>
      <c r="AA224" s="210"/>
      <c r="AB224" s="210"/>
      <c r="AC224" s="210"/>
      <c r="AD224" s="210"/>
      <c r="AE224" s="210"/>
      <c r="AF224" s="210"/>
      <c r="AG224" s="210" t="s">
        <v>1092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">
      <c r="A225" s="249">
        <v>96</v>
      </c>
      <c r="B225" s="250" t="s">
        <v>1099</v>
      </c>
      <c r="C225" s="258" t="s">
        <v>1100</v>
      </c>
      <c r="D225" s="251" t="s">
        <v>1090</v>
      </c>
      <c r="E225" s="252">
        <v>1</v>
      </c>
      <c r="F225" s="253"/>
      <c r="G225" s="254">
        <f>ROUND(E225*F225,2)</f>
        <v>0</v>
      </c>
      <c r="H225" s="231"/>
      <c r="I225" s="230">
        <f>ROUND(E225*H225,2)</f>
        <v>0</v>
      </c>
      <c r="J225" s="231"/>
      <c r="K225" s="230">
        <f>ROUND(E225*J225,2)</f>
        <v>0</v>
      </c>
      <c r="L225" s="230">
        <v>21</v>
      </c>
      <c r="M225" s="230">
        <f>G225*(1+L225/100)</f>
        <v>0</v>
      </c>
      <c r="N225" s="229">
        <v>0</v>
      </c>
      <c r="O225" s="229">
        <f>ROUND(E225*N225,2)</f>
        <v>0</v>
      </c>
      <c r="P225" s="229">
        <v>0</v>
      </c>
      <c r="Q225" s="229">
        <f>ROUND(E225*P225,2)</f>
        <v>0</v>
      </c>
      <c r="R225" s="230"/>
      <c r="S225" s="230" t="s">
        <v>207</v>
      </c>
      <c r="T225" s="230" t="s">
        <v>512</v>
      </c>
      <c r="U225" s="230">
        <v>0</v>
      </c>
      <c r="V225" s="230">
        <f>ROUND(E225*U225,2)</f>
        <v>0</v>
      </c>
      <c r="W225" s="230"/>
      <c r="X225" s="230" t="s">
        <v>1091</v>
      </c>
      <c r="Y225" s="230" t="s">
        <v>210</v>
      </c>
      <c r="Z225" s="210"/>
      <c r="AA225" s="210"/>
      <c r="AB225" s="210"/>
      <c r="AC225" s="210"/>
      <c r="AD225" s="210"/>
      <c r="AE225" s="210"/>
      <c r="AF225" s="210"/>
      <c r="AG225" s="210" t="s">
        <v>1092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1" x14ac:dyDescent="0.2">
      <c r="A226" s="249">
        <v>97</v>
      </c>
      <c r="B226" s="250" t="s">
        <v>1101</v>
      </c>
      <c r="C226" s="258" t="s">
        <v>1102</v>
      </c>
      <c r="D226" s="251" t="s">
        <v>1090</v>
      </c>
      <c r="E226" s="252">
        <v>1</v>
      </c>
      <c r="F226" s="253"/>
      <c r="G226" s="254">
        <f>ROUND(E226*F226,2)</f>
        <v>0</v>
      </c>
      <c r="H226" s="231"/>
      <c r="I226" s="230">
        <f>ROUND(E226*H226,2)</f>
        <v>0</v>
      </c>
      <c r="J226" s="231"/>
      <c r="K226" s="230">
        <f>ROUND(E226*J226,2)</f>
        <v>0</v>
      </c>
      <c r="L226" s="230">
        <v>21</v>
      </c>
      <c r="M226" s="230">
        <f>G226*(1+L226/100)</f>
        <v>0</v>
      </c>
      <c r="N226" s="229">
        <v>0</v>
      </c>
      <c r="O226" s="229">
        <f>ROUND(E226*N226,2)</f>
        <v>0</v>
      </c>
      <c r="P226" s="229">
        <v>0</v>
      </c>
      <c r="Q226" s="229">
        <f>ROUND(E226*P226,2)</f>
        <v>0</v>
      </c>
      <c r="R226" s="230"/>
      <c r="S226" s="230" t="s">
        <v>207</v>
      </c>
      <c r="T226" s="230" t="s">
        <v>512</v>
      </c>
      <c r="U226" s="230">
        <v>0</v>
      </c>
      <c r="V226" s="230">
        <f>ROUND(E226*U226,2)</f>
        <v>0</v>
      </c>
      <c r="W226" s="230"/>
      <c r="X226" s="230" t="s">
        <v>1091</v>
      </c>
      <c r="Y226" s="230" t="s">
        <v>210</v>
      </c>
      <c r="Z226" s="210"/>
      <c r="AA226" s="210"/>
      <c r="AB226" s="210"/>
      <c r="AC226" s="210"/>
      <c r="AD226" s="210"/>
      <c r="AE226" s="210"/>
      <c r="AF226" s="210"/>
      <c r="AG226" s="210" t="s">
        <v>1092</v>
      </c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">
      <c r="A227" s="249">
        <v>98</v>
      </c>
      <c r="B227" s="250" t="s">
        <v>1107</v>
      </c>
      <c r="C227" s="258" t="s">
        <v>1108</v>
      </c>
      <c r="D227" s="251" t="s">
        <v>1090</v>
      </c>
      <c r="E227" s="252">
        <v>1</v>
      </c>
      <c r="F227" s="253"/>
      <c r="G227" s="254">
        <f>ROUND(E227*F227,2)</f>
        <v>0</v>
      </c>
      <c r="H227" s="231"/>
      <c r="I227" s="230">
        <f>ROUND(E227*H227,2)</f>
        <v>0</v>
      </c>
      <c r="J227" s="231"/>
      <c r="K227" s="230">
        <f>ROUND(E227*J227,2)</f>
        <v>0</v>
      </c>
      <c r="L227" s="230">
        <v>21</v>
      </c>
      <c r="M227" s="230">
        <f>G227*(1+L227/100)</f>
        <v>0</v>
      </c>
      <c r="N227" s="229">
        <v>0</v>
      </c>
      <c r="O227" s="229">
        <f>ROUND(E227*N227,2)</f>
        <v>0</v>
      </c>
      <c r="P227" s="229">
        <v>0</v>
      </c>
      <c r="Q227" s="229">
        <f>ROUND(E227*P227,2)</f>
        <v>0</v>
      </c>
      <c r="R227" s="230"/>
      <c r="S227" s="230" t="s">
        <v>207</v>
      </c>
      <c r="T227" s="230" t="s">
        <v>512</v>
      </c>
      <c r="U227" s="230">
        <v>0</v>
      </c>
      <c r="V227" s="230">
        <f>ROUND(E227*U227,2)</f>
        <v>0</v>
      </c>
      <c r="W227" s="230"/>
      <c r="X227" s="230" t="s">
        <v>1091</v>
      </c>
      <c r="Y227" s="230" t="s">
        <v>210</v>
      </c>
      <c r="Z227" s="210"/>
      <c r="AA227" s="210"/>
      <c r="AB227" s="210"/>
      <c r="AC227" s="210"/>
      <c r="AD227" s="210"/>
      <c r="AE227" s="210"/>
      <c r="AF227" s="210"/>
      <c r="AG227" s="210" t="s">
        <v>1092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1" x14ac:dyDescent="0.2">
      <c r="A228" s="249">
        <v>99</v>
      </c>
      <c r="B228" s="250" t="s">
        <v>1413</v>
      </c>
      <c r="C228" s="258" t="s">
        <v>1414</v>
      </c>
      <c r="D228" s="251" t="s">
        <v>1090</v>
      </c>
      <c r="E228" s="252">
        <v>1</v>
      </c>
      <c r="F228" s="253"/>
      <c r="G228" s="254">
        <f>ROUND(E228*F228,2)</f>
        <v>0</v>
      </c>
      <c r="H228" s="231"/>
      <c r="I228" s="230">
        <f>ROUND(E228*H228,2)</f>
        <v>0</v>
      </c>
      <c r="J228" s="231"/>
      <c r="K228" s="230">
        <f>ROUND(E228*J228,2)</f>
        <v>0</v>
      </c>
      <c r="L228" s="230">
        <v>21</v>
      </c>
      <c r="M228" s="230">
        <f>G228*(1+L228/100)</f>
        <v>0</v>
      </c>
      <c r="N228" s="229">
        <v>0</v>
      </c>
      <c r="O228" s="229">
        <f>ROUND(E228*N228,2)</f>
        <v>0</v>
      </c>
      <c r="P228" s="229">
        <v>0</v>
      </c>
      <c r="Q228" s="229">
        <f>ROUND(E228*P228,2)</f>
        <v>0</v>
      </c>
      <c r="R228" s="230"/>
      <c r="S228" s="230" t="s">
        <v>207</v>
      </c>
      <c r="T228" s="230" t="s">
        <v>512</v>
      </c>
      <c r="U228" s="230">
        <v>0</v>
      </c>
      <c r="V228" s="230">
        <f>ROUND(E228*U228,2)</f>
        <v>0</v>
      </c>
      <c r="W228" s="230"/>
      <c r="X228" s="230" t="s">
        <v>1091</v>
      </c>
      <c r="Y228" s="230" t="s">
        <v>210</v>
      </c>
      <c r="Z228" s="210"/>
      <c r="AA228" s="210"/>
      <c r="AB228" s="210"/>
      <c r="AC228" s="210"/>
      <c r="AD228" s="210"/>
      <c r="AE228" s="210"/>
      <c r="AF228" s="210"/>
      <c r="AG228" s="210" t="s">
        <v>1092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x14ac:dyDescent="0.2">
      <c r="A229" s="236" t="s">
        <v>202</v>
      </c>
      <c r="B229" s="237" t="s">
        <v>175</v>
      </c>
      <c r="C229" s="255" t="s">
        <v>30</v>
      </c>
      <c r="D229" s="238"/>
      <c r="E229" s="239"/>
      <c r="F229" s="240"/>
      <c r="G229" s="241">
        <f>SUMIF(AG230:AG230,"&lt;&gt;NOR",G230:G230)</f>
        <v>0</v>
      </c>
      <c r="H229" s="235"/>
      <c r="I229" s="235">
        <f>SUM(I230:I230)</f>
        <v>0</v>
      </c>
      <c r="J229" s="235"/>
      <c r="K229" s="235">
        <f>SUM(K230:K230)</f>
        <v>0</v>
      </c>
      <c r="L229" s="235"/>
      <c r="M229" s="235">
        <f>SUM(M230:M230)</f>
        <v>0</v>
      </c>
      <c r="N229" s="234"/>
      <c r="O229" s="234">
        <f>SUM(O230:O230)</f>
        <v>0</v>
      </c>
      <c r="P229" s="234"/>
      <c r="Q229" s="234">
        <f>SUM(Q230:Q230)</f>
        <v>0</v>
      </c>
      <c r="R229" s="235"/>
      <c r="S229" s="235"/>
      <c r="T229" s="235"/>
      <c r="U229" s="235"/>
      <c r="V229" s="235">
        <f>SUM(V230:V230)</f>
        <v>0</v>
      </c>
      <c r="W229" s="235"/>
      <c r="X229" s="235"/>
      <c r="Y229" s="235"/>
      <c r="AG229" t="s">
        <v>203</v>
      </c>
    </row>
    <row r="230" spans="1:60" outlineLevel="1" x14ac:dyDescent="0.2">
      <c r="A230" s="243">
        <v>100</v>
      </c>
      <c r="B230" s="244" t="s">
        <v>1113</v>
      </c>
      <c r="C230" s="256" t="s">
        <v>1114</v>
      </c>
      <c r="D230" s="245" t="s">
        <v>1090</v>
      </c>
      <c r="E230" s="246">
        <v>1</v>
      </c>
      <c r="F230" s="247"/>
      <c r="G230" s="248">
        <f>ROUND(E230*F230,2)</f>
        <v>0</v>
      </c>
      <c r="H230" s="231"/>
      <c r="I230" s="230">
        <f>ROUND(E230*H230,2)</f>
        <v>0</v>
      </c>
      <c r="J230" s="231"/>
      <c r="K230" s="230">
        <f>ROUND(E230*J230,2)</f>
        <v>0</v>
      </c>
      <c r="L230" s="230">
        <v>21</v>
      </c>
      <c r="M230" s="230">
        <f>G230*(1+L230/100)</f>
        <v>0</v>
      </c>
      <c r="N230" s="229">
        <v>0</v>
      </c>
      <c r="O230" s="229">
        <f>ROUND(E230*N230,2)</f>
        <v>0</v>
      </c>
      <c r="P230" s="229">
        <v>0</v>
      </c>
      <c r="Q230" s="229">
        <f>ROUND(E230*P230,2)</f>
        <v>0</v>
      </c>
      <c r="R230" s="230"/>
      <c r="S230" s="230" t="s">
        <v>207</v>
      </c>
      <c r="T230" s="230" t="s">
        <v>512</v>
      </c>
      <c r="U230" s="230">
        <v>0</v>
      </c>
      <c r="V230" s="230">
        <f>ROUND(E230*U230,2)</f>
        <v>0</v>
      </c>
      <c r="W230" s="230"/>
      <c r="X230" s="230" t="s">
        <v>1091</v>
      </c>
      <c r="Y230" s="230" t="s">
        <v>210</v>
      </c>
      <c r="Z230" s="210"/>
      <c r="AA230" s="210"/>
      <c r="AB230" s="210"/>
      <c r="AC230" s="210"/>
      <c r="AD230" s="210"/>
      <c r="AE230" s="210"/>
      <c r="AF230" s="210"/>
      <c r="AG230" s="210" t="s">
        <v>1092</v>
      </c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x14ac:dyDescent="0.2">
      <c r="A231" s="3"/>
      <c r="B231" s="4"/>
      <c r="C231" s="259"/>
      <c r="D231" s="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AE231">
        <v>12</v>
      </c>
      <c r="AF231">
        <v>21</v>
      </c>
      <c r="AG231" t="s">
        <v>188</v>
      </c>
    </row>
    <row r="232" spans="1:60" x14ac:dyDescent="0.2">
      <c r="A232" s="213"/>
      <c r="B232" s="214" t="s">
        <v>31</v>
      </c>
      <c r="C232" s="260"/>
      <c r="D232" s="215"/>
      <c r="E232" s="216"/>
      <c r="F232" s="216"/>
      <c r="G232" s="242">
        <f>G8+G34+G39+G70+G72+G123+G171+G219+G222+G229</f>
        <v>0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AE232">
        <f>SUMIF(L7:L230,AE231,G7:G230)</f>
        <v>0</v>
      </c>
      <c r="AF232">
        <f>SUMIF(L7:L230,AF231,G7:G230)</f>
        <v>0</v>
      </c>
      <c r="AG232" t="s">
        <v>354</v>
      </c>
    </row>
    <row r="233" spans="1:60" x14ac:dyDescent="0.2">
      <c r="A233" s="3"/>
      <c r="B233" s="4"/>
      <c r="C233" s="259"/>
      <c r="D233" s="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60" x14ac:dyDescent="0.2">
      <c r="A234" s="3"/>
      <c r="B234" s="4"/>
      <c r="C234" s="259"/>
      <c r="D234" s="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60" x14ac:dyDescent="0.2">
      <c r="A235" s="217" t="s">
        <v>355</v>
      </c>
      <c r="B235" s="217"/>
      <c r="C235" s="261"/>
      <c r="D235" s="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60" x14ac:dyDescent="0.2">
      <c r="A236" s="218"/>
      <c r="B236" s="219"/>
      <c r="C236" s="262"/>
      <c r="D236" s="219"/>
      <c r="E236" s="219"/>
      <c r="F236" s="219"/>
      <c r="G236" s="220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AG236" t="s">
        <v>356</v>
      </c>
    </row>
    <row r="237" spans="1:60" x14ac:dyDescent="0.2">
      <c r="A237" s="221"/>
      <c r="B237" s="222"/>
      <c r="C237" s="263"/>
      <c r="D237" s="222"/>
      <c r="E237" s="222"/>
      <c r="F237" s="222"/>
      <c r="G237" s="22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60" x14ac:dyDescent="0.2">
      <c r="A238" s="221"/>
      <c r="B238" s="222"/>
      <c r="C238" s="263"/>
      <c r="D238" s="222"/>
      <c r="E238" s="222"/>
      <c r="F238" s="222"/>
      <c r="G238" s="22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60" x14ac:dyDescent="0.2">
      <c r="A239" s="221"/>
      <c r="B239" s="222"/>
      <c r="C239" s="263"/>
      <c r="D239" s="222"/>
      <c r="E239" s="222"/>
      <c r="F239" s="222"/>
      <c r="G239" s="22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60" x14ac:dyDescent="0.2">
      <c r="A240" s="224"/>
      <c r="B240" s="225"/>
      <c r="C240" s="264"/>
      <c r="D240" s="225"/>
      <c r="E240" s="225"/>
      <c r="F240" s="225"/>
      <c r="G240" s="226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33" x14ac:dyDescent="0.2">
      <c r="A241" s="3"/>
      <c r="B241" s="4"/>
      <c r="C241" s="259"/>
      <c r="D241" s="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33" x14ac:dyDescent="0.2">
      <c r="C242" s="265"/>
      <c r="D242" s="10"/>
      <c r="AG242" t="s">
        <v>357</v>
      </c>
    </row>
    <row r="243" spans="1:33" x14ac:dyDescent="0.2">
      <c r="D243" s="10"/>
    </row>
    <row r="244" spans="1:33" x14ac:dyDescent="0.2">
      <c r="D244" s="10"/>
    </row>
    <row r="245" spans="1:33" x14ac:dyDescent="0.2">
      <c r="D245" s="10"/>
    </row>
    <row r="246" spans="1:33" x14ac:dyDescent="0.2">
      <c r="D246" s="10"/>
    </row>
    <row r="247" spans="1:33" x14ac:dyDescent="0.2">
      <c r="D247" s="10"/>
    </row>
    <row r="248" spans="1:33" x14ac:dyDescent="0.2">
      <c r="D248" s="10"/>
    </row>
    <row r="249" spans="1:33" x14ac:dyDescent="0.2">
      <c r="D249" s="10"/>
    </row>
    <row r="250" spans="1:33" x14ac:dyDescent="0.2">
      <c r="D250" s="10"/>
    </row>
    <row r="251" spans="1:33" x14ac:dyDescent="0.2">
      <c r="D251" s="10"/>
    </row>
    <row r="252" spans="1:33" x14ac:dyDescent="0.2">
      <c r="D252" s="10"/>
    </row>
    <row r="253" spans="1:33" x14ac:dyDescent="0.2">
      <c r="D253" s="10"/>
    </row>
    <row r="254" spans="1:33" x14ac:dyDescent="0.2">
      <c r="D254" s="10"/>
    </row>
    <row r="255" spans="1:33" x14ac:dyDescent="0.2">
      <c r="D255" s="10"/>
    </row>
    <row r="256" spans="1:33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Qlad9pj2mF9WTzYIARh76MEXG+aNgdwMn5mUAqiQo5O2D2Q9vpfe8Ct9i0SvGfd6i1YGRQaB2EtEfoA/Q6GJUQ==" saltValue="5uFnyaR3WMHNBNOOHDVVog==" spinCount="100000" sheet="1" formatRows="0"/>
  <mergeCells count="6">
    <mergeCell ref="A1:G1"/>
    <mergeCell ref="C2:G2"/>
    <mergeCell ref="C3:G3"/>
    <mergeCell ref="C4:G4"/>
    <mergeCell ref="A235:C235"/>
    <mergeCell ref="A236:G24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AEED-D0E0-4C4A-9495-2D12889777BD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176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177</v>
      </c>
    </row>
    <row r="3" spans="1:60" ht="24.95" customHeight="1" x14ac:dyDescent="0.2">
      <c r="A3" s="196" t="s">
        <v>9</v>
      </c>
      <c r="B3" s="49" t="s">
        <v>49</v>
      </c>
      <c r="C3" s="199" t="s">
        <v>53</v>
      </c>
      <c r="D3" s="197"/>
      <c r="E3" s="197"/>
      <c r="F3" s="197"/>
      <c r="G3" s="198"/>
      <c r="AC3" s="174" t="s">
        <v>177</v>
      </c>
      <c r="AG3" t="s">
        <v>178</v>
      </c>
    </row>
    <row r="4" spans="1:60" ht="24.95" customHeight="1" x14ac:dyDescent="0.2">
      <c r="A4" s="200" t="s">
        <v>10</v>
      </c>
      <c r="B4" s="201" t="s">
        <v>49</v>
      </c>
      <c r="C4" s="202" t="s">
        <v>55</v>
      </c>
      <c r="D4" s="203"/>
      <c r="E4" s="203"/>
      <c r="F4" s="203"/>
      <c r="G4" s="204"/>
      <c r="AG4" t="s">
        <v>179</v>
      </c>
    </row>
    <row r="5" spans="1:60" x14ac:dyDescent="0.2">
      <c r="D5" s="10"/>
    </row>
    <row r="6" spans="1:60" ht="38.25" x14ac:dyDescent="0.2">
      <c r="A6" s="206" t="s">
        <v>180</v>
      </c>
      <c r="B6" s="208" t="s">
        <v>181</v>
      </c>
      <c r="C6" s="208" t="s">
        <v>182</v>
      </c>
      <c r="D6" s="207" t="s">
        <v>183</v>
      </c>
      <c r="E6" s="206" t="s">
        <v>184</v>
      </c>
      <c r="F6" s="205" t="s">
        <v>185</v>
      </c>
      <c r="G6" s="206" t="s">
        <v>31</v>
      </c>
      <c r="H6" s="209" t="s">
        <v>32</v>
      </c>
      <c r="I6" s="209" t="s">
        <v>186</v>
      </c>
      <c r="J6" s="209" t="s">
        <v>33</v>
      </c>
      <c r="K6" s="209" t="s">
        <v>187</v>
      </c>
      <c r="L6" s="209" t="s">
        <v>188</v>
      </c>
      <c r="M6" s="209" t="s">
        <v>189</v>
      </c>
      <c r="N6" s="209" t="s">
        <v>190</v>
      </c>
      <c r="O6" s="209" t="s">
        <v>191</v>
      </c>
      <c r="P6" s="209" t="s">
        <v>192</v>
      </c>
      <c r="Q6" s="209" t="s">
        <v>193</v>
      </c>
      <c r="R6" s="209" t="s">
        <v>194</v>
      </c>
      <c r="S6" s="209" t="s">
        <v>195</v>
      </c>
      <c r="T6" s="209" t="s">
        <v>196</v>
      </c>
      <c r="U6" s="209" t="s">
        <v>197</v>
      </c>
      <c r="V6" s="209" t="s">
        <v>198</v>
      </c>
      <c r="W6" s="209" t="s">
        <v>199</v>
      </c>
      <c r="X6" s="209" t="s">
        <v>200</v>
      </c>
      <c r="Y6" s="209" t="s">
        <v>201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202</v>
      </c>
      <c r="B8" s="237" t="s">
        <v>127</v>
      </c>
      <c r="C8" s="255" t="s">
        <v>128</v>
      </c>
      <c r="D8" s="238"/>
      <c r="E8" s="239"/>
      <c r="F8" s="240"/>
      <c r="G8" s="241">
        <f>SUMIF(AG9:AG12,"&lt;&gt;NOR",G9:G12)</f>
        <v>0</v>
      </c>
      <c r="H8" s="235"/>
      <c r="I8" s="235">
        <f>SUM(I9:I12)</f>
        <v>0</v>
      </c>
      <c r="J8" s="235"/>
      <c r="K8" s="235">
        <f>SUM(K9:K12)</f>
        <v>0</v>
      </c>
      <c r="L8" s="235"/>
      <c r="M8" s="235">
        <f>SUM(M9:M12)</f>
        <v>0</v>
      </c>
      <c r="N8" s="234"/>
      <c r="O8" s="234">
        <f>SUM(O9:O12)</f>
        <v>0.01</v>
      </c>
      <c r="P8" s="234"/>
      <c r="Q8" s="234">
        <f>SUM(Q9:Q12)</f>
        <v>0</v>
      </c>
      <c r="R8" s="235"/>
      <c r="S8" s="235"/>
      <c r="T8" s="235"/>
      <c r="U8" s="235"/>
      <c r="V8" s="235">
        <f>SUM(V9:V12)</f>
        <v>19.16</v>
      </c>
      <c r="W8" s="235"/>
      <c r="X8" s="235"/>
      <c r="Y8" s="235"/>
      <c r="AG8" t="s">
        <v>203</v>
      </c>
    </row>
    <row r="9" spans="1:60" ht="22.5" outlineLevel="1" x14ac:dyDescent="0.2">
      <c r="A9" s="249">
        <v>1</v>
      </c>
      <c r="B9" s="250" t="s">
        <v>1415</v>
      </c>
      <c r="C9" s="258" t="s">
        <v>1416</v>
      </c>
      <c r="D9" s="251" t="s">
        <v>293</v>
      </c>
      <c r="E9" s="252">
        <v>49.5</v>
      </c>
      <c r="F9" s="253"/>
      <c r="G9" s="254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5.0000000000000002E-5</v>
      </c>
      <c r="O9" s="229">
        <f>ROUND(E9*N9,2)</f>
        <v>0</v>
      </c>
      <c r="P9" s="229">
        <v>0</v>
      </c>
      <c r="Q9" s="229">
        <f>ROUND(E9*P9,2)</f>
        <v>0</v>
      </c>
      <c r="R9" s="230"/>
      <c r="S9" s="230" t="s">
        <v>207</v>
      </c>
      <c r="T9" s="230" t="s">
        <v>208</v>
      </c>
      <c r="U9" s="230">
        <v>0.13</v>
      </c>
      <c r="V9" s="230">
        <f>ROUND(E9*U9,2)</f>
        <v>6.44</v>
      </c>
      <c r="W9" s="230"/>
      <c r="X9" s="230" t="s">
        <v>209</v>
      </c>
      <c r="Y9" s="230" t="s">
        <v>210</v>
      </c>
      <c r="Z9" s="210"/>
      <c r="AA9" s="210"/>
      <c r="AB9" s="210"/>
      <c r="AC9" s="210"/>
      <c r="AD9" s="210"/>
      <c r="AE9" s="210"/>
      <c r="AF9" s="210"/>
      <c r="AG9" s="210" t="s">
        <v>211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22.5" outlineLevel="1" x14ac:dyDescent="0.2">
      <c r="A10" s="249">
        <v>2</v>
      </c>
      <c r="B10" s="250" t="s">
        <v>1417</v>
      </c>
      <c r="C10" s="258" t="s">
        <v>1418</v>
      </c>
      <c r="D10" s="251" t="s">
        <v>293</v>
      </c>
      <c r="E10" s="252">
        <v>63.8</v>
      </c>
      <c r="F10" s="253"/>
      <c r="G10" s="254">
        <f>ROUND(E10*F10,2)</f>
        <v>0</v>
      </c>
      <c r="H10" s="231"/>
      <c r="I10" s="230">
        <f>ROUND(E10*H10,2)</f>
        <v>0</v>
      </c>
      <c r="J10" s="231"/>
      <c r="K10" s="230">
        <f>ROUND(E10*J10,2)</f>
        <v>0</v>
      </c>
      <c r="L10" s="230">
        <v>21</v>
      </c>
      <c r="M10" s="230">
        <f>G10*(1+L10/100)</f>
        <v>0</v>
      </c>
      <c r="N10" s="229">
        <v>8.0000000000000007E-5</v>
      </c>
      <c r="O10" s="229">
        <f>ROUND(E10*N10,2)</f>
        <v>0.01</v>
      </c>
      <c r="P10" s="229">
        <v>0</v>
      </c>
      <c r="Q10" s="229">
        <f>ROUND(E10*P10,2)</f>
        <v>0</v>
      </c>
      <c r="R10" s="230"/>
      <c r="S10" s="230" t="s">
        <v>207</v>
      </c>
      <c r="T10" s="230" t="s">
        <v>208</v>
      </c>
      <c r="U10" s="230">
        <v>0.129</v>
      </c>
      <c r="V10" s="230">
        <f>ROUND(E10*U10,2)</f>
        <v>8.23</v>
      </c>
      <c r="W10" s="230"/>
      <c r="X10" s="230" t="s">
        <v>209</v>
      </c>
      <c r="Y10" s="230" t="s">
        <v>210</v>
      </c>
      <c r="Z10" s="210"/>
      <c r="AA10" s="210"/>
      <c r="AB10" s="210"/>
      <c r="AC10" s="210"/>
      <c r="AD10" s="210"/>
      <c r="AE10" s="210"/>
      <c r="AF10" s="210"/>
      <c r="AG10" s="210" t="s">
        <v>211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ht="22.5" outlineLevel="1" x14ac:dyDescent="0.2">
      <c r="A11" s="249">
        <v>3</v>
      </c>
      <c r="B11" s="250" t="s">
        <v>1419</v>
      </c>
      <c r="C11" s="258" t="s">
        <v>1420</v>
      </c>
      <c r="D11" s="251" t="s">
        <v>293</v>
      </c>
      <c r="E11" s="252">
        <v>31.9</v>
      </c>
      <c r="F11" s="253"/>
      <c r="G11" s="254">
        <f>ROUND(E11*F11,2)</f>
        <v>0</v>
      </c>
      <c r="H11" s="231"/>
      <c r="I11" s="230">
        <f>ROUND(E11*H11,2)</f>
        <v>0</v>
      </c>
      <c r="J11" s="231"/>
      <c r="K11" s="230">
        <f>ROUND(E11*J11,2)</f>
        <v>0</v>
      </c>
      <c r="L11" s="230">
        <v>21</v>
      </c>
      <c r="M11" s="230">
        <f>G11*(1+L11/100)</f>
        <v>0</v>
      </c>
      <c r="N11" s="229">
        <v>8.0000000000000007E-5</v>
      </c>
      <c r="O11" s="229">
        <f>ROUND(E11*N11,2)</f>
        <v>0</v>
      </c>
      <c r="P11" s="229">
        <v>0</v>
      </c>
      <c r="Q11" s="229">
        <f>ROUND(E11*P11,2)</f>
        <v>0</v>
      </c>
      <c r="R11" s="230"/>
      <c r="S11" s="230" t="s">
        <v>207</v>
      </c>
      <c r="T11" s="230" t="s">
        <v>208</v>
      </c>
      <c r="U11" s="230">
        <v>0.14000000000000001</v>
      </c>
      <c r="V11" s="230">
        <f>ROUND(E11*U11,2)</f>
        <v>4.47</v>
      </c>
      <c r="W11" s="230"/>
      <c r="X11" s="230" t="s">
        <v>209</v>
      </c>
      <c r="Y11" s="230" t="s">
        <v>210</v>
      </c>
      <c r="Z11" s="210"/>
      <c r="AA11" s="210"/>
      <c r="AB11" s="210"/>
      <c r="AC11" s="210"/>
      <c r="AD11" s="210"/>
      <c r="AE11" s="210"/>
      <c r="AF11" s="210"/>
      <c r="AG11" s="210" t="s">
        <v>211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49">
        <v>4</v>
      </c>
      <c r="B12" s="250" t="s">
        <v>918</v>
      </c>
      <c r="C12" s="258" t="s">
        <v>919</v>
      </c>
      <c r="D12" s="251" t="s">
        <v>337</v>
      </c>
      <c r="E12" s="252">
        <v>1.013E-2</v>
      </c>
      <c r="F12" s="253"/>
      <c r="G12" s="254">
        <f>ROUND(E12*F12,2)</f>
        <v>0</v>
      </c>
      <c r="H12" s="231"/>
      <c r="I12" s="230">
        <f>ROUND(E12*H12,2)</f>
        <v>0</v>
      </c>
      <c r="J12" s="231"/>
      <c r="K12" s="230">
        <f>ROUND(E12*J12,2)</f>
        <v>0</v>
      </c>
      <c r="L12" s="230">
        <v>21</v>
      </c>
      <c r="M12" s="230">
        <f>G12*(1+L12/100)</f>
        <v>0</v>
      </c>
      <c r="N12" s="229">
        <v>0</v>
      </c>
      <c r="O12" s="229">
        <f>ROUND(E12*N12,2)</f>
        <v>0</v>
      </c>
      <c r="P12" s="229">
        <v>0</v>
      </c>
      <c r="Q12" s="229">
        <f>ROUND(E12*P12,2)</f>
        <v>0</v>
      </c>
      <c r="R12" s="230"/>
      <c r="S12" s="230" t="s">
        <v>207</v>
      </c>
      <c r="T12" s="230" t="s">
        <v>208</v>
      </c>
      <c r="U12" s="230">
        <v>1.831</v>
      </c>
      <c r="V12" s="230">
        <f>ROUND(E12*U12,2)</f>
        <v>0.02</v>
      </c>
      <c r="W12" s="230"/>
      <c r="X12" s="230" t="s">
        <v>787</v>
      </c>
      <c r="Y12" s="230" t="s">
        <v>210</v>
      </c>
      <c r="Z12" s="210"/>
      <c r="AA12" s="210"/>
      <c r="AB12" s="210"/>
      <c r="AC12" s="210"/>
      <c r="AD12" s="210"/>
      <c r="AE12" s="210"/>
      <c r="AF12" s="210"/>
      <c r="AG12" s="210" t="s">
        <v>788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x14ac:dyDescent="0.2">
      <c r="A13" s="236" t="s">
        <v>202</v>
      </c>
      <c r="B13" s="237" t="s">
        <v>131</v>
      </c>
      <c r="C13" s="255" t="s">
        <v>132</v>
      </c>
      <c r="D13" s="238"/>
      <c r="E13" s="239"/>
      <c r="F13" s="240"/>
      <c r="G13" s="241">
        <f>SUMIF(AG14:AG27,"&lt;&gt;NOR",G14:G27)</f>
        <v>0</v>
      </c>
      <c r="H13" s="235"/>
      <c r="I13" s="235">
        <f>SUM(I14:I27)</f>
        <v>0</v>
      </c>
      <c r="J13" s="235"/>
      <c r="K13" s="235">
        <f>SUM(K14:K27)</f>
        <v>0</v>
      </c>
      <c r="L13" s="235"/>
      <c r="M13" s="235">
        <f>SUM(M14:M27)</f>
        <v>0</v>
      </c>
      <c r="N13" s="234"/>
      <c r="O13" s="234">
        <f>SUM(O14:O27)</f>
        <v>0</v>
      </c>
      <c r="P13" s="234"/>
      <c r="Q13" s="234">
        <f>SUM(Q14:Q27)</f>
        <v>0</v>
      </c>
      <c r="R13" s="235"/>
      <c r="S13" s="235"/>
      <c r="T13" s="235"/>
      <c r="U13" s="235"/>
      <c r="V13" s="235">
        <f>SUM(V14:V27)</f>
        <v>7.02</v>
      </c>
      <c r="W13" s="235"/>
      <c r="X13" s="235"/>
      <c r="Y13" s="235"/>
      <c r="AG13" t="s">
        <v>203</v>
      </c>
    </row>
    <row r="14" spans="1:60" outlineLevel="1" x14ac:dyDescent="0.2">
      <c r="A14" s="249">
        <v>5</v>
      </c>
      <c r="B14" s="250" t="s">
        <v>1421</v>
      </c>
      <c r="C14" s="258" t="s">
        <v>1422</v>
      </c>
      <c r="D14" s="251" t="s">
        <v>260</v>
      </c>
      <c r="E14" s="252">
        <v>3</v>
      </c>
      <c r="F14" s="253"/>
      <c r="G14" s="254">
        <f>ROUND(E14*F14,2)</f>
        <v>0</v>
      </c>
      <c r="H14" s="231"/>
      <c r="I14" s="230">
        <f>ROUND(E14*H14,2)</f>
        <v>0</v>
      </c>
      <c r="J14" s="231"/>
      <c r="K14" s="230">
        <f>ROUND(E14*J14,2)</f>
        <v>0</v>
      </c>
      <c r="L14" s="230">
        <v>21</v>
      </c>
      <c r="M14" s="230">
        <f>G14*(1+L14/100)</f>
        <v>0</v>
      </c>
      <c r="N14" s="229">
        <v>1.0399999999999999E-3</v>
      </c>
      <c r="O14" s="229">
        <f>ROUND(E14*N14,2)</f>
        <v>0</v>
      </c>
      <c r="P14" s="229">
        <v>0</v>
      </c>
      <c r="Q14" s="229">
        <f>ROUND(E14*P14,2)</f>
        <v>0</v>
      </c>
      <c r="R14" s="230"/>
      <c r="S14" s="230" t="s">
        <v>207</v>
      </c>
      <c r="T14" s="230" t="s">
        <v>208</v>
      </c>
      <c r="U14" s="230">
        <v>0.35099999999999998</v>
      </c>
      <c r="V14" s="230">
        <f>ROUND(E14*U14,2)</f>
        <v>1.05</v>
      </c>
      <c r="W14" s="230"/>
      <c r="X14" s="230" t="s">
        <v>209</v>
      </c>
      <c r="Y14" s="230" t="s">
        <v>210</v>
      </c>
      <c r="Z14" s="210"/>
      <c r="AA14" s="210"/>
      <c r="AB14" s="210"/>
      <c r="AC14" s="210"/>
      <c r="AD14" s="210"/>
      <c r="AE14" s="210"/>
      <c r="AF14" s="210"/>
      <c r="AG14" s="210" t="s">
        <v>211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9">
        <v>6</v>
      </c>
      <c r="B15" s="250" t="s">
        <v>1328</v>
      </c>
      <c r="C15" s="258" t="s">
        <v>1423</v>
      </c>
      <c r="D15" s="251" t="s">
        <v>260</v>
      </c>
      <c r="E15" s="252">
        <v>4</v>
      </c>
      <c r="F15" s="253"/>
      <c r="G15" s="254">
        <f>ROUND(E15*F15,2)</f>
        <v>0</v>
      </c>
      <c r="H15" s="231"/>
      <c r="I15" s="230">
        <f>ROUND(E15*H15,2)</f>
        <v>0</v>
      </c>
      <c r="J15" s="231"/>
      <c r="K15" s="230">
        <f>ROUND(E15*J15,2)</f>
        <v>0</v>
      </c>
      <c r="L15" s="230">
        <v>21</v>
      </c>
      <c r="M15" s="230">
        <f>G15*(1+L15/100)</f>
        <v>0</v>
      </c>
      <c r="N15" s="229">
        <v>6.8000000000000005E-4</v>
      </c>
      <c r="O15" s="229">
        <f>ROUND(E15*N15,2)</f>
        <v>0</v>
      </c>
      <c r="P15" s="229">
        <v>0</v>
      </c>
      <c r="Q15" s="229">
        <f>ROUND(E15*P15,2)</f>
        <v>0</v>
      </c>
      <c r="R15" s="230"/>
      <c r="S15" s="230" t="s">
        <v>207</v>
      </c>
      <c r="T15" s="230" t="s">
        <v>208</v>
      </c>
      <c r="U15" s="230">
        <v>0.26900000000000002</v>
      </c>
      <c r="V15" s="230">
        <f>ROUND(E15*U15,2)</f>
        <v>1.08</v>
      </c>
      <c r="W15" s="230"/>
      <c r="X15" s="230" t="s">
        <v>209</v>
      </c>
      <c r="Y15" s="230" t="s">
        <v>210</v>
      </c>
      <c r="Z15" s="210"/>
      <c r="AA15" s="210"/>
      <c r="AB15" s="210"/>
      <c r="AC15" s="210"/>
      <c r="AD15" s="210"/>
      <c r="AE15" s="210"/>
      <c r="AF15" s="210"/>
      <c r="AG15" s="210" t="s">
        <v>211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49">
        <v>7</v>
      </c>
      <c r="B16" s="250" t="s">
        <v>1424</v>
      </c>
      <c r="C16" s="258" t="s">
        <v>1425</v>
      </c>
      <c r="D16" s="251" t="s">
        <v>260</v>
      </c>
      <c r="E16" s="252">
        <v>9</v>
      </c>
      <c r="F16" s="253"/>
      <c r="G16" s="254">
        <f>ROUND(E16*F16,2)</f>
        <v>0</v>
      </c>
      <c r="H16" s="231"/>
      <c r="I16" s="230">
        <f>ROUND(E16*H16,2)</f>
        <v>0</v>
      </c>
      <c r="J16" s="231"/>
      <c r="K16" s="230">
        <f>ROUND(E16*J16,2)</f>
        <v>0</v>
      </c>
      <c r="L16" s="230">
        <v>21</v>
      </c>
      <c r="M16" s="230">
        <f>G16*(1+L16/100)</f>
        <v>0</v>
      </c>
      <c r="N16" s="229">
        <v>4.8000000000000001E-4</v>
      </c>
      <c r="O16" s="229">
        <f>ROUND(E16*N16,2)</f>
        <v>0</v>
      </c>
      <c r="P16" s="229">
        <v>0</v>
      </c>
      <c r="Q16" s="229">
        <f>ROUND(E16*P16,2)</f>
        <v>0</v>
      </c>
      <c r="R16" s="230"/>
      <c r="S16" s="230" t="s">
        <v>207</v>
      </c>
      <c r="T16" s="230" t="s">
        <v>208</v>
      </c>
      <c r="U16" s="230">
        <v>0.22700000000000001</v>
      </c>
      <c r="V16" s="230">
        <f>ROUND(E16*U16,2)</f>
        <v>2.04</v>
      </c>
      <c r="W16" s="230"/>
      <c r="X16" s="230" t="s">
        <v>209</v>
      </c>
      <c r="Y16" s="230" t="s">
        <v>210</v>
      </c>
      <c r="Z16" s="210"/>
      <c r="AA16" s="210"/>
      <c r="AB16" s="210"/>
      <c r="AC16" s="210"/>
      <c r="AD16" s="210"/>
      <c r="AE16" s="210"/>
      <c r="AF16" s="210"/>
      <c r="AG16" s="210" t="s">
        <v>211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49">
        <v>8</v>
      </c>
      <c r="B17" s="250" t="s">
        <v>1426</v>
      </c>
      <c r="C17" s="258" t="s">
        <v>1427</v>
      </c>
      <c r="D17" s="251" t="s">
        <v>260</v>
      </c>
      <c r="E17" s="252">
        <v>2</v>
      </c>
      <c r="F17" s="253"/>
      <c r="G17" s="254">
        <f>ROUND(E17*F17,2)</f>
        <v>0</v>
      </c>
      <c r="H17" s="231"/>
      <c r="I17" s="230">
        <f>ROUND(E17*H17,2)</f>
        <v>0</v>
      </c>
      <c r="J17" s="231"/>
      <c r="K17" s="230">
        <f>ROUND(E17*J17,2)</f>
        <v>0</v>
      </c>
      <c r="L17" s="230">
        <v>21</v>
      </c>
      <c r="M17" s="230">
        <f>G17*(1+L17/100)</f>
        <v>0</v>
      </c>
      <c r="N17" s="229">
        <v>3.1E-4</v>
      </c>
      <c r="O17" s="229">
        <f>ROUND(E17*N17,2)</f>
        <v>0</v>
      </c>
      <c r="P17" s="229">
        <v>0</v>
      </c>
      <c r="Q17" s="229">
        <f>ROUND(E17*P17,2)</f>
        <v>0</v>
      </c>
      <c r="R17" s="230"/>
      <c r="S17" s="230" t="s">
        <v>207</v>
      </c>
      <c r="T17" s="230" t="s">
        <v>208</v>
      </c>
      <c r="U17" s="230">
        <v>0.21</v>
      </c>
      <c r="V17" s="230">
        <f>ROUND(E17*U17,2)</f>
        <v>0.42</v>
      </c>
      <c r="W17" s="230"/>
      <c r="X17" s="230" t="s">
        <v>209</v>
      </c>
      <c r="Y17" s="230" t="s">
        <v>210</v>
      </c>
      <c r="Z17" s="210"/>
      <c r="AA17" s="210"/>
      <c r="AB17" s="210"/>
      <c r="AC17" s="210"/>
      <c r="AD17" s="210"/>
      <c r="AE17" s="210"/>
      <c r="AF17" s="210"/>
      <c r="AG17" s="210" t="s">
        <v>211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49">
        <v>9</v>
      </c>
      <c r="B18" s="250" t="s">
        <v>1428</v>
      </c>
      <c r="C18" s="258" t="s">
        <v>1429</v>
      </c>
      <c r="D18" s="251" t="s">
        <v>260</v>
      </c>
      <c r="E18" s="252">
        <v>1</v>
      </c>
      <c r="F18" s="253"/>
      <c r="G18" s="254">
        <f>ROUND(E18*F18,2)</f>
        <v>0</v>
      </c>
      <c r="H18" s="231"/>
      <c r="I18" s="230">
        <f>ROUND(E18*H18,2)</f>
        <v>0</v>
      </c>
      <c r="J18" s="231"/>
      <c r="K18" s="230">
        <f>ROUND(E18*J18,2)</f>
        <v>0</v>
      </c>
      <c r="L18" s="230">
        <v>21</v>
      </c>
      <c r="M18" s="230">
        <f>G18*(1+L18/100)</f>
        <v>0</v>
      </c>
      <c r="N18" s="229">
        <v>5.5000000000000003E-4</v>
      </c>
      <c r="O18" s="229">
        <f>ROUND(E18*N18,2)</f>
        <v>0</v>
      </c>
      <c r="P18" s="229">
        <v>0</v>
      </c>
      <c r="Q18" s="229">
        <f>ROUND(E18*P18,2)</f>
        <v>0</v>
      </c>
      <c r="R18" s="230"/>
      <c r="S18" s="230" t="s">
        <v>207</v>
      </c>
      <c r="T18" s="230" t="s">
        <v>208</v>
      </c>
      <c r="U18" s="230">
        <v>0.26900000000000002</v>
      </c>
      <c r="V18" s="230">
        <f>ROUND(E18*U18,2)</f>
        <v>0.27</v>
      </c>
      <c r="W18" s="230"/>
      <c r="X18" s="230" t="s">
        <v>209</v>
      </c>
      <c r="Y18" s="230" t="s">
        <v>210</v>
      </c>
      <c r="Z18" s="210"/>
      <c r="AA18" s="210"/>
      <c r="AB18" s="210"/>
      <c r="AC18" s="210"/>
      <c r="AD18" s="210"/>
      <c r="AE18" s="210"/>
      <c r="AF18" s="210"/>
      <c r="AG18" s="210" t="s">
        <v>211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9">
        <v>10</v>
      </c>
      <c r="B19" s="250" t="s">
        <v>1430</v>
      </c>
      <c r="C19" s="258" t="s">
        <v>1431</v>
      </c>
      <c r="D19" s="251" t="s">
        <v>260</v>
      </c>
      <c r="E19" s="252">
        <v>1</v>
      </c>
      <c r="F19" s="253"/>
      <c r="G19" s="254">
        <f>ROUND(E19*F19,2)</f>
        <v>0</v>
      </c>
      <c r="H19" s="231"/>
      <c r="I19" s="230">
        <f>ROUND(E19*H19,2)</f>
        <v>0</v>
      </c>
      <c r="J19" s="231"/>
      <c r="K19" s="230">
        <f>ROUND(E19*J19,2)</f>
        <v>0</v>
      </c>
      <c r="L19" s="230">
        <v>21</v>
      </c>
      <c r="M19" s="230">
        <f>G19*(1+L19/100)</f>
        <v>0</v>
      </c>
      <c r="N19" s="229">
        <v>3.4000000000000002E-4</v>
      </c>
      <c r="O19" s="229">
        <f>ROUND(E19*N19,2)</f>
        <v>0</v>
      </c>
      <c r="P19" s="229">
        <v>0</v>
      </c>
      <c r="Q19" s="229">
        <f>ROUND(E19*P19,2)</f>
        <v>0</v>
      </c>
      <c r="R19" s="230"/>
      <c r="S19" s="230" t="s">
        <v>207</v>
      </c>
      <c r="T19" s="230" t="s">
        <v>208</v>
      </c>
      <c r="U19" s="230">
        <v>0.22700000000000001</v>
      </c>
      <c r="V19" s="230">
        <f>ROUND(E19*U19,2)</f>
        <v>0.23</v>
      </c>
      <c r="W19" s="230"/>
      <c r="X19" s="230" t="s">
        <v>209</v>
      </c>
      <c r="Y19" s="230" t="s">
        <v>210</v>
      </c>
      <c r="Z19" s="210"/>
      <c r="AA19" s="210"/>
      <c r="AB19" s="210"/>
      <c r="AC19" s="210"/>
      <c r="AD19" s="210"/>
      <c r="AE19" s="210"/>
      <c r="AF19" s="210"/>
      <c r="AG19" s="210" t="s">
        <v>211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49">
        <v>11</v>
      </c>
      <c r="B20" s="250" t="s">
        <v>1432</v>
      </c>
      <c r="C20" s="258" t="s">
        <v>1433</v>
      </c>
      <c r="D20" s="251" t="s">
        <v>260</v>
      </c>
      <c r="E20" s="252">
        <v>1</v>
      </c>
      <c r="F20" s="253"/>
      <c r="G20" s="254">
        <f>ROUND(E20*F20,2)</f>
        <v>0</v>
      </c>
      <c r="H20" s="231"/>
      <c r="I20" s="230">
        <f>ROUND(E20*H20,2)</f>
        <v>0</v>
      </c>
      <c r="J20" s="231"/>
      <c r="K20" s="230">
        <f>ROUND(E20*J20,2)</f>
        <v>0</v>
      </c>
      <c r="L20" s="230">
        <v>21</v>
      </c>
      <c r="M20" s="230">
        <f>G20*(1+L20/100)</f>
        <v>0</v>
      </c>
      <c r="N20" s="229">
        <v>8.0000000000000004E-4</v>
      </c>
      <c r="O20" s="229">
        <f>ROUND(E20*N20,2)</f>
        <v>0</v>
      </c>
      <c r="P20" s="229">
        <v>0</v>
      </c>
      <c r="Q20" s="229">
        <f>ROUND(E20*P20,2)</f>
        <v>0</v>
      </c>
      <c r="R20" s="230"/>
      <c r="S20" s="230" t="s">
        <v>207</v>
      </c>
      <c r="T20" s="230" t="s">
        <v>208</v>
      </c>
      <c r="U20" s="230">
        <v>0.35099999999999998</v>
      </c>
      <c r="V20" s="230">
        <f>ROUND(E20*U20,2)</f>
        <v>0.35</v>
      </c>
      <c r="W20" s="230"/>
      <c r="X20" s="230" t="s">
        <v>209</v>
      </c>
      <c r="Y20" s="230" t="s">
        <v>210</v>
      </c>
      <c r="Z20" s="210"/>
      <c r="AA20" s="210"/>
      <c r="AB20" s="210"/>
      <c r="AC20" s="210"/>
      <c r="AD20" s="210"/>
      <c r="AE20" s="210"/>
      <c r="AF20" s="210"/>
      <c r="AG20" s="210" t="s">
        <v>211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49">
        <v>12</v>
      </c>
      <c r="B21" s="250" t="s">
        <v>1324</v>
      </c>
      <c r="C21" s="258" t="s">
        <v>1325</v>
      </c>
      <c r="D21" s="251" t="s">
        <v>260</v>
      </c>
      <c r="E21" s="252">
        <v>1</v>
      </c>
      <c r="F21" s="253"/>
      <c r="G21" s="254">
        <f>ROUND(E21*F21,2)</f>
        <v>0</v>
      </c>
      <c r="H21" s="231"/>
      <c r="I21" s="230">
        <f>ROUND(E21*H21,2)</f>
        <v>0</v>
      </c>
      <c r="J21" s="231"/>
      <c r="K21" s="230">
        <f>ROUND(E21*J21,2)</f>
        <v>0</v>
      </c>
      <c r="L21" s="230">
        <v>21</v>
      </c>
      <c r="M21" s="230">
        <f>G21*(1+L21/100)</f>
        <v>0</v>
      </c>
      <c r="N21" s="229">
        <v>5.9999999999999995E-4</v>
      </c>
      <c r="O21" s="229">
        <f>ROUND(E21*N21,2)</f>
        <v>0</v>
      </c>
      <c r="P21" s="229">
        <v>0</v>
      </c>
      <c r="Q21" s="229">
        <f>ROUND(E21*P21,2)</f>
        <v>0</v>
      </c>
      <c r="R21" s="230"/>
      <c r="S21" s="230" t="s">
        <v>207</v>
      </c>
      <c r="T21" s="230" t="s">
        <v>208</v>
      </c>
      <c r="U21" s="230">
        <v>0.26900000000000002</v>
      </c>
      <c r="V21" s="230">
        <f>ROUND(E21*U21,2)</f>
        <v>0.27</v>
      </c>
      <c r="W21" s="230"/>
      <c r="X21" s="230" t="s">
        <v>209</v>
      </c>
      <c r="Y21" s="230" t="s">
        <v>210</v>
      </c>
      <c r="Z21" s="210"/>
      <c r="AA21" s="210"/>
      <c r="AB21" s="210"/>
      <c r="AC21" s="210"/>
      <c r="AD21" s="210"/>
      <c r="AE21" s="210"/>
      <c r="AF21" s="210"/>
      <c r="AG21" s="210" t="s">
        <v>211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49">
        <v>13</v>
      </c>
      <c r="B22" s="250" t="s">
        <v>1434</v>
      </c>
      <c r="C22" s="258" t="s">
        <v>1435</v>
      </c>
      <c r="D22" s="251" t="s">
        <v>260</v>
      </c>
      <c r="E22" s="252">
        <v>1</v>
      </c>
      <c r="F22" s="253"/>
      <c r="G22" s="254">
        <f>ROUND(E22*F22,2)</f>
        <v>0</v>
      </c>
      <c r="H22" s="231"/>
      <c r="I22" s="230">
        <f>ROUND(E22*H22,2)</f>
        <v>0</v>
      </c>
      <c r="J22" s="231"/>
      <c r="K22" s="230">
        <f>ROUND(E22*J22,2)</f>
        <v>0</v>
      </c>
      <c r="L22" s="230">
        <v>21</v>
      </c>
      <c r="M22" s="230">
        <f>G22*(1+L22/100)</f>
        <v>0</v>
      </c>
      <c r="N22" s="229">
        <v>5.0000000000000001E-4</v>
      </c>
      <c r="O22" s="229">
        <f>ROUND(E22*N22,2)</f>
        <v>0</v>
      </c>
      <c r="P22" s="229">
        <v>0</v>
      </c>
      <c r="Q22" s="229">
        <f>ROUND(E22*P22,2)</f>
        <v>0</v>
      </c>
      <c r="R22" s="230"/>
      <c r="S22" s="230" t="s">
        <v>207</v>
      </c>
      <c r="T22" s="230" t="s">
        <v>208</v>
      </c>
      <c r="U22" s="230">
        <v>0.22700000000000001</v>
      </c>
      <c r="V22" s="230">
        <f>ROUND(E22*U22,2)</f>
        <v>0.23</v>
      </c>
      <c r="W22" s="230"/>
      <c r="X22" s="230" t="s">
        <v>209</v>
      </c>
      <c r="Y22" s="230" t="s">
        <v>210</v>
      </c>
      <c r="Z22" s="210"/>
      <c r="AA22" s="210"/>
      <c r="AB22" s="210"/>
      <c r="AC22" s="210"/>
      <c r="AD22" s="210"/>
      <c r="AE22" s="210"/>
      <c r="AF22" s="210"/>
      <c r="AG22" s="210" t="s">
        <v>211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49">
        <v>14</v>
      </c>
      <c r="B23" s="250" t="s">
        <v>1436</v>
      </c>
      <c r="C23" s="258" t="s">
        <v>1437</v>
      </c>
      <c r="D23" s="251" t="s">
        <v>260</v>
      </c>
      <c r="E23" s="252">
        <v>10</v>
      </c>
      <c r="F23" s="253"/>
      <c r="G23" s="254">
        <f>ROUND(E23*F23,2)</f>
        <v>0</v>
      </c>
      <c r="H23" s="231"/>
      <c r="I23" s="230">
        <f>ROUND(E23*H23,2)</f>
        <v>0</v>
      </c>
      <c r="J23" s="231"/>
      <c r="K23" s="230">
        <f>ROUND(E23*J23,2)</f>
        <v>0</v>
      </c>
      <c r="L23" s="230">
        <v>21</v>
      </c>
      <c r="M23" s="230">
        <f>G23*(1+L23/100)</f>
        <v>0</v>
      </c>
      <c r="N23" s="229">
        <v>1.2999999999999999E-4</v>
      </c>
      <c r="O23" s="229">
        <f>ROUND(E23*N23,2)</f>
        <v>0</v>
      </c>
      <c r="P23" s="229">
        <v>0</v>
      </c>
      <c r="Q23" s="229">
        <f>ROUND(E23*P23,2)</f>
        <v>0</v>
      </c>
      <c r="R23" s="230"/>
      <c r="S23" s="230" t="s">
        <v>207</v>
      </c>
      <c r="T23" s="230" t="s">
        <v>208</v>
      </c>
      <c r="U23" s="230">
        <v>8.3000000000000004E-2</v>
      </c>
      <c r="V23" s="230">
        <f>ROUND(E23*U23,2)</f>
        <v>0.83</v>
      </c>
      <c r="W23" s="230"/>
      <c r="X23" s="230" t="s">
        <v>209</v>
      </c>
      <c r="Y23" s="230" t="s">
        <v>210</v>
      </c>
      <c r="Z23" s="210"/>
      <c r="AA23" s="210"/>
      <c r="AB23" s="210"/>
      <c r="AC23" s="210"/>
      <c r="AD23" s="210"/>
      <c r="AE23" s="210"/>
      <c r="AF23" s="210"/>
      <c r="AG23" s="210" t="s">
        <v>211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49">
        <v>15</v>
      </c>
      <c r="B24" s="250" t="s">
        <v>1438</v>
      </c>
      <c r="C24" s="258" t="s">
        <v>1439</v>
      </c>
      <c r="D24" s="251" t="s">
        <v>260</v>
      </c>
      <c r="E24" s="252">
        <v>1</v>
      </c>
      <c r="F24" s="253"/>
      <c r="G24" s="254">
        <f>ROUND(E24*F24,2)</f>
        <v>0</v>
      </c>
      <c r="H24" s="231"/>
      <c r="I24" s="230">
        <f>ROUND(E24*H24,2)</f>
        <v>0</v>
      </c>
      <c r="J24" s="231"/>
      <c r="K24" s="230">
        <f>ROUND(E24*J24,2)</f>
        <v>0</v>
      </c>
      <c r="L24" s="230">
        <v>21</v>
      </c>
      <c r="M24" s="230">
        <f>G24*(1+L24/100)</f>
        <v>0</v>
      </c>
      <c r="N24" s="229">
        <v>6.9999999999999999E-4</v>
      </c>
      <c r="O24" s="229">
        <f>ROUND(E24*N24,2)</f>
        <v>0</v>
      </c>
      <c r="P24" s="229">
        <v>0</v>
      </c>
      <c r="Q24" s="229">
        <f>ROUND(E24*P24,2)</f>
        <v>0</v>
      </c>
      <c r="R24" s="230" t="s">
        <v>415</v>
      </c>
      <c r="S24" s="230" t="s">
        <v>207</v>
      </c>
      <c r="T24" s="230" t="s">
        <v>208</v>
      </c>
      <c r="U24" s="230">
        <v>0</v>
      </c>
      <c r="V24" s="230">
        <f>ROUND(E24*U24,2)</f>
        <v>0</v>
      </c>
      <c r="W24" s="230"/>
      <c r="X24" s="230" t="s">
        <v>416</v>
      </c>
      <c r="Y24" s="230" t="s">
        <v>210</v>
      </c>
      <c r="Z24" s="210"/>
      <c r="AA24" s="210"/>
      <c r="AB24" s="210"/>
      <c r="AC24" s="210"/>
      <c r="AD24" s="210"/>
      <c r="AE24" s="210"/>
      <c r="AF24" s="210"/>
      <c r="AG24" s="210" t="s">
        <v>417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49">
        <v>16</v>
      </c>
      <c r="B25" s="250" t="s">
        <v>1440</v>
      </c>
      <c r="C25" s="258" t="s">
        <v>1441</v>
      </c>
      <c r="D25" s="251" t="s">
        <v>260</v>
      </c>
      <c r="E25" s="252">
        <v>1</v>
      </c>
      <c r="F25" s="253"/>
      <c r="G25" s="254">
        <f>ROUND(E25*F25,2)</f>
        <v>0</v>
      </c>
      <c r="H25" s="231"/>
      <c r="I25" s="230">
        <f>ROUND(E25*H25,2)</f>
        <v>0</v>
      </c>
      <c r="J25" s="231"/>
      <c r="K25" s="230">
        <f>ROUND(E25*J25,2)</f>
        <v>0</v>
      </c>
      <c r="L25" s="230">
        <v>21</v>
      </c>
      <c r="M25" s="230">
        <f>G25*(1+L25/100)</f>
        <v>0</v>
      </c>
      <c r="N25" s="229">
        <v>1E-3</v>
      </c>
      <c r="O25" s="229">
        <f>ROUND(E25*N25,2)</f>
        <v>0</v>
      </c>
      <c r="P25" s="229">
        <v>0</v>
      </c>
      <c r="Q25" s="229">
        <f>ROUND(E25*P25,2)</f>
        <v>0</v>
      </c>
      <c r="R25" s="230"/>
      <c r="S25" s="230" t="s">
        <v>207</v>
      </c>
      <c r="T25" s="230" t="s">
        <v>208</v>
      </c>
      <c r="U25" s="230">
        <v>0.22700000000000001</v>
      </c>
      <c r="V25" s="230">
        <f>ROUND(E25*U25,2)</f>
        <v>0.23</v>
      </c>
      <c r="W25" s="230"/>
      <c r="X25" s="230" t="s">
        <v>209</v>
      </c>
      <c r="Y25" s="230" t="s">
        <v>210</v>
      </c>
      <c r="Z25" s="210"/>
      <c r="AA25" s="210"/>
      <c r="AB25" s="210"/>
      <c r="AC25" s="210"/>
      <c r="AD25" s="210"/>
      <c r="AE25" s="210"/>
      <c r="AF25" s="210"/>
      <c r="AG25" s="210" t="s">
        <v>211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49">
        <v>17</v>
      </c>
      <c r="B26" s="250" t="s">
        <v>1442</v>
      </c>
      <c r="C26" s="258" t="s">
        <v>1443</v>
      </c>
      <c r="D26" s="251" t="s">
        <v>260</v>
      </c>
      <c r="E26" s="252">
        <v>1</v>
      </c>
      <c r="F26" s="253"/>
      <c r="G26" s="254">
        <f>ROUND(E26*F26,2)</f>
        <v>0</v>
      </c>
      <c r="H26" s="231"/>
      <c r="I26" s="230">
        <f>ROUND(E26*H26,2)</f>
        <v>0</v>
      </c>
      <c r="J26" s="231"/>
      <c r="K26" s="230">
        <f>ROUND(E26*J26,2)</f>
        <v>0</v>
      </c>
      <c r="L26" s="230">
        <v>21</v>
      </c>
      <c r="M26" s="230">
        <f>G26*(1+L26/100)</f>
        <v>0</v>
      </c>
      <c r="N26" s="229">
        <v>1.0300000000000001E-3</v>
      </c>
      <c r="O26" s="229">
        <f>ROUND(E26*N26,2)</f>
        <v>0</v>
      </c>
      <c r="P26" s="229">
        <v>0</v>
      </c>
      <c r="Q26" s="229">
        <f>ROUND(E26*P26,2)</f>
        <v>0</v>
      </c>
      <c r="R26" s="230"/>
      <c r="S26" s="230" t="s">
        <v>511</v>
      </c>
      <c r="T26" s="230" t="s">
        <v>512</v>
      </c>
      <c r="U26" s="230">
        <v>0</v>
      </c>
      <c r="V26" s="230">
        <f>ROUND(E26*U26,2)</f>
        <v>0</v>
      </c>
      <c r="W26" s="230"/>
      <c r="X26" s="230" t="s">
        <v>416</v>
      </c>
      <c r="Y26" s="230" t="s">
        <v>210</v>
      </c>
      <c r="Z26" s="210"/>
      <c r="AA26" s="210"/>
      <c r="AB26" s="210"/>
      <c r="AC26" s="210"/>
      <c r="AD26" s="210"/>
      <c r="AE26" s="210"/>
      <c r="AF26" s="210"/>
      <c r="AG26" s="210" t="s">
        <v>417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49">
        <v>18</v>
      </c>
      <c r="B27" s="250" t="s">
        <v>1444</v>
      </c>
      <c r="C27" s="258" t="s">
        <v>1445</v>
      </c>
      <c r="D27" s="251" t="s">
        <v>337</v>
      </c>
      <c r="E27" s="252">
        <v>1.7600000000000001E-2</v>
      </c>
      <c r="F27" s="253"/>
      <c r="G27" s="254">
        <f>ROUND(E27*F27,2)</f>
        <v>0</v>
      </c>
      <c r="H27" s="231"/>
      <c r="I27" s="230">
        <f>ROUND(E27*H27,2)</f>
        <v>0</v>
      </c>
      <c r="J27" s="231"/>
      <c r="K27" s="230">
        <f>ROUND(E27*J27,2)</f>
        <v>0</v>
      </c>
      <c r="L27" s="230">
        <v>21</v>
      </c>
      <c r="M27" s="230">
        <f>G27*(1+L27/100)</f>
        <v>0</v>
      </c>
      <c r="N27" s="229">
        <v>0</v>
      </c>
      <c r="O27" s="229">
        <f>ROUND(E27*N27,2)</f>
        <v>0</v>
      </c>
      <c r="P27" s="229">
        <v>0</v>
      </c>
      <c r="Q27" s="229">
        <f>ROUND(E27*P27,2)</f>
        <v>0</v>
      </c>
      <c r="R27" s="230"/>
      <c r="S27" s="230" t="s">
        <v>207</v>
      </c>
      <c r="T27" s="230" t="s">
        <v>208</v>
      </c>
      <c r="U27" s="230">
        <v>1.3740000000000001</v>
      </c>
      <c r="V27" s="230">
        <f>ROUND(E27*U27,2)</f>
        <v>0.02</v>
      </c>
      <c r="W27" s="230"/>
      <c r="X27" s="230" t="s">
        <v>787</v>
      </c>
      <c r="Y27" s="230" t="s">
        <v>210</v>
      </c>
      <c r="Z27" s="210"/>
      <c r="AA27" s="210"/>
      <c r="AB27" s="210"/>
      <c r="AC27" s="210"/>
      <c r="AD27" s="210"/>
      <c r="AE27" s="210"/>
      <c r="AF27" s="210"/>
      <c r="AG27" s="210" t="s">
        <v>788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x14ac:dyDescent="0.2">
      <c r="A28" s="236" t="s">
        <v>202</v>
      </c>
      <c r="B28" s="237" t="s">
        <v>139</v>
      </c>
      <c r="C28" s="255" t="s">
        <v>140</v>
      </c>
      <c r="D28" s="238"/>
      <c r="E28" s="239"/>
      <c r="F28" s="240"/>
      <c r="G28" s="241">
        <f>SUMIF(AG29:AG41,"&lt;&gt;NOR",G29:G41)</f>
        <v>0</v>
      </c>
      <c r="H28" s="235"/>
      <c r="I28" s="235">
        <f>SUM(I29:I41)</f>
        <v>0</v>
      </c>
      <c r="J28" s="235"/>
      <c r="K28" s="235">
        <f>SUM(K29:K41)</f>
        <v>0</v>
      </c>
      <c r="L28" s="235"/>
      <c r="M28" s="235">
        <f>SUM(M29:M41)</f>
        <v>0</v>
      </c>
      <c r="N28" s="234"/>
      <c r="O28" s="234">
        <f>SUM(O29:O41)</f>
        <v>0.13</v>
      </c>
      <c r="P28" s="234"/>
      <c r="Q28" s="234">
        <f>SUM(Q29:Q41)</f>
        <v>0</v>
      </c>
      <c r="R28" s="235"/>
      <c r="S28" s="235"/>
      <c r="T28" s="235"/>
      <c r="U28" s="235"/>
      <c r="V28" s="235">
        <f>SUM(V29:V41)</f>
        <v>180.39</v>
      </c>
      <c r="W28" s="235"/>
      <c r="X28" s="235"/>
      <c r="Y28" s="235"/>
      <c r="AG28" t="s">
        <v>203</v>
      </c>
    </row>
    <row r="29" spans="1:60" outlineLevel="1" x14ac:dyDescent="0.2">
      <c r="A29" s="249">
        <v>19</v>
      </c>
      <c r="B29" s="250" t="s">
        <v>1446</v>
      </c>
      <c r="C29" s="258" t="s">
        <v>1447</v>
      </c>
      <c r="D29" s="251" t="s">
        <v>996</v>
      </c>
      <c r="E29" s="252">
        <v>17</v>
      </c>
      <c r="F29" s="253"/>
      <c r="G29" s="254">
        <f>ROUND(E29*F29,2)</f>
        <v>0</v>
      </c>
      <c r="H29" s="231"/>
      <c r="I29" s="230">
        <f>ROUND(E29*H29,2)</f>
        <v>0</v>
      </c>
      <c r="J29" s="231"/>
      <c r="K29" s="230">
        <f>ROUND(E29*J29,2)</f>
        <v>0</v>
      </c>
      <c r="L29" s="230">
        <v>21</v>
      </c>
      <c r="M29" s="230">
        <f>G29*(1+L29/100)</f>
        <v>0</v>
      </c>
      <c r="N29" s="229">
        <v>1E-3</v>
      </c>
      <c r="O29" s="229">
        <f>ROUND(E29*N29,2)</f>
        <v>0.02</v>
      </c>
      <c r="P29" s="229">
        <v>0</v>
      </c>
      <c r="Q29" s="229">
        <f>ROUND(E29*P29,2)</f>
        <v>0</v>
      </c>
      <c r="R29" s="230"/>
      <c r="S29" s="230" t="s">
        <v>511</v>
      </c>
      <c r="T29" s="230" t="s">
        <v>512</v>
      </c>
      <c r="U29" s="230">
        <v>7.83</v>
      </c>
      <c r="V29" s="230">
        <f>ROUND(E29*U29,2)</f>
        <v>133.11000000000001</v>
      </c>
      <c r="W29" s="230"/>
      <c r="X29" s="230" t="s">
        <v>209</v>
      </c>
      <c r="Y29" s="230" t="s">
        <v>210</v>
      </c>
      <c r="Z29" s="210"/>
      <c r="AA29" s="210"/>
      <c r="AB29" s="210"/>
      <c r="AC29" s="210"/>
      <c r="AD29" s="210"/>
      <c r="AE29" s="210"/>
      <c r="AF29" s="210"/>
      <c r="AG29" s="210" t="s">
        <v>211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49">
        <v>20</v>
      </c>
      <c r="B30" s="250" t="s">
        <v>1448</v>
      </c>
      <c r="C30" s="258" t="s">
        <v>1449</v>
      </c>
      <c r="D30" s="251" t="s">
        <v>996</v>
      </c>
      <c r="E30" s="252">
        <v>1</v>
      </c>
      <c r="F30" s="253"/>
      <c r="G30" s="254">
        <f>ROUND(E30*F30,2)</f>
        <v>0</v>
      </c>
      <c r="H30" s="231"/>
      <c r="I30" s="230">
        <f>ROUND(E30*H30,2)</f>
        <v>0</v>
      </c>
      <c r="J30" s="231"/>
      <c r="K30" s="230">
        <f>ROUND(E30*J30,2)</f>
        <v>0</v>
      </c>
      <c r="L30" s="230">
        <v>21</v>
      </c>
      <c r="M30" s="230">
        <f>G30*(1+L30/100)</f>
        <v>0</v>
      </c>
      <c r="N30" s="229">
        <v>1E-3</v>
      </c>
      <c r="O30" s="229">
        <f>ROUND(E30*N30,2)</f>
        <v>0</v>
      </c>
      <c r="P30" s="229">
        <v>0</v>
      </c>
      <c r="Q30" s="229">
        <f>ROUND(E30*P30,2)</f>
        <v>0</v>
      </c>
      <c r="R30" s="230"/>
      <c r="S30" s="230" t="s">
        <v>511</v>
      </c>
      <c r="T30" s="230" t="s">
        <v>512</v>
      </c>
      <c r="U30" s="230">
        <v>7.83</v>
      </c>
      <c r="V30" s="230">
        <f>ROUND(E30*U30,2)</f>
        <v>7.83</v>
      </c>
      <c r="W30" s="230"/>
      <c r="X30" s="230" t="s">
        <v>209</v>
      </c>
      <c r="Y30" s="230" t="s">
        <v>210</v>
      </c>
      <c r="Z30" s="210"/>
      <c r="AA30" s="210"/>
      <c r="AB30" s="210"/>
      <c r="AC30" s="210"/>
      <c r="AD30" s="210"/>
      <c r="AE30" s="210"/>
      <c r="AF30" s="210"/>
      <c r="AG30" s="210" t="s">
        <v>211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ht="22.5" outlineLevel="1" x14ac:dyDescent="0.2">
      <c r="A31" s="249">
        <v>21</v>
      </c>
      <c r="B31" s="250" t="s">
        <v>1450</v>
      </c>
      <c r="C31" s="258" t="s">
        <v>1451</v>
      </c>
      <c r="D31" s="251" t="s">
        <v>996</v>
      </c>
      <c r="E31" s="252">
        <v>1</v>
      </c>
      <c r="F31" s="253"/>
      <c r="G31" s="254">
        <f>ROUND(E31*F31,2)</f>
        <v>0</v>
      </c>
      <c r="H31" s="231"/>
      <c r="I31" s="230">
        <f>ROUND(E31*H31,2)</f>
        <v>0</v>
      </c>
      <c r="J31" s="231"/>
      <c r="K31" s="230">
        <f>ROUND(E31*J31,2)</f>
        <v>0</v>
      </c>
      <c r="L31" s="230">
        <v>21</v>
      </c>
      <c r="M31" s="230">
        <f>G31*(1+L31/100)</f>
        <v>0</v>
      </c>
      <c r="N31" s="229">
        <v>5.0000000000000001E-3</v>
      </c>
      <c r="O31" s="229">
        <f>ROUND(E31*N31,2)</f>
        <v>0.01</v>
      </c>
      <c r="P31" s="229">
        <v>0</v>
      </c>
      <c r="Q31" s="229">
        <f>ROUND(E31*P31,2)</f>
        <v>0</v>
      </c>
      <c r="R31" s="230"/>
      <c r="S31" s="230" t="s">
        <v>511</v>
      </c>
      <c r="T31" s="230" t="s">
        <v>512</v>
      </c>
      <c r="U31" s="230">
        <v>6.42</v>
      </c>
      <c r="V31" s="230">
        <f>ROUND(E31*U31,2)</f>
        <v>6.42</v>
      </c>
      <c r="W31" s="230"/>
      <c r="X31" s="230" t="s">
        <v>209</v>
      </c>
      <c r="Y31" s="230" t="s">
        <v>210</v>
      </c>
      <c r="Z31" s="210"/>
      <c r="AA31" s="210"/>
      <c r="AB31" s="210"/>
      <c r="AC31" s="210"/>
      <c r="AD31" s="210"/>
      <c r="AE31" s="210"/>
      <c r="AF31" s="210"/>
      <c r="AG31" s="210" t="s">
        <v>211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49">
        <v>22</v>
      </c>
      <c r="B32" s="250" t="s">
        <v>1452</v>
      </c>
      <c r="C32" s="258" t="s">
        <v>1453</v>
      </c>
      <c r="D32" s="251" t="s">
        <v>996</v>
      </c>
      <c r="E32" s="252">
        <v>1</v>
      </c>
      <c r="F32" s="253"/>
      <c r="G32" s="254">
        <f>ROUND(E32*F32,2)</f>
        <v>0</v>
      </c>
      <c r="H32" s="231"/>
      <c r="I32" s="230">
        <f>ROUND(E32*H32,2)</f>
        <v>0</v>
      </c>
      <c r="J32" s="231"/>
      <c r="K32" s="230">
        <f>ROUND(E32*J32,2)</f>
        <v>0</v>
      </c>
      <c r="L32" s="230">
        <v>21</v>
      </c>
      <c r="M32" s="230">
        <f>G32*(1+L32/100)</f>
        <v>0</v>
      </c>
      <c r="N32" s="229">
        <v>4.6000000000000001E-4</v>
      </c>
      <c r="O32" s="229">
        <f>ROUND(E32*N32,2)</f>
        <v>0</v>
      </c>
      <c r="P32" s="229">
        <v>0</v>
      </c>
      <c r="Q32" s="229">
        <f>ROUND(E32*P32,2)</f>
        <v>0</v>
      </c>
      <c r="R32" s="230"/>
      <c r="S32" s="230" t="s">
        <v>207</v>
      </c>
      <c r="T32" s="230" t="s">
        <v>208</v>
      </c>
      <c r="U32" s="230">
        <v>7.8280000000000003</v>
      </c>
      <c r="V32" s="230">
        <f>ROUND(E32*U32,2)</f>
        <v>7.83</v>
      </c>
      <c r="W32" s="230"/>
      <c r="X32" s="230" t="s">
        <v>209</v>
      </c>
      <c r="Y32" s="230" t="s">
        <v>210</v>
      </c>
      <c r="Z32" s="210"/>
      <c r="AA32" s="210"/>
      <c r="AB32" s="210"/>
      <c r="AC32" s="210"/>
      <c r="AD32" s="210"/>
      <c r="AE32" s="210"/>
      <c r="AF32" s="210"/>
      <c r="AG32" s="210" t="s">
        <v>211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9">
        <v>23</v>
      </c>
      <c r="B33" s="250" t="s">
        <v>1454</v>
      </c>
      <c r="C33" s="258" t="s">
        <v>1455</v>
      </c>
      <c r="D33" s="251" t="s">
        <v>996</v>
      </c>
      <c r="E33" s="252">
        <v>1</v>
      </c>
      <c r="F33" s="253"/>
      <c r="G33" s="254">
        <f>ROUND(E33*F33,2)</f>
        <v>0</v>
      </c>
      <c r="H33" s="231"/>
      <c r="I33" s="230">
        <f>ROUND(E33*H33,2)</f>
        <v>0</v>
      </c>
      <c r="J33" s="231"/>
      <c r="K33" s="230">
        <f>ROUND(E33*J33,2)</f>
        <v>0</v>
      </c>
      <c r="L33" s="230">
        <v>21</v>
      </c>
      <c r="M33" s="230">
        <f>G33*(1+L33/100)</f>
        <v>0</v>
      </c>
      <c r="N33" s="229">
        <v>0.1</v>
      </c>
      <c r="O33" s="229">
        <f>ROUND(E33*N33,2)</f>
        <v>0.1</v>
      </c>
      <c r="P33" s="229">
        <v>0</v>
      </c>
      <c r="Q33" s="229">
        <f>ROUND(E33*P33,2)</f>
        <v>0</v>
      </c>
      <c r="R33" s="230"/>
      <c r="S33" s="230" t="s">
        <v>511</v>
      </c>
      <c r="T33" s="230" t="s">
        <v>512</v>
      </c>
      <c r="U33" s="230">
        <v>7.83</v>
      </c>
      <c r="V33" s="230">
        <f>ROUND(E33*U33,2)</f>
        <v>7.83</v>
      </c>
      <c r="W33" s="230"/>
      <c r="X33" s="230" t="s">
        <v>209</v>
      </c>
      <c r="Y33" s="230" t="s">
        <v>210</v>
      </c>
      <c r="Z33" s="210"/>
      <c r="AA33" s="210"/>
      <c r="AB33" s="210"/>
      <c r="AC33" s="210"/>
      <c r="AD33" s="210"/>
      <c r="AE33" s="210"/>
      <c r="AF33" s="210"/>
      <c r="AG33" s="210" t="s">
        <v>211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49">
        <v>24</v>
      </c>
      <c r="B34" s="250" t="s">
        <v>1456</v>
      </c>
      <c r="C34" s="258" t="s">
        <v>1457</v>
      </c>
      <c r="D34" s="251" t="s">
        <v>996</v>
      </c>
      <c r="E34" s="252">
        <v>1</v>
      </c>
      <c r="F34" s="253"/>
      <c r="G34" s="254">
        <f>ROUND(E34*F34,2)</f>
        <v>0</v>
      </c>
      <c r="H34" s="231"/>
      <c r="I34" s="230">
        <f>ROUND(E34*H34,2)</f>
        <v>0</v>
      </c>
      <c r="J34" s="231"/>
      <c r="K34" s="230">
        <f>ROUND(E34*J34,2)</f>
        <v>0</v>
      </c>
      <c r="L34" s="230">
        <v>21</v>
      </c>
      <c r="M34" s="230">
        <f>G34*(1+L34/100)</f>
        <v>0</v>
      </c>
      <c r="N34" s="229">
        <v>1E-3</v>
      </c>
      <c r="O34" s="229">
        <f>ROUND(E34*N34,2)</f>
        <v>0</v>
      </c>
      <c r="P34" s="229">
        <v>0</v>
      </c>
      <c r="Q34" s="229">
        <f>ROUND(E34*P34,2)</f>
        <v>0</v>
      </c>
      <c r="R34" s="230"/>
      <c r="S34" s="230" t="s">
        <v>511</v>
      </c>
      <c r="T34" s="230" t="s">
        <v>512</v>
      </c>
      <c r="U34" s="230">
        <v>6.42</v>
      </c>
      <c r="V34" s="230">
        <f>ROUND(E34*U34,2)</f>
        <v>6.42</v>
      </c>
      <c r="W34" s="230"/>
      <c r="X34" s="230" t="s">
        <v>209</v>
      </c>
      <c r="Y34" s="230" t="s">
        <v>210</v>
      </c>
      <c r="Z34" s="210"/>
      <c r="AA34" s="210"/>
      <c r="AB34" s="210"/>
      <c r="AC34" s="210"/>
      <c r="AD34" s="210"/>
      <c r="AE34" s="210"/>
      <c r="AF34" s="210"/>
      <c r="AG34" s="210" t="s">
        <v>211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49">
        <v>25</v>
      </c>
      <c r="B35" s="250" t="s">
        <v>1458</v>
      </c>
      <c r="C35" s="258" t="s">
        <v>1459</v>
      </c>
      <c r="D35" s="251" t="s">
        <v>996</v>
      </c>
      <c r="E35" s="252">
        <v>1</v>
      </c>
      <c r="F35" s="253"/>
      <c r="G35" s="254">
        <f>ROUND(E35*F35,2)</f>
        <v>0</v>
      </c>
      <c r="H35" s="231"/>
      <c r="I35" s="230">
        <f>ROUND(E35*H35,2)</f>
        <v>0</v>
      </c>
      <c r="J35" s="231"/>
      <c r="K35" s="230">
        <f>ROUND(E35*J35,2)</f>
        <v>0</v>
      </c>
      <c r="L35" s="230">
        <v>21</v>
      </c>
      <c r="M35" s="230">
        <f>G35*(1+L35/100)</f>
        <v>0</v>
      </c>
      <c r="N35" s="229">
        <v>1E-3</v>
      </c>
      <c r="O35" s="229">
        <f>ROUND(E35*N35,2)</f>
        <v>0</v>
      </c>
      <c r="P35" s="229">
        <v>0</v>
      </c>
      <c r="Q35" s="229">
        <f>ROUND(E35*P35,2)</f>
        <v>0</v>
      </c>
      <c r="R35" s="230"/>
      <c r="S35" s="230" t="s">
        <v>511</v>
      </c>
      <c r="T35" s="230" t="s">
        <v>512</v>
      </c>
      <c r="U35" s="230">
        <v>6.42</v>
      </c>
      <c r="V35" s="230">
        <f>ROUND(E35*U35,2)</f>
        <v>6.42</v>
      </c>
      <c r="W35" s="230"/>
      <c r="X35" s="230" t="s">
        <v>209</v>
      </c>
      <c r="Y35" s="230" t="s">
        <v>210</v>
      </c>
      <c r="Z35" s="210"/>
      <c r="AA35" s="210"/>
      <c r="AB35" s="210"/>
      <c r="AC35" s="210"/>
      <c r="AD35" s="210"/>
      <c r="AE35" s="210"/>
      <c r="AF35" s="210"/>
      <c r="AG35" s="210" t="s">
        <v>211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49">
        <v>26</v>
      </c>
      <c r="B36" s="250" t="s">
        <v>1460</v>
      </c>
      <c r="C36" s="258" t="s">
        <v>1461</v>
      </c>
      <c r="D36" s="251" t="s">
        <v>1462</v>
      </c>
      <c r="E36" s="252">
        <v>1</v>
      </c>
      <c r="F36" s="253"/>
      <c r="G36" s="254">
        <f>ROUND(E36*F36,2)</f>
        <v>0</v>
      </c>
      <c r="H36" s="231"/>
      <c r="I36" s="230">
        <f>ROUND(E36*H36,2)</f>
        <v>0</v>
      </c>
      <c r="J36" s="231"/>
      <c r="K36" s="230">
        <f>ROUND(E36*J36,2)</f>
        <v>0</v>
      </c>
      <c r="L36" s="230">
        <v>21</v>
      </c>
      <c r="M36" s="230">
        <f>G36*(1+L36/100)</f>
        <v>0</v>
      </c>
      <c r="N36" s="229">
        <v>0</v>
      </c>
      <c r="O36" s="229">
        <f>ROUND(E36*N36,2)</f>
        <v>0</v>
      </c>
      <c r="P36" s="229">
        <v>0</v>
      </c>
      <c r="Q36" s="229">
        <f>ROUND(E36*P36,2)</f>
        <v>0</v>
      </c>
      <c r="R36" s="230"/>
      <c r="S36" s="230" t="s">
        <v>207</v>
      </c>
      <c r="T36" s="230" t="s">
        <v>208</v>
      </c>
      <c r="U36" s="230">
        <v>0.85</v>
      </c>
      <c r="V36" s="230">
        <f>ROUND(E36*U36,2)</f>
        <v>0.85</v>
      </c>
      <c r="W36" s="230"/>
      <c r="X36" s="230" t="s">
        <v>209</v>
      </c>
      <c r="Y36" s="230" t="s">
        <v>210</v>
      </c>
      <c r="Z36" s="210"/>
      <c r="AA36" s="210"/>
      <c r="AB36" s="210"/>
      <c r="AC36" s="210"/>
      <c r="AD36" s="210"/>
      <c r="AE36" s="210"/>
      <c r="AF36" s="210"/>
      <c r="AG36" s="210" t="s">
        <v>211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49">
        <v>27</v>
      </c>
      <c r="B37" s="250" t="s">
        <v>1463</v>
      </c>
      <c r="C37" s="258" t="s">
        <v>1464</v>
      </c>
      <c r="D37" s="251" t="s">
        <v>260</v>
      </c>
      <c r="E37" s="252">
        <v>5</v>
      </c>
      <c r="F37" s="253"/>
      <c r="G37" s="254">
        <f>ROUND(E37*F37,2)</f>
        <v>0</v>
      </c>
      <c r="H37" s="231"/>
      <c r="I37" s="230">
        <f>ROUND(E37*H37,2)</f>
        <v>0</v>
      </c>
      <c r="J37" s="231"/>
      <c r="K37" s="230">
        <f>ROUND(E37*J37,2)</f>
        <v>0</v>
      </c>
      <c r="L37" s="230">
        <v>21</v>
      </c>
      <c r="M37" s="230">
        <f>G37*(1+L37/100)</f>
        <v>0</v>
      </c>
      <c r="N37" s="229">
        <v>0</v>
      </c>
      <c r="O37" s="229">
        <f>ROUND(E37*N37,2)</f>
        <v>0</v>
      </c>
      <c r="P37" s="229">
        <v>0</v>
      </c>
      <c r="Q37" s="229">
        <f>ROUND(E37*P37,2)</f>
        <v>0</v>
      </c>
      <c r="R37" s="230"/>
      <c r="S37" s="230" t="s">
        <v>207</v>
      </c>
      <c r="T37" s="230" t="s">
        <v>208</v>
      </c>
      <c r="U37" s="230">
        <v>0.24</v>
      </c>
      <c r="V37" s="230">
        <f>ROUND(E37*U37,2)</f>
        <v>1.2</v>
      </c>
      <c r="W37" s="230"/>
      <c r="X37" s="230" t="s">
        <v>209</v>
      </c>
      <c r="Y37" s="230" t="s">
        <v>210</v>
      </c>
      <c r="Z37" s="210"/>
      <c r="AA37" s="210"/>
      <c r="AB37" s="210"/>
      <c r="AC37" s="210"/>
      <c r="AD37" s="210"/>
      <c r="AE37" s="210"/>
      <c r="AF37" s="210"/>
      <c r="AG37" s="210" t="s">
        <v>211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49">
        <v>28</v>
      </c>
      <c r="B38" s="250" t="s">
        <v>1465</v>
      </c>
      <c r="C38" s="258" t="s">
        <v>1466</v>
      </c>
      <c r="D38" s="251" t="s">
        <v>260</v>
      </c>
      <c r="E38" s="252">
        <v>2</v>
      </c>
      <c r="F38" s="253"/>
      <c r="G38" s="254">
        <f>ROUND(E38*F38,2)</f>
        <v>0</v>
      </c>
      <c r="H38" s="231"/>
      <c r="I38" s="230">
        <f>ROUND(E38*H38,2)</f>
        <v>0</v>
      </c>
      <c r="J38" s="231"/>
      <c r="K38" s="230">
        <f>ROUND(E38*J38,2)</f>
        <v>0</v>
      </c>
      <c r="L38" s="230">
        <v>21</v>
      </c>
      <c r="M38" s="230">
        <f>G38*(1+L38/100)</f>
        <v>0</v>
      </c>
      <c r="N38" s="229">
        <v>0</v>
      </c>
      <c r="O38" s="229">
        <f>ROUND(E38*N38,2)</f>
        <v>0</v>
      </c>
      <c r="P38" s="229">
        <v>0</v>
      </c>
      <c r="Q38" s="229">
        <f>ROUND(E38*P38,2)</f>
        <v>0</v>
      </c>
      <c r="R38" s="230"/>
      <c r="S38" s="230" t="s">
        <v>207</v>
      </c>
      <c r="T38" s="230" t="s">
        <v>208</v>
      </c>
      <c r="U38" s="230">
        <v>0.21</v>
      </c>
      <c r="V38" s="230">
        <f>ROUND(E38*U38,2)</f>
        <v>0.42</v>
      </c>
      <c r="W38" s="230"/>
      <c r="X38" s="230" t="s">
        <v>209</v>
      </c>
      <c r="Y38" s="230" t="s">
        <v>210</v>
      </c>
      <c r="Z38" s="210"/>
      <c r="AA38" s="210"/>
      <c r="AB38" s="210"/>
      <c r="AC38" s="210"/>
      <c r="AD38" s="210"/>
      <c r="AE38" s="210"/>
      <c r="AF38" s="210"/>
      <c r="AG38" s="210" t="s">
        <v>211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49">
        <v>29</v>
      </c>
      <c r="B39" s="250" t="s">
        <v>1467</v>
      </c>
      <c r="C39" s="258" t="s">
        <v>1468</v>
      </c>
      <c r="D39" s="251" t="s">
        <v>260</v>
      </c>
      <c r="E39" s="252">
        <v>1</v>
      </c>
      <c r="F39" s="253"/>
      <c r="G39" s="254">
        <f>ROUND(E39*F39,2)</f>
        <v>0</v>
      </c>
      <c r="H39" s="231"/>
      <c r="I39" s="230">
        <f>ROUND(E39*H39,2)</f>
        <v>0</v>
      </c>
      <c r="J39" s="231"/>
      <c r="K39" s="230">
        <f>ROUND(E39*J39,2)</f>
        <v>0</v>
      </c>
      <c r="L39" s="230">
        <v>21</v>
      </c>
      <c r="M39" s="230">
        <f>G39*(1+L39/100)</f>
        <v>0</v>
      </c>
      <c r="N39" s="229">
        <v>0</v>
      </c>
      <c r="O39" s="229">
        <f>ROUND(E39*N39,2)</f>
        <v>0</v>
      </c>
      <c r="P39" s="229">
        <v>0</v>
      </c>
      <c r="Q39" s="229">
        <f>ROUND(E39*P39,2)</f>
        <v>0</v>
      </c>
      <c r="R39" s="230"/>
      <c r="S39" s="230" t="s">
        <v>207</v>
      </c>
      <c r="T39" s="230" t="s">
        <v>208</v>
      </c>
      <c r="U39" s="230">
        <v>0.23</v>
      </c>
      <c r="V39" s="230">
        <f>ROUND(E39*U39,2)</f>
        <v>0.23</v>
      </c>
      <c r="W39" s="230"/>
      <c r="X39" s="230" t="s">
        <v>209</v>
      </c>
      <c r="Y39" s="230" t="s">
        <v>210</v>
      </c>
      <c r="Z39" s="210"/>
      <c r="AA39" s="210"/>
      <c r="AB39" s="210"/>
      <c r="AC39" s="210"/>
      <c r="AD39" s="210"/>
      <c r="AE39" s="210"/>
      <c r="AF39" s="210"/>
      <c r="AG39" s="210" t="s">
        <v>211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9">
        <v>30</v>
      </c>
      <c r="B40" s="250" t="s">
        <v>1469</v>
      </c>
      <c r="C40" s="258" t="s">
        <v>1470</v>
      </c>
      <c r="D40" s="251" t="s">
        <v>260</v>
      </c>
      <c r="E40" s="252">
        <v>1</v>
      </c>
      <c r="F40" s="253"/>
      <c r="G40" s="254">
        <f>ROUND(E40*F40,2)</f>
        <v>0</v>
      </c>
      <c r="H40" s="231"/>
      <c r="I40" s="230">
        <f>ROUND(E40*H40,2)</f>
        <v>0</v>
      </c>
      <c r="J40" s="231"/>
      <c r="K40" s="230">
        <f>ROUND(E40*J40,2)</f>
        <v>0</v>
      </c>
      <c r="L40" s="230">
        <v>21</v>
      </c>
      <c r="M40" s="230">
        <f>G40*(1+L40/100)</f>
        <v>0</v>
      </c>
      <c r="N40" s="229">
        <v>0</v>
      </c>
      <c r="O40" s="229">
        <f>ROUND(E40*N40,2)</f>
        <v>0</v>
      </c>
      <c r="P40" s="229">
        <v>0</v>
      </c>
      <c r="Q40" s="229">
        <f>ROUND(E40*P40,2)</f>
        <v>0</v>
      </c>
      <c r="R40" s="230"/>
      <c r="S40" s="230" t="s">
        <v>207</v>
      </c>
      <c r="T40" s="230" t="s">
        <v>208</v>
      </c>
      <c r="U40" s="230">
        <v>0.3</v>
      </c>
      <c r="V40" s="230">
        <f>ROUND(E40*U40,2)</f>
        <v>0.3</v>
      </c>
      <c r="W40" s="230"/>
      <c r="X40" s="230" t="s">
        <v>209</v>
      </c>
      <c r="Y40" s="230" t="s">
        <v>210</v>
      </c>
      <c r="Z40" s="210"/>
      <c r="AA40" s="210"/>
      <c r="AB40" s="210"/>
      <c r="AC40" s="210"/>
      <c r="AD40" s="210"/>
      <c r="AE40" s="210"/>
      <c r="AF40" s="210"/>
      <c r="AG40" s="210" t="s">
        <v>211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49">
        <v>31</v>
      </c>
      <c r="B41" s="250" t="s">
        <v>1471</v>
      </c>
      <c r="C41" s="258" t="s">
        <v>1472</v>
      </c>
      <c r="D41" s="251" t="s">
        <v>337</v>
      </c>
      <c r="E41" s="252">
        <v>0.12545999999999999</v>
      </c>
      <c r="F41" s="253"/>
      <c r="G41" s="254">
        <f>ROUND(E41*F41,2)</f>
        <v>0</v>
      </c>
      <c r="H41" s="231"/>
      <c r="I41" s="230">
        <f>ROUND(E41*H41,2)</f>
        <v>0</v>
      </c>
      <c r="J41" s="231"/>
      <c r="K41" s="230">
        <f>ROUND(E41*J41,2)</f>
        <v>0</v>
      </c>
      <c r="L41" s="230">
        <v>21</v>
      </c>
      <c r="M41" s="230">
        <f>G41*(1+L41/100)</f>
        <v>0</v>
      </c>
      <c r="N41" s="229">
        <v>0</v>
      </c>
      <c r="O41" s="229">
        <f>ROUND(E41*N41,2)</f>
        <v>0</v>
      </c>
      <c r="P41" s="229">
        <v>0</v>
      </c>
      <c r="Q41" s="229">
        <f>ROUND(E41*P41,2)</f>
        <v>0</v>
      </c>
      <c r="R41" s="230"/>
      <c r="S41" s="230" t="s">
        <v>207</v>
      </c>
      <c r="T41" s="230" t="s">
        <v>208</v>
      </c>
      <c r="U41" s="230">
        <v>12.207000000000001</v>
      </c>
      <c r="V41" s="230">
        <f>ROUND(E41*U41,2)</f>
        <v>1.53</v>
      </c>
      <c r="W41" s="230"/>
      <c r="X41" s="230" t="s">
        <v>787</v>
      </c>
      <c r="Y41" s="230" t="s">
        <v>210</v>
      </c>
      <c r="Z41" s="210"/>
      <c r="AA41" s="210"/>
      <c r="AB41" s="210"/>
      <c r="AC41" s="210"/>
      <c r="AD41" s="210"/>
      <c r="AE41" s="210"/>
      <c r="AF41" s="210"/>
      <c r="AG41" s="210" t="s">
        <v>788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x14ac:dyDescent="0.2">
      <c r="A42" s="236" t="s">
        <v>202</v>
      </c>
      <c r="B42" s="237" t="s">
        <v>141</v>
      </c>
      <c r="C42" s="255" t="s">
        <v>142</v>
      </c>
      <c r="D42" s="238"/>
      <c r="E42" s="239"/>
      <c r="F42" s="240"/>
      <c r="G42" s="241">
        <f>SUMIF(AG43:AG63,"&lt;&gt;NOR",G43:G63)</f>
        <v>0</v>
      </c>
      <c r="H42" s="235"/>
      <c r="I42" s="235">
        <f>SUM(I43:I63)</f>
        <v>0</v>
      </c>
      <c r="J42" s="235"/>
      <c r="K42" s="235">
        <f>SUM(K43:K63)</f>
        <v>0</v>
      </c>
      <c r="L42" s="235"/>
      <c r="M42" s="235">
        <f>SUM(M43:M63)</f>
        <v>0</v>
      </c>
      <c r="N42" s="234"/>
      <c r="O42" s="234">
        <f>SUM(O43:O63)</f>
        <v>0.23</v>
      </c>
      <c r="P42" s="234"/>
      <c r="Q42" s="234">
        <f>SUM(Q43:Q63)</f>
        <v>0</v>
      </c>
      <c r="R42" s="235"/>
      <c r="S42" s="235"/>
      <c r="T42" s="235"/>
      <c r="U42" s="235"/>
      <c r="V42" s="235">
        <f>SUM(V43:V63)</f>
        <v>12.579999999999998</v>
      </c>
      <c r="W42" s="235"/>
      <c r="X42" s="235"/>
      <c r="Y42" s="235"/>
      <c r="AG42" t="s">
        <v>203</v>
      </c>
    </row>
    <row r="43" spans="1:60" outlineLevel="1" x14ac:dyDescent="0.2">
      <c r="A43" s="249">
        <v>32</v>
      </c>
      <c r="B43" s="250" t="s">
        <v>1473</v>
      </c>
      <c r="C43" s="258" t="s">
        <v>1474</v>
      </c>
      <c r="D43" s="251" t="s">
        <v>260</v>
      </c>
      <c r="E43" s="252">
        <v>1</v>
      </c>
      <c r="F43" s="253"/>
      <c r="G43" s="254">
        <f>ROUND(E43*F43,2)</f>
        <v>0</v>
      </c>
      <c r="H43" s="231"/>
      <c r="I43" s="230">
        <f>ROUND(E43*H43,2)</f>
        <v>0</v>
      </c>
      <c r="J43" s="231"/>
      <c r="K43" s="230">
        <f>ROUND(E43*J43,2)</f>
        <v>0</v>
      </c>
      <c r="L43" s="230">
        <v>21</v>
      </c>
      <c r="M43" s="230">
        <f>G43*(1+L43/100)</f>
        <v>0</v>
      </c>
      <c r="N43" s="229">
        <v>8.6709999999999995E-2</v>
      </c>
      <c r="O43" s="229">
        <f>ROUND(E43*N43,2)</f>
        <v>0.09</v>
      </c>
      <c r="P43" s="229">
        <v>0</v>
      </c>
      <c r="Q43" s="229">
        <f>ROUND(E43*P43,2)</f>
        <v>0</v>
      </c>
      <c r="R43" s="230"/>
      <c r="S43" s="230" t="s">
        <v>207</v>
      </c>
      <c r="T43" s="230" t="s">
        <v>208</v>
      </c>
      <c r="U43" s="230">
        <v>4.1820000000000004</v>
      </c>
      <c r="V43" s="230">
        <f>ROUND(E43*U43,2)</f>
        <v>4.18</v>
      </c>
      <c r="W43" s="230"/>
      <c r="X43" s="230" t="s">
        <v>209</v>
      </c>
      <c r="Y43" s="230" t="s">
        <v>210</v>
      </c>
      <c r="Z43" s="210"/>
      <c r="AA43" s="210"/>
      <c r="AB43" s="210"/>
      <c r="AC43" s="210"/>
      <c r="AD43" s="210"/>
      <c r="AE43" s="210"/>
      <c r="AF43" s="210"/>
      <c r="AG43" s="210" t="s">
        <v>211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49">
        <v>33</v>
      </c>
      <c r="B44" s="250" t="s">
        <v>1475</v>
      </c>
      <c r="C44" s="258" t="s">
        <v>1476</v>
      </c>
      <c r="D44" s="251" t="s">
        <v>996</v>
      </c>
      <c r="E44" s="252">
        <v>1</v>
      </c>
      <c r="F44" s="253"/>
      <c r="G44" s="254">
        <f>ROUND(E44*F44,2)</f>
        <v>0</v>
      </c>
      <c r="H44" s="231"/>
      <c r="I44" s="230">
        <f>ROUND(E44*H44,2)</f>
        <v>0</v>
      </c>
      <c r="J44" s="231"/>
      <c r="K44" s="230">
        <f>ROUND(E44*J44,2)</f>
        <v>0</v>
      </c>
      <c r="L44" s="230">
        <v>21</v>
      </c>
      <c r="M44" s="230">
        <f>G44*(1+L44/100)</f>
        <v>0</v>
      </c>
      <c r="N44" s="229">
        <v>1.2540000000000001E-2</v>
      </c>
      <c r="O44" s="229">
        <f>ROUND(E44*N44,2)</f>
        <v>0.01</v>
      </c>
      <c r="P44" s="229">
        <v>0</v>
      </c>
      <c r="Q44" s="229">
        <f>ROUND(E44*P44,2)</f>
        <v>0</v>
      </c>
      <c r="R44" s="230"/>
      <c r="S44" s="230" t="s">
        <v>207</v>
      </c>
      <c r="T44" s="230" t="s">
        <v>208</v>
      </c>
      <c r="U44" s="230">
        <v>1.3520000000000001</v>
      </c>
      <c r="V44" s="230">
        <f>ROUND(E44*U44,2)</f>
        <v>1.35</v>
      </c>
      <c r="W44" s="230"/>
      <c r="X44" s="230" t="s">
        <v>209</v>
      </c>
      <c r="Y44" s="230" t="s">
        <v>210</v>
      </c>
      <c r="Z44" s="210"/>
      <c r="AA44" s="210"/>
      <c r="AB44" s="210"/>
      <c r="AC44" s="210"/>
      <c r="AD44" s="210"/>
      <c r="AE44" s="210"/>
      <c r="AF44" s="210"/>
      <c r="AG44" s="210" t="s">
        <v>211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9">
        <v>34</v>
      </c>
      <c r="B45" s="250" t="s">
        <v>1477</v>
      </c>
      <c r="C45" s="258" t="s">
        <v>1478</v>
      </c>
      <c r="D45" s="251" t="s">
        <v>260</v>
      </c>
      <c r="E45" s="252">
        <v>1</v>
      </c>
      <c r="F45" s="253"/>
      <c r="G45" s="254">
        <f>ROUND(E45*F45,2)</f>
        <v>0</v>
      </c>
      <c r="H45" s="231"/>
      <c r="I45" s="230">
        <f>ROUND(E45*H45,2)</f>
        <v>0</v>
      </c>
      <c r="J45" s="231"/>
      <c r="K45" s="230">
        <f>ROUND(E45*J45,2)</f>
        <v>0</v>
      </c>
      <c r="L45" s="230">
        <v>21</v>
      </c>
      <c r="M45" s="230">
        <f>G45*(1+L45/100)</f>
        <v>0</v>
      </c>
      <c r="N45" s="229">
        <v>0.02</v>
      </c>
      <c r="O45" s="229">
        <f>ROUND(E45*N45,2)</f>
        <v>0.02</v>
      </c>
      <c r="P45" s="229">
        <v>0</v>
      </c>
      <c r="Q45" s="229">
        <f>ROUND(E45*P45,2)</f>
        <v>0</v>
      </c>
      <c r="R45" s="230" t="s">
        <v>415</v>
      </c>
      <c r="S45" s="230" t="s">
        <v>207</v>
      </c>
      <c r="T45" s="230" t="s">
        <v>208</v>
      </c>
      <c r="U45" s="230">
        <v>0</v>
      </c>
      <c r="V45" s="230">
        <f>ROUND(E45*U45,2)</f>
        <v>0</v>
      </c>
      <c r="W45" s="230"/>
      <c r="X45" s="230" t="s">
        <v>416</v>
      </c>
      <c r="Y45" s="230" t="s">
        <v>210</v>
      </c>
      <c r="Z45" s="210"/>
      <c r="AA45" s="210"/>
      <c r="AB45" s="210"/>
      <c r="AC45" s="210"/>
      <c r="AD45" s="210"/>
      <c r="AE45" s="210"/>
      <c r="AF45" s="210"/>
      <c r="AG45" s="210" t="s">
        <v>417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43">
        <v>35</v>
      </c>
      <c r="B46" s="244" t="s">
        <v>1479</v>
      </c>
      <c r="C46" s="256" t="s">
        <v>1480</v>
      </c>
      <c r="D46" s="245" t="s">
        <v>996</v>
      </c>
      <c r="E46" s="246">
        <v>1</v>
      </c>
      <c r="F46" s="247"/>
      <c r="G46" s="248">
        <f>ROUND(E46*F46,2)</f>
        <v>0</v>
      </c>
      <c r="H46" s="231"/>
      <c r="I46" s="230">
        <f>ROUND(E46*H46,2)</f>
        <v>0</v>
      </c>
      <c r="J46" s="231"/>
      <c r="K46" s="230">
        <f>ROUND(E46*J46,2)</f>
        <v>0</v>
      </c>
      <c r="L46" s="230">
        <v>21</v>
      </c>
      <c r="M46" s="230">
        <f>G46*(1+L46/100)</f>
        <v>0</v>
      </c>
      <c r="N46" s="229">
        <v>5.1900000000000002E-3</v>
      </c>
      <c r="O46" s="229">
        <f>ROUND(E46*N46,2)</f>
        <v>0.01</v>
      </c>
      <c r="P46" s="229">
        <v>0</v>
      </c>
      <c r="Q46" s="229">
        <f>ROUND(E46*P46,2)</f>
        <v>0</v>
      </c>
      <c r="R46" s="230"/>
      <c r="S46" s="230" t="s">
        <v>207</v>
      </c>
      <c r="T46" s="230" t="s">
        <v>208</v>
      </c>
      <c r="U46" s="230">
        <v>4.1369999999999996</v>
      </c>
      <c r="V46" s="230">
        <f>ROUND(E46*U46,2)</f>
        <v>4.1399999999999997</v>
      </c>
      <c r="W46" s="230"/>
      <c r="X46" s="230" t="s">
        <v>209</v>
      </c>
      <c r="Y46" s="230" t="s">
        <v>210</v>
      </c>
      <c r="Z46" s="210"/>
      <c r="AA46" s="210"/>
      <c r="AB46" s="210"/>
      <c r="AC46" s="210"/>
      <c r="AD46" s="210"/>
      <c r="AE46" s="210"/>
      <c r="AF46" s="210"/>
      <c r="AG46" s="210" t="s">
        <v>211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2" x14ac:dyDescent="0.2">
      <c r="A47" s="227"/>
      <c r="B47" s="228"/>
      <c r="C47" s="257" t="s">
        <v>1481</v>
      </c>
      <c r="D47" s="232"/>
      <c r="E47" s="233">
        <v>1</v>
      </c>
      <c r="F47" s="230"/>
      <c r="G47" s="230"/>
      <c r="H47" s="230"/>
      <c r="I47" s="230"/>
      <c r="J47" s="230"/>
      <c r="K47" s="230"/>
      <c r="L47" s="230"/>
      <c r="M47" s="230"/>
      <c r="N47" s="229"/>
      <c r="O47" s="229"/>
      <c r="P47" s="229"/>
      <c r="Q47" s="229"/>
      <c r="R47" s="230"/>
      <c r="S47" s="230"/>
      <c r="T47" s="230"/>
      <c r="U47" s="230"/>
      <c r="V47" s="230"/>
      <c r="W47" s="230"/>
      <c r="X47" s="230"/>
      <c r="Y47" s="230"/>
      <c r="Z47" s="210"/>
      <c r="AA47" s="210"/>
      <c r="AB47" s="210"/>
      <c r="AC47" s="210"/>
      <c r="AD47" s="210"/>
      <c r="AE47" s="210"/>
      <c r="AF47" s="210"/>
      <c r="AG47" s="210" t="s">
        <v>213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43">
        <v>36</v>
      </c>
      <c r="B48" s="244" t="s">
        <v>1482</v>
      </c>
      <c r="C48" s="256" t="s">
        <v>1483</v>
      </c>
      <c r="D48" s="245" t="s">
        <v>260</v>
      </c>
      <c r="E48" s="246">
        <v>1</v>
      </c>
      <c r="F48" s="247"/>
      <c r="G48" s="248">
        <f>ROUND(E48*F48,2)</f>
        <v>0</v>
      </c>
      <c r="H48" s="231"/>
      <c r="I48" s="230">
        <f>ROUND(E48*H48,2)</f>
        <v>0</v>
      </c>
      <c r="J48" s="231"/>
      <c r="K48" s="230">
        <f>ROUND(E48*J48,2)</f>
        <v>0</v>
      </c>
      <c r="L48" s="230">
        <v>21</v>
      </c>
      <c r="M48" s="230">
        <f>G48*(1+L48/100)</f>
        <v>0</v>
      </c>
      <c r="N48" s="229">
        <v>0.1</v>
      </c>
      <c r="O48" s="229">
        <f>ROUND(E48*N48,2)</f>
        <v>0.1</v>
      </c>
      <c r="P48" s="229">
        <v>0</v>
      </c>
      <c r="Q48" s="229">
        <f>ROUND(E48*P48,2)</f>
        <v>0</v>
      </c>
      <c r="R48" s="230" t="s">
        <v>415</v>
      </c>
      <c r="S48" s="230" t="s">
        <v>207</v>
      </c>
      <c r="T48" s="230" t="s">
        <v>208</v>
      </c>
      <c r="U48" s="230">
        <v>0</v>
      </c>
      <c r="V48" s="230">
        <f>ROUND(E48*U48,2)</f>
        <v>0</v>
      </c>
      <c r="W48" s="230"/>
      <c r="X48" s="230" t="s">
        <v>416</v>
      </c>
      <c r="Y48" s="230" t="s">
        <v>210</v>
      </c>
      <c r="Z48" s="210"/>
      <c r="AA48" s="210"/>
      <c r="AB48" s="210"/>
      <c r="AC48" s="210"/>
      <c r="AD48" s="210"/>
      <c r="AE48" s="210"/>
      <c r="AF48" s="210"/>
      <c r="AG48" s="210" t="s">
        <v>417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2" x14ac:dyDescent="0.2">
      <c r="A49" s="227"/>
      <c r="B49" s="228"/>
      <c r="C49" s="257" t="s">
        <v>1481</v>
      </c>
      <c r="D49" s="232"/>
      <c r="E49" s="233">
        <v>1</v>
      </c>
      <c r="F49" s="230"/>
      <c r="G49" s="230"/>
      <c r="H49" s="230"/>
      <c r="I49" s="230"/>
      <c r="J49" s="230"/>
      <c r="K49" s="230"/>
      <c r="L49" s="230"/>
      <c r="M49" s="230"/>
      <c r="N49" s="229"/>
      <c r="O49" s="229"/>
      <c r="P49" s="229"/>
      <c r="Q49" s="229"/>
      <c r="R49" s="230"/>
      <c r="S49" s="230"/>
      <c r="T49" s="230"/>
      <c r="U49" s="230"/>
      <c r="V49" s="230"/>
      <c r="W49" s="230"/>
      <c r="X49" s="230"/>
      <c r="Y49" s="230"/>
      <c r="Z49" s="210"/>
      <c r="AA49" s="210"/>
      <c r="AB49" s="210"/>
      <c r="AC49" s="210"/>
      <c r="AD49" s="210"/>
      <c r="AE49" s="210"/>
      <c r="AF49" s="210"/>
      <c r="AG49" s="210" t="s">
        <v>213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43">
        <v>37</v>
      </c>
      <c r="B50" s="244" t="s">
        <v>1484</v>
      </c>
      <c r="C50" s="256" t="s">
        <v>1485</v>
      </c>
      <c r="D50" s="245" t="s">
        <v>260</v>
      </c>
      <c r="E50" s="246">
        <v>1</v>
      </c>
      <c r="F50" s="247"/>
      <c r="G50" s="248">
        <f>ROUND(E50*F50,2)</f>
        <v>0</v>
      </c>
      <c r="H50" s="231"/>
      <c r="I50" s="230">
        <f>ROUND(E50*H50,2)</f>
        <v>0</v>
      </c>
      <c r="J50" s="231"/>
      <c r="K50" s="230">
        <f>ROUND(E50*J50,2)</f>
        <v>0</v>
      </c>
      <c r="L50" s="230">
        <v>21</v>
      </c>
      <c r="M50" s="230">
        <f>G50*(1+L50/100)</f>
        <v>0</v>
      </c>
      <c r="N50" s="229">
        <v>0</v>
      </c>
      <c r="O50" s="229">
        <f>ROUND(E50*N50,2)</f>
        <v>0</v>
      </c>
      <c r="P50" s="229">
        <v>0</v>
      </c>
      <c r="Q50" s="229">
        <f>ROUND(E50*P50,2)</f>
        <v>0</v>
      </c>
      <c r="R50" s="230"/>
      <c r="S50" s="230" t="s">
        <v>207</v>
      </c>
      <c r="T50" s="230" t="s">
        <v>208</v>
      </c>
      <c r="U50" s="230">
        <v>0.873</v>
      </c>
      <c r="V50" s="230">
        <f>ROUND(E50*U50,2)</f>
        <v>0.87</v>
      </c>
      <c r="W50" s="230"/>
      <c r="X50" s="230" t="s">
        <v>209</v>
      </c>
      <c r="Y50" s="230" t="s">
        <v>210</v>
      </c>
      <c r="Z50" s="210"/>
      <c r="AA50" s="210"/>
      <c r="AB50" s="210"/>
      <c r="AC50" s="210"/>
      <c r="AD50" s="210"/>
      <c r="AE50" s="210"/>
      <c r="AF50" s="210"/>
      <c r="AG50" s="210" t="s">
        <v>211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2" x14ac:dyDescent="0.2">
      <c r="A51" s="227"/>
      <c r="B51" s="228"/>
      <c r="C51" s="257" t="s">
        <v>1481</v>
      </c>
      <c r="D51" s="232"/>
      <c r="E51" s="233">
        <v>1</v>
      </c>
      <c r="F51" s="230"/>
      <c r="G51" s="230"/>
      <c r="H51" s="230"/>
      <c r="I51" s="230"/>
      <c r="J51" s="230"/>
      <c r="K51" s="230"/>
      <c r="L51" s="230"/>
      <c r="M51" s="230"/>
      <c r="N51" s="229"/>
      <c r="O51" s="229"/>
      <c r="P51" s="229"/>
      <c r="Q51" s="229"/>
      <c r="R51" s="230"/>
      <c r="S51" s="230"/>
      <c r="T51" s="230"/>
      <c r="U51" s="230"/>
      <c r="V51" s="230"/>
      <c r="W51" s="230"/>
      <c r="X51" s="230"/>
      <c r="Y51" s="230"/>
      <c r="Z51" s="210"/>
      <c r="AA51" s="210"/>
      <c r="AB51" s="210"/>
      <c r="AC51" s="210"/>
      <c r="AD51" s="210"/>
      <c r="AE51" s="210"/>
      <c r="AF51" s="210"/>
      <c r="AG51" s="210" t="s">
        <v>213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43">
        <v>38</v>
      </c>
      <c r="B52" s="244" t="s">
        <v>1486</v>
      </c>
      <c r="C52" s="256" t="s">
        <v>1487</v>
      </c>
      <c r="D52" s="245" t="s">
        <v>996</v>
      </c>
      <c r="E52" s="246">
        <v>1</v>
      </c>
      <c r="F52" s="247"/>
      <c r="G52" s="248">
        <f>ROUND(E52*F52,2)</f>
        <v>0</v>
      </c>
      <c r="H52" s="231"/>
      <c r="I52" s="230">
        <f>ROUND(E52*H52,2)</f>
        <v>0</v>
      </c>
      <c r="J52" s="231"/>
      <c r="K52" s="230">
        <f>ROUND(E52*J52,2)</f>
        <v>0</v>
      </c>
      <c r="L52" s="230">
        <v>21</v>
      </c>
      <c r="M52" s="230">
        <f>G52*(1+L52/100)</f>
        <v>0</v>
      </c>
      <c r="N52" s="229">
        <v>5.2999999999999998E-4</v>
      </c>
      <c r="O52" s="229">
        <f>ROUND(E52*N52,2)</f>
        <v>0</v>
      </c>
      <c r="P52" s="229">
        <v>0</v>
      </c>
      <c r="Q52" s="229">
        <f>ROUND(E52*P52,2)</f>
        <v>0</v>
      </c>
      <c r="R52" s="230"/>
      <c r="S52" s="230" t="s">
        <v>207</v>
      </c>
      <c r="T52" s="230" t="s">
        <v>208</v>
      </c>
      <c r="U52" s="230">
        <v>0.25</v>
      </c>
      <c r="V52" s="230">
        <f>ROUND(E52*U52,2)</f>
        <v>0.25</v>
      </c>
      <c r="W52" s="230"/>
      <c r="X52" s="230" t="s">
        <v>209</v>
      </c>
      <c r="Y52" s="230" t="s">
        <v>210</v>
      </c>
      <c r="Z52" s="210"/>
      <c r="AA52" s="210"/>
      <c r="AB52" s="210"/>
      <c r="AC52" s="210"/>
      <c r="AD52" s="210"/>
      <c r="AE52" s="210"/>
      <c r="AF52" s="210"/>
      <c r="AG52" s="210" t="s">
        <v>211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2" x14ac:dyDescent="0.2">
      <c r="A53" s="227"/>
      <c r="B53" s="228"/>
      <c r="C53" s="257" t="s">
        <v>1481</v>
      </c>
      <c r="D53" s="232"/>
      <c r="E53" s="233">
        <v>1</v>
      </c>
      <c r="F53" s="230"/>
      <c r="G53" s="230"/>
      <c r="H53" s="230"/>
      <c r="I53" s="230"/>
      <c r="J53" s="230"/>
      <c r="K53" s="230"/>
      <c r="L53" s="230"/>
      <c r="M53" s="230"/>
      <c r="N53" s="229"/>
      <c r="O53" s="229"/>
      <c r="P53" s="229"/>
      <c r="Q53" s="229"/>
      <c r="R53" s="230"/>
      <c r="S53" s="230"/>
      <c r="T53" s="230"/>
      <c r="U53" s="230"/>
      <c r="V53" s="230"/>
      <c r="W53" s="230"/>
      <c r="X53" s="230"/>
      <c r="Y53" s="230"/>
      <c r="Z53" s="210"/>
      <c r="AA53" s="210"/>
      <c r="AB53" s="210"/>
      <c r="AC53" s="210"/>
      <c r="AD53" s="210"/>
      <c r="AE53" s="210"/>
      <c r="AF53" s="210"/>
      <c r="AG53" s="210" t="s">
        <v>213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3">
        <v>39</v>
      </c>
      <c r="B54" s="244" t="s">
        <v>1488</v>
      </c>
      <c r="C54" s="256" t="s">
        <v>1489</v>
      </c>
      <c r="D54" s="245" t="s">
        <v>260</v>
      </c>
      <c r="E54" s="246">
        <v>1</v>
      </c>
      <c r="F54" s="247"/>
      <c r="G54" s="248">
        <f>ROUND(E54*F54,2)</f>
        <v>0</v>
      </c>
      <c r="H54" s="231"/>
      <c r="I54" s="230">
        <f>ROUND(E54*H54,2)</f>
        <v>0</v>
      </c>
      <c r="J54" s="231"/>
      <c r="K54" s="230">
        <f>ROUND(E54*J54,2)</f>
        <v>0</v>
      </c>
      <c r="L54" s="230">
        <v>21</v>
      </c>
      <c r="M54" s="230">
        <f>G54*(1+L54/100)</f>
        <v>0</v>
      </c>
      <c r="N54" s="229">
        <v>3.6800000000000001E-3</v>
      </c>
      <c r="O54" s="229">
        <f>ROUND(E54*N54,2)</f>
        <v>0</v>
      </c>
      <c r="P54" s="229">
        <v>0</v>
      </c>
      <c r="Q54" s="229">
        <f>ROUND(E54*P54,2)</f>
        <v>0</v>
      </c>
      <c r="R54" s="230" t="s">
        <v>415</v>
      </c>
      <c r="S54" s="230" t="s">
        <v>207</v>
      </c>
      <c r="T54" s="230" t="s">
        <v>208</v>
      </c>
      <c r="U54" s="230">
        <v>0</v>
      </c>
      <c r="V54" s="230">
        <f>ROUND(E54*U54,2)</f>
        <v>0</v>
      </c>
      <c r="W54" s="230"/>
      <c r="X54" s="230" t="s">
        <v>416</v>
      </c>
      <c r="Y54" s="230" t="s">
        <v>210</v>
      </c>
      <c r="Z54" s="210"/>
      <c r="AA54" s="210"/>
      <c r="AB54" s="210"/>
      <c r="AC54" s="210"/>
      <c r="AD54" s="210"/>
      <c r="AE54" s="210"/>
      <c r="AF54" s="210"/>
      <c r="AG54" s="210" t="s">
        <v>417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2" x14ac:dyDescent="0.2">
      <c r="A55" s="227"/>
      <c r="B55" s="228"/>
      <c r="C55" s="257" t="s">
        <v>1481</v>
      </c>
      <c r="D55" s="232"/>
      <c r="E55" s="233">
        <v>1</v>
      </c>
      <c r="F55" s="230"/>
      <c r="G55" s="230"/>
      <c r="H55" s="230"/>
      <c r="I55" s="230"/>
      <c r="J55" s="230"/>
      <c r="K55" s="230"/>
      <c r="L55" s="230"/>
      <c r="M55" s="230"/>
      <c r="N55" s="229"/>
      <c r="O55" s="229"/>
      <c r="P55" s="229"/>
      <c r="Q55" s="229"/>
      <c r="R55" s="230"/>
      <c r="S55" s="230"/>
      <c r="T55" s="230"/>
      <c r="U55" s="230"/>
      <c r="V55" s="230"/>
      <c r="W55" s="230"/>
      <c r="X55" s="230"/>
      <c r="Y55" s="230"/>
      <c r="Z55" s="210"/>
      <c r="AA55" s="210"/>
      <c r="AB55" s="210"/>
      <c r="AC55" s="210"/>
      <c r="AD55" s="210"/>
      <c r="AE55" s="210"/>
      <c r="AF55" s="210"/>
      <c r="AG55" s="210" t="s">
        <v>213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43">
        <v>40</v>
      </c>
      <c r="B56" s="244" t="s">
        <v>1490</v>
      </c>
      <c r="C56" s="256" t="s">
        <v>1491</v>
      </c>
      <c r="D56" s="245" t="s">
        <v>996</v>
      </c>
      <c r="E56" s="246">
        <v>1</v>
      </c>
      <c r="F56" s="247"/>
      <c r="G56" s="248">
        <f>ROUND(E56*F56,2)</f>
        <v>0</v>
      </c>
      <c r="H56" s="231"/>
      <c r="I56" s="230">
        <f>ROUND(E56*H56,2)</f>
        <v>0</v>
      </c>
      <c r="J56" s="231"/>
      <c r="K56" s="230">
        <f>ROUND(E56*J56,2)</f>
        <v>0</v>
      </c>
      <c r="L56" s="230">
        <v>21</v>
      </c>
      <c r="M56" s="230">
        <f>G56*(1+L56/100)</f>
        <v>0</v>
      </c>
      <c r="N56" s="229">
        <v>5.2999999999999998E-4</v>
      </c>
      <c r="O56" s="229">
        <f>ROUND(E56*N56,2)</f>
        <v>0</v>
      </c>
      <c r="P56" s="229">
        <v>0</v>
      </c>
      <c r="Q56" s="229">
        <f>ROUND(E56*P56,2)</f>
        <v>0</v>
      </c>
      <c r="R56" s="230"/>
      <c r="S56" s="230" t="s">
        <v>207</v>
      </c>
      <c r="T56" s="230" t="s">
        <v>208</v>
      </c>
      <c r="U56" s="230">
        <v>0.25</v>
      </c>
      <c r="V56" s="230">
        <f>ROUND(E56*U56,2)</f>
        <v>0.25</v>
      </c>
      <c r="W56" s="230"/>
      <c r="X56" s="230" t="s">
        <v>209</v>
      </c>
      <c r="Y56" s="230" t="s">
        <v>210</v>
      </c>
      <c r="Z56" s="210"/>
      <c r="AA56" s="210"/>
      <c r="AB56" s="210"/>
      <c r="AC56" s="210"/>
      <c r="AD56" s="210"/>
      <c r="AE56" s="210"/>
      <c r="AF56" s="210"/>
      <c r="AG56" s="210" t="s">
        <v>211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2" x14ac:dyDescent="0.2">
      <c r="A57" s="227"/>
      <c r="B57" s="228"/>
      <c r="C57" s="257" t="s">
        <v>1492</v>
      </c>
      <c r="D57" s="232"/>
      <c r="E57" s="233">
        <v>1</v>
      </c>
      <c r="F57" s="230"/>
      <c r="G57" s="230"/>
      <c r="H57" s="230"/>
      <c r="I57" s="230"/>
      <c r="J57" s="230"/>
      <c r="K57" s="230"/>
      <c r="L57" s="230"/>
      <c r="M57" s="230"/>
      <c r="N57" s="229"/>
      <c r="O57" s="229"/>
      <c r="P57" s="229"/>
      <c r="Q57" s="229"/>
      <c r="R57" s="230"/>
      <c r="S57" s="230"/>
      <c r="T57" s="230"/>
      <c r="U57" s="230"/>
      <c r="V57" s="230"/>
      <c r="W57" s="230"/>
      <c r="X57" s="230"/>
      <c r="Y57" s="230"/>
      <c r="Z57" s="210"/>
      <c r="AA57" s="210"/>
      <c r="AB57" s="210"/>
      <c r="AC57" s="210"/>
      <c r="AD57" s="210"/>
      <c r="AE57" s="210"/>
      <c r="AF57" s="210"/>
      <c r="AG57" s="210" t="s">
        <v>213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43">
        <v>41</v>
      </c>
      <c r="B58" s="244" t="s">
        <v>1493</v>
      </c>
      <c r="C58" s="256" t="s">
        <v>1494</v>
      </c>
      <c r="D58" s="245" t="s">
        <v>260</v>
      </c>
      <c r="E58" s="246">
        <v>1</v>
      </c>
      <c r="F58" s="247"/>
      <c r="G58" s="248">
        <f>ROUND(E58*F58,2)</f>
        <v>0</v>
      </c>
      <c r="H58" s="231"/>
      <c r="I58" s="230">
        <f>ROUND(E58*H58,2)</f>
        <v>0</v>
      </c>
      <c r="J58" s="231"/>
      <c r="K58" s="230">
        <f>ROUND(E58*J58,2)</f>
        <v>0</v>
      </c>
      <c r="L58" s="230">
        <v>21</v>
      </c>
      <c r="M58" s="230">
        <f>G58*(1+L58/100)</f>
        <v>0</v>
      </c>
      <c r="N58" s="229">
        <v>4.7999999999999996E-3</v>
      </c>
      <c r="O58" s="229">
        <f>ROUND(E58*N58,2)</f>
        <v>0</v>
      </c>
      <c r="P58" s="229">
        <v>0</v>
      </c>
      <c r="Q58" s="229">
        <f>ROUND(E58*P58,2)</f>
        <v>0</v>
      </c>
      <c r="R58" s="230" t="s">
        <v>415</v>
      </c>
      <c r="S58" s="230" t="s">
        <v>207</v>
      </c>
      <c r="T58" s="230" t="s">
        <v>208</v>
      </c>
      <c r="U58" s="230">
        <v>0</v>
      </c>
      <c r="V58" s="230">
        <f>ROUND(E58*U58,2)</f>
        <v>0</v>
      </c>
      <c r="W58" s="230"/>
      <c r="X58" s="230" t="s">
        <v>416</v>
      </c>
      <c r="Y58" s="230" t="s">
        <v>210</v>
      </c>
      <c r="Z58" s="210"/>
      <c r="AA58" s="210"/>
      <c r="AB58" s="210"/>
      <c r="AC58" s="210"/>
      <c r="AD58" s="210"/>
      <c r="AE58" s="210"/>
      <c r="AF58" s="210"/>
      <c r="AG58" s="210" t="s">
        <v>417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2" x14ac:dyDescent="0.2">
      <c r="A59" s="227"/>
      <c r="B59" s="228"/>
      <c r="C59" s="257" t="s">
        <v>1492</v>
      </c>
      <c r="D59" s="232"/>
      <c r="E59" s="233">
        <v>1</v>
      </c>
      <c r="F59" s="230"/>
      <c r="G59" s="230"/>
      <c r="H59" s="230"/>
      <c r="I59" s="230"/>
      <c r="J59" s="230"/>
      <c r="K59" s="230"/>
      <c r="L59" s="230"/>
      <c r="M59" s="230"/>
      <c r="N59" s="229"/>
      <c r="O59" s="229"/>
      <c r="P59" s="229"/>
      <c r="Q59" s="229"/>
      <c r="R59" s="230"/>
      <c r="S59" s="230"/>
      <c r="T59" s="230"/>
      <c r="U59" s="230"/>
      <c r="V59" s="230"/>
      <c r="W59" s="230"/>
      <c r="X59" s="230"/>
      <c r="Y59" s="230"/>
      <c r="Z59" s="210"/>
      <c r="AA59" s="210"/>
      <c r="AB59" s="210"/>
      <c r="AC59" s="210"/>
      <c r="AD59" s="210"/>
      <c r="AE59" s="210"/>
      <c r="AF59" s="210"/>
      <c r="AG59" s="210" t="s">
        <v>213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49">
        <v>42</v>
      </c>
      <c r="B60" s="250" t="s">
        <v>1409</v>
      </c>
      <c r="C60" s="258" t="s">
        <v>1410</v>
      </c>
      <c r="D60" s="251" t="s">
        <v>996</v>
      </c>
      <c r="E60" s="252">
        <v>2</v>
      </c>
      <c r="F60" s="253"/>
      <c r="G60" s="254">
        <f>ROUND(E60*F60,2)</f>
        <v>0</v>
      </c>
      <c r="H60" s="231"/>
      <c r="I60" s="230">
        <f>ROUND(E60*H60,2)</f>
        <v>0</v>
      </c>
      <c r="J60" s="231"/>
      <c r="K60" s="230">
        <f>ROUND(E60*J60,2)</f>
        <v>0</v>
      </c>
      <c r="L60" s="230">
        <v>21</v>
      </c>
      <c r="M60" s="230">
        <f>G60*(1+L60/100)</f>
        <v>0</v>
      </c>
      <c r="N60" s="229">
        <v>0</v>
      </c>
      <c r="O60" s="229">
        <f>ROUND(E60*N60,2)</f>
        <v>0</v>
      </c>
      <c r="P60" s="229">
        <v>0</v>
      </c>
      <c r="Q60" s="229">
        <f>ROUND(E60*P60,2)</f>
        <v>0</v>
      </c>
      <c r="R60" s="230"/>
      <c r="S60" s="230" t="s">
        <v>207</v>
      </c>
      <c r="T60" s="230" t="s">
        <v>208</v>
      </c>
      <c r="U60" s="230">
        <v>0.28100000000000003</v>
      </c>
      <c r="V60" s="230">
        <f>ROUND(E60*U60,2)</f>
        <v>0.56000000000000005</v>
      </c>
      <c r="W60" s="230"/>
      <c r="X60" s="230" t="s">
        <v>1495</v>
      </c>
      <c r="Y60" s="230" t="s">
        <v>210</v>
      </c>
      <c r="Z60" s="210"/>
      <c r="AA60" s="210"/>
      <c r="AB60" s="210"/>
      <c r="AC60" s="210"/>
      <c r="AD60" s="210"/>
      <c r="AE60" s="210"/>
      <c r="AF60" s="210"/>
      <c r="AG60" s="210" t="s">
        <v>1496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49">
        <v>43</v>
      </c>
      <c r="B61" s="250" t="s">
        <v>1497</v>
      </c>
      <c r="C61" s="258" t="s">
        <v>1498</v>
      </c>
      <c r="D61" s="251" t="s">
        <v>260</v>
      </c>
      <c r="E61" s="252">
        <v>1</v>
      </c>
      <c r="F61" s="253"/>
      <c r="G61" s="254">
        <f>ROUND(E61*F61,2)</f>
        <v>0</v>
      </c>
      <c r="H61" s="231"/>
      <c r="I61" s="230">
        <f>ROUND(E61*H61,2)</f>
        <v>0</v>
      </c>
      <c r="J61" s="231"/>
      <c r="K61" s="230">
        <f>ROUND(E61*J61,2)</f>
        <v>0</v>
      </c>
      <c r="L61" s="230">
        <v>21</v>
      </c>
      <c r="M61" s="230">
        <f>G61*(1+L61/100)</f>
        <v>0</v>
      </c>
      <c r="N61" s="229">
        <v>2.2200000000000002E-3</v>
      </c>
      <c r="O61" s="229">
        <f>ROUND(E61*N61,2)</f>
        <v>0</v>
      </c>
      <c r="P61" s="229">
        <v>0</v>
      </c>
      <c r="Q61" s="229">
        <f>ROUND(E61*P61,2)</f>
        <v>0</v>
      </c>
      <c r="R61" s="230" t="s">
        <v>415</v>
      </c>
      <c r="S61" s="230" t="s">
        <v>207</v>
      </c>
      <c r="T61" s="230" t="s">
        <v>208</v>
      </c>
      <c r="U61" s="230">
        <v>0</v>
      </c>
      <c r="V61" s="230">
        <f>ROUND(E61*U61,2)</f>
        <v>0</v>
      </c>
      <c r="W61" s="230"/>
      <c r="X61" s="230" t="s">
        <v>416</v>
      </c>
      <c r="Y61" s="230" t="s">
        <v>210</v>
      </c>
      <c r="Z61" s="210"/>
      <c r="AA61" s="210"/>
      <c r="AB61" s="210"/>
      <c r="AC61" s="210"/>
      <c r="AD61" s="210"/>
      <c r="AE61" s="210"/>
      <c r="AF61" s="210"/>
      <c r="AG61" s="210" t="s">
        <v>417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49">
        <v>44</v>
      </c>
      <c r="B62" s="250" t="s">
        <v>1499</v>
      </c>
      <c r="C62" s="258" t="s">
        <v>1500</v>
      </c>
      <c r="D62" s="251" t="s">
        <v>260</v>
      </c>
      <c r="E62" s="252">
        <v>1</v>
      </c>
      <c r="F62" s="253"/>
      <c r="G62" s="254">
        <f>ROUND(E62*F62,2)</f>
        <v>0</v>
      </c>
      <c r="H62" s="231"/>
      <c r="I62" s="230">
        <f>ROUND(E62*H62,2)</f>
        <v>0</v>
      </c>
      <c r="J62" s="231"/>
      <c r="K62" s="230">
        <f>ROUND(E62*J62,2)</f>
        <v>0</v>
      </c>
      <c r="L62" s="230">
        <v>21</v>
      </c>
      <c r="M62" s="230">
        <f>G62*(1+L62/100)</f>
        <v>0</v>
      </c>
      <c r="N62" s="229">
        <v>2.0500000000000002E-3</v>
      </c>
      <c r="O62" s="229">
        <f>ROUND(E62*N62,2)</f>
        <v>0</v>
      </c>
      <c r="P62" s="229">
        <v>0</v>
      </c>
      <c r="Q62" s="229">
        <f>ROUND(E62*P62,2)</f>
        <v>0</v>
      </c>
      <c r="R62" s="230" t="s">
        <v>415</v>
      </c>
      <c r="S62" s="230" t="s">
        <v>207</v>
      </c>
      <c r="T62" s="230" t="s">
        <v>208</v>
      </c>
      <c r="U62" s="230">
        <v>0</v>
      </c>
      <c r="V62" s="230">
        <f>ROUND(E62*U62,2)</f>
        <v>0</v>
      </c>
      <c r="W62" s="230"/>
      <c r="X62" s="230" t="s">
        <v>416</v>
      </c>
      <c r="Y62" s="230" t="s">
        <v>210</v>
      </c>
      <c r="Z62" s="210"/>
      <c r="AA62" s="210"/>
      <c r="AB62" s="210"/>
      <c r="AC62" s="210"/>
      <c r="AD62" s="210"/>
      <c r="AE62" s="210"/>
      <c r="AF62" s="210"/>
      <c r="AG62" s="210" t="s">
        <v>417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49">
        <v>45</v>
      </c>
      <c r="B63" s="250" t="s">
        <v>1501</v>
      </c>
      <c r="C63" s="258" t="s">
        <v>1502</v>
      </c>
      <c r="D63" s="251" t="s">
        <v>337</v>
      </c>
      <c r="E63" s="252">
        <v>0.23824999999999999</v>
      </c>
      <c r="F63" s="253"/>
      <c r="G63" s="254">
        <f>ROUND(E63*F63,2)</f>
        <v>0</v>
      </c>
      <c r="H63" s="231"/>
      <c r="I63" s="230">
        <f>ROUND(E63*H63,2)</f>
        <v>0</v>
      </c>
      <c r="J63" s="231"/>
      <c r="K63" s="230">
        <f>ROUND(E63*J63,2)</f>
        <v>0</v>
      </c>
      <c r="L63" s="230">
        <v>21</v>
      </c>
      <c r="M63" s="230">
        <f>G63*(1+L63/100)</f>
        <v>0</v>
      </c>
      <c r="N63" s="229">
        <v>0</v>
      </c>
      <c r="O63" s="229">
        <f>ROUND(E63*N63,2)</f>
        <v>0</v>
      </c>
      <c r="P63" s="229">
        <v>0</v>
      </c>
      <c r="Q63" s="229">
        <f>ROUND(E63*P63,2)</f>
        <v>0</v>
      </c>
      <c r="R63" s="230"/>
      <c r="S63" s="230" t="s">
        <v>207</v>
      </c>
      <c r="T63" s="230" t="s">
        <v>208</v>
      </c>
      <c r="U63" s="230">
        <v>4.093</v>
      </c>
      <c r="V63" s="230">
        <f>ROUND(E63*U63,2)</f>
        <v>0.98</v>
      </c>
      <c r="W63" s="230"/>
      <c r="X63" s="230" t="s">
        <v>787</v>
      </c>
      <c r="Y63" s="230" t="s">
        <v>210</v>
      </c>
      <c r="Z63" s="210"/>
      <c r="AA63" s="210"/>
      <c r="AB63" s="210"/>
      <c r="AC63" s="210"/>
      <c r="AD63" s="210"/>
      <c r="AE63" s="210"/>
      <c r="AF63" s="210"/>
      <c r="AG63" s="210" t="s">
        <v>788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x14ac:dyDescent="0.2">
      <c r="A64" s="236" t="s">
        <v>202</v>
      </c>
      <c r="B64" s="237" t="s">
        <v>143</v>
      </c>
      <c r="C64" s="255" t="s">
        <v>144</v>
      </c>
      <c r="D64" s="238"/>
      <c r="E64" s="239"/>
      <c r="F64" s="240"/>
      <c r="G64" s="241">
        <f>SUMIF(AG65:AG76,"&lt;&gt;NOR",G65:G76)</f>
        <v>0</v>
      </c>
      <c r="H64" s="235"/>
      <c r="I64" s="235">
        <f>SUM(I65:I76)</f>
        <v>0</v>
      </c>
      <c r="J64" s="235"/>
      <c r="K64" s="235">
        <f>SUM(K65:K76)</f>
        <v>0</v>
      </c>
      <c r="L64" s="235"/>
      <c r="M64" s="235">
        <f>SUM(M65:M76)</f>
        <v>0</v>
      </c>
      <c r="N64" s="234"/>
      <c r="O64" s="234">
        <f>SUM(O65:O76)</f>
        <v>0.21000000000000002</v>
      </c>
      <c r="P64" s="234"/>
      <c r="Q64" s="234">
        <f>SUM(Q65:Q76)</f>
        <v>0</v>
      </c>
      <c r="R64" s="235"/>
      <c r="S64" s="235"/>
      <c r="T64" s="235"/>
      <c r="U64" s="235"/>
      <c r="V64" s="235">
        <f>SUM(V65:V76)</f>
        <v>52.220000000000006</v>
      </c>
      <c r="W64" s="235"/>
      <c r="X64" s="235"/>
      <c r="Y64" s="235"/>
      <c r="AG64" t="s">
        <v>203</v>
      </c>
    </row>
    <row r="65" spans="1:60" outlineLevel="1" x14ac:dyDescent="0.2">
      <c r="A65" s="243">
        <v>46</v>
      </c>
      <c r="B65" s="244" t="s">
        <v>1503</v>
      </c>
      <c r="C65" s="256" t="s">
        <v>1504</v>
      </c>
      <c r="D65" s="245" t="s">
        <v>293</v>
      </c>
      <c r="E65" s="246">
        <v>49.5</v>
      </c>
      <c r="F65" s="247"/>
      <c r="G65" s="248">
        <f>ROUND(E65*F65,2)</f>
        <v>0</v>
      </c>
      <c r="H65" s="231"/>
      <c r="I65" s="230">
        <f>ROUND(E65*H65,2)</f>
        <v>0</v>
      </c>
      <c r="J65" s="231"/>
      <c r="K65" s="230">
        <f>ROUND(E65*J65,2)</f>
        <v>0</v>
      </c>
      <c r="L65" s="230">
        <v>21</v>
      </c>
      <c r="M65" s="230">
        <f>G65*(1+L65/100)</f>
        <v>0</v>
      </c>
      <c r="N65" s="229">
        <v>1.01E-3</v>
      </c>
      <c r="O65" s="229">
        <f>ROUND(E65*N65,2)</f>
        <v>0.05</v>
      </c>
      <c r="P65" s="229">
        <v>0</v>
      </c>
      <c r="Q65" s="229">
        <f>ROUND(E65*P65,2)</f>
        <v>0</v>
      </c>
      <c r="R65" s="230"/>
      <c r="S65" s="230" t="s">
        <v>207</v>
      </c>
      <c r="T65" s="230" t="s">
        <v>208</v>
      </c>
      <c r="U65" s="230">
        <v>0.31738</v>
      </c>
      <c r="V65" s="230">
        <f>ROUND(E65*U65,2)</f>
        <v>15.71</v>
      </c>
      <c r="W65" s="230"/>
      <c r="X65" s="230" t="s">
        <v>209</v>
      </c>
      <c r="Y65" s="230" t="s">
        <v>210</v>
      </c>
      <c r="Z65" s="210"/>
      <c r="AA65" s="210"/>
      <c r="AB65" s="210"/>
      <c r="AC65" s="210"/>
      <c r="AD65" s="210"/>
      <c r="AE65" s="210"/>
      <c r="AF65" s="210"/>
      <c r="AG65" s="210" t="s">
        <v>211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2" x14ac:dyDescent="0.2">
      <c r="A66" s="227"/>
      <c r="B66" s="228"/>
      <c r="C66" s="257" t="s">
        <v>1505</v>
      </c>
      <c r="D66" s="232"/>
      <c r="E66" s="233">
        <v>45</v>
      </c>
      <c r="F66" s="230"/>
      <c r="G66" s="230"/>
      <c r="H66" s="230"/>
      <c r="I66" s="230"/>
      <c r="J66" s="230"/>
      <c r="K66" s="230"/>
      <c r="L66" s="230"/>
      <c r="M66" s="230"/>
      <c r="N66" s="229"/>
      <c r="O66" s="229"/>
      <c r="P66" s="229"/>
      <c r="Q66" s="229"/>
      <c r="R66" s="230"/>
      <c r="S66" s="230"/>
      <c r="T66" s="230"/>
      <c r="U66" s="230"/>
      <c r="V66" s="230"/>
      <c r="W66" s="230"/>
      <c r="X66" s="230"/>
      <c r="Y66" s="230"/>
      <c r="Z66" s="210"/>
      <c r="AA66" s="210"/>
      <c r="AB66" s="210"/>
      <c r="AC66" s="210"/>
      <c r="AD66" s="210"/>
      <c r="AE66" s="210"/>
      <c r="AF66" s="210"/>
      <c r="AG66" s="210" t="s">
        <v>213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3" x14ac:dyDescent="0.2">
      <c r="A67" s="227"/>
      <c r="B67" s="228"/>
      <c r="C67" s="268" t="s">
        <v>422</v>
      </c>
      <c r="D67" s="266"/>
      <c r="E67" s="267">
        <v>4.5</v>
      </c>
      <c r="F67" s="230"/>
      <c r="G67" s="230"/>
      <c r="H67" s="230"/>
      <c r="I67" s="230"/>
      <c r="J67" s="230"/>
      <c r="K67" s="230"/>
      <c r="L67" s="230"/>
      <c r="M67" s="230"/>
      <c r="N67" s="229"/>
      <c r="O67" s="229"/>
      <c r="P67" s="229"/>
      <c r="Q67" s="229"/>
      <c r="R67" s="230"/>
      <c r="S67" s="230"/>
      <c r="T67" s="230"/>
      <c r="U67" s="230"/>
      <c r="V67" s="230"/>
      <c r="W67" s="230"/>
      <c r="X67" s="230"/>
      <c r="Y67" s="230"/>
      <c r="Z67" s="210"/>
      <c r="AA67" s="210"/>
      <c r="AB67" s="210"/>
      <c r="AC67" s="210"/>
      <c r="AD67" s="210"/>
      <c r="AE67" s="210"/>
      <c r="AF67" s="210"/>
      <c r="AG67" s="210" t="s">
        <v>213</v>
      </c>
      <c r="AH67" s="210">
        <v>4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43">
        <v>47</v>
      </c>
      <c r="B68" s="244" t="s">
        <v>1506</v>
      </c>
      <c r="C68" s="256" t="s">
        <v>1507</v>
      </c>
      <c r="D68" s="245" t="s">
        <v>293</v>
      </c>
      <c r="E68" s="246">
        <v>63.8</v>
      </c>
      <c r="F68" s="247"/>
      <c r="G68" s="248">
        <f>ROUND(E68*F68,2)</f>
        <v>0</v>
      </c>
      <c r="H68" s="231"/>
      <c r="I68" s="230">
        <f>ROUND(E68*H68,2)</f>
        <v>0</v>
      </c>
      <c r="J68" s="231"/>
      <c r="K68" s="230">
        <f>ROUND(E68*J68,2)</f>
        <v>0</v>
      </c>
      <c r="L68" s="230">
        <v>21</v>
      </c>
      <c r="M68" s="230">
        <f>G68*(1+L68/100)</f>
        <v>0</v>
      </c>
      <c r="N68" s="229">
        <v>1.6000000000000001E-3</v>
      </c>
      <c r="O68" s="229">
        <f>ROUND(E68*N68,2)</f>
        <v>0.1</v>
      </c>
      <c r="P68" s="229">
        <v>0</v>
      </c>
      <c r="Q68" s="229">
        <f>ROUND(E68*P68,2)</f>
        <v>0</v>
      </c>
      <c r="R68" s="230"/>
      <c r="S68" s="230" t="s">
        <v>207</v>
      </c>
      <c r="T68" s="230" t="s">
        <v>208</v>
      </c>
      <c r="U68" s="230">
        <v>0.33332000000000001</v>
      </c>
      <c r="V68" s="230">
        <f>ROUND(E68*U68,2)</f>
        <v>21.27</v>
      </c>
      <c r="W68" s="230"/>
      <c r="X68" s="230" t="s">
        <v>209</v>
      </c>
      <c r="Y68" s="230" t="s">
        <v>210</v>
      </c>
      <c r="Z68" s="210"/>
      <c r="AA68" s="210"/>
      <c r="AB68" s="210"/>
      <c r="AC68" s="210"/>
      <c r="AD68" s="210"/>
      <c r="AE68" s="210"/>
      <c r="AF68" s="210"/>
      <c r="AG68" s="210" t="s">
        <v>211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2" x14ac:dyDescent="0.2">
      <c r="A69" s="227"/>
      <c r="B69" s="228"/>
      <c r="C69" s="257" t="s">
        <v>1508</v>
      </c>
      <c r="D69" s="232"/>
      <c r="E69" s="233">
        <v>58</v>
      </c>
      <c r="F69" s="230"/>
      <c r="G69" s="230"/>
      <c r="H69" s="230"/>
      <c r="I69" s="230"/>
      <c r="J69" s="230"/>
      <c r="K69" s="230"/>
      <c r="L69" s="230"/>
      <c r="M69" s="230"/>
      <c r="N69" s="229"/>
      <c r="O69" s="229"/>
      <c r="P69" s="229"/>
      <c r="Q69" s="229"/>
      <c r="R69" s="230"/>
      <c r="S69" s="230"/>
      <c r="T69" s="230"/>
      <c r="U69" s="230"/>
      <c r="V69" s="230"/>
      <c r="W69" s="230"/>
      <c r="X69" s="230"/>
      <c r="Y69" s="230"/>
      <c r="Z69" s="210"/>
      <c r="AA69" s="210"/>
      <c r="AB69" s="210"/>
      <c r="AC69" s="210"/>
      <c r="AD69" s="210"/>
      <c r="AE69" s="210"/>
      <c r="AF69" s="210"/>
      <c r="AG69" s="210" t="s">
        <v>213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3" x14ac:dyDescent="0.2">
      <c r="A70" s="227"/>
      <c r="B70" s="228"/>
      <c r="C70" s="268" t="s">
        <v>422</v>
      </c>
      <c r="D70" s="266"/>
      <c r="E70" s="267">
        <v>5.8</v>
      </c>
      <c r="F70" s="230"/>
      <c r="G70" s="230"/>
      <c r="H70" s="230"/>
      <c r="I70" s="230"/>
      <c r="J70" s="230"/>
      <c r="K70" s="230"/>
      <c r="L70" s="230"/>
      <c r="M70" s="230"/>
      <c r="N70" s="229"/>
      <c r="O70" s="229"/>
      <c r="P70" s="229"/>
      <c r="Q70" s="229"/>
      <c r="R70" s="230"/>
      <c r="S70" s="230"/>
      <c r="T70" s="230"/>
      <c r="U70" s="230"/>
      <c r="V70" s="230"/>
      <c r="W70" s="230"/>
      <c r="X70" s="230"/>
      <c r="Y70" s="230"/>
      <c r="Z70" s="210"/>
      <c r="AA70" s="210"/>
      <c r="AB70" s="210"/>
      <c r="AC70" s="210"/>
      <c r="AD70" s="210"/>
      <c r="AE70" s="210"/>
      <c r="AF70" s="210"/>
      <c r="AG70" s="210" t="s">
        <v>213</v>
      </c>
      <c r="AH70" s="210">
        <v>4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43">
        <v>48</v>
      </c>
      <c r="B71" s="244" t="s">
        <v>1509</v>
      </c>
      <c r="C71" s="256" t="s">
        <v>1510</v>
      </c>
      <c r="D71" s="245" t="s">
        <v>293</v>
      </c>
      <c r="E71" s="246">
        <v>31.9</v>
      </c>
      <c r="F71" s="247"/>
      <c r="G71" s="248">
        <f>ROUND(E71*F71,2)</f>
        <v>0</v>
      </c>
      <c r="H71" s="231"/>
      <c r="I71" s="230">
        <f>ROUND(E71*H71,2)</f>
        <v>0</v>
      </c>
      <c r="J71" s="231"/>
      <c r="K71" s="230">
        <f>ROUND(E71*J71,2)</f>
        <v>0</v>
      </c>
      <c r="L71" s="230">
        <v>21</v>
      </c>
      <c r="M71" s="230">
        <f>G71*(1+L71/100)</f>
        <v>0</v>
      </c>
      <c r="N71" s="229">
        <v>1.9599999999999999E-3</v>
      </c>
      <c r="O71" s="229">
        <f>ROUND(E71*N71,2)</f>
        <v>0.06</v>
      </c>
      <c r="P71" s="229">
        <v>0</v>
      </c>
      <c r="Q71" s="229">
        <f>ROUND(E71*P71,2)</f>
        <v>0</v>
      </c>
      <c r="R71" s="230"/>
      <c r="S71" s="230" t="s">
        <v>207</v>
      </c>
      <c r="T71" s="230" t="s">
        <v>208</v>
      </c>
      <c r="U71" s="230">
        <v>0.3579</v>
      </c>
      <c r="V71" s="230">
        <f>ROUND(E71*U71,2)</f>
        <v>11.42</v>
      </c>
      <c r="W71" s="230"/>
      <c r="X71" s="230" t="s">
        <v>209</v>
      </c>
      <c r="Y71" s="230" t="s">
        <v>210</v>
      </c>
      <c r="Z71" s="210"/>
      <c r="AA71" s="210"/>
      <c r="AB71" s="210"/>
      <c r="AC71" s="210"/>
      <c r="AD71" s="210"/>
      <c r="AE71" s="210"/>
      <c r="AF71" s="210"/>
      <c r="AG71" s="210" t="s">
        <v>211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2" x14ac:dyDescent="0.2">
      <c r="A72" s="227"/>
      <c r="B72" s="228"/>
      <c r="C72" s="257" t="s">
        <v>1511</v>
      </c>
      <c r="D72" s="232"/>
      <c r="E72" s="233">
        <v>29</v>
      </c>
      <c r="F72" s="230"/>
      <c r="G72" s="230"/>
      <c r="H72" s="230"/>
      <c r="I72" s="230"/>
      <c r="J72" s="230"/>
      <c r="K72" s="230"/>
      <c r="L72" s="230"/>
      <c r="M72" s="230"/>
      <c r="N72" s="229"/>
      <c r="O72" s="229"/>
      <c r="P72" s="229"/>
      <c r="Q72" s="229"/>
      <c r="R72" s="230"/>
      <c r="S72" s="230"/>
      <c r="T72" s="230"/>
      <c r="U72" s="230"/>
      <c r="V72" s="230"/>
      <c r="W72" s="230"/>
      <c r="X72" s="230"/>
      <c r="Y72" s="230"/>
      <c r="Z72" s="210"/>
      <c r="AA72" s="210"/>
      <c r="AB72" s="210"/>
      <c r="AC72" s="210"/>
      <c r="AD72" s="210"/>
      <c r="AE72" s="210"/>
      <c r="AF72" s="210"/>
      <c r="AG72" s="210" t="s">
        <v>213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3" x14ac:dyDescent="0.2">
      <c r="A73" s="227"/>
      <c r="B73" s="228"/>
      <c r="C73" s="268" t="s">
        <v>422</v>
      </c>
      <c r="D73" s="266"/>
      <c r="E73" s="267">
        <v>2.9</v>
      </c>
      <c r="F73" s="230"/>
      <c r="G73" s="230"/>
      <c r="H73" s="230"/>
      <c r="I73" s="230"/>
      <c r="J73" s="230"/>
      <c r="K73" s="230"/>
      <c r="L73" s="230"/>
      <c r="M73" s="230"/>
      <c r="N73" s="229"/>
      <c r="O73" s="229"/>
      <c r="P73" s="229"/>
      <c r="Q73" s="229"/>
      <c r="R73" s="230"/>
      <c r="S73" s="230"/>
      <c r="T73" s="230"/>
      <c r="U73" s="230"/>
      <c r="V73" s="230"/>
      <c r="W73" s="230"/>
      <c r="X73" s="230"/>
      <c r="Y73" s="230"/>
      <c r="Z73" s="210"/>
      <c r="AA73" s="210"/>
      <c r="AB73" s="210"/>
      <c r="AC73" s="210"/>
      <c r="AD73" s="210"/>
      <c r="AE73" s="210"/>
      <c r="AF73" s="210"/>
      <c r="AG73" s="210" t="s">
        <v>213</v>
      </c>
      <c r="AH73" s="210">
        <v>4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43">
        <v>49</v>
      </c>
      <c r="B74" s="244" t="s">
        <v>1512</v>
      </c>
      <c r="C74" s="256" t="s">
        <v>1513</v>
      </c>
      <c r="D74" s="245" t="s">
        <v>293</v>
      </c>
      <c r="E74" s="246">
        <v>145.19999999999999</v>
      </c>
      <c r="F74" s="247"/>
      <c r="G74" s="248">
        <f>ROUND(E74*F74,2)</f>
        <v>0</v>
      </c>
      <c r="H74" s="231"/>
      <c r="I74" s="230">
        <f>ROUND(E74*H74,2)</f>
        <v>0</v>
      </c>
      <c r="J74" s="231"/>
      <c r="K74" s="230">
        <f>ROUND(E74*J74,2)</f>
        <v>0</v>
      </c>
      <c r="L74" s="230">
        <v>21</v>
      </c>
      <c r="M74" s="230">
        <f>G74*(1+L74/100)</f>
        <v>0</v>
      </c>
      <c r="N74" s="229">
        <v>0</v>
      </c>
      <c r="O74" s="229">
        <f>ROUND(E74*N74,2)</f>
        <v>0</v>
      </c>
      <c r="P74" s="229">
        <v>0</v>
      </c>
      <c r="Q74" s="229">
        <f>ROUND(E74*P74,2)</f>
        <v>0</v>
      </c>
      <c r="R74" s="230"/>
      <c r="S74" s="230" t="s">
        <v>207</v>
      </c>
      <c r="T74" s="230" t="s">
        <v>208</v>
      </c>
      <c r="U74" s="230">
        <v>2.1499999999999998E-2</v>
      </c>
      <c r="V74" s="230">
        <f>ROUND(E74*U74,2)</f>
        <v>3.12</v>
      </c>
      <c r="W74" s="230"/>
      <c r="X74" s="230" t="s">
        <v>209</v>
      </c>
      <c r="Y74" s="230" t="s">
        <v>210</v>
      </c>
      <c r="Z74" s="210"/>
      <c r="AA74" s="210"/>
      <c r="AB74" s="210"/>
      <c r="AC74" s="210"/>
      <c r="AD74" s="210"/>
      <c r="AE74" s="210"/>
      <c r="AF74" s="210"/>
      <c r="AG74" s="210" t="s">
        <v>211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2" x14ac:dyDescent="0.2">
      <c r="A75" s="227"/>
      <c r="B75" s="228"/>
      <c r="C75" s="257" t="s">
        <v>1514</v>
      </c>
      <c r="D75" s="232"/>
      <c r="E75" s="233">
        <v>145.19999999999999</v>
      </c>
      <c r="F75" s="230"/>
      <c r="G75" s="230"/>
      <c r="H75" s="230"/>
      <c r="I75" s="230"/>
      <c r="J75" s="230"/>
      <c r="K75" s="230"/>
      <c r="L75" s="230"/>
      <c r="M75" s="230"/>
      <c r="N75" s="229"/>
      <c r="O75" s="229"/>
      <c r="P75" s="229"/>
      <c r="Q75" s="229"/>
      <c r="R75" s="230"/>
      <c r="S75" s="230"/>
      <c r="T75" s="230"/>
      <c r="U75" s="230"/>
      <c r="V75" s="230"/>
      <c r="W75" s="230"/>
      <c r="X75" s="230"/>
      <c r="Y75" s="230"/>
      <c r="Z75" s="210"/>
      <c r="AA75" s="210"/>
      <c r="AB75" s="210"/>
      <c r="AC75" s="210"/>
      <c r="AD75" s="210"/>
      <c r="AE75" s="210"/>
      <c r="AF75" s="210"/>
      <c r="AG75" s="210" t="s">
        <v>213</v>
      </c>
      <c r="AH75" s="210">
        <v>0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49">
        <v>50</v>
      </c>
      <c r="B76" s="250" t="s">
        <v>1515</v>
      </c>
      <c r="C76" s="258" t="s">
        <v>1516</v>
      </c>
      <c r="D76" s="251" t="s">
        <v>337</v>
      </c>
      <c r="E76" s="252">
        <v>0.21460000000000001</v>
      </c>
      <c r="F76" s="253"/>
      <c r="G76" s="254">
        <f>ROUND(E76*F76,2)</f>
        <v>0</v>
      </c>
      <c r="H76" s="231"/>
      <c r="I76" s="230">
        <f>ROUND(E76*H76,2)</f>
        <v>0</v>
      </c>
      <c r="J76" s="231"/>
      <c r="K76" s="230">
        <f>ROUND(E76*J76,2)</f>
        <v>0</v>
      </c>
      <c r="L76" s="230">
        <v>21</v>
      </c>
      <c r="M76" s="230">
        <f>G76*(1+L76/100)</f>
        <v>0</v>
      </c>
      <c r="N76" s="229">
        <v>0</v>
      </c>
      <c r="O76" s="229">
        <f>ROUND(E76*N76,2)</f>
        <v>0</v>
      </c>
      <c r="P76" s="229">
        <v>0</v>
      </c>
      <c r="Q76" s="229">
        <f>ROUND(E76*P76,2)</f>
        <v>0</v>
      </c>
      <c r="R76" s="230"/>
      <c r="S76" s="230" t="s">
        <v>207</v>
      </c>
      <c r="T76" s="230" t="s">
        <v>208</v>
      </c>
      <c r="U76" s="230">
        <v>3.246</v>
      </c>
      <c r="V76" s="230">
        <f>ROUND(E76*U76,2)</f>
        <v>0.7</v>
      </c>
      <c r="W76" s="230"/>
      <c r="X76" s="230" t="s">
        <v>787</v>
      </c>
      <c r="Y76" s="230" t="s">
        <v>210</v>
      </c>
      <c r="Z76" s="210"/>
      <c r="AA76" s="210"/>
      <c r="AB76" s="210"/>
      <c r="AC76" s="210"/>
      <c r="AD76" s="210"/>
      <c r="AE76" s="210"/>
      <c r="AF76" s="210"/>
      <c r="AG76" s="210" t="s">
        <v>788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x14ac:dyDescent="0.2">
      <c r="A77" s="236" t="s">
        <v>202</v>
      </c>
      <c r="B77" s="237" t="s">
        <v>145</v>
      </c>
      <c r="C77" s="255" t="s">
        <v>146</v>
      </c>
      <c r="D77" s="238"/>
      <c r="E77" s="239"/>
      <c r="F77" s="240"/>
      <c r="G77" s="241">
        <f>SUMIF(AG78:AG88,"&lt;&gt;NOR",G78:G88)</f>
        <v>0</v>
      </c>
      <c r="H77" s="235"/>
      <c r="I77" s="235">
        <f>SUM(I78:I88)</f>
        <v>0</v>
      </c>
      <c r="J77" s="235"/>
      <c r="K77" s="235">
        <f>SUM(K78:K88)</f>
        <v>0</v>
      </c>
      <c r="L77" s="235"/>
      <c r="M77" s="235">
        <f>SUM(M78:M88)</f>
        <v>0</v>
      </c>
      <c r="N77" s="234"/>
      <c r="O77" s="234">
        <f>SUM(O78:O88)</f>
        <v>0</v>
      </c>
      <c r="P77" s="234"/>
      <c r="Q77" s="234">
        <f>SUM(Q78:Q88)</f>
        <v>0</v>
      </c>
      <c r="R77" s="235"/>
      <c r="S77" s="235"/>
      <c r="T77" s="235"/>
      <c r="U77" s="235"/>
      <c r="V77" s="235">
        <f>SUM(V78:V88)</f>
        <v>4.9000000000000004</v>
      </c>
      <c r="W77" s="235"/>
      <c r="X77" s="235"/>
      <c r="Y77" s="235"/>
      <c r="AG77" t="s">
        <v>203</v>
      </c>
    </row>
    <row r="78" spans="1:60" outlineLevel="1" x14ac:dyDescent="0.2">
      <c r="A78" s="249">
        <v>51</v>
      </c>
      <c r="B78" s="250" t="s">
        <v>1517</v>
      </c>
      <c r="C78" s="258" t="s">
        <v>1518</v>
      </c>
      <c r="D78" s="251" t="s">
        <v>260</v>
      </c>
      <c r="E78" s="252">
        <v>10</v>
      </c>
      <c r="F78" s="253"/>
      <c r="G78" s="254">
        <f>ROUND(E78*F78,2)</f>
        <v>0</v>
      </c>
      <c r="H78" s="231"/>
      <c r="I78" s="230">
        <f>ROUND(E78*H78,2)</f>
        <v>0</v>
      </c>
      <c r="J78" s="231"/>
      <c r="K78" s="230">
        <f>ROUND(E78*J78,2)</f>
        <v>0</v>
      </c>
      <c r="L78" s="230">
        <v>21</v>
      </c>
      <c r="M78" s="230">
        <f>G78*(1+L78/100)</f>
        <v>0</v>
      </c>
      <c r="N78" s="229">
        <v>1E-4</v>
      </c>
      <c r="O78" s="229">
        <f>ROUND(E78*N78,2)</f>
        <v>0</v>
      </c>
      <c r="P78" s="229">
        <v>0</v>
      </c>
      <c r="Q78" s="229">
        <f>ROUND(E78*P78,2)</f>
        <v>0</v>
      </c>
      <c r="R78" s="230"/>
      <c r="S78" s="230" t="s">
        <v>207</v>
      </c>
      <c r="T78" s="230" t="s">
        <v>208</v>
      </c>
      <c r="U78" s="230">
        <v>6.2E-2</v>
      </c>
      <c r="V78" s="230">
        <f>ROUND(E78*U78,2)</f>
        <v>0.62</v>
      </c>
      <c r="W78" s="230"/>
      <c r="X78" s="230" t="s">
        <v>209</v>
      </c>
      <c r="Y78" s="230" t="s">
        <v>210</v>
      </c>
      <c r="Z78" s="210"/>
      <c r="AA78" s="210"/>
      <c r="AB78" s="210"/>
      <c r="AC78" s="210"/>
      <c r="AD78" s="210"/>
      <c r="AE78" s="210"/>
      <c r="AF78" s="210"/>
      <c r="AG78" s="210" t="s">
        <v>211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49">
        <v>52</v>
      </c>
      <c r="B79" s="250" t="s">
        <v>1519</v>
      </c>
      <c r="C79" s="258" t="s">
        <v>1520</v>
      </c>
      <c r="D79" s="251" t="s">
        <v>260</v>
      </c>
      <c r="E79" s="252">
        <v>2</v>
      </c>
      <c r="F79" s="253"/>
      <c r="G79" s="254">
        <f>ROUND(E79*F79,2)</f>
        <v>0</v>
      </c>
      <c r="H79" s="231"/>
      <c r="I79" s="230">
        <f>ROUND(E79*H79,2)</f>
        <v>0</v>
      </c>
      <c r="J79" s="231"/>
      <c r="K79" s="230">
        <f>ROUND(E79*J79,2)</f>
        <v>0</v>
      </c>
      <c r="L79" s="230">
        <v>21</v>
      </c>
      <c r="M79" s="230">
        <f>G79*(1+L79/100)</f>
        <v>0</v>
      </c>
      <c r="N79" s="229">
        <v>8.4999999999999995E-4</v>
      </c>
      <c r="O79" s="229">
        <f>ROUND(E79*N79,2)</f>
        <v>0</v>
      </c>
      <c r="P79" s="229">
        <v>0</v>
      </c>
      <c r="Q79" s="229">
        <f>ROUND(E79*P79,2)</f>
        <v>0</v>
      </c>
      <c r="R79" s="230"/>
      <c r="S79" s="230" t="s">
        <v>207</v>
      </c>
      <c r="T79" s="230" t="s">
        <v>208</v>
      </c>
      <c r="U79" s="230">
        <v>0.16500000000000001</v>
      </c>
      <c r="V79" s="230">
        <f>ROUND(E79*U79,2)</f>
        <v>0.33</v>
      </c>
      <c r="W79" s="230"/>
      <c r="X79" s="230" t="s">
        <v>209</v>
      </c>
      <c r="Y79" s="230" t="s">
        <v>210</v>
      </c>
      <c r="Z79" s="210"/>
      <c r="AA79" s="210"/>
      <c r="AB79" s="210"/>
      <c r="AC79" s="210"/>
      <c r="AD79" s="210"/>
      <c r="AE79" s="210"/>
      <c r="AF79" s="210"/>
      <c r="AG79" s="210" t="s">
        <v>211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49">
        <v>53</v>
      </c>
      <c r="B80" s="250" t="s">
        <v>1521</v>
      </c>
      <c r="C80" s="258" t="s">
        <v>1522</v>
      </c>
      <c r="D80" s="251" t="s">
        <v>260</v>
      </c>
      <c r="E80" s="252">
        <v>2</v>
      </c>
      <c r="F80" s="253"/>
      <c r="G80" s="254">
        <f>ROUND(E80*F80,2)</f>
        <v>0</v>
      </c>
      <c r="H80" s="231"/>
      <c r="I80" s="230">
        <f>ROUND(E80*H80,2)</f>
        <v>0</v>
      </c>
      <c r="J80" s="231"/>
      <c r="K80" s="230">
        <f>ROUND(E80*J80,2)</f>
        <v>0</v>
      </c>
      <c r="L80" s="230">
        <v>21</v>
      </c>
      <c r="M80" s="230">
        <f>G80*(1+L80/100)</f>
        <v>0</v>
      </c>
      <c r="N80" s="229">
        <v>8.4000000000000003E-4</v>
      </c>
      <c r="O80" s="229">
        <f>ROUND(E80*N80,2)</f>
        <v>0</v>
      </c>
      <c r="P80" s="229">
        <v>0</v>
      </c>
      <c r="Q80" s="229">
        <f>ROUND(E80*P80,2)</f>
        <v>0</v>
      </c>
      <c r="R80" s="230"/>
      <c r="S80" s="230" t="s">
        <v>207</v>
      </c>
      <c r="T80" s="230" t="s">
        <v>208</v>
      </c>
      <c r="U80" s="230">
        <v>0.20699999999999999</v>
      </c>
      <c r="V80" s="230">
        <f>ROUND(E80*U80,2)</f>
        <v>0.41</v>
      </c>
      <c r="W80" s="230"/>
      <c r="X80" s="230" t="s">
        <v>209</v>
      </c>
      <c r="Y80" s="230" t="s">
        <v>210</v>
      </c>
      <c r="Z80" s="210"/>
      <c r="AA80" s="210"/>
      <c r="AB80" s="210"/>
      <c r="AC80" s="210"/>
      <c r="AD80" s="210"/>
      <c r="AE80" s="210"/>
      <c r="AF80" s="210"/>
      <c r="AG80" s="210" t="s">
        <v>211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49">
        <v>54</v>
      </c>
      <c r="B81" s="250" t="s">
        <v>1523</v>
      </c>
      <c r="C81" s="258" t="s">
        <v>1524</v>
      </c>
      <c r="D81" s="251" t="s">
        <v>260</v>
      </c>
      <c r="E81" s="252">
        <v>4</v>
      </c>
      <c r="F81" s="253"/>
      <c r="G81" s="254">
        <f>ROUND(E81*F81,2)</f>
        <v>0</v>
      </c>
      <c r="H81" s="231"/>
      <c r="I81" s="230">
        <f>ROUND(E81*H81,2)</f>
        <v>0</v>
      </c>
      <c r="J81" s="231"/>
      <c r="K81" s="230">
        <f>ROUND(E81*J81,2)</f>
        <v>0</v>
      </c>
      <c r="L81" s="230">
        <v>21</v>
      </c>
      <c r="M81" s="230">
        <f>G81*(1+L81/100)</f>
        <v>0</v>
      </c>
      <c r="N81" s="229">
        <v>0</v>
      </c>
      <c r="O81" s="229">
        <f>ROUND(E81*N81,2)</f>
        <v>0</v>
      </c>
      <c r="P81" s="229">
        <v>0</v>
      </c>
      <c r="Q81" s="229">
        <f>ROUND(E81*P81,2)</f>
        <v>0</v>
      </c>
      <c r="R81" s="230"/>
      <c r="S81" s="230" t="s">
        <v>207</v>
      </c>
      <c r="T81" s="230" t="s">
        <v>208</v>
      </c>
      <c r="U81" s="230">
        <v>5.0999999999999997E-2</v>
      </c>
      <c r="V81" s="230">
        <f>ROUND(E81*U81,2)</f>
        <v>0.2</v>
      </c>
      <c r="W81" s="230"/>
      <c r="X81" s="230" t="s">
        <v>209</v>
      </c>
      <c r="Y81" s="230" t="s">
        <v>210</v>
      </c>
      <c r="Z81" s="210"/>
      <c r="AA81" s="210"/>
      <c r="AB81" s="210"/>
      <c r="AC81" s="210"/>
      <c r="AD81" s="210"/>
      <c r="AE81" s="210"/>
      <c r="AF81" s="210"/>
      <c r="AG81" s="210" t="s">
        <v>211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49">
        <v>55</v>
      </c>
      <c r="B82" s="250" t="s">
        <v>1525</v>
      </c>
      <c r="C82" s="258" t="s">
        <v>1526</v>
      </c>
      <c r="D82" s="251" t="s">
        <v>260</v>
      </c>
      <c r="E82" s="252">
        <v>4</v>
      </c>
      <c r="F82" s="253"/>
      <c r="G82" s="254">
        <f>ROUND(E82*F82,2)</f>
        <v>0</v>
      </c>
      <c r="H82" s="231"/>
      <c r="I82" s="230">
        <f>ROUND(E82*H82,2)</f>
        <v>0</v>
      </c>
      <c r="J82" s="231"/>
      <c r="K82" s="230">
        <f>ROUND(E82*J82,2)</f>
        <v>0</v>
      </c>
      <c r="L82" s="230">
        <v>21</v>
      </c>
      <c r="M82" s="230">
        <f>G82*(1+L82/100)</f>
        <v>0</v>
      </c>
      <c r="N82" s="229">
        <v>1E-3</v>
      </c>
      <c r="O82" s="229">
        <f>ROUND(E82*N82,2)</f>
        <v>0</v>
      </c>
      <c r="P82" s="229">
        <v>0</v>
      </c>
      <c r="Q82" s="229">
        <f>ROUND(E82*P82,2)</f>
        <v>0</v>
      </c>
      <c r="R82" s="230" t="s">
        <v>415</v>
      </c>
      <c r="S82" s="230" t="s">
        <v>207</v>
      </c>
      <c r="T82" s="230" t="s">
        <v>208</v>
      </c>
      <c r="U82" s="230">
        <v>0</v>
      </c>
      <c r="V82" s="230">
        <f>ROUND(E82*U82,2)</f>
        <v>0</v>
      </c>
      <c r="W82" s="230"/>
      <c r="X82" s="230" t="s">
        <v>416</v>
      </c>
      <c r="Y82" s="230" t="s">
        <v>210</v>
      </c>
      <c r="Z82" s="210"/>
      <c r="AA82" s="210"/>
      <c r="AB82" s="210"/>
      <c r="AC82" s="210"/>
      <c r="AD82" s="210"/>
      <c r="AE82" s="210"/>
      <c r="AF82" s="210"/>
      <c r="AG82" s="210" t="s">
        <v>417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49">
        <v>56</v>
      </c>
      <c r="B83" s="250" t="s">
        <v>1527</v>
      </c>
      <c r="C83" s="258" t="s">
        <v>1528</v>
      </c>
      <c r="D83" s="251" t="s">
        <v>996</v>
      </c>
      <c r="E83" s="252">
        <v>2</v>
      </c>
      <c r="F83" s="253"/>
      <c r="G83" s="254">
        <f>ROUND(E83*F83,2)</f>
        <v>0</v>
      </c>
      <c r="H83" s="231"/>
      <c r="I83" s="230">
        <f>ROUND(E83*H83,2)</f>
        <v>0</v>
      </c>
      <c r="J83" s="231"/>
      <c r="K83" s="230">
        <f>ROUND(E83*J83,2)</f>
        <v>0</v>
      </c>
      <c r="L83" s="230">
        <v>21</v>
      </c>
      <c r="M83" s="230">
        <f>G83*(1+L83/100)</f>
        <v>0</v>
      </c>
      <c r="N83" s="229">
        <v>9.3999999999999997E-4</v>
      </c>
      <c r="O83" s="229">
        <f>ROUND(E83*N83,2)</f>
        <v>0</v>
      </c>
      <c r="P83" s="229">
        <v>0</v>
      </c>
      <c r="Q83" s="229">
        <f>ROUND(E83*P83,2)</f>
        <v>0</v>
      </c>
      <c r="R83" s="230"/>
      <c r="S83" s="230" t="s">
        <v>207</v>
      </c>
      <c r="T83" s="230" t="s">
        <v>208</v>
      </c>
      <c r="U83" s="230">
        <v>1.319</v>
      </c>
      <c r="V83" s="230">
        <f>ROUND(E83*U83,2)</f>
        <v>2.64</v>
      </c>
      <c r="W83" s="230"/>
      <c r="X83" s="230" t="s">
        <v>209</v>
      </c>
      <c r="Y83" s="230" t="s">
        <v>210</v>
      </c>
      <c r="Z83" s="210"/>
      <c r="AA83" s="210"/>
      <c r="AB83" s="210"/>
      <c r="AC83" s="210"/>
      <c r="AD83" s="210"/>
      <c r="AE83" s="210"/>
      <c r="AF83" s="210"/>
      <c r="AG83" s="210" t="s">
        <v>211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49">
        <v>57</v>
      </c>
      <c r="B84" s="250" t="s">
        <v>1529</v>
      </c>
      <c r="C84" s="258" t="s">
        <v>1530</v>
      </c>
      <c r="D84" s="251" t="s">
        <v>260</v>
      </c>
      <c r="E84" s="252">
        <v>1</v>
      </c>
      <c r="F84" s="253"/>
      <c r="G84" s="254">
        <f>ROUND(E84*F84,2)</f>
        <v>0</v>
      </c>
      <c r="H84" s="231"/>
      <c r="I84" s="230">
        <f>ROUND(E84*H84,2)</f>
        <v>0</v>
      </c>
      <c r="J84" s="231"/>
      <c r="K84" s="230">
        <f>ROUND(E84*J84,2)</f>
        <v>0</v>
      </c>
      <c r="L84" s="230">
        <v>21</v>
      </c>
      <c r="M84" s="230">
        <f>G84*(1+L84/100)</f>
        <v>0</v>
      </c>
      <c r="N84" s="229">
        <v>2.5000000000000001E-3</v>
      </c>
      <c r="O84" s="229">
        <f>ROUND(E84*N84,2)</f>
        <v>0</v>
      </c>
      <c r="P84" s="229">
        <v>0</v>
      </c>
      <c r="Q84" s="229">
        <f>ROUND(E84*P84,2)</f>
        <v>0</v>
      </c>
      <c r="R84" s="230" t="s">
        <v>415</v>
      </c>
      <c r="S84" s="230" t="s">
        <v>207</v>
      </c>
      <c r="T84" s="230" t="s">
        <v>208</v>
      </c>
      <c r="U84" s="230">
        <v>0</v>
      </c>
      <c r="V84" s="230">
        <f>ROUND(E84*U84,2)</f>
        <v>0</v>
      </c>
      <c r="W84" s="230"/>
      <c r="X84" s="230" t="s">
        <v>416</v>
      </c>
      <c r="Y84" s="230" t="s">
        <v>210</v>
      </c>
      <c r="Z84" s="210"/>
      <c r="AA84" s="210"/>
      <c r="AB84" s="210"/>
      <c r="AC84" s="210"/>
      <c r="AD84" s="210"/>
      <c r="AE84" s="210"/>
      <c r="AF84" s="210"/>
      <c r="AG84" s="210" t="s">
        <v>417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49">
        <v>58</v>
      </c>
      <c r="B85" s="250" t="s">
        <v>1531</v>
      </c>
      <c r="C85" s="258" t="s">
        <v>1532</v>
      </c>
      <c r="D85" s="251" t="s">
        <v>260</v>
      </c>
      <c r="E85" s="252">
        <v>1</v>
      </c>
      <c r="F85" s="253"/>
      <c r="G85" s="254">
        <f>ROUND(E85*F85,2)</f>
        <v>0</v>
      </c>
      <c r="H85" s="231"/>
      <c r="I85" s="230">
        <f>ROUND(E85*H85,2)</f>
        <v>0</v>
      </c>
      <c r="J85" s="231"/>
      <c r="K85" s="230">
        <f>ROUND(E85*J85,2)</f>
        <v>0</v>
      </c>
      <c r="L85" s="230">
        <v>21</v>
      </c>
      <c r="M85" s="230">
        <f>G85*(1+L85/100)</f>
        <v>0</v>
      </c>
      <c r="N85" s="229">
        <v>2.5000000000000001E-3</v>
      </c>
      <c r="O85" s="229">
        <f>ROUND(E85*N85,2)</f>
        <v>0</v>
      </c>
      <c r="P85" s="229">
        <v>0</v>
      </c>
      <c r="Q85" s="229">
        <f>ROUND(E85*P85,2)</f>
        <v>0</v>
      </c>
      <c r="R85" s="230" t="s">
        <v>415</v>
      </c>
      <c r="S85" s="230" t="s">
        <v>207</v>
      </c>
      <c r="T85" s="230" t="s">
        <v>208</v>
      </c>
      <c r="U85" s="230">
        <v>0</v>
      </c>
      <c r="V85" s="230">
        <f>ROUND(E85*U85,2)</f>
        <v>0</v>
      </c>
      <c r="W85" s="230"/>
      <c r="X85" s="230" t="s">
        <v>416</v>
      </c>
      <c r="Y85" s="230" t="s">
        <v>210</v>
      </c>
      <c r="Z85" s="210"/>
      <c r="AA85" s="210"/>
      <c r="AB85" s="210"/>
      <c r="AC85" s="210"/>
      <c r="AD85" s="210"/>
      <c r="AE85" s="210"/>
      <c r="AF85" s="210"/>
      <c r="AG85" s="210" t="s">
        <v>417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ht="22.5" outlineLevel="1" x14ac:dyDescent="0.2">
      <c r="A86" s="249">
        <v>59</v>
      </c>
      <c r="B86" s="250" t="s">
        <v>1533</v>
      </c>
      <c r="C86" s="258" t="s">
        <v>1534</v>
      </c>
      <c r="D86" s="251" t="s">
        <v>260</v>
      </c>
      <c r="E86" s="252">
        <v>4</v>
      </c>
      <c r="F86" s="253"/>
      <c r="G86" s="254">
        <f>ROUND(E86*F86,2)</f>
        <v>0</v>
      </c>
      <c r="H86" s="231"/>
      <c r="I86" s="230">
        <f>ROUND(E86*H86,2)</f>
        <v>0</v>
      </c>
      <c r="J86" s="231"/>
      <c r="K86" s="230">
        <f>ROUND(E86*J86,2)</f>
        <v>0</v>
      </c>
      <c r="L86" s="230">
        <v>21</v>
      </c>
      <c r="M86" s="230">
        <f>G86*(1+L86/100)</f>
        <v>0</v>
      </c>
      <c r="N86" s="229">
        <v>4.4000000000000002E-4</v>
      </c>
      <c r="O86" s="229">
        <f>ROUND(E86*N86,2)</f>
        <v>0</v>
      </c>
      <c r="P86" s="229">
        <v>0</v>
      </c>
      <c r="Q86" s="229">
        <f>ROUND(E86*P86,2)</f>
        <v>0</v>
      </c>
      <c r="R86" s="230"/>
      <c r="S86" s="230" t="s">
        <v>207</v>
      </c>
      <c r="T86" s="230" t="s">
        <v>208</v>
      </c>
      <c r="U86" s="230">
        <v>0.16400000000000001</v>
      </c>
      <c r="V86" s="230">
        <f>ROUND(E86*U86,2)</f>
        <v>0.66</v>
      </c>
      <c r="W86" s="230"/>
      <c r="X86" s="230" t="s">
        <v>209</v>
      </c>
      <c r="Y86" s="230" t="s">
        <v>210</v>
      </c>
      <c r="Z86" s="210"/>
      <c r="AA86" s="210"/>
      <c r="AB86" s="210"/>
      <c r="AC86" s="210"/>
      <c r="AD86" s="210"/>
      <c r="AE86" s="210"/>
      <c r="AF86" s="210"/>
      <c r="AG86" s="210" t="s">
        <v>211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49">
        <v>60</v>
      </c>
      <c r="B87" s="250" t="s">
        <v>1535</v>
      </c>
      <c r="C87" s="258" t="s">
        <v>1536</v>
      </c>
      <c r="D87" s="251" t="s">
        <v>996</v>
      </c>
      <c r="E87" s="252">
        <v>1</v>
      </c>
      <c r="F87" s="253"/>
      <c r="G87" s="254">
        <f>ROUND(E87*F87,2)</f>
        <v>0</v>
      </c>
      <c r="H87" s="231"/>
      <c r="I87" s="230">
        <f>ROUND(E87*H87,2)</f>
        <v>0</v>
      </c>
      <c r="J87" s="231"/>
      <c r="K87" s="230">
        <f>ROUND(E87*J87,2)</f>
        <v>0</v>
      </c>
      <c r="L87" s="230">
        <v>21</v>
      </c>
      <c r="M87" s="230">
        <f>G87*(1+L87/100)</f>
        <v>0</v>
      </c>
      <c r="N87" s="229">
        <v>1.3999999999999999E-4</v>
      </c>
      <c r="O87" s="229">
        <f>ROUND(E87*N87,2)</f>
        <v>0</v>
      </c>
      <c r="P87" s="229">
        <v>0</v>
      </c>
      <c r="Q87" s="229">
        <f>ROUND(E87*P87,2)</f>
        <v>0</v>
      </c>
      <c r="R87" s="230"/>
      <c r="S87" s="230" t="s">
        <v>511</v>
      </c>
      <c r="T87" s="230" t="s">
        <v>512</v>
      </c>
      <c r="U87" s="230">
        <v>0</v>
      </c>
      <c r="V87" s="230">
        <f>ROUND(E87*U87,2)</f>
        <v>0</v>
      </c>
      <c r="W87" s="230"/>
      <c r="X87" s="230" t="s">
        <v>416</v>
      </c>
      <c r="Y87" s="230" t="s">
        <v>210</v>
      </c>
      <c r="Z87" s="210"/>
      <c r="AA87" s="210"/>
      <c r="AB87" s="210"/>
      <c r="AC87" s="210"/>
      <c r="AD87" s="210"/>
      <c r="AE87" s="210"/>
      <c r="AF87" s="210"/>
      <c r="AG87" s="210" t="s">
        <v>417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49">
        <v>61</v>
      </c>
      <c r="B88" s="250" t="s">
        <v>1537</v>
      </c>
      <c r="C88" s="258" t="s">
        <v>1538</v>
      </c>
      <c r="D88" s="251" t="s">
        <v>337</v>
      </c>
      <c r="E88" s="252">
        <v>1.7160000000000002E-2</v>
      </c>
      <c r="F88" s="253"/>
      <c r="G88" s="254">
        <f>ROUND(E88*F88,2)</f>
        <v>0</v>
      </c>
      <c r="H88" s="231"/>
      <c r="I88" s="230">
        <f>ROUND(E88*H88,2)</f>
        <v>0</v>
      </c>
      <c r="J88" s="231"/>
      <c r="K88" s="230">
        <f>ROUND(E88*J88,2)</f>
        <v>0</v>
      </c>
      <c r="L88" s="230">
        <v>21</v>
      </c>
      <c r="M88" s="230">
        <f>G88*(1+L88/100)</f>
        <v>0</v>
      </c>
      <c r="N88" s="229">
        <v>0</v>
      </c>
      <c r="O88" s="229">
        <f>ROUND(E88*N88,2)</f>
        <v>0</v>
      </c>
      <c r="P88" s="229">
        <v>0</v>
      </c>
      <c r="Q88" s="229">
        <f>ROUND(E88*P88,2)</f>
        <v>0</v>
      </c>
      <c r="R88" s="230"/>
      <c r="S88" s="230" t="s">
        <v>207</v>
      </c>
      <c r="T88" s="230" t="s">
        <v>208</v>
      </c>
      <c r="U88" s="230">
        <v>2.351</v>
      </c>
      <c r="V88" s="230">
        <f>ROUND(E88*U88,2)</f>
        <v>0.04</v>
      </c>
      <c r="W88" s="230"/>
      <c r="X88" s="230" t="s">
        <v>787</v>
      </c>
      <c r="Y88" s="230" t="s">
        <v>210</v>
      </c>
      <c r="Z88" s="210"/>
      <c r="AA88" s="210"/>
      <c r="AB88" s="210"/>
      <c r="AC88" s="210"/>
      <c r="AD88" s="210"/>
      <c r="AE88" s="210"/>
      <c r="AF88" s="210"/>
      <c r="AG88" s="210" t="s">
        <v>788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x14ac:dyDescent="0.2">
      <c r="A89" s="236" t="s">
        <v>202</v>
      </c>
      <c r="B89" s="237" t="s">
        <v>147</v>
      </c>
      <c r="C89" s="255" t="s">
        <v>148</v>
      </c>
      <c r="D89" s="238"/>
      <c r="E89" s="239"/>
      <c r="F89" s="240"/>
      <c r="G89" s="241">
        <f>SUMIF(AG90:AG91,"&lt;&gt;NOR",G90:G91)</f>
        <v>0</v>
      </c>
      <c r="H89" s="235"/>
      <c r="I89" s="235">
        <f>SUM(I90:I91)</f>
        <v>0</v>
      </c>
      <c r="J89" s="235"/>
      <c r="K89" s="235">
        <f>SUM(K90:K91)</f>
        <v>0</v>
      </c>
      <c r="L89" s="235"/>
      <c r="M89" s="235">
        <f>SUM(M90:M91)</f>
        <v>0</v>
      </c>
      <c r="N89" s="234"/>
      <c r="O89" s="234">
        <f>SUM(O90:O91)</f>
        <v>0.04</v>
      </c>
      <c r="P89" s="234"/>
      <c r="Q89" s="234">
        <f>SUM(Q90:Q91)</f>
        <v>0</v>
      </c>
      <c r="R89" s="235"/>
      <c r="S89" s="235"/>
      <c r="T89" s="235"/>
      <c r="U89" s="235"/>
      <c r="V89" s="235">
        <f>SUM(V90:V91)</f>
        <v>3.85</v>
      </c>
      <c r="W89" s="235"/>
      <c r="X89" s="235"/>
      <c r="Y89" s="235"/>
      <c r="AG89" t="s">
        <v>203</v>
      </c>
    </row>
    <row r="90" spans="1:60" outlineLevel="1" x14ac:dyDescent="0.2">
      <c r="A90" s="249">
        <v>62</v>
      </c>
      <c r="B90" s="250" t="s">
        <v>1539</v>
      </c>
      <c r="C90" s="258" t="s">
        <v>1540</v>
      </c>
      <c r="D90" s="251" t="s">
        <v>260</v>
      </c>
      <c r="E90" s="252">
        <v>4</v>
      </c>
      <c r="F90" s="253"/>
      <c r="G90" s="254">
        <f>ROUND(E90*F90,2)</f>
        <v>0</v>
      </c>
      <c r="H90" s="231"/>
      <c r="I90" s="230">
        <f>ROUND(E90*H90,2)</f>
        <v>0</v>
      </c>
      <c r="J90" s="231"/>
      <c r="K90" s="230">
        <f>ROUND(E90*J90,2)</f>
        <v>0</v>
      </c>
      <c r="L90" s="230">
        <v>21</v>
      </c>
      <c r="M90" s="230">
        <f>G90*(1+L90/100)</f>
        <v>0</v>
      </c>
      <c r="N90" s="229">
        <v>1.12E-2</v>
      </c>
      <c r="O90" s="229">
        <f>ROUND(E90*N90,2)</f>
        <v>0.04</v>
      </c>
      <c r="P90" s="229">
        <v>0</v>
      </c>
      <c r="Q90" s="229">
        <f>ROUND(E90*P90,2)</f>
        <v>0</v>
      </c>
      <c r="R90" s="230"/>
      <c r="S90" s="230" t="s">
        <v>207</v>
      </c>
      <c r="T90" s="230" t="s">
        <v>208</v>
      </c>
      <c r="U90" s="230">
        <v>0.93300000000000005</v>
      </c>
      <c r="V90" s="230">
        <f>ROUND(E90*U90,2)</f>
        <v>3.73</v>
      </c>
      <c r="W90" s="230"/>
      <c r="X90" s="230" t="s">
        <v>209</v>
      </c>
      <c r="Y90" s="230" t="s">
        <v>210</v>
      </c>
      <c r="Z90" s="210"/>
      <c r="AA90" s="210"/>
      <c r="AB90" s="210"/>
      <c r="AC90" s="210"/>
      <c r="AD90" s="210"/>
      <c r="AE90" s="210"/>
      <c r="AF90" s="210"/>
      <c r="AG90" s="210" t="s">
        <v>211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49">
        <v>63</v>
      </c>
      <c r="B91" s="250" t="s">
        <v>1541</v>
      </c>
      <c r="C91" s="258" t="s">
        <v>1542</v>
      </c>
      <c r="D91" s="251" t="s">
        <v>337</v>
      </c>
      <c r="E91" s="252">
        <v>4.48E-2</v>
      </c>
      <c r="F91" s="253"/>
      <c r="G91" s="254">
        <f>ROUND(E91*F91,2)</f>
        <v>0</v>
      </c>
      <c r="H91" s="231"/>
      <c r="I91" s="230">
        <f>ROUND(E91*H91,2)</f>
        <v>0</v>
      </c>
      <c r="J91" s="231"/>
      <c r="K91" s="230">
        <f>ROUND(E91*J91,2)</f>
        <v>0</v>
      </c>
      <c r="L91" s="230">
        <v>21</v>
      </c>
      <c r="M91" s="230">
        <f>G91*(1+L91/100)</f>
        <v>0</v>
      </c>
      <c r="N91" s="229">
        <v>0</v>
      </c>
      <c r="O91" s="229">
        <f>ROUND(E91*N91,2)</f>
        <v>0</v>
      </c>
      <c r="P91" s="229">
        <v>0</v>
      </c>
      <c r="Q91" s="229">
        <f>ROUND(E91*P91,2)</f>
        <v>0</v>
      </c>
      <c r="R91" s="230"/>
      <c r="S91" s="230" t="s">
        <v>207</v>
      </c>
      <c r="T91" s="230" t="s">
        <v>208</v>
      </c>
      <c r="U91" s="230">
        <v>2.71</v>
      </c>
      <c r="V91" s="230">
        <f>ROUND(E91*U91,2)</f>
        <v>0.12</v>
      </c>
      <c r="W91" s="230"/>
      <c r="X91" s="230" t="s">
        <v>787</v>
      </c>
      <c r="Y91" s="230" t="s">
        <v>210</v>
      </c>
      <c r="Z91" s="210"/>
      <c r="AA91" s="210"/>
      <c r="AB91" s="210"/>
      <c r="AC91" s="210"/>
      <c r="AD91" s="210"/>
      <c r="AE91" s="210"/>
      <c r="AF91" s="210"/>
      <c r="AG91" s="210" t="s">
        <v>788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x14ac:dyDescent="0.2">
      <c r="A92" s="236" t="s">
        <v>202</v>
      </c>
      <c r="B92" s="237" t="s">
        <v>149</v>
      </c>
      <c r="C92" s="255" t="s">
        <v>150</v>
      </c>
      <c r="D92" s="238"/>
      <c r="E92" s="239"/>
      <c r="F92" s="240"/>
      <c r="G92" s="241">
        <f>SUMIF(AG93:AG129,"&lt;&gt;NOR",G93:G129)</f>
        <v>0</v>
      </c>
      <c r="H92" s="235"/>
      <c r="I92" s="235">
        <f>SUM(I93:I129)</f>
        <v>0</v>
      </c>
      <c r="J92" s="235"/>
      <c r="K92" s="235">
        <f>SUM(K93:K129)</f>
        <v>0</v>
      </c>
      <c r="L92" s="235"/>
      <c r="M92" s="235">
        <f>SUM(M93:M129)</f>
        <v>0</v>
      </c>
      <c r="N92" s="234"/>
      <c r="O92" s="234">
        <f>SUM(O93:O129)</f>
        <v>0.31</v>
      </c>
      <c r="P92" s="234"/>
      <c r="Q92" s="234">
        <f>SUM(Q93:Q129)</f>
        <v>0</v>
      </c>
      <c r="R92" s="235"/>
      <c r="S92" s="235"/>
      <c r="T92" s="235"/>
      <c r="U92" s="235"/>
      <c r="V92" s="235">
        <f>SUM(V93:V129)</f>
        <v>46.679999999999993</v>
      </c>
      <c r="W92" s="235"/>
      <c r="X92" s="235"/>
      <c r="Y92" s="235"/>
      <c r="AG92" t="s">
        <v>203</v>
      </c>
    </row>
    <row r="93" spans="1:60" outlineLevel="1" x14ac:dyDescent="0.2">
      <c r="A93" s="249">
        <v>64</v>
      </c>
      <c r="B93" s="250" t="s">
        <v>1543</v>
      </c>
      <c r="C93" s="258" t="s">
        <v>1544</v>
      </c>
      <c r="D93" s="251" t="s">
        <v>325</v>
      </c>
      <c r="E93" s="252">
        <v>72</v>
      </c>
      <c r="F93" s="253"/>
      <c r="G93" s="254">
        <f>ROUND(E93*F93,2)</f>
        <v>0</v>
      </c>
      <c r="H93" s="231"/>
      <c r="I93" s="230">
        <f>ROUND(E93*H93,2)</f>
        <v>0</v>
      </c>
      <c r="J93" s="231"/>
      <c r="K93" s="230">
        <f>ROUND(E93*J93,2)</f>
        <v>0</v>
      </c>
      <c r="L93" s="230">
        <v>21</v>
      </c>
      <c r="M93" s="230">
        <f>G93*(1+L93/100)</f>
        <v>0</v>
      </c>
      <c r="N93" s="229">
        <v>1E-3</v>
      </c>
      <c r="O93" s="229">
        <f>ROUND(E93*N93,2)</f>
        <v>7.0000000000000007E-2</v>
      </c>
      <c r="P93" s="229">
        <v>0</v>
      </c>
      <c r="Q93" s="229">
        <f>ROUND(E93*P93,2)</f>
        <v>0</v>
      </c>
      <c r="R93" s="230" t="s">
        <v>415</v>
      </c>
      <c r="S93" s="230" t="s">
        <v>207</v>
      </c>
      <c r="T93" s="230" t="s">
        <v>208</v>
      </c>
      <c r="U93" s="230">
        <v>0</v>
      </c>
      <c r="V93" s="230">
        <f>ROUND(E93*U93,2)</f>
        <v>0</v>
      </c>
      <c r="W93" s="230"/>
      <c r="X93" s="230" t="s">
        <v>416</v>
      </c>
      <c r="Y93" s="230" t="s">
        <v>210</v>
      </c>
      <c r="Z93" s="210"/>
      <c r="AA93" s="210"/>
      <c r="AB93" s="210"/>
      <c r="AC93" s="210"/>
      <c r="AD93" s="210"/>
      <c r="AE93" s="210"/>
      <c r="AF93" s="210"/>
      <c r="AG93" s="210" t="s">
        <v>417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49">
        <v>65</v>
      </c>
      <c r="B94" s="250" t="s">
        <v>1545</v>
      </c>
      <c r="C94" s="258" t="s">
        <v>1546</v>
      </c>
      <c r="D94" s="251" t="s">
        <v>293</v>
      </c>
      <c r="E94" s="252">
        <v>86</v>
      </c>
      <c r="F94" s="253"/>
      <c r="G94" s="254">
        <f>ROUND(E94*F94,2)</f>
        <v>0</v>
      </c>
      <c r="H94" s="231"/>
      <c r="I94" s="230">
        <f>ROUND(E94*H94,2)</f>
        <v>0</v>
      </c>
      <c r="J94" s="231"/>
      <c r="K94" s="230">
        <f>ROUND(E94*J94,2)</f>
        <v>0</v>
      </c>
      <c r="L94" s="230">
        <v>21</v>
      </c>
      <c r="M94" s="230">
        <f>G94*(1+L94/100)</f>
        <v>0</v>
      </c>
      <c r="N94" s="229">
        <v>8.0000000000000007E-5</v>
      </c>
      <c r="O94" s="229">
        <f>ROUND(E94*N94,2)</f>
        <v>0.01</v>
      </c>
      <c r="P94" s="229">
        <v>0</v>
      </c>
      <c r="Q94" s="229">
        <f>ROUND(E94*P94,2)</f>
        <v>0</v>
      </c>
      <c r="R94" s="230"/>
      <c r="S94" s="230" t="s">
        <v>207</v>
      </c>
      <c r="T94" s="230" t="s">
        <v>208</v>
      </c>
      <c r="U94" s="230">
        <v>3.4000000000000002E-2</v>
      </c>
      <c r="V94" s="230">
        <f>ROUND(E94*U94,2)</f>
        <v>2.92</v>
      </c>
      <c r="W94" s="230"/>
      <c r="X94" s="230" t="s">
        <v>209</v>
      </c>
      <c r="Y94" s="230" t="s">
        <v>210</v>
      </c>
      <c r="Z94" s="210"/>
      <c r="AA94" s="210"/>
      <c r="AB94" s="210"/>
      <c r="AC94" s="210"/>
      <c r="AD94" s="210"/>
      <c r="AE94" s="210"/>
      <c r="AF94" s="210"/>
      <c r="AG94" s="210" t="s">
        <v>211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43">
        <v>66</v>
      </c>
      <c r="B95" s="244" t="s">
        <v>1547</v>
      </c>
      <c r="C95" s="256" t="s">
        <v>1548</v>
      </c>
      <c r="D95" s="245" t="s">
        <v>260</v>
      </c>
      <c r="E95" s="246">
        <v>48</v>
      </c>
      <c r="F95" s="247"/>
      <c r="G95" s="248">
        <f>ROUND(E95*F95,2)</f>
        <v>0</v>
      </c>
      <c r="H95" s="231"/>
      <c r="I95" s="230">
        <f>ROUND(E95*H95,2)</f>
        <v>0</v>
      </c>
      <c r="J95" s="231"/>
      <c r="K95" s="230">
        <f>ROUND(E95*J95,2)</f>
        <v>0</v>
      </c>
      <c r="L95" s="230">
        <v>21</v>
      </c>
      <c r="M95" s="230">
        <f>G95*(1+L95/100)</f>
        <v>0</v>
      </c>
      <c r="N95" s="229">
        <v>6.9999999999999994E-5</v>
      </c>
      <c r="O95" s="229">
        <f>ROUND(E95*N95,2)</f>
        <v>0</v>
      </c>
      <c r="P95" s="229">
        <v>0</v>
      </c>
      <c r="Q95" s="229">
        <f>ROUND(E95*P95,2)</f>
        <v>0</v>
      </c>
      <c r="R95" s="230"/>
      <c r="S95" s="230" t="s">
        <v>207</v>
      </c>
      <c r="T95" s="230" t="s">
        <v>208</v>
      </c>
      <c r="U95" s="230">
        <v>7.0000000000000007E-2</v>
      </c>
      <c r="V95" s="230">
        <f>ROUND(E95*U95,2)</f>
        <v>3.36</v>
      </c>
      <c r="W95" s="230"/>
      <c r="X95" s="230" t="s">
        <v>209</v>
      </c>
      <c r="Y95" s="230" t="s">
        <v>210</v>
      </c>
      <c r="Z95" s="210"/>
      <c r="AA95" s="210"/>
      <c r="AB95" s="210"/>
      <c r="AC95" s="210"/>
      <c r="AD95" s="210"/>
      <c r="AE95" s="210"/>
      <c r="AF95" s="210"/>
      <c r="AG95" s="210" t="s">
        <v>211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2" x14ac:dyDescent="0.2">
      <c r="A96" s="227"/>
      <c r="B96" s="228"/>
      <c r="C96" s="257" t="s">
        <v>1549</v>
      </c>
      <c r="D96" s="232"/>
      <c r="E96" s="233">
        <v>48</v>
      </c>
      <c r="F96" s="230"/>
      <c r="G96" s="230"/>
      <c r="H96" s="230"/>
      <c r="I96" s="230"/>
      <c r="J96" s="230"/>
      <c r="K96" s="230"/>
      <c r="L96" s="230"/>
      <c r="M96" s="230"/>
      <c r="N96" s="229"/>
      <c r="O96" s="229"/>
      <c r="P96" s="229"/>
      <c r="Q96" s="229"/>
      <c r="R96" s="230"/>
      <c r="S96" s="230"/>
      <c r="T96" s="230"/>
      <c r="U96" s="230"/>
      <c r="V96" s="230"/>
      <c r="W96" s="230"/>
      <c r="X96" s="230"/>
      <c r="Y96" s="230"/>
      <c r="Z96" s="210"/>
      <c r="AA96" s="210"/>
      <c r="AB96" s="210"/>
      <c r="AC96" s="210"/>
      <c r="AD96" s="210"/>
      <c r="AE96" s="210"/>
      <c r="AF96" s="210"/>
      <c r="AG96" s="210" t="s">
        <v>213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43">
        <v>67</v>
      </c>
      <c r="B97" s="244" t="s">
        <v>1550</v>
      </c>
      <c r="C97" s="256" t="s">
        <v>1551</v>
      </c>
      <c r="D97" s="245" t="s">
        <v>230</v>
      </c>
      <c r="E97" s="246">
        <v>13.6</v>
      </c>
      <c r="F97" s="247"/>
      <c r="G97" s="248">
        <f>ROUND(E97*F97,2)</f>
        <v>0</v>
      </c>
      <c r="H97" s="231"/>
      <c r="I97" s="230">
        <f>ROUND(E97*H97,2)</f>
        <v>0</v>
      </c>
      <c r="J97" s="231"/>
      <c r="K97" s="230">
        <f>ROUND(E97*J97,2)</f>
        <v>0</v>
      </c>
      <c r="L97" s="230">
        <v>21</v>
      </c>
      <c r="M97" s="230">
        <f>G97*(1+L97/100)</f>
        <v>0</v>
      </c>
      <c r="N97" s="229">
        <v>2.0300000000000001E-3</v>
      </c>
      <c r="O97" s="229">
        <f>ROUND(E97*N97,2)</f>
        <v>0.03</v>
      </c>
      <c r="P97" s="229">
        <v>0</v>
      </c>
      <c r="Q97" s="229">
        <f>ROUND(E97*P97,2)</f>
        <v>0</v>
      </c>
      <c r="R97" s="230"/>
      <c r="S97" s="230" t="s">
        <v>207</v>
      </c>
      <c r="T97" s="230" t="s">
        <v>208</v>
      </c>
      <c r="U97" s="230">
        <v>0.63</v>
      </c>
      <c r="V97" s="230">
        <f>ROUND(E97*U97,2)</f>
        <v>8.57</v>
      </c>
      <c r="W97" s="230"/>
      <c r="X97" s="230" t="s">
        <v>209</v>
      </c>
      <c r="Y97" s="230" t="s">
        <v>210</v>
      </c>
      <c r="Z97" s="210"/>
      <c r="AA97" s="210"/>
      <c r="AB97" s="210"/>
      <c r="AC97" s="210"/>
      <c r="AD97" s="210"/>
      <c r="AE97" s="210"/>
      <c r="AF97" s="210"/>
      <c r="AG97" s="210" t="s">
        <v>211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2" x14ac:dyDescent="0.2">
      <c r="A98" s="227"/>
      <c r="B98" s="228"/>
      <c r="C98" s="257" t="s">
        <v>1552</v>
      </c>
      <c r="D98" s="232"/>
      <c r="E98" s="233">
        <v>5.4</v>
      </c>
      <c r="F98" s="230"/>
      <c r="G98" s="230"/>
      <c r="H98" s="230"/>
      <c r="I98" s="230"/>
      <c r="J98" s="230"/>
      <c r="K98" s="230"/>
      <c r="L98" s="230"/>
      <c r="M98" s="230"/>
      <c r="N98" s="229"/>
      <c r="O98" s="229"/>
      <c r="P98" s="229"/>
      <c r="Q98" s="229"/>
      <c r="R98" s="230"/>
      <c r="S98" s="230"/>
      <c r="T98" s="230"/>
      <c r="U98" s="230"/>
      <c r="V98" s="230"/>
      <c r="W98" s="230"/>
      <c r="X98" s="230"/>
      <c r="Y98" s="230"/>
      <c r="Z98" s="210"/>
      <c r="AA98" s="210"/>
      <c r="AB98" s="210"/>
      <c r="AC98" s="210"/>
      <c r="AD98" s="210"/>
      <c r="AE98" s="210"/>
      <c r="AF98" s="210"/>
      <c r="AG98" s="210" t="s">
        <v>213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3" x14ac:dyDescent="0.2">
      <c r="A99" s="227"/>
      <c r="B99" s="228"/>
      <c r="C99" s="257" t="s">
        <v>1552</v>
      </c>
      <c r="D99" s="232"/>
      <c r="E99" s="233">
        <v>5.4</v>
      </c>
      <c r="F99" s="230"/>
      <c r="G99" s="230"/>
      <c r="H99" s="230"/>
      <c r="I99" s="230"/>
      <c r="J99" s="230"/>
      <c r="K99" s="230"/>
      <c r="L99" s="230"/>
      <c r="M99" s="230"/>
      <c r="N99" s="229"/>
      <c r="O99" s="229"/>
      <c r="P99" s="229"/>
      <c r="Q99" s="229"/>
      <c r="R99" s="230"/>
      <c r="S99" s="230"/>
      <c r="T99" s="230"/>
      <c r="U99" s="230"/>
      <c r="V99" s="230"/>
      <c r="W99" s="230"/>
      <c r="X99" s="230"/>
      <c r="Y99" s="230"/>
      <c r="Z99" s="210"/>
      <c r="AA99" s="210"/>
      <c r="AB99" s="210"/>
      <c r="AC99" s="210"/>
      <c r="AD99" s="210"/>
      <c r="AE99" s="210"/>
      <c r="AF99" s="210"/>
      <c r="AG99" s="210" t="s">
        <v>213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3" x14ac:dyDescent="0.2">
      <c r="A100" s="227"/>
      <c r="B100" s="228"/>
      <c r="C100" s="257" t="s">
        <v>1553</v>
      </c>
      <c r="D100" s="232"/>
      <c r="E100" s="233">
        <v>2.8</v>
      </c>
      <c r="F100" s="230"/>
      <c r="G100" s="230"/>
      <c r="H100" s="230"/>
      <c r="I100" s="230"/>
      <c r="J100" s="230"/>
      <c r="K100" s="230"/>
      <c r="L100" s="230"/>
      <c r="M100" s="230"/>
      <c r="N100" s="229"/>
      <c r="O100" s="229"/>
      <c r="P100" s="229"/>
      <c r="Q100" s="229"/>
      <c r="R100" s="230"/>
      <c r="S100" s="230"/>
      <c r="T100" s="230"/>
      <c r="U100" s="230"/>
      <c r="V100" s="230"/>
      <c r="W100" s="230"/>
      <c r="X100" s="230"/>
      <c r="Y100" s="230"/>
      <c r="Z100" s="210"/>
      <c r="AA100" s="210"/>
      <c r="AB100" s="210"/>
      <c r="AC100" s="210"/>
      <c r="AD100" s="210"/>
      <c r="AE100" s="210"/>
      <c r="AF100" s="210"/>
      <c r="AG100" s="210" t="s">
        <v>213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43">
        <v>68</v>
      </c>
      <c r="B101" s="244" t="s">
        <v>1554</v>
      </c>
      <c r="C101" s="256" t="s">
        <v>1555</v>
      </c>
      <c r="D101" s="245" t="s">
        <v>230</v>
      </c>
      <c r="E101" s="246">
        <v>8.8000000000000007</v>
      </c>
      <c r="F101" s="247"/>
      <c r="G101" s="248">
        <f>ROUND(E101*F101,2)</f>
        <v>0</v>
      </c>
      <c r="H101" s="231"/>
      <c r="I101" s="230">
        <f>ROUND(E101*H101,2)</f>
        <v>0</v>
      </c>
      <c r="J101" s="231"/>
      <c r="K101" s="230">
        <f>ROUND(E101*J101,2)</f>
        <v>0</v>
      </c>
      <c r="L101" s="230">
        <v>21</v>
      </c>
      <c r="M101" s="230">
        <f>G101*(1+L101/100)</f>
        <v>0</v>
      </c>
      <c r="N101" s="229">
        <v>3.6000000000000002E-4</v>
      </c>
      <c r="O101" s="229">
        <f>ROUND(E101*N101,2)</f>
        <v>0</v>
      </c>
      <c r="P101" s="229">
        <v>0</v>
      </c>
      <c r="Q101" s="229">
        <f>ROUND(E101*P101,2)</f>
        <v>0</v>
      </c>
      <c r="R101" s="230"/>
      <c r="S101" s="230" t="s">
        <v>207</v>
      </c>
      <c r="T101" s="230" t="s">
        <v>208</v>
      </c>
      <c r="U101" s="230">
        <v>0.14000000000000001</v>
      </c>
      <c r="V101" s="230">
        <f>ROUND(E101*U101,2)</f>
        <v>1.23</v>
      </c>
      <c r="W101" s="230"/>
      <c r="X101" s="230" t="s">
        <v>209</v>
      </c>
      <c r="Y101" s="230" t="s">
        <v>210</v>
      </c>
      <c r="Z101" s="210"/>
      <c r="AA101" s="210"/>
      <c r="AB101" s="210"/>
      <c r="AC101" s="210"/>
      <c r="AD101" s="210"/>
      <c r="AE101" s="210"/>
      <c r="AF101" s="210"/>
      <c r="AG101" s="210" t="s">
        <v>211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2" x14ac:dyDescent="0.2">
      <c r="A102" s="227"/>
      <c r="B102" s="228"/>
      <c r="C102" s="257" t="s">
        <v>1556</v>
      </c>
      <c r="D102" s="232"/>
      <c r="E102" s="233">
        <v>3.2</v>
      </c>
      <c r="F102" s="230"/>
      <c r="G102" s="230"/>
      <c r="H102" s="230"/>
      <c r="I102" s="230"/>
      <c r="J102" s="230"/>
      <c r="K102" s="230"/>
      <c r="L102" s="230"/>
      <c r="M102" s="230"/>
      <c r="N102" s="229"/>
      <c r="O102" s="229"/>
      <c r="P102" s="229"/>
      <c r="Q102" s="229"/>
      <c r="R102" s="230"/>
      <c r="S102" s="230"/>
      <c r="T102" s="230"/>
      <c r="U102" s="230"/>
      <c r="V102" s="230"/>
      <c r="W102" s="230"/>
      <c r="X102" s="230"/>
      <c r="Y102" s="230"/>
      <c r="Z102" s="210"/>
      <c r="AA102" s="210"/>
      <c r="AB102" s="210"/>
      <c r="AC102" s="210"/>
      <c r="AD102" s="210"/>
      <c r="AE102" s="210"/>
      <c r="AF102" s="210"/>
      <c r="AG102" s="210" t="s">
        <v>213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3" x14ac:dyDescent="0.2">
      <c r="A103" s="227"/>
      <c r="B103" s="228"/>
      <c r="C103" s="257" t="s">
        <v>1557</v>
      </c>
      <c r="D103" s="232"/>
      <c r="E103" s="233">
        <v>5.6</v>
      </c>
      <c r="F103" s="230"/>
      <c r="G103" s="230"/>
      <c r="H103" s="230"/>
      <c r="I103" s="230"/>
      <c r="J103" s="230"/>
      <c r="K103" s="230"/>
      <c r="L103" s="230"/>
      <c r="M103" s="230"/>
      <c r="N103" s="229"/>
      <c r="O103" s="229"/>
      <c r="P103" s="229"/>
      <c r="Q103" s="229"/>
      <c r="R103" s="230"/>
      <c r="S103" s="230"/>
      <c r="T103" s="230"/>
      <c r="U103" s="230"/>
      <c r="V103" s="230"/>
      <c r="W103" s="230"/>
      <c r="X103" s="230"/>
      <c r="Y103" s="230"/>
      <c r="Z103" s="210"/>
      <c r="AA103" s="210"/>
      <c r="AB103" s="210"/>
      <c r="AC103" s="210"/>
      <c r="AD103" s="210"/>
      <c r="AE103" s="210"/>
      <c r="AF103" s="210"/>
      <c r="AG103" s="210" t="s">
        <v>213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43">
        <v>69</v>
      </c>
      <c r="B104" s="244" t="s">
        <v>1558</v>
      </c>
      <c r="C104" s="256" t="s">
        <v>1559</v>
      </c>
      <c r="D104" s="245" t="s">
        <v>230</v>
      </c>
      <c r="E104" s="246">
        <v>135.5</v>
      </c>
      <c r="F104" s="247"/>
      <c r="G104" s="248">
        <f>ROUND(E104*F104,2)</f>
        <v>0</v>
      </c>
      <c r="H104" s="231"/>
      <c r="I104" s="230">
        <f>ROUND(E104*H104,2)</f>
        <v>0</v>
      </c>
      <c r="J104" s="231"/>
      <c r="K104" s="230">
        <f>ROUND(E104*J104,2)</f>
        <v>0</v>
      </c>
      <c r="L104" s="230">
        <v>21</v>
      </c>
      <c r="M104" s="230">
        <f>G104*(1+L104/100)</f>
        <v>0</v>
      </c>
      <c r="N104" s="229">
        <v>4.0999999999999999E-4</v>
      </c>
      <c r="O104" s="229">
        <f>ROUND(E104*N104,2)</f>
        <v>0.06</v>
      </c>
      <c r="P104" s="229">
        <v>0</v>
      </c>
      <c r="Q104" s="229">
        <f>ROUND(E104*P104,2)</f>
        <v>0</v>
      </c>
      <c r="R104" s="230"/>
      <c r="S104" s="230" t="s">
        <v>207</v>
      </c>
      <c r="T104" s="230" t="s">
        <v>208</v>
      </c>
      <c r="U104" s="230">
        <v>0.1</v>
      </c>
      <c r="V104" s="230">
        <f>ROUND(E104*U104,2)</f>
        <v>13.55</v>
      </c>
      <c r="W104" s="230"/>
      <c r="X104" s="230" t="s">
        <v>209</v>
      </c>
      <c r="Y104" s="230" t="s">
        <v>210</v>
      </c>
      <c r="Z104" s="210"/>
      <c r="AA104" s="210"/>
      <c r="AB104" s="210"/>
      <c r="AC104" s="210"/>
      <c r="AD104" s="210"/>
      <c r="AE104" s="210"/>
      <c r="AF104" s="210"/>
      <c r="AG104" s="210" t="s">
        <v>211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2" x14ac:dyDescent="0.2">
      <c r="A105" s="227"/>
      <c r="B105" s="228"/>
      <c r="C105" s="257" t="s">
        <v>1321</v>
      </c>
      <c r="D105" s="232"/>
      <c r="E105" s="233">
        <v>14.3</v>
      </c>
      <c r="F105" s="230"/>
      <c r="G105" s="230"/>
      <c r="H105" s="230"/>
      <c r="I105" s="230"/>
      <c r="J105" s="230"/>
      <c r="K105" s="230"/>
      <c r="L105" s="230"/>
      <c r="M105" s="230"/>
      <c r="N105" s="229"/>
      <c r="O105" s="229"/>
      <c r="P105" s="229"/>
      <c r="Q105" s="229"/>
      <c r="R105" s="230"/>
      <c r="S105" s="230"/>
      <c r="T105" s="230"/>
      <c r="U105" s="230"/>
      <c r="V105" s="230"/>
      <c r="W105" s="230"/>
      <c r="X105" s="230"/>
      <c r="Y105" s="230"/>
      <c r="Z105" s="210"/>
      <c r="AA105" s="210"/>
      <c r="AB105" s="210"/>
      <c r="AC105" s="210"/>
      <c r="AD105" s="210"/>
      <c r="AE105" s="210"/>
      <c r="AF105" s="210"/>
      <c r="AG105" s="210" t="s">
        <v>213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3" x14ac:dyDescent="0.2">
      <c r="A106" s="227"/>
      <c r="B106" s="228"/>
      <c r="C106" s="257" t="s">
        <v>1560</v>
      </c>
      <c r="D106" s="232"/>
      <c r="E106" s="233">
        <v>15.5</v>
      </c>
      <c r="F106" s="230"/>
      <c r="G106" s="230"/>
      <c r="H106" s="230"/>
      <c r="I106" s="230"/>
      <c r="J106" s="230"/>
      <c r="K106" s="230"/>
      <c r="L106" s="230"/>
      <c r="M106" s="230"/>
      <c r="N106" s="229"/>
      <c r="O106" s="229"/>
      <c r="P106" s="229"/>
      <c r="Q106" s="229"/>
      <c r="R106" s="230"/>
      <c r="S106" s="230"/>
      <c r="T106" s="230"/>
      <c r="U106" s="230"/>
      <c r="V106" s="230"/>
      <c r="W106" s="230"/>
      <c r="X106" s="230"/>
      <c r="Y106" s="230"/>
      <c r="Z106" s="210"/>
      <c r="AA106" s="210"/>
      <c r="AB106" s="210"/>
      <c r="AC106" s="210"/>
      <c r="AD106" s="210"/>
      <c r="AE106" s="210"/>
      <c r="AF106" s="210"/>
      <c r="AG106" s="210" t="s">
        <v>213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3" x14ac:dyDescent="0.2">
      <c r="A107" s="227"/>
      <c r="B107" s="228"/>
      <c r="C107" s="257" t="s">
        <v>1561</v>
      </c>
      <c r="D107" s="232"/>
      <c r="E107" s="233">
        <v>9.6999999999999993</v>
      </c>
      <c r="F107" s="230"/>
      <c r="G107" s="230"/>
      <c r="H107" s="230"/>
      <c r="I107" s="230"/>
      <c r="J107" s="230"/>
      <c r="K107" s="230"/>
      <c r="L107" s="230"/>
      <c r="M107" s="230"/>
      <c r="N107" s="229"/>
      <c r="O107" s="229"/>
      <c r="P107" s="229"/>
      <c r="Q107" s="229"/>
      <c r="R107" s="230"/>
      <c r="S107" s="230"/>
      <c r="T107" s="230"/>
      <c r="U107" s="230"/>
      <c r="V107" s="230"/>
      <c r="W107" s="230"/>
      <c r="X107" s="230"/>
      <c r="Y107" s="230"/>
      <c r="Z107" s="210"/>
      <c r="AA107" s="210"/>
      <c r="AB107" s="210"/>
      <c r="AC107" s="210"/>
      <c r="AD107" s="210"/>
      <c r="AE107" s="210"/>
      <c r="AF107" s="210"/>
      <c r="AG107" s="210" t="s">
        <v>213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3" x14ac:dyDescent="0.2">
      <c r="A108" s="227"/>
      <c r="B108" s="228"/>
      <c r="C108" s="257" t="s">
        <v>1562</v>
      </c>
      <c r="D108" s="232"/>
      <c r="E108" s="233">
        <v>13.6</v>
      </c>
      <c r="F108" s="230"/>
      <c r="G108" s="230"/>
      <c r="H108" s="230"/>
      <c r="I108" s="230"/>
      <c r="J108" s="230"/>
      <c r="K108" s="230"/>
      <c r="L108" s="230"/>
      <c r="M108" s="230"/>
      <c r="N108" s="229"/>
      <c r="O108" s="229"/>
      <c r="P108" s="229"/>
      <c r="Q108" s="229"/>
      <c r="R108" s="230"/>
      <c r="S108" s="230"/>
      <c r="T108" s="230"/>
      <c r="U108" s="230"/>
      <c r="V108" s="230"/>
      <c r="W108" s="230"/>
      <c r="X108" s="230"/>
      <c r="Y108" s="230"/>
      <c r="Z108" s="210"/>
      <c r="AA108" s="210"/>
      <c r="AB108" s="210"/>
      <c r="AC108" s="210"/>
      <c r="AD108" s="210"/>
      <c r="AE108" s="210"/>
      <c r="AF108" s="210"/>
      <c r="AG108" s="210" t="s">
        <v>213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3" x14ac:dyDescent="0.2">
      <c r="A109" s="227"/>
      <c r="B109" s="228"/>
      <c r="C109" s="257" t="s">
        <v>1563</v>
      </c>
      <c r="D109" s="232"/>
      <c r="E109" s="233">
        <v>22.8</v>
      </c>
      <c r="F109" s="230"/>
      <c r="G109" s="230"/>
      <c r="H109" s="230"/>
      <c r="I109" s="230"/>
      <c r="J109" s="230"/>
      <c r="K109" s="230"/>
      <c r="L109" s="230"/>
      <c r="M109" s="230"/>
      <c r="N109" s="229"/>
      <c r="O109" s="229"/>
      <c r="P109" s="229"/>
      <c r="Q109" s="229"/>
      <c r="R109" s="230"/>
      <c r="S109" s="230"/>
      <c r="T109" s="230"/>
      <c r="U109" s="230"/>
      <c r="V109" s="230"/>
      <c r="W109" s="230"/>
      <c r="X109" s="230"/>
      <c r="Y109" s="230"/>
      <c r="Z109" s="210"/>
      <c r="AA109" s="210"/>
      <c r="AB109" s="210"/>
      <c r="AC109" s="210"/>
      <c r="AD109" s="210"/>
      <c r="AE109" s="210"/>
      <c r="AF109" s="210"/>
      <c r="AG109" s="210" t="s">
        <v>213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3" x14ac:dyDescent="0.2">
      <c r="A110" s="227"/>
      <c r="B110" s="228"/>
      <c r="C110" s="257" t="s">
        <v>1564</v>
      </c>
      <c r="D110" s="232"/>
      <c r="E110" s="233">
        <v>15.7</v>
      </c>
      <c r="F110" s="230"/>
      <c r="G110" s="230"/>
      <c r="H110" s="230"/>
      <c r="I110" s="230"/>
      <c r="J110" s="230"/>
      <c r="K110" s="230"/>
      <c r="L110" s="230"/>
      <c r="M110" s="230"/>
      <c r="N110" s="229"/>
      <c r="O110" s="229"/>
      <c r="P110" s="229"/>
      <c r="Q110" s="229"/>
      <c r="R110" s="230"/>
      <c r="S110" s="230"/>
      <c r="T110" s="230"/>
      <c r="U110" s="230"/>
      <c r="V110" s="230"/>
      <c r="W110" s="230"/>
      <c r="X110" s="230"/>
      <c r="Y110" s="230"/>
      <c r="Z110" s="210"/>
      <c r="AA110" s="210"/>
      <c r="AB110" s="210"/>
      <c r="AC110" s="210"/>
      <c r="AD110" s="210"/>
      <c r="AE110" s="210"/>
      <c r="AF110" s="210"/>
      <c r="AG110" s="210" t="s">
        <v>213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3" x14ac:dyDescent="0.2">
      <c r="A111" s="227"/>
      <c r="B111" s="228"/>
      <c r="C111" s="257" t="s">
        <v>1565</v>
      </c>
      <c r="D111" s="232"/>
      <c r="E111" s="233">
        <v>8.6</v>
      </c>
      <c r="F111" s="230"/>
      <c r="G111" s="230"/>
      <c r="H111" s="230"/>
      <c r="I111" s="230"/>
      <c r="J111" s="230"/>
      <c r="K111" s="230"/>
      <c r="L111" s="230"/>
      <c r="M111" s="230"/>
      <c r="N111" s="229"/>
      <c r="O111" s="229"/>
      <c r="P111" s="229"/>
      <c r="Q111" s="229"/>
      <c r="R111" s="230"/>
      <c r="S111" s="230"/>
      <c r="T111" s="230"/>
      <c r="U111" s="230"/>
      <c r="V111" s="230"/>
      <c r="W111" s="230"/>
      <c r="X111" s="230"/>
      <c r="Y111" s="230"/>
      <c r="Z111" s="210"/>
      <c r="AA111" s="210"/>
      <c r="AB111" s="210"/>
      <c r="AC111" s="210"/>
      <c r="AD111" s="210"/>
      <c r="AE111" s="210"/>
      <c r="AF111" s="210"/>
      <c r="AG111" s="210" t="s">
        <v>213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3" x14ac:dyDescent="0.2">
      <c r="A112" s="227"/>
      <c r="B112" s="228"/>
      <c r="C112" s="257" t="s">
        <v>1566</v>
      </c>
      <c r="D112" s="232"/>
      <c r="E112" s="233">
        <v>17.399999999999999</v>
      </c>
      <c r="F112" s="230"/>
      <c r="G112" s="230"/>
      <c r="H112" s="230"/>
      <c r="I112" s="230"/>
      <c r="J112" s="230"/>
      <c r="K112" s="230"/>
      <c r="L112" s="230"/>
      <c r="M112" s="230"/>
      <c r="N112" s="229"/>
      <c r="O112" s="229"/>
      <c r="P112" s="229"/>
      <c r="Q112" s="229"/>
      <c r="R112" s="230"/>
      <c r="S112" s="230"/>
      <c r="T112" s="230"/>
      <c r="U112" s="230"/>
      <c r="V112" s="230"/>
      <c r="W112" s="230"/>
      <c r="X112" s="230"/>
      <c r="Y112" s="230"/>
      <c r="Z112" s="210"/>
      <c r="AA112" s="210"/>
      <c r="AB112" s="210"/>
      <c r="AC112" s="210"/>
      <c r="AD112" s="210"/>
      <c r="AE112" s="210"/>
      <c r="AF112" s="210"/>
      <c r="AG112" s="210" t="s">
        <v>213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3" x14ac:dyDescent="0.2">
      <c r="A113" s="227"/>
      <c r="B113" s="228"/>
      <c r="C113" s="257" t="s">
        <v>1567</v>
      </c>
      <c r="D113" s="232"/>
      <c r="E113" s="233">
        <v>17.899999999999999</v>
      </c>
      <c r="F113" s="230"/>
      <c r="G113" s="230"/>
      <c r="H113" s="230"/>
      <c r="I113" s="230"/>
      <c r="J113" s="230"/>
      <c r="K113" s="230"/>
      <c r="L113" s="230"/>
      <c r="M113" s="230"/>
      <c r="N113" s="229"/>
      <c r="O113" s="229"/>
      <c r="P113" s="229"/>
      <c r="Q113" s="229"/>
      <c r="R113" s="230"/>
      <c r="S113" s="230"/>
      <c r="T113" s="230"/>
      <c r="U113" s="230"/>
      <c r="V113" s="230"/>
      <c r="W113" s="230"/>
      <c r="X113" s="230"/>
      <c r="Y113" s="230"/>
      <c r="Z113" s="210"/>
      <c r="AA113" s="210"/>
      <c r="AB113" s="210"/>
      <c r="AC113" s="210"/>
      <c r="AD113" s="210"/>
      <c r="AE113" s="210"/>
      <c r="AF113" s="210"/>
      <c r="AG113" s="210" t="s">
        <v>213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43">
        <v>70</v>
      </c>
      <c r="B114" s="244" t="s">
        <v>1568</v>
      </c>
      <c r="C114" s="256" t="s">
        <v>1569</v>
      </c>
      <c r="D114" s="245" t="s">
        <v>230</v>
      </c>
      <c r="E114" s="246">
        <v>114</v>
      </c>
      <c r="F114" s="247"/>
      <c r="G114" s="248">
        <f>ROUND(E114*F114,2)</f>
        <v>0</v>
      </c>
      <c r="H114" s="231"/>
      <c r="I114" s="230">
        <f>ROUND(E114*H114,2)</f>
        <v>0</v>
      </c>
      <c r="J114" s="231"/>
      <c r="K114" s="230">
        <f>ROUND(E114*J114,2)</f>
        <v>0</v>
      </c>
      <c r="L114" s="230">
        <v>21</v>
      </c>
      <c r="M114" s="230">
        <f>G114*(1+L114/100)</f>
        <v>0</v>
      </c>
      <c r="N114" s="229">
        <v>3.4000000000000002E-4</v>
      </c>
      <c r="O114" s="229">
        <f>ROUND(E114*N114,2)</f>
        <v>0.04</v>
      </c>
      <c r="P114" s="229">
        <v>0</v>
      </c>
      <c r="Q114" s="229">
        <f>ROUND(E114*P114,2)</f>
        <v>0</v>
      </c>
      <c r="R114" s="230"/>
      <c r="S114" s="230" t="s">
        <v>207</v>
      </c>
      <c r="T114" s="230" t="s">
        <v>208</v>
      </c>
      <c r="U114" s="230">
        <v>8.2000000000000003E-2</v>
      </c>
      <c r="V114" s="230">
        <f>ROUND(E114*U114,2)</f>
        <v>9.35</v>
      </c>
      <c r="W114" s="230"/>
      <c r="X114" s="230" t="s">
        <v>209</v>
      </c>
      <c r="Y114" s="230" t="s">
        <v>210</v>
      </c>
      <c r="Z114" s="210"/>
      <c r="AA114" s="210"/>
      <c r="AB114" s="210"/>
      <c r="AC114" s="210"/>
      <c r="AD114" s="210"/>
      <c r="AE114" s="210"/>
      <c r="AF114" s="210"/>
      <c r="AG114" s="210" t="s">
        <v>211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2" x14ac:dyDescent="0.2">
      <c r="A115" s="227"/>
      <c r="B115" s="228"/>
      <c r="C115" s="257" t="s">
        <v>1570</v>
      </c>
      <c r="D115" s="232"/>
      <c r="E115" s="233">
        <v>14.6</v>
      </c>
      <c r="F115" s="230"/>
      <c r="G115" s="230"/>
      <c r="H115" s="230"/>
      <c r="I115" s="230"/>
      <c r="J115" s="230"/>
      <c r="K115" s="230"/>
      <c r="L115" s="230"/>
      <c r="M115" s="230"/>
      <c r="N115" s="229"/>
      <c r="O115" s="229"/>
      <c r="P115" s="229"/>
      <c r="Q115" s="229"/>
      <c r="R115" s="230"/>
      <c r="S115" s="230"/>
      <c r="T115" s="230"/>
      <c r="U115" s="230"/>
      <c r="V115" s="230"/>
      <c r="W115" s="230"/>
      <c r="X115" s="230"/>
      <c r="Y115" s="230"/>
      <c r="Z115" s="210"/>
      <c r="AA115" s="210"/>
      <c r="AB115" s="210"/>
      <c r="AC115" s="210"/>
      <c r="AD115" s="210"/>
      <c r="AE115" s="210"/>
      <c r="AF115" s="210"/>
      <c r="AG115" s="210" t="s">
        <v>213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3" x14ac:dyDescent="0.2">
      <c r="A116" s="227"/>
      <c r="B116" s="228"/>
      <c r="C116" s="257" t="s">
        <v>1571</v>
      </c>
      <c r="D116" s="232"/>
      <c r="E116" s="233">
        <v>13.1</v>
      </c>
      <c r="F116" s="230"/>
      <c r="G116" s="230"/>
      <c r="H116" s="230"/>
      <c r="I116" s="230"/>
      <c r="J116" s="230"/>
      <c r="K116" s="230"/>
      <c r="L116" s="230"/>
      <c r="M116" s="230"/>
      <c r="N116" s="229"/>
      <c r="O116" s="229"/>
      <c r="P116" s="229"/>
      <c r="Q116" s="229"/>
      <c r="R116" s="230"/>
      <c r="S116" s="230"/>
      <c r="T116" s="230"/>
      <c r="U116" s="230"/>
      <c r="V116" s="230"/>
      <c r="W116" s="230"/>
      <c r="X116" s="230"/>
      <c r="Y116" s="230"/>
      <c r="Z116" s="210"/>
      <c r="AA116" s="210"/>
      <c r="AB116" s="210"/>
      <c r="AC116" s="210"/>
      <c r="AD116" s="210"/>
      <c r="AE116" s="210"/>
      <c r="AF116" s="210"/>
      <c r="AG116" s="210" t="s">
        <v>213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3" x14ac:dyDescent="0.2">
      <c r="A117" s="227"/>
      <c r="B117" s="228"/>
      <c r="C117" s="257" t="s">
        <v>1572</v>
      </c>
      <c r="D117" s="232"/>
      <c r="E117" s="233">
        <v>8.1</v>
      </c>
      <c r="F117" s="230"/>
      <c r="G117" s="230"/>
      <c r="H117" s="230"/>
      <c r="I117" s="230"/>
      <c r="J117" s="230"/>
      <c r="K117" s="230"/>
      <c r="L117" s="230"/>
      <c r="M117" s="230"/>
      <c r="N117" s="229"/>
      <c r="O117" s="229"/>
      <c r="P117" s="229"/>
      <c r="Q117" s="229"/>
      <c r="R117" s="230"/>
      <c r="S117" s="230"/>
      <c r="T117" s="230"/>
      <c r="U117" s="230"/>
      <c r="V117" s="230"/>
      <c r="W117" s="230"/>
      <c r="X117" s="230"/>
      <c r="Y117" s="230"/>
      <c r="Z117" s="210"/>
      <c r="AA117" s="210"/>
      <c r="AB117" s="210"/>
      <c r="AC117" s="210"/>
      <c r="AD117" s="210"/>
      <c r="AE117" s="210"/>
      <c r="AF117" s="210"/>
      <c r="AG117" s="210" t="s">
        <v>213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3" x14ac:dyDescent="0.2">
      <c r="A118" s="227"/>
      <c r="B118" s="228"/>
      <c r="C118" s="257" t="s">
        <v>1573</v>
      </c>
      <c r="D118" s="232"/>
      <c r="E118" s="233">
        <v>14</v>
      </c>
      <c r="F118" s="230"/>
      <c r="G118" s="230"/>
      <c r="H118" s="230"/>
      <c r="I118" s="230"/>
      <c r="J118" s="230"/>
      <c r="K118" s="230"/>
      <c r="L118" s="230"/>
      <c r="M118" s="230"/>
      <c r="N118" s="229"/>
      <c r="O118" s="229"/>
      <c r="P118" s="229"/>
      <c r="Q118" s="229"/>
      <c r="R118" s="230"/>
      <c r="S118" s="230"/>
      <c r="T118" s="230"/>
      <c r="U118" s="230"/>
      <c r="V118" s="230"/>
      <c r="W118" s="230"/>
      <c r="X118" s="230"/>
      <c r="Y118" s="230"/>
      <c r="Z118" s="210"/>
      <c r="AA118" s="210"/>
      <c r="AB118" s="210"/>
      <c r="AC118" s="210"/>
      <c r="AD118" s="210"/>
      <c r="AE118" s="210"/>
      <c r="AF118" s="210"/>
      <c r="AG118" s="210" t="s">
        <v>213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3" x14ac:dyDescent="0.2">
      <c r="A119" s="227"/>
      <c r="B119" s="228"/>
      <c r="C119" s="257" t="s">
        <v>1562</v>
      </c>
      <c r="D119" s="232"/>
      <c r="E119" s="233">
        <v>13.6</v>
      </c>
      <c r="F119" s="230"/>
      <c r="G119" s="230"/>
      <c r="H119" s="230"/>
      <c r="I119" s="230"/>
      <c r="J119" s="230"/>
      <c r="K119" s="230"/>
      <c r="L119" s="230"/>
      <c r="M119" s="230"/>
      <c r="N119" s="229"/>
      <c r="O119" s="229"/>
      <c r="P119" s="229"/>
      <c r="Q119" s="229"/>
      <c r="R119" s="230"/>
      <c r="S119" s="230"/>
      <c r="T119" s="230"/>
      <c r="U119" s="230"/>
      <c r="V119" s="230"/>
      <c r="W119" s="230"/>
      <c r="X119" s="230"/>
      <c r="Y119" s="230"/>
      <c r="Z119" s="210"/>
      <c r="AA119" s="210"/>
      <c r="AB119" s="210"/>
      <c r="AC119" s="210"/>
      <c r="AD119" s="210"/>
      <c r="AE119" s="210"/>
      <c r="AF119" s="210"/>
      <c r="AG119" s="210" t="s">
        <v>213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3" x14ac:dyDescent="0.2">
      <c r="A120" s="227"/>
      <c r="B120" s="228"/>
      <c r="C120" s="257" t="s">
        <v>1574</v>
      </c>
      <c r="D120" s="232"/>
      <c r="E120" s="233">
        <v>13.9</v>
      </c>
      <c r="F120" s="230"/>
      <c r="G120" s="230"/>
      <c r="H120" s="230"/>
      <c r="I120" s="230"/>
      <c r="J120" s="230"/>
      <c r="K120" s="230"/>
      <c r="L120" s="230"/>
      <c r="M120" s="230"/>
      <c r="N120" s="229"/>
      <c r="O120" s="229"/>
      <c r="P120" s="229"/>
      <c r="Q120" s="229"/>
      <c r="R120" s="230"/>
      <c r="S120" s="230"/>
      <c r="T120" s="230"/>
      <c r="U120" s="230"/>
      <c r="V120" s="230"/>
      <c r="W120" s="230"/>
      <c r="X120" s="230"/>
      <c r="Y120" s="230"/>
      <c r="Z120" s="210"/>
      <c r="AA120" s="210"/>
      <c r="AB120" s="210"/>
      <c r="AC120" s="210"/>
      <c r="AD120" s="210"/>
      <c r="AE120" s="210"/>
      <c r="AF120" s="210"/>
      <c r="AG120" s="210" t="s">
        <v>213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3" x14ac:dyDescent="0.2">
      <c r="A121" s="227"/>
      <c r="B121" s="228"/>
      <c r="C121" s="257" t="s">
        <v>1561</v>
      </c>
      <c r="D121" s="232"/>
      <c r="E121" s="233">
        <v>9.6999999999999993</v>
      </c>
      <c r="F121" s="230"/>
      <c r="G121" s="230"/>
      <c r="H121" s="230"/>
      <c r="I121" s="230"/>
      <c r="J121" s="230"/>
      <c r="K121" s="230"/>
      <c r="L121" s="230"/>
      <c r="M121" s="230"/>
      <c r="N121" s="229"/>
      <c r="O121" s="229"/>
      <c r="P121" s="229"/>
      <c r="Q121" s="229"/>
      <c r="R121" s="230"/>
      <c r="S121" s="230"/>
      <c r="T121" s="230"/>
      <c r="U121" s="230"/>
      <c r="V121" s="230"/>
      <c r="W121" s="230"/>
      <c r="X121" s="230"/>
      <c r="Y121" s="230"/>
      <c r="Z121" s="210"/>
      <c r="AA121" s="210"/>
      <c r="AB121" s="210"/>
      <c r="AC121" s="210"/>
      <c r="AD121" s="210"/>
      <c r="AE121" s="210"/>
      <c r="AF121" s="210"/>
      <c r="AG121" s="210" t="s">
        <v>213</v>
      </c>
      <c r="AH121" s="210">
        <v>0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3" x14ac:dyDescent="0.2">
      <c r="A122" s="227"/>
      <c r="B122" s="228"/>
      <c r="C122" s="257" t="s">
        <v>1573</v>
      </c>
      <c r="D122" s="232"/>
      <c r="E122" s="233">
        <v>14</v>
      </c>
      <c r="F122" s="230"/>
      <c r="G122" s="230"/>
      <c r="H122" s="230"/>
      <c r="I122" s="230"/>
      <c r="J122" s="230"/>
      <c r="K122" s="230"/>
      <c r="L122" s="230"/>
      <c r="M122" s="230"/>
      <c r="N122" s="229"/>
      <c r="O122" s="229"/>
      <c r="P122" s="229"/>
      <c r="Q122" s="229"/>
      <c r="R122" s="230"/>
      <c r="S122" s="230"/>
      <c r="T122" s="230"/>
      <c r="U122" s="230"/>
      <c r="V122" s="230"/>
      <c r="W122" s="230"/>
      <c r="X122" s="230"/>
      <c r="Y122" s="230"/>
      <c r="Z122" s="210"/>
      <c r="AA122" s="210"/>
      <c r="AB122" s="210"/>
      <c r="AC122" s="210"/>
      <c r="AD122" s="210"/>
      <c r="AE122" s="210"/>
      <c r="AF122" s="210"/>
      <c r="AG122" s="210" t="s">
        <v>213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3" x14ac:dyDescent="0.2">
      <c r="A123" s="227"/>
      <c r="B123" s="228"/>
      <c r="C123" s="257" t="s">
        <v>1575</v>
      </c>
      <c r="D123" s="232"/>
      <c r="E123" s="233">
        <v>13</v>
      </c>
      <c r="F123" s="230"/>
      <c r="G123" s="230"/>
      <c r="H123" s="230"/>
      <c r="I123" s="230"/>
      <c r="J123" s="230"/>
      <c r="K123" s="230"/>
      <c r="L123" s="230"/>
      <c r="M123" s="230"/>
      <c r="N123" s="229"/>
      <c r="O123" s="229"/>
      <c r="P123" s="229"/>
      <c r="Q123" s="229"/>
      <c r="R123" s="230"/>
      <c r="S123" s="230"/>
      <c r="T123" s="230"/>
      <c r="U123" s="230"/>
      <c r="V123" s="230"/>
      <c r="W123" s="230"/>
      <c r="X123" s="230"/>
      <c r="Y123" s="230"/>
      <c r="Z123" s="210"/>
      <c r="AA123" s="210"/>
      <c r="AB123" s="210"/>
      <c r="AC123" s="210"/>
      <c r="AD123" s="210"/>
      <c r="AE123" s="210"/>
      <c r="AF123" s="210"/>
      <c r="AG123" s="210" t="s">
        <v>213</v>
      </c>
      <c r="AH123" s="210">
        <v>0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49">
        <v>71</v>
      </c>
      <c r="B124" s="250" t="s">
        <v>1576</v>
      </c>
      <c r="C124" s="258" t="s">
        <v>1577</v>
      </c>
      <c r="D124" s="251" t="s">
        <v>260</v>
      </c>
      <c r="E124" s="252">
        <v>2</v>
      </c>
      <c r="F124" s="253"/>
      <c r="G124" s="254">
        <f>ROUND(E124*F124,2)</f>
        <v>0</v>
      </c>
      <c r="H124" s="231"/>
      <c r="I124" s="230">
        <f>ROUND(E124*H124,2)</f>
        <v>0</v>
      </c>
      <c r="J124" s="231"/>
      <c r="K124" s="230">
        <f>ROUND(E124*J124,2)</f>
        <v>0</v>
      </c>
      <c r="L124" s="230">
        <v>21</v>
      </c>
      <c r="M124" s="230">
        <f>G124*(1+L124/100)</f>
        <v>0</v>
      </c>
      <c r="N124" s="229">
        <v>3.7499999999999999E-3</v>
      </c>
      <c r="O124" s="229">
        <f>ROUND(E124*N124,2)</f>
        <v>0.01</v>
      </c>
      <c r="P124" s="229">
        <v>0</v>
      </c>
      <c r="Q124" s="229">
        <f>ROUND(E124*P124,2)</f>
        <v>0</v>
      </c>
      <c r="R124" s="230"/>
      <c r="S124" s="230" t="s">
        <v>207</v>
      </c>
      <c r="T124" s="230" t="s">
        <v>208</v>
      </c>
      <c r="U124" s="230">
        <v>0.56000000000000005</v>
      </c>
      <c r="V124" s="230">
        <f>ROUND(E124*U124,2)</f>
        <v>1.1200000000000001</v>
      </c>
      <c r="W124" s="230"/>
      <c r="X124" s="230" t="s">
        <v>209</v>
      </c>
      <c r="Y124" s="230" t="s">
        <v>210</v>
      </c>
      <c r="Z124" s="210"/>
      <c r="AA124" s="210"/>
      <c r="AB124" s="210"/>
      <c r="AC124" s="210"/>
      <c r="AD124" s="210"/>
      <c r="AE124" s="210"/>
      <c r="AF124" s="210"/>
      <c r="AG124" s="210" t="s">
        <v>211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49">
        <v>72</v>
      </c>
      <c r="B125" s="250" t="s">
        <v>1578</v>
      </c>
      <c r="C125" s="258" t="s">
        <v>1579</v>
      </c>
      <c r="D125" s="251" t="s">
        <v>260</v>
      </c>
      <c r="E125" s="252">
        <v>2</v>
      </c>
      <c r="F125" s="253"/>
      <c r="G125" s="254">
        <f>ROUND(E125*F125,2)</f>
        <v>0</v>
      </c>
      <c r="H125" s="231"/>
      <c r="I125" s="230">
        <f>ROUND(E125*H125,2)</f>
        <v>0</v>
      </c>
      <c r="J125" s="231"/>
      <c r="K125" s="230">
        <f>ROUND(E125*J125,2)</f>
        <v>0</v>
      </c>
      <c r="L125" s="230">
        <v>21</v>
      </c>
      <c r="M125" s="230">
        <f>G125*(1+L125/100)</f>
        <v>0</v>
      </c>
      <c r="N125" s="229">
        <v>4.5399999999999998E-3</v>
      </c>
      <c r="O125" s="229">
        <f>ROUND(E125*N125,2)</f>
        <v>0.01</v>
      </c>
      <c r="P125" s="229">
        <v>0</v>
      </c>
      <c r="Q125" s="229">
        <f>ROUND(E125*P125,2)</f>
        <v>0</v>
      </c>
      <c r="R125" s="230"/>
      <c r="S125" s="230" t="s">
        <v>207</v>
      </c>
      <c r="T125" s="230" t="s">
        <v>208</v>
      </c>
      <c r="U125" s="230">
        <v>0.57799999999999996</v>
      </c>
      <c r="V125" s="230">
        <f>ROUND(E125*U125,2)</f>
        <v>1.1599999999999999</v>
      </c>
      <c r="W125" s="230"/>
      <c r="X125" s="230" t="s">
        <v>209</v>
      </c>
      <c r="Y125" s="230" t="s">
        <v>210</v>
      </c>
      <c r="Z125" s="210"/>
      <c r="AA125" s="210"/>
      <c r="AB125" s="210"/>
      <c r="AC125" s="210"/>
      <c r="AD125" s="210"/>
      <c r="AE125" s="210"/>
      <c r="AF125" s="210"/>
      <c r="AG125" s="210" t="s">
        <v>211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ht="22.5" outlineLevel="1" x14ac:dyDescent="0.2">
      <c r="A126" s="249">
        <v>73</v>
      </c>
      <c r="B126" s="250" t="s">
        <v>1580</v>
      </c>
      <c r="C126" s="258" t="s">
        <v>1581</v>
      </c>
      <c r="D126" s="251" t="s">
        <v>260</v>
      </c>
      <c r="E126" s="252">
        <v>24</v>
      </c>
      <c r="F126" s="253"/>
      <c r="G126" s="254">
        <f>ROUND(E126*F126,2)</f>
        <v>0</v>
      </c>
      <c r="H126" s="231"/>
      <c r="I126" s="230">
        <f>ROUND(E126*H126,2)</f>
        <v>0</v>
      </c>
      <c r="J126" s="231"/>
      <c r="K126" s="230">
        <f>ROUND(E126*J126,2)</f>
        <v>0</v>
      </c>
      <c r="L126" s="230">
        <v>21</v>
      </c>
      <c r="M126" s="230">
        <f>G126*(1+L126/100)</f>
        <v>0</v>
      </c>
      <c r="N126" s="229">
        <v>1.3999999999999999E-4</v>
      </c>
      <c r="O126" s="229">
        <f>ROUND(E126*N126,2)</f>
        <v>0</v>
      </c>
      <c r="P126" s="229">
        <v>0</v>
      </c>
      <c r="Q126" s="229">
        <f>ROUND(E126*P126,2)</f>
        <v>0</v>
      </c>
      <c r="R126" s="230"/>
      <c r="S126" s="230" t="s">
        <v>511</v>
      </c>
      <c r="T126" s="230" t="s">
        <v>512</v>
      </c>
      <c r="U126" s="230">
        <v>7.0000000000000007E-2</v>
      </c>
      <c r="V126" s="230">
        <f>ROUND(E126*U126,2)</f>
        <v>1.68</v>
      </c>
      <c r="W126" s="230"/>
      <c r="X126" s="230" t="s">
        <v>209</v>
      </c>
      <c r="Y126" s="230" t="s">
        <v>210</v>
      </c>
      <c r="Z126" s="210"/>
      <c r="AA126" s="210"/>
      <c r="AB126" s="210"/>
      <c r="AC126" s="210"/>
      <c r="AD126" s="210"/>
      <c r="AE126" s="210"/>
      <c r="AF126" s="210"/>
      <c r="AG126" s="210" t="s">
        <v>211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49">
        <v>74</v>
      </c>
      <c r="B127" s="250" t="s">
        <v>1582</v>
      </c>
      <c r="C127" s="258" t="s">
        <v>1583</v>
      </c>
      <c r="D127" s="251" t="s">
        <v>260</v>
      </c>
      <c r="E127" s="252">
        <v>4</v>
      </c>
      <c r="F127" s="253"/>
      <c r="G127" s="254">
        <f>ROUND(E127*F127,2)</f>
        <v>0</v>
      </c>
      <c r="H127" s="231"/>
      <c r="I127" s="230">
        <f>ROUND(E127*H127,2)</f>
        <v>0</v>
      </c>
      <c r="J127" s="231"/>
      <c r="K127" s="230">
        <f>ROUND(E127*J127,2)</f>
        <v>0</v>
      </c>
      <c r="L127" s="230">
        <v>21</v>
      </c>
      <c r="M127" s="230">
        <f>G127*(1+L127/100)</f>
        <v>0</v>
      </c>
      <c r="N127" s="229">
        <v>1.89E-2</v>
      </c>
      <c r="O127" s="229">
        <f>ROUND(E127*N127,2)</f>
        <v>0.08</v>
      </c>
      <c r="P127" s="229">
        <v>0</v>
      </c>
      <c r="Q127" s="229">
        <f>ROUND(E127*P127,2)</f>
        <v>0</v>
      </c>
      <c r="R127" s="230"/>
      <c r="S127" s="230" t="s">
        <v>207</v>
      </c>
      <c r="T127" s="230" t="s">
        <v>208</v>
      </c>
      <c r="U127" s="230">
        <v>0.66400000000000003</v>
      </c>
      <c r="V127" s="230">
        <f>ROUND(E127*U127,2)</f>
        <v>2.66</v>
      </c>
      <c r="W127" s="230"/>
      <c r="X127" s="230" t="s">
        <v>209</v>
      </c>
      <c r="Y127" s="230" t="s">
        <v>210</v>
      </c>
      <c r="Z127" s="210"/>
      <c r="AA127" s="210"/>
      <c r="AB127" s="210"/>
      <c r="AC127" s="210"/>
      <c r="AD127" s="210"/>
      <c r="AE127" s="210"/>
      <c r="AF127" s="210"/>
      <c r="AG127" s="210" t="s">
        <v>211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ht="22.5" outlineLevel="1" x14ac:dyDescent="0.2">
      <c r="A128" s="249">
        <v>75</v>
      </c>
      <c r="B128" s="250" t="s">
        <v>1584</v>
      </c>
      <c r="C128" s="258" t="s">
        <v>1585</v>
      </c>
      <c r="D128" s="251" t="s">
        <v>260</v>
      </c>
      <c r="E128" s="252">
        <v>4</v>
      </c>
      <c r="F128" s="253"/>
      <c r="G128" s="254">
        <f>ROUND(E128*F128,2)</f>
        <v>0</v>
      </c>
      <c r="H128" s="231"/>
      <c r="I128" s="230">
        <f>ROUND(E128*H128,2)</f>
        <v>0</v>
      </c>
      <c r="J128" s="231"/>
      <c r="K128" s="230">
        <f>ROUND(E128*J128,2)</f>
        <v>0</v>
      </c>
      <c r="L128" s="230">
        <v>21</v>
      </c>
      <c r="M128" s="230">
        <f>G128*(1+L128/100)</f>
        <v>0</v>
      </c>
      <c r="N128" s="229">
        <v>0</v>
      </c>
      <c r="O128" s="229">
        <f>ROUND(E128*N128,2)</f>
        <v>0</v>
      </c>
      <c r="P128" s="229">
        <v>0</v>
      </c>
      <c r="Q128" s="229">
        <f>ROUND(E128*P128,2)</f>
        <v>0</v>
      </c>
      <c r="R128" s="230"/>
      <c r="S128" s="230" t="s">
        <v>511</v>
      </c>
      <c r="T128" s="230" t="s">
        <v>512</v>
      </c>
      <c r="U128" s="230">
        <v>0</v>
      </c>
      <c r="V128" s="230">
        <f>ROUND(E128*U128,2)</f>
        <v>0</v>
      </c>
      <c r="W128" s="230"/>
      <c r="X128" s="230" t="s">
        <v>209</v>
      </c>
      <c r="Y128" s="230" t="s">
        <v>210</v>
      </c>
      <c r="Z128" s="210"/>
      <c r="AA128" s="210"/>
      <c r="AB128" s="210"/>
      <c r="AC128" s="210"/>
      <c r="AD128" s="210"/>
      <c r="AE128" s="210"/>
      <c r="AF128" s="210"/>
      <c r="AG128" s="210" t="s">
        <v>211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49">
        <v>76</v>
      </c>
      <c r="B129" s="250" t="s">
        <v>1586</v>
      </c>
      <c r="C129" s="258" t="s">
        <v>1587</v>
      </c>
      <c r="D129" s="251" t="s">
        <v>337</v>
      </c>
      <c r="E129" s="252">
        <v>0.30286999999999997</v>
      </c>
      <c r="F129" s="253"/>
      <c r="G129" s="254">
        <f>ROUND(E129*F129,2)</f>
        <v>0</v>
      </c>
      <c r="H129" s="231"/>
      <c r="I129" s="230">
        <f>ROUND(E129*H129,2)</f>
        <v>0</v>
      </c>
      <c r="J129" s="231"/>
      <c r="K129" s="230">
        <f>ROUND(E129*J129,2)</f>
        <v>0</v>
      </c>
      <c r="L129" s="230">
        <v>21</v>
      </c>
      <c r="M129" s="230">
        <f>G129*(1+L129/100)</f>
        <v>0</v>
      </c>
      <c r="N129" s="229">
        <v>0</v>
      </c>
      <c r="O129" s="229">
        <f>ROUND(E129*N129,2)</f>
        <v>0</v>
      </c>
      <c r="P129" s="229">
        <v>0</v>
      </c>
      <c r="Q129" s="229">
        <f>ROUND(E129*P129,2)</f>
        <v>0</v>
      </c>
      <c r="R129" s="230"/>
      <c r="S129" s="230" t="s">
        <v>207</v>
      </c>
      <c r="T129" s="230" t="s">
        <v>208</v>
      </c>
      <c r="U129" s="230">
        <v>3.55</v>
      </c>
      <c r="V129" s="230">
        <f>ROUND(E129*U129,2)</f>
        <v>1.08</v>
      </c>
      <c r="W129" s="230"/>
      <c r="X129" s="230" t="s">
        <v>787</v>
      </c>
      <c r="Y129" s="230" t="s">
        <v>210</v>
      </c>
      <c r="Z129" s="210"/>
      <c r="AA129" s="210"/>
      <c r="AB129" s="210"/>
      <c r="AC129" s="210"/>
      <c r="AD129" s="210"/>
      <c r="AE129" s="210"/>
      <c r="AF129" s="210"/>
      <c r="AG129" s="210" t="s">
        <v>788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x14ac:dyDescent="0.2">
      <c r="A130" s="236" t="s">
        <v>202</v>
      </c>
      <c r="B130" s="237" t="s">
        <v>174</v>
      </c>
      <c r="C130" s="255" t="s">
        <v>29</v>
      </c>
      <c r="D130" s="238"/>
      <c r="E130" s="239"/>
      <c r="F130" s="240"/>
      <c r="G130" s="241">
        <f>SUMIF(AG131:AG136,"&lt;&gt;NOR",G131:G136)</f>
        <v>0</v>
      </c>
      <c r="H130" s="235"/>
      <c r="I130" s="235">
        <f>SUM(I131:I136)</f>
        <v>0</v>
      </c>
      <c r="J130" s="235"/>
      <c r="K130" s="235">
        <f>SUM(K131:K136)</f>
        <v>0</v>
      </c>
      <c r="L130" s="235"/>
      <c r="M130" s="235">
        <f>SUM(M131:M136)</f>
        <v>0</v>
      </c>
      <c r="N130" s="234"/>
      <c r="O130" s="234">
        <f>SUM(O131:O136)</f>
        <v>0</v>
      </c>
      <c r="P130" s="234"/>
      <c r="Q130" s="234">
        <f>SUM(Q131:Q136)</f>
        <v>0</v>
      </c>
      <c r="R130" s="235"/>
      <c r="S130" s="235"/>
      <c r="T130" s="235"/>
      <c r="U130" s="235"/>
      <c r="V130" s="235">
        <f>SUM(V131:V136)</f>
        <v>0</v>
      </c>
      <c r="W130" s="235"/>
      <c r="X130" s="235"/>
      <c r="Y130" s="235"/>
      <c r="AG130" t="s">
        <v>203</v>
      </c>
    </row>
    <row r="131" spans="1:60" outlineLevel="1" x14ac:dyDescent="0.2">
      <c r="A131" s="249">
        <v>77</v>
      </c>
      <c r="B131" s="250" t="s">
        <v>1095</v>
      </c>
      <c r="C131" s="258" t="s">
        <v>1096</v>
      </c>
      <c r="D131" s="251" t="s">
        <v>1090</v>
      </c>
      <c r="E131" s="252">
        <v>1</v>
      </c>
      <c r="F131" s="253"/>
      <c r="G131" s="254">
        <f>ROUND(E131*F131,2)</f>
        <v>0</v>
      </c>
      <c r="H131" s="231"/>
      <c r="I131" s="230">
        <f>ROUND(E131*H131,2)</f>
        <v>0</v>
      </c>
      <c r="J131" s="231"/>
      <c r="K131" s="230">
        <f>ROUND(E131*J131,2)</f>
        <v>0</v>
      </c>
      <c r="L131" s="230">
        <v>21</v>
      </c>
      <c r="M131" s="230">
        <f>G131*(1+L131/100)</f>
        <v>0</v>
      </c>
      <c r="N131" s="229">
        <v>0</v>
      </c>
      <c r="O131" s="229">
        <f>ROUND(E131*N131,2)</f>
        <v>0</v>
      </c>
      <c r="P131" s="229">
        <v>0</v>
      </c>
      <c r="Q131" s="229">
        <f>ROUND(E131*P131,2)</f>
        <v>0</v>
      </c>
      <c r="R131" s="230"/>
      <c r="S131" s="230" t="s">
        <v>207</v>
      </c>
      <c r="T131" s="230" t="s">
        <v>512</v>
      </c>
      <c r="U131" s="230">
        <v>0</v>
      </c>
      <c r="V131" s="230">
        <f>ROUND(E131*U131,2)</f>
        <v>0</v>
      </c>
      <c r="W131" s="230"/>
      <c r="X131" s="230" t="s">
        <v>1091</v>
      </c>
      <c r="Y131" s="230" t="s">
        <v>210</v>
      </c>
      <c r="Z131" s="210"/>
      <c r="AA131" s="210"/>
      <c r="AB131" s="210"/>
      <c r="AC131" s="210"/>
      <c r="AD131" s="210"/>
      <c r="AE131" s="210"/>
      <c r="AF131" s="210"/>
      <c r="AG131" s="210" t="s">
        <v>1092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49">
        <v>78</v>
      </c>
      <c r="B132" s="250" t="s">
        <v>1097</v>
      </c>
      <c r="C132" s="258" t="s">
        <v>1098</v>
      </c>
      <c r="D132" s="251" t="s">
        <v>1090</v>
      </c>
      <c r="E132" s="252">
        <v>1</v>
      </c>
      <c r="F132" s="253"/>
      <c r="G132" s="254">
        <f>ROUND(E132*F132,2)</f>
        <v>0</v>
      </c>
      <c r="H132" s="231"/>
      <c r="I132" s="230">
        <f>ROUND(E132*H132,2)</f>
        <v>0</v>
      </c>
      <c r="J132" s="231"/>
      <c r="K132" s="230">
        <f>ROUND(E132*J132,2)</f>
        <v>0</v>
      </c>
      <c r="L132" s="230">
        <v>21</v>
      </c>
      <c r="M132" s="230">
        <f>G132*(1+L132/100)</f>
        <v>0</v>
      </c>
      <c r="N132" s="229">
        <v>0</v>
      </c>
      <c r="O132" s="229">
        <f>ROUND(E132*N132,2)</f>
        <v>0</v>
      </c>
      <c r="P132" s="229">
        <v>0</v>
      </c>
      <c r="Q132" s="229">
        <f>ROUND(E132*P132,2)</f>
        <v>0</v>
      </c>
      <c r="R132" s="230"/>
      <c r="S132" s="230" t="s">
        <v>207</v>
      </c>
      <c r="T132" s="230" t="s">
        <v>512</v>
      </c>
      <c r="U132" s="230">
        <v>0</v>
      </c>
      <c r="V132" s="230">
        <f>ROUND(E132*U132,2)</f>
        <v>0</v>
      </c>
      <c r="W132" s="230"/>
      <c r="X132" s="230" t="s">
        <v>1091</v>
      </c>
      <c r="Y132" s="230" t="s">
        <v>210</v>
      </c>
      <c r="Z132" s="210"/>
      <c r="AA132" s="210"/>
      <c r="AB132" s="210"/>
      <c r="AC132" s="210"/>
      <c r="AD132" s="210"/>
      <c r="AE132" s="210"/>
      <c r="AF132" s="210"/>
      <c r="AG132" s="210" t="s">
        <v>1092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49">
        <v>79</v>
      </c>
      <c r="B133" s="250" t="s">
        <v>1099</v>
      </c>
      <c r="C133" s="258" t="s">
        <v>1100</v>
      </c>
      <c r="D133" s="251" t="s">
        <v>1090</v>
      </c>
      <c r="E133" s="252">
        <v>1</v>
      </c>
      <c r="F133" s="253"/>
      <c r="G133" s="254">
        <f>ROUND(E133*F133,2)</f>
        <v>0</v>
      </c>
      <c r="H133" s="231"/>
      <c r="I133" s="230">
        <f>ROUND(E133*H133,2)</f>
        <v>0</v>
      </c>
      <c r="J133" s="231"/>
      <c r="K133" s="230">
        <f>ROUND(E133*J133,2)</f>
        <v>0</v>
      </c>
      <c r="L133" s="230">
        <v>21</v>
      </c>
      <c r="M133" s="230">
        <f>G133*(1+L133/100)</f>
        <v>0</v>
      </c>
      <c r="N133" s="229">
        <v>0</v>
      </c>
      <c r="O133" s="229">
        <f>ROUND(E133*N133,2)</f>
        <v>0</v>
      </c>
      <c r="P133" s="229">
        <v>0</v>
      </c>
      <c r="Q133" s="229">
        <f>ROUND(E133*P133,2)</f>
        <v>0</v>
      </c>
      <c r="R133" s="230"/>
      <c r="S133" s="230" t="s">
        <v>207</v>
      </c>
      <c r="T133" s="230" t="s">
        <v>512</v>
      </c>
      <c r="U133" s="230">
        <v>0</v>
      </c>
      <c r="V133" s="230">
        <f>ROUND(E133*U133,2)</f>
        <v>0</v>
      </c>
      <c r="W133" s="230"/>
      <c r="X133" s="230" t="s">
        <v>1091</v>
      </c>
      <c r="Y133" s="230" t="s">
        <v>210</v>
      </c>
      <c r="Z133" s="210"/>
      <c r="AA133" s="210"/>
      <c r="AB133" s="210"/>
      <c r="AC133" s="210"/>
      <c r="AD133" s="210"/>
      <c r="AE133" s="210"/>
      <c r="AF133" s="210"/>
      <c r="AG133" s="210" t="s">
        <v>1092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1" x14ac:dyDescent="0.2">
      <c r="A134" s="249">
        <v>80</v>
      </c>
      <c r="B134" s="250" t="s">
        <v>1105</v>
      </c>
      <c r="C134" s="258" t="s">
        <v>1106</v>
      </c>
      <c r="D134" s="251" t="s">
        <v>1090</v>
      </c>
      <c r="E134" s="252">
        <v>1</v>
      </c>
      <c r="F134" s="253"/>
      <c r="G134" s="254">
        <f>ROUND(E134*F134,2)</f>
        <v>0</v>
      </c>
      <c r="H134" s="231"/>
      <c r="I134" s="230">
        <f>ROUND(E134*H134,2)</f>
        <v>0</v>
      </c>
      <c r="J134" s="231"/>
      <c r="K134" s="230">
        <f>ROUND(E134*J134,2)</f>
        <v>0</v>
      </c>
      <c r="L134" s="230">
        <v>21</v>
      </c>
      <c r="M134" s="230">
        <f>G134*(1+L134/100)</f>
        <v>0</v>
      </c>
      <c r="N134" s="229">
        <v>0</v>
      </c>
      <c r="O134" s="229">
        <f>ROUND(E134*N134,2)</f>
        <v>0</v>
      </c>
      <c r="P134" s="229">
        <v>0</v>
      </c>
      <c r="Q134" s="229">
        <f>ROUND(E134*P134,2)</f>
        <v>0</v>
      </c>
      <c r="R134" s="230"/>
      <c r="S134" s="230" t="s">
        <v>207</v>
      </c>
      <c r="T134" s="230" t="s">
        <v>512</v>
      </c>
      <c r="U134" s="230">
        <v>0</v>
      </c>
      <c r="V134" s="230">
        <f>ROUND(E134*U134,2)</f>
        <v>0</v>
      </c>
      <c r="W134" s="230"/>
      <c r="X134" s="230" t="s">
        <v>1091</v>
      </c>
      <c r="Y134" s="230" t="s">
        <v>210</v>
      </c>
      <c r="Z134" s="210"/>
      <c r="AA134" s="210"/>
      <c r="AB134" s="210"/>
      <c r="AC134" s="210"/>
      <c r="AD134" s="210"/>
      <c r="AE134" s="210"/>
      <c r="AF134" s="210"/>
      <c r="AG134" s="210" t="s">
        <v>1092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49">
        <v>81</v>
      </c>
      <c r="B135" s="250" t="s">
        <v>1107</v>
      </c>
      <c r="C135" s="258" t="s">
        <v>1108</v>
      </c>
      <c r="D135" s="251" t="s">
        <v>1090</v>
      </c>
      <c r="E135" s="252">
        <v>1</v>
      </c>
      <c r="F135" s="253"/>
      <c r="G135" s="254">
        <f>ROUND(E135*F135,2)</f>
        <v>0</v>
      </c>
      <c r="H135" s="231"/>
      <c r="I135" s="230">
        <f>ROUND(E135*H135,2)</f>
        <v>0</v>
      </c>
      <c r="J135" s="231"/>
      <c r="K135" s="230">
        <f>ROUND(E135*J135,2)</f>
        <v>0</v>
      </c>
      <c r="L135" s="230">
        <v>21</v>
      </c>
      <c r="M135" s="230">
        <f>G135*(1+L135/100)</f>
        <v>0</v>
      </c>
      <c r="N135" s="229">
        <v>0</v>
      </c>
      <c r="O135" s="229">
        <f>ROUND(E135*N135,2)</f>
        <v>0</v>
      </c>
      <c r="P135" s="229">
        <v>0</v>
      </c>
      <c r="Q135" s="229">
        <f>ROUND(E135*P135,2)</f>
        <v>0</v>
      </c>
      <c r="R135" s="230"/>
      <c r="S135" s="230" t="s">
        <v>207</v>
      </c>
      <c r="T135" s="230" t="s">
        <v>512</v>
      </c>
      <c r="U135" s="230">
        <v>0</v>
      </c>
      <c r="V135" s="230">
        <f>ROUND(E135*U135,2)</f>
        <v>0</v>
      </c>
      <c r="W135" s="230"/>
      <c r="X135" s="230" t="s">
        <v>1091</v>
      </c>
      <c r="Y135" s="230" t="s">
        <v>210</v>
      </c>
      <c r="Z135" s="210"/>
      <c r="AA135" s="210"/>
      <c r="AB135" s="210"/>
      <c r="AC135" s="210"/>
      <c r="AD135" s="210"/>
      <c r="AE135" s="210"/>
      <c r="AF135" s="210"/>
      <c r="AG135" s="210" t="s">
        <v>1092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49">
        <v>82</v>
      </c>
      <c r="B136" s="250" t="s">
        <v>1413</v>
      </c>
      <c r="C136" s="258" t="s">
        <v>1588</v>
      </c>
      <c r="D136" s="251" t="s">
        <v>1090</v>
      </c>
      <c r="E136" s="252">
        <v>1</v>
      </c>
      <c r="F136" s="253"/>
      <c r="G136" s="254">
        <f>ROUND(E136*F136,2)</f>
        <v>0</v>
      </c>
      <c r="H136" s="231"/>
      <c r="I136" s="230">
        <f>ROUND(E136*H136,2)</f>
        <v>0</v>
      </c>
      <c r="J136" s="231"/>
      <c r="K136" s="230">
        <f>ROUND(E136*J136,2)</f>
        <v>0</v>
      </c>
      <c r="L136" s="230">
        <v>21</v>
      </c>
      <c r="M136" s="230">
        <f>G136*(1+L136/100)</f>
        <v>0</v>
      </c>
      <c r="N136" s="229">
        <v>0</v>
      </c>
      <c r="O136" s="229">
        <f>ROUND(E136*N136,2)</f>
        <v>0</v>
      </c>
      <c r="P136" s="229">
        <v>0</v>
      </c>
      <c r="Q136" s="229">
        <f>ROUND(E136*P136,2)</f>
        <v>0</v>
      </c>
      <c r="R136" s="230"/>
      <c r="S136" s="230" t="s">
        <v>207</v>
      </c>
      <c r="T136" s="230" t="s">
        <v>512</v>
      </c>
      <c r="U136" s="230">
        <v>0</v>
      </c>
      <c r="V136" s="230">
        <f>ROUND(E136*U136,2)</f>
        <v>0</v>
      </c>
      <c r="W136" s="230"/>
      <c r="X136" s="230" t="s">
        <v>1091</v>
      </c>
      <c r="Y136" s="230" t="s">
        <v>210</v>
      </c>
      <c r="Z136" s="210"/>
      <c r="AA136" s="210"/>
      <c r="AB136" s="210"/>
      <c r="AC136" s="210"/>
      <c r="AD136" s="210"/>
      <c r="AE136" s="210"/>
      <c r="AF136" s="210"/>
      <c r="AG136" s="210" t="s">
        <v>1092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x14ac:dyDescent="0.2">
      <c r="A137" s="236" t="s">
        <v>202</v>
      </c>
      <c r="B137" s="237" t="s">
        <v>175</v>
      </c>
      <c r="C137" s="255" t="s">
        <v>30</v>
      </c>
      <c r="D137" s="238"/>
      <c r="E137" s="239"/>
      <c r="F137" s="240"/>
      <c r="G137" s="241">
        <f>SUMIF(AG138:AG143,"&lt;&gt;NOR",G138:G143)</f>
        <v>0</v>
      </c>
      <c r="H137" s="235"/>
      <c r="I137" s="235">
        <f>SUM(I138:I143)</f>
        <v>0</v>
      </c>
      <c r="J137" s="235"/>
      <c r="K137" s="235">
        <f>SUM(K138:K143)</f>
        <v>0</v>
      </c>
      <c r="L137" s="235"/>
      <c r="M137" s="235">
        <f>SUM(M138:M143)</f>
        <v>0</v>
      </c>
      <c r="N137" s="234"/>
      <c r="O137" s="234">
        <f>SUM(O138:O143)</f>
        <v>0</v>
      </c>
      <c r="P137" s="234"/>
      <c r="Q137" s="234">
        <f>SUM(Q138:Q143)</f>
        <v>0</v>
      </c>
      <c r="R137" s="235"/>
      <c r="S137" s="235"/>
      <c r="T137" s="235"/>
      <c r="U137" s="235"/>
      <c r="V137" s="235">
        <f>SUM(V138:V143)</f>
        <v>24</v>
      </c>
      <c r="W137" s="235"/>
      <c r="X137" s="235"/>
      <c r="Y137" s="235"/>
      <c r="AG137" t="s">
        <v>203</v>
      </c>
    </row>
    <row r="138" spans="1:60" ht="22.5" outlineLevel="1" x14ac:dyDescent="0.2">
      <c r="A138" s="249">
        <v>83</v>
      </c>
      <c r="B138" s="250" t="s">
        <v>1589</v>
      </c>
      <c r="C138" s="258" t="s">
        <v>1590</v>
      </c>
      <c r="D138" s="251" t="s">
        <v>1591</v>
      </c>
      <c r="E138" s="252">
        <v>24</v>
      </c>
      <c r="F138" s="253"/>
      <c r="G138" s="254">
        <f>ROUND(E138*F138,2)</f>
        <v>0</v>
      </c>
      <c r="H138" s="231"/>
      <c r="I138" s="230">
        <f>ROUND(E138*H138,2)</f>
        <v>0</v>
      </c>
      <c r="J138" s="231"/>
      <c r="K138" s="230">
        <f>ROUND(E138*J138,2)</f>
        <v>0</v>
      </c>
      <c r="L138" s="230">
        <v>21</v>
      </c>
      <c r="M138" s="230">
        <f>G138*(1+L138/100)</f>
        <v>0</v>
      </c>
      <c r="N138" s="229">
        <v>0</v>
      </c>
      <c r="O138" s="229">
        <f>ROUND(E138*N138,2)</f>
        <v>0</v>
      </c>
      <c r="P138" s="229">
        <v>0</v>
      </c>
      <c r="Q138" s="229">
        <f>ROUND(E138*P138,2)</f>
        <v>0</v>
      </c>
      <c r="R138" s="230"/>
      <c r="S138" s="230" t="s">
        <v>511</v>
      </c>
      <c r="T138" s="230" t="s">
        <v>1277</v>
      </c>
      <c r="U138" s="230">
        <v>1</v>
      </c>
      <c r="V138" s="230">
        <f>ROUND(E138*U138,2)</f>
        <v>24</v>
      </c>
      <c r="W138" s="230"/>
      <c r="X138" s="230" t="s">
        <v>1592</v>
      </c>
      <c r="Y138" s="230" t="s">
        <v>210</v>
      </c>
      <c r="Z138" s="210"/>
      <c r="AA138" s="210"/>
      <c r="AB138" s="210"/>
      <c r="AC138" s="210"/>
      <c r="AD138" s="210"/>
      <c r="AE138" s="210"/>
      <c r="AF138" s="210"/>
      <c r="AG138" s="210" t="s">
        <v>1593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49">
        <v>84</v>
      </c>
      <c r="B139" s="250" t="s">
        <v>1594</v>
      </c>
      <c r="C139" s="258" t="s">
        <v>1595</v>
      </c>
      <c r="D139" s="251" t="s">
        <v>996</v>
      </c>
      <c r="E139" s="252">
        <v>1</v>
      </c>
      <c r="F139" s="253"/>
      <c r="G139" s="254">
        <f>ROUND(E139*F139,2)</f>
        <v>0</v>
      </c>
      <c r="H139" s="231"/>
      <c r="I139" s="230">
        <f>ROUND(E139*H139,2)</f>
        <v>0</v>
      </c>
      <c r="J139" s="231"/>
      <c r="K139" s="230">
        <f>ROUND(E139*J139,2)</f>
        <v>0</v>
      </c>
      <c r="L139" s="230">
        <v>21</v>
      </c>
      <c r="M139" s="230">
        <f>G139*(1+L139/100)</f>
        <v>0</v>
      </c>
      <c r="N139" s="229">
        <v>0</v>
      </c>
      <c r="O139" s="229">
        <f>ROUND(E139*N139,2)</f>
        <v>0</v>
      </c>
      <c r="P139" s="229">
        <v>0</v>
      </c>
      <c r="Q139" s="229">
        <f>ROUND(E139*P139,2)</f>
        <v>0</v>
      </c>
      <c r="R139" s="230"/>
      <c r="S139" s="230" t="s">
        <v>511</v>
      </c>
      <c r="T139" s="230" t="s">
        <v>512</v>
      </c>
      <c r="U139" s="230">
        <v>0</v>
      </c>
      <c r="V139" s="230">
        <f>ROUND(E139*U139,2)</f>
        <v>0</v>
      </c>
      <c r="W139" s="230"/>
      <c r="X139" s="230" t="s">
        <v>1091</v>
      </c>
      <c r="Y139" s="230" t="s">
        <v>210</v>
      </c>
      <c r="Z139" s="210"/>
      <c r="AA139" s="210"/>
      <c r="AB139" s="210"/>
      <c r="AC139" s="210"/>
      <c r="AD139" s="210"/>
      <c r="AE139" s="210"/>
      <c r="AF139" s="210"/>
      <c r="AG139" s="210" t="s">
        <v>1092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49">
        <v>85</v>
      </c>
      <c r="B140" s="250" t="s">
        <v>1596</v>
      </c>
      <c r="C140" s="258" t="s">
        <v>1597</v>
      </c>
      <c r="D140" s="251" t="s">
        <v>260</v>
      </c>
      <c r="E140" s="252">
        <v>1</v>
      </c>
      <c r="F140" s="253"/>
      <c r="G140" s="254">
        <f>ROUND(E140*F140,2)</f>
        <v>0</v>
      </c>
      <c r="H140" s="231"/>
      <c r="I140" s="230">
        <f>ROUND(E140*H140,2)</f>
        <v>0</v>
      </c>
      <c r="J140" s="231"/>
      <c r="K140" s="230">
        <f>ROUND(E140*J140,2)</f>
        <v>0</v>
      </c>
      <c r="L140" s="230">
        <v>21</v>
      </c>
      <c r="M140" s="230">
        <f>G140*(1+L140/100)</f>
        <v>0</v>
      </c>
      <c r="N140" s="229">
        <v>0</v>
      </c>
      <c r="O140" s="229">
        <f>ROUND(E140*N140,2)</f>
        <v>0</v>
      </c>
      <c r="P140" s="229">
        <v>0</v>
      </c>
      <c r="Q140" s="229">
        <f>ROUND(E140*P140,2)</f>
        <v>0</v>
      </c>
      <c r="R140" s="230"/>
      <c r="S140" s="230" t="s">
        <v>511</v>
      </c>
      <c r="T140" s="230" t="s">
        <v>512</v>
      </c>
      <c r="U140" s="230">
        <v>0</v>
      </c>
      <c r="V140" s="230">
        <f>ROUND(E140*U140,2)</f>
        <v>0</v>
      </c>
      <c r="W140" s="230"/>
      <c r="X140" s="230" t="s">
        <v>1091</v>
      </c>
      <c r="Y140" s="230" t="s">
        <v>210</v>
      </c>
      <c r="Z140" s="210"/>
      <c r="AA140" s="210"/>
      <c r="AB140" s="210"/>
      <c r="AC140" s="210"/>
      <c r="AD140" s="210"/>
      <c r="AE140" s="210"/>
      <c r="AF140" s="210"/>
      <c r="AG140" s="210" t="s">
        <v>1092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49">
        <v>86</v>
      </c>
      <c r="B141" s="250" t="s">
        <v>1101</v>
      </c>
      <c r="C141" s="258" t="s">
        <v>1102</v>
      </c>
      <c r="D141" s="251" t="s">
        <v>1090</v>
      </c>
      <c r="E141" s="252">
        <v>1</v>
      </c>
      <c r="F141" s="253"/>
      <c r="G141" s="254">
        <f>ROUND(E141*F141,2)</f>
        <v>0</v>
      </c>
      <c r="H141" s="231"/>
      <c r="I141" s="230">
        <f>ROUND(E141*H141,2)</f>
        <v>0</v>
      </c>
      <c r="J141" s="231"/>
      <c r="K141" s="230">
        <f>ROUND(E141*J141,2)</f>
        <v>0</v>
      </c>
      <c r="L141" s="230">
        <v>21</v>
      </c>
      <c r="M141" s="230">
        <f>G141*(1+L141/100)</f>
        <v>0</v>
      </c>
      <c r="N141" s="229">
        <v>0</v>
      </c>
      <c r="O141" s="229">
        <f>ROUND(E141*N141,2)</f>
        <v>0</v>
      </c>
      <c r="P141" s="229">
        <v>0</v>
      </c>
      <c r="Q141" s="229">
        <f>ROUND(E141*P141,2)</f>
        <v>0</v>
      </c>
      <c r="R141" s="230"/>
      <c r="S141" s="230" t="s">
        <v>207</v>
      </c>
      <c r="T141" s="230" t="s">
        <v>512</v>
      </c>
      <c r="U141" s="230">
        <v>0</v>
      </c>
      <c r="V141" s="230">
        <f>ROUND(E141*U141,2)</f>
        <v>0</v>
      </c>
      <c r="W141" s="230"/>
      <c r="X141" s="230" t="s">
        <v>1091</v>
      </c>
      <c r="Y141" s="230" t="s">
        <v>210</v>
      </c>
      <c r="Z141" s="210"/>
      <c r="AA141" s="210"/>
      <c r="AB141" s="210"/>
      <c r="AC141" s="210"/>
      <c r="AD141" s="210"/>
      <c r="AE141" s="210"/>
      <c r="AF141" s="210"/>
      <c r="AG141" s="210" t="s">
        <v>1092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49">
        <v>87</v>
      </c>
      <c r="B142" s="250" t="s">
        <v>1113</v>
      </c>
      <c r="C142" s="258" t="s">
        <v>1114</v>
      </c>
      <c r="D142" s="251" t="s">
        <v>1090</v>
      </c>
      <c r="E142" s="252">
        <v>1</v>
      </c>
      <c r="F142" s="253"/>
      <c r="G142" s="254">
        <f>ROUND(E142*F142,2)</f>
        <v>0</v>
      </c>
      <c r="H142" s="231"/>
      <c r="I142" s="230">
        <f>ROUND(E142*H142,2)</f>
        <v>0</v>
      </c>
      <c r="J142" s="231"/>
      <c r="K142" s="230">
        <f>ROUND(E142*J142,2)</f>
        <v>0</v>
      </c>
      <c r="L142" s="230">
        <v>21</v>
      </c>
      <c r="M142" s="230">
        <f>G142*(1+L142/100)</f>
        <v>0</v>
      </c>
      <c r="N142" s="229">
        <v>0</v>
      </c>
      <c r="O142" s="229">
        <f>ROUND(E142*N142,2)</f>
        <v>0</v>
      </c>
      <c r="P142" s="229">
        <v>0</v>
      </c>
      <c r="Q142" s="229">
        <f>ROUND(E142*P142,2)</f>
        <v>0</v>
      </c>
      <c r="R142" s="230"/>
      <c r="S142" s="230" t="s">
        <v>207</v>
      </c>
      <c r="T142" s="230" t="s">
        <v>512</v>
      </c>
      <c r="U142" s="230">
        <v>0</v>
      </c>
      <c r="V142" s="230">
        <f>ROUND(E142*U142,2)</f>
        <v>0</v>
      </c>
      <c r="W142" s="230"/>
      <c r="X142" s="230" t="s">
        <v>1091</v>
      </c>
      <c r="Y142" s="230" t="s">
        <v>210</v>
      </c>
      <c r="Z142" s="210"/>
      <c r="AA142" s="210"/>
      <c r="AB142" s="210"/>
      <c r="AC142" s="210"/>
      <c r="AD142" s="210"/>
      <c r="AE142" s="210"/>
      <c r="AF142" s="210"/>
      <c r="AG142" s="210" t="s">
        <v>1092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43">
        <v>88</v>
      </c>
      <c r="B143" s="244" t="s">
        <v>1111</v>
      </c>
      <c r="C143" s="256" t="s">
        <v>1112</v>
      </c>
      <c r="D143" s="245" t="s">
        <v>1090</v>
      </c>
      <c r="E143" s="246">
        <v>1</v>
      </c>
      <c r="F143" s="247"/>
      <c r="G143" s="248">
        <f>ROUND(E143*F143,2)</f>
        <v>0</v>
      </c>
      <c r="H143" s="231"/>
      <c r="I143" s="230">
        <f>ROUND(E143*H143,2)</f>
        <v>0</v>
      </c>
      <c r="J143" s="231"/>
      <c r="K143" s="230">
        <f>ROUND(E143*J143,2)</f>
        <v>0</v>
      </c>
      <c r="L143" s="230">
        <v>21</v>
      </c>
      <c r="M143" s="230">
        <f>G143*(1+L143/100)</f>
        <v>0</v>
      </c>
      <c r="N143" s="229">
        <v>0</v>
      </c>
      <c r="O143" s="229">
        <f>ROUND(E143*N143,2)</f>
        <v>0</v>
      </c>
      <c r="P143" s="229">
        <v>0</v>
      </c>
      <c r="Q143" s="229">
        <f>ROUND(E143*P143,2)</f>
        <v>0</v>
      </c>
      <c r="R143" s="230"/>
      <c r="S143" s="230" t="s">
        <v>207</v>
      </c>
      <c r="T143" s="230" t="s">
        <v>512</v>
      </c>
      <c r="U143" s="230">
        <v>0</v>
      </c>
      <c r="V143" s="230">
        <f>ROUND(E143*U143,2)</f>
        <v>0</v>
      </c>
      <c r="W143" s="230"/>
      <c r="X143" s="230" t="s">
        <v>1091</v>
      </c>
      <c r="Y143" s="230" t="s">
        <v>210</v>
      </c>
      <c r="Z143" s="210"/>
      <c r="AA143" s="210"/>
      <c r="AB143" s="210"/>
      <c r="AC143" s="210"/>
      <c r="AD143" s="210"/>
      <c r="AE143" s="210"/>
      <c r="AF143" s="210"/>
      <c r="AG143" s="210" t="s">
        <v>1092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x14ac:dyDescent="0.2">
      <c r="A144" s="3"/>
      <c r="B144" s="4"/>
      <c r="C144" s="259"/>
      <c r="D144" s="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AE144">
        <v>12</v>
      </c>
      <c r="AF144">
        <v>21</v>
      </c>
      <c r="AG144" t="s">
        <v>188</v>
      </c>
    </row>
    <row r="145" spans="1:33" x14ac:dyDescent="0.2">
      <c r="A145" s="213"/>
      <c r="B145" s="214" t="s">
        <v>31</v>
      </c>
      <c r="C145" s="260"/>
      <c r="D145" s="215"/>
      <c r="E145" s="216"/>
      <c r="F145" s="216"/>
      <c r="G145" s="242">
        <f>G8+G13+G28+G42+G64+G77+G89+G92+G130+G137</f>
        <v>0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AE145">
        <f>SUMIF(L7:L143,AE144,G7:G143)</f>
        <v>0</v>
      </c>
      <c r="AF145">
        <f>SUMIF(L7:L143,AF144,G7:G143)</f>
        <v>0</v>
      </c>
      <c r="AG145" t="s">
        <v>354</v>
      </c>
    </row>
    <row r="146" spans="1:33" x14ac:dyDescent="0.2">
      <c r="A146" s="3"/>
      <c r="B146" s="4"/>
      <c r="C146" s="259"/>
      <c r="D146" s="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33" x14ac:dyDescent="0.2">
      <c r="A147" s="3"/>
      <c r="B147" s="4"/>
      <c r="C147" s="259"/>
      <c r="D147" s="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33" x14ac:dyDescent="0.2">
      <c r="A148" s="217" t="s">
        <v>355</v>
      </c>
      <c r="B148" s="217"/>
      <c r="C148" s="261"/>
      <c r="D148" s="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33" x14ac:dyDescent="0.2">
      <c r="A149" s="218"/>
      <c r="B149" s="219"/>
      <c r="C149" s="262"/>
      <c r="D149" s="219"/>
      <c r="E149" s="219"/>
      <c r="F149" s="219"/>
      <c r="G149" s="220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AG149" t="s">
        <v>356</v>
      </c>
    </row>
    <row r="150" spans="1:33" x14ac:dyDescent="0.2">
      <c r="A150" s="221"/>
      <c r="B150" s="222"/>
      <c r="C150" s="263"/>
      <c r="D150" s="222"/>
      <c r="E150" s="222"/>
      <c r="F150" s="222"/>
      <c r="G150" s="22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33" x14ac:dyDescent="0.2">
      <c r="A151" s="221"/>
      <c r="B151" s="222"/>
      <c r="C151" s="263"/>
      <c r="D151" s="222"/>
      <c r="E151" s="222"/>
      <c r="F151" s="222"/>
      <c r="G151" s="22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33" x14ac:dyDescent="0.2">
      <c r="A152" s="221"/>
      <c r="B152" s="222"/>
      <c r="C152" s="263"/>
      <c r="D152" s="222"/>
      <c r="E152" s="222"/>
      <c r="F152" s="222"/>
      <c r="G152" s="22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33" x14ac:dyDescent="0.2">
      <c r="A153" s="224"/>
      <c r="B153" s="225"/>
      <c r="C153" s="264"/>
      <c r="D153" s="225"/>
      <c r="E153" s="225"/>
      <c r="F153" s="225"/>
      <c r="G153" s="226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33" x14ac:dyDescent="0.2">
      <c r="A154" s="3"/>
      <c r="B154" s="4"/>
      <c r="C154" s="259"/>
      <c r="D154" s="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33" x14ac:dyDescent="0.2">
      <c r="C155" s="265"/>
      <c r="D155" s="10"/>
      <c r="AG155" t="s">
        <v>357</v>
      </c>
    </row>
    <row r="156" spans="1:33" x14ac:dyDescent="0.2">
      <c r="D156" s="10"/>
    </row>
    <row r="157" spans="1:33" x14ac:dyDescent="0.2">
      <c r="D157" s="10"/>
    </row>
    <row r="158" spans="1:33" x14ac:dyDescent="0.2">
      <c r="D158" s="10"/>
    </row>
    <row r="159" spans="1:33" x14ac:dyDescent="0.2">
      <c r="D159" s="10"/>
    </row>
    <row r="160" spans="1:33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nyUrG8inoNiFzEelmLBdB5ayVcjE/fhVy4B7eUpwJ3AdugNoDD0yxnuDQy7XbP1EEclXbeIQAo3ka0dk9UyVw==" saltValue="MCAYdkEiFdtigrat5WTZ7Q==" spinCount="100000" sheet="1" formatRows="0"/>
  <mergeCells count="6">
    <mergeCell ref="A1:G1"/>
    <mergeCell ref="C2:G2"/>
    <mergeCell ref="C3:G3"/>
    <mergeCell ref="C4:G4"/>
    <mergeCell ref="A148:C148"/>
    <mergeCell ref="A149:G153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DC10-5ACA-423C-9C29-11CD86C8C13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176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177</v>
      </c>
    </row>
    <row r="3" spans="1:60" ht="24.95" customHeight="1" x14ac:dyDescent="0.2">
      <c r="A3" s="196" t="s">
        <v>9</v>
      </c>
      <c r="B3" s="49" t="s">
        <v>49</v>
      </c>
      <c r="C3" s="199" t="s">
        <v>53</v>
      </c>
      <c r="D3" s="197"/>
      <c r="E3" s="197"/>
      <c r="F3" s="197"/>
      <c r="G3" s="198"/>
      <c r="AC3" s="174" t="s">
        <v>177</v>
      </c>
      <c r="AG3" t="s">
        <v>178</v>
      </c>
    </row>
    <row r="4" spans="1:60" ht="24.95" customHeight="1" x14ac:dyDescent="0.2">
      <c r="A4" s="200" t="s">
        <v>10</v>
      </c>
      <c r="B4" s="201" t="s">
        <v>51</v>
      </c>
      <c r="C4" s="202" t="s">
        <v>56</v>
      </c>
      <c r="D4" s="203"/>
      <c r="E4" s="203"/>
      <c r="F4" s="203"/>
      <c r="G4" s="204"/>
      <c r="AG4" t="s">
        <v>179</v>
      </c>
    </row>
    <row r="5" spans="1:60" x14ac:dyDescent="0.2">
      <c r="D5" s="10"/>
    </row>
    <row r="6" spans="1:60" ht="38.25" x14ac:dyDescent="0.2">
      <c r="A6" s="206" t="s">
        <v>180</v>
      </c>
      <c r="B6" s="208" t="s">
        <v>181</v>
      </c>
      <c r="C6" s="208" t="s">
        <v>182</v>
      </c>
      <c r="D6" s="207" t="s">
        <v>183</v>
      </c>
      <c r="E6" s="206" t="s">
        <v>184</v>
      </c>
      <c r="F6" s="205" t="s">
        <v>185</v>
      </c>
      <c r="G6" s="206" t="s">
        <v>31</v>
      </c>
      <c r="H6" s="209" t="s">
        <v>32</v>
      </c>
      <c r="I6" s="209" t="s">
        <v>186</v>
      </c>
      <c r="J6" s="209" t="s">
        <v>33</v>
      </c>
      <c r="K6" s="209" t="s">
        <v>187</v>
      </c>
      <c r="L6" s="209" t="s">
        <v>188</v>
      </c>
      <c r="M6" s="209" t="s">
        <v>189</v>
      </c>
      <c r="N6" s="209" t="s">
        <v>190</v>
      </c>
      <c r="O6" s="209" t="s">
        <v>191</v>
      </c>
      <c r="P6" s="209" t="s">
        <v>192</v>
      </c>
      <c r="Q6" s="209" t="s">
        <v>193</v>
      </c>
      <c r="R6" s="209" t="s">
        <v>194</v>
      </c>
      <c r="S6" s="209" t="s">
        <v>195</v>
      </c>
      <c r="T6" s="209" t="s">
        <v>196</v>
      </c>
      <c r="U6" s="209" t="s">
        <v>197</v>
      </c>
      <c r="V6" s="209" t="s">
        <v>198</v>
      </c>
      <c r="W6" s="209" t="s">
        <v>199</v>
      </c>
      <c r="X6" s="209" t="s">
        <v>200</v>
      </c>
      <c r="Y6" s="209" t="s">
        <v>201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202</v>
      </c>
      <c r="B8" s="237" t="s">
        <v>127</v>
      </c>
      <c r="C8" s="255" t="s">
        <v>128</v>
      </c>
      <c r="D8" s="238"/>
      <c r="E8" s="239"/>
      <c r="F8" s="240"/>
      <c r="G8" s="241">
        <f>SUMIF(AG9:AG11,"&lt;&gt;NOR",G9:G11)</f>
        <v>0</v>
      </c>
      <c r="H8" s="235"/>
      <c r="I8" s="235">
        <f>SUM(I9:I11)</f>
        <v>0</v>
      </c>
      <c r="J8" s="235"/>
      <c r="K8" s="235">
        <f>SUM(K9:K11)</f>
        <v>0</v>
      </c>
      <c r="L8" s="235"/>
      <c r="M8" s="235">
        <f>SUM(M9:M11)</f>
        <v>0</v>
      </c>
      <c r="N8" s="234"/>
      <c r="O8" s="234">
        <f>SUM(O9:O11)</f>
        <v>0.23</v>
      </c>
      <c r="P8" s="234"/>
      <c r="Q8" s="234">
        <f>SUM(Q9:Q11)</f>
        <v>0</v>
      </c>
      <c r="R8" s="235"/>
      <c r="S8" s="235"/>
      <c r="T8" s="235"/>
      <c r="U8" s="235"/>
      <c r="V8" s="235">
        <f>SUM(V9:V11)</f>
        <v>29.26</v>
      </c>
      <c r="W8" s="235"/>
      <c r="X8" s="235"/>
      <c r="Y8" s="235"/>
      <c r="AG8" t="s">
        <v>203</v>
      </c>
    </row>
    <row r="9" spans="1:60" outlineLevel="1" x14ac:dyDescent="0.2">
      <c r="A9" s="249">
        <v>1</v>
      </c>
      <c r="B9" s="250" t="s">
        <v>1598</v>
      </c>
      <c r="C9" s="258" t="s">
        <v>1599</v>
      </c>
      <c r="D9" s="251" t="s">
        <v>230</v>
      </c>
      <c r="E9" s="252">
        <v>108</v>
      </c>
      <c r="F9" s="253"/>
      <c r="G9" s="254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5.1000000000000004E-4</v>
      </c>
      <c r="O9" s="229">
        <f>ROUND(E9*N9,2)</f>
        <v>0.06</v>
      </c>
      <c r="P9" s="229">
        <v>0</v>
      </c>
      <c r="Q9" s="229">
        <f>ROUND(E9*P9,2)</f>
        <v>0</v>
      </c>
      <c r="R9" s="230"/>
      <c r="S9" s="230" t="s">
        <v>207</v>
      </c>
      <c r="T9" s="230" t="s">
        <v>208</v>
      </c>
      <c r="U9" s="230">
        <v>0.26700000000000002</v>
      </c>
      <c r="V9" s="230">
        <f>ROUND(E9*U9,2)</f>
        <v>28.84</v>
      </c>
      <c r="W9" s="230"/>
      <c r="X9" s="230" t="s">
        <v>209</v>
      </c>
      <c r="Y9" s="230" t="s">
        <v>210</v>
      </c>
      <c r="Z9" s="210"/>
      <c r="AA9" s="210"/>
      <c r="AB9" s="210"/>
      <c r="AC9" s="210"/>
      <c r="AD9" s="210"/>
      <c r="AE9" s="210"/>
      <c r="AF9" s="210"/>
      <c r="AG9" s="210" t="s">
        <v>211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49">
        <v>2</v>
      </c>
      <c r="B10" s="250" t="s">
        <v>1600</v>
      </c>
      <c r="C10" s="258" t="s">
        <v>1601</v>
      </c>
      <c r="D10" s="251" t="s">
        <v>230</v>
      </c>
      <c r="E10" s="252">
        <v>108</v>
      </c>
      <c r="F10" s="253"/>
      <c r="G10" s="254">
        <f>ROUND(E10*F10,2)</f>
        <v>0</v>
      </c>
      <c r="H10" s="231"/>
      <c r="I10" s="230">
        <f>ROUND(E10*H10,2)</f>
        <v>0</v>
      </c>
      <c r="J10" s="231"/>
      <c r="K10" s="230">
        <f>ROUND(E10*J10,2)</f>
        <v>0</v>
      </c>
      <c r="L10" s="230">
        <v>21</v>
      </c>
      <c r="M10" s="230">
        <f>G10*(1+L10/100)</f>
        <v>0</v>
      </c>
      <c r="N10" s="229">
        <v>1.6000000000000001E-3</v>
      </c>
      <c r="O10" s="229">
        <f>ROUND(E10*N10,2)</f>
        <v>0.17</v>
      </c>
      <c r="P10" s="229">
        <v>0</v>
      </c>
      <c r="Q10" s="229">
        <f>ROUND(E10*P10,2)</f>
        <v>0</v>
      </c>
      <c r="R10" s="230" t="s">
        <v>415</v>
      </c>
      <c r="S10" s="230" t="s">
        <v>207</v>
      </c>
      <c r="T10" s="230" t="s">
        <v>208</v>
      </c>
      <c r="U10" s="230">
        <v>0</v>
      </c>
      <c r="V10" s="230">
        <f>ROUND(E10*U10,2)</f>
        <v>0</v>
      </c>
      <c r="W10" s="230"/>
      <c r="X10" s="230" t="s">
        <v>416</v>
      </c>
      <c r="Y10" s="230" t="s">
        <v>210</v>
      </c>
      <c r="Z10" s="210"/>
      <c r="AA10" s="210"/>
      <c r="AB10" s="210"/>
      <c r="AC10" s="210"/>
      <c r="AD10" s="210"/>
      <c r="AE10" s="210"/>
      <c r="AF10" s="210"/>
      <c r="AG10" s="210" t="s">
        <v>417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9">
        <v>3</v>
      </c>
      <c r="B11" s="250" t="s">
        <v>918</v>
      </c>
      <c r="C11" s="258" t="s">
        <v>919</v>
      </c>
      <c r="D11" s="251" t="s">
        <v>337</v>
      </c>
      <c r="E11" s="252">
        <v>0.22788</v>
      </c>
      <c r="F11" s="253"/>
      <c r="G11" s="254">
        <f>ROUND(E11*F11,2)</f>
        <v>0</v>
      </c>
      <c r="H11" s="231"/>
      <c r="I11" s="230">
        <f>ROUND(E11*H11,2)</f>
        <v>0</v>
      </c>
      <c r="J11" s="231"/>
      <c r="K11" s="230">
        <f>ROUND(E11*J11,2)</f>
        <v>0</v>
      </c>
      <c r="L11" s="230">
        <v>21</v>
      </c>
      <c r="M11" s="230">
        <f>G11*(1+L11/100)</f>
        <v>0</v>
      </c>
      <c r="N11" s="229">
        <v>0</v>
      </c>
      <c r="O11" s="229">
        <f>ROUND(E11*N11,2)</f>
        <v>0</v>
      </c>
      <c r="P11" s="229">
        <v>0</v>
      </c>
      <c r="Q11" s="229">
        <f>ROUND(E11*P11,2)</f>
        <v>0</v>
      </c>
      <c r="R11" s="230"/>
      <c r="S11" s="230" t="s">
        <v>207</v>
      </c>
      <c r="T11" s="230" t="s">
        <v>208</v>
      </c>
      <c r="U11" s="230">
        <v>1.831</v>
      </c>
      <c r="V11" s="230">
        <f>ROUND(E11*U11,2)</f>
        <v>0.42</v>
      </c>
      <c r="W11" s="230"/>
      <c r="X11" s="230" t="s">
        <v>787</v>
      </c>
      <c r="Y11" s="230" t="s">
        <v>210</v>
      </c>
      <c r="Z11" s="210"/>
      <c r="AA11" s="210"/>
      <c r="AB11" s="210"/>
      <c r="AC11" s="210"/>
      <c r="AD11" s="210"/>
      <c r="AE11" s="210"/>
      <c r="AF11" s="210"/>
      <c r="AG11" s="210" t="s">
        <v>788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x14ac:dyDescent="0.2">
      <c r="A12" s="236" t="s">
        <v>202</v>
      </c>
      <c r="B12" s="237" t="s">
        <v>137</v>
      </c>
      <c r="C12" s="255" t="s">
        <v>138</v>
      </c>
      <c r="D12" s="238"/>
      <c r="E12" s="239"/>
      <c r="F12" s="240"/>
      <c r="G12" s="241">
        <f>SUMIF(AG13:AG72,"&lt;&gt;NOR",G13:G72)</f>
        <v>0</v>
      </c>
      <c r="H12" s="235"/>
      <c r="I12" s="235">
        <f>SUM(I13:I72)</f>
        <v>0</v>
      </c>
      <c r="J12" s="235"/>
      <c r="K12" s="235">
        <f>SUM(K13:K72)</f>
        <v>0</v>
      </c>
      <c r="L12" s="235"/>
      <c r="M12" s="235">
        <f>SUM(M13:M72)</f>
        <v>0</v>
      </c>
      <c r="N12" s="234"/>
      <c r="O12" s="234">
        <f>SUM(O13:O72)</f>
        <v>1.75</v>
      </c>
      <c r="P12" s="234"/>
      <c r="Q12" s="234">
        <f>SUM(Q13:Q72)</f>
        <v>0</v>
      </c>
      <c r="R12" s="235"/>
      <c r="S12" s="235"/>
      <c r="T12" s="235"/>
      <c r="U12" s="235"/>
      <c r="V12" s="235">
        <f>SUM(V13:V72)</f>
        <v>434.45</v>
      </c>
      <c r="W12" s="235"/>
      <c r="X12" s="235"/>
      <c r="Y12" s="235"/>
      <c r="AG12" t="s">
        <v>203</v>
      </c>
    </row>
    <row r="13" spans="1:60" ht="22.5" outlineLevel="1" x14ac:dyDescent="0.2">
      <c r="A13" s="249">
        <v>4</v>
      </c>
      <c r="B13" s="250" t="s">
        <v>1602</v>
      </c>
      <c r="C13" s="258" t="s">
        <v>1603</v>
      </c>
      <c r="D13" s="251" t="s">
        <v>996</v>
      </c>
      <c r="E13" s="252">
        <v>1</v>
      </c>
      <c r="F13" s="253"/>
      <c r="G13" s="254">
        <f>ROUND(E13*F13,2)</f>
        <v>0</v>
      </c>
      <c r="H13" s="231"/>
      <c r="I13" s="230">
        <f>ROUND(E13*H13,2)</f>
        <v>0</v>
      </c>
      <c r="J13" s="231"/>
      <c r="K13" s="230">
        <f>ROUND(E13*J13,2)</f>
        <v>0</v>
      </c>
      <c r="L13" s="230">
        <v>21</v>
      </c>
      <c r="M13" s="230">
        <f>G13*(1+L13/100)</f>
        <v>0</v>
      </c>
      <c r="N13" s="229">
        <v>0</v>
      </c>
      <c r="O13" s="229">
        <f>ROUND(E13*N13,2)</f>
        <v>0</v>
      </c>
      <c r="P13" s="229">
        <v>0</v>
      </c>
      <c r="Q13" s="229">
        <f>ROUND(E13*P13,2)</f>
        <v>0</v>
      </c>
      <c r="R13" s="230"/>
      <c r="S13" s="230" t="s">
        <v>511</v>
      </c>
      <c r="T13" s="230" t="s">
        <v>512</v>
      </c>
      <c r="U13" s="230">
        <v>0</v>
      </c>
      <c r="V13" s="230">
        <f>ROUND(E13*U13,2)</f>
        <v>0</v>
      </c>
      <c r="W13" s="230"/>
      <c r="X13" s="230" t="s">
        <v>209</v>
      </c>
      <c r="Y13" s="230" t="s">
        <v>210</v>
      </c>
      <c r="Z13" s="210"/>
      <c r="AA13" s="210"/>
      <c r="AB13" s="210"/>
      <c r="AC13" s="210"/>
      <c r="AD13" s="210"/>
      <c r="AE13" s="210"/>
      <c r="AF13" s="210"/>
      <c r="AG13" s="210" t="s">
        <v>211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49">
        <v>5</v>
      </c>
      <c r="B14" s="250" t="s">
        <v>1604</v>
      </c>
      <c r="C14" s="258" t="s">
        <v>1605</v>
      </c>
      <c r="D14" s="251" t="s">
        <v>260</v>
      </c>
      <c r="E14" s="252">
        <v>4</v>
      </c>
      <c r="F14" s="253"/>
      <c r="G14" s="254">
        <f>ROUND(E14*F14,2)</f>
        <v>0</v>
      </c>
      <c r="H14" s="231"/>
      <c r="I14" s="230">
        <f>ROUND(E14*H14,2)</f>
        <v>0</v>
      </c>
      <c r="J14" s="231"/>
      <c r="K14" s="230">
        <f>ROUND(E14*J14,2)</f>
        <v>0</v>
      </c>
      <c r="L14" s="230">
        <v>21</v>
      </c>
      <c r="M14" s="230">
        <f>G14*(1+L14/100)</f>
        <v>0</v>
      </c>
      <c r="N14" s="229">
        <v>0</v>
      </c>
      <c r="O14" s="229">
        <f>ROUND(E14*N14,2)</f>
        <v>0</v>
      </c>
      <c r="P14" s="229">
        <v>0</v>
      </c>
      <c r="Q14" s="229">
        <f>ROUND(E14*P14,2)</f>
        <v>0</v>
      </c>
      <c r="R14" s="230"/>
      <c r="S14" s="230" t="s">
        <v>207</v>
      </c>
      <c r="T14" s="230" t="s">
        <v>208</v>
      </c>
      <c r="U14" s="230">
        <v>2.4900000000000002</v>
      </c>
      <c r="V14" s="230">
        <f>ROUND(E14*U14,2)</f>
        <v>9.9600000000000009</v>
      </c>
      <c r="W14" s="230"/>
      <c r="X14" s="230" t="s">
        <v>209</v>
      </c>
      <c r="Y14" s="230" t="s">
        <v>210</v>
      </c>
      <c r="Z14" s="210"/>
      <c r="AA14" s="210"/>
      <c r="AB14" s="210"/>
      <c r="AC14" s="210"/>
      <c r="AD14" s="210"/>
      <c r="AE14" s="210"/>
      <c r="AF14" s="210"/>
      <c r="AG14" s="210" t="s">
        <v>211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45" outlineLevel="1" x14ac:dyDescent="0.2">
      <c r="A15" s="249">
        <v>6</v>
      </c>
      <c r="B15" s="250" t="s">
        <v>1606</v>
      </c>
      <c r="C15" s="258" t="s">
        <v>1607</v>
      </c>
      <c r="D15" s="251" t="s">
        <v>260</v>
      </c>
      <c r="E15" s="252">
        <v>4</v>
      </c>
      <c r="F15" s="253"/>
      <c r="G15" s="254">
        <f>ROUND(E15*F15,2)</f>
        <v>0</v>
      </c>
      <c r="H15" s="231"/>
      <c r="I15" s="230">
        <f>ROUND(E15*H15,2)</f>
        <v>0</v>
      </c>
      <c r="J15" s="231"/>
      <c r="K15" s="230">
        <f>ROUND(E15*J15,2)</f>
        <v>0</v>
      </c>
      <c r="L15" s="230">
        <v>21</v>
      </c>
      <c r="M15" s="230">
        <f>G15*(1+L15/100)</f>
        <v>0</v>
      </c>
      <c r="N15" s="229">
        <v>0</v>
      </c>
      <c r="O15" s="229">
        <f>ROUND(E15*N15,2)</f>
        <v>0</v>
      </c>
      <c r="P15" s="229">
        <v>0</v>
      </c>
      <c r="Q15" s="229">
        <f>ROUND(E15*P15,2)</f>
        <v>0</v>
      </c>
      <c r="R15" s="230"/>
      <c r="S15" s="230" t="s">
        <v>511</v>
      </c>
      <c r="T15" s="230" t="s">
        <v>512</v>
      </c>
      <c r="U15" s="230">
        <v>2.4900000000000002</v>
      </c>
      <c r="V15" s="230">
        <f>ROUND(E15*U15,2)</f>
        <v>9.9600000000000009</v>
      </c>
      <c r="W15" s="230"/>
      <c r="X15" s="230" t="s">
        <v>209</v>
      </c>
      <c r="Y15" s="230" t="s">
        <v>210</v>
      </c>
      <c r="Z15" s="210"/>
      <c r="AA15" s="210"/>
      <c r="AB15" s="210"/>
      <c r="AC15" s="210"/>
      <c r="AD15" s="210"/>
      <c r="AE15" s="210"/>
      <c r="AF15" s="210"/>
      <c r="AG15" s="210" t="s">
        <v>211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49">
        <v>7</v>
      </c>
      <c r="B16" s="250" t="s">
        <v>1608</v>
      </c>
      <c r="C16" s="258" t="s">
        <v>1609</v>
      </c>
      <c r="D16" s="251" t="s">
        <v>260</v>
      </c>
      <c r="E16" s="252">
        <v>4</v>
      </c>
      <c r="F16" s="253"/>
      <c r="G16" s="254">
        <f>ROUND(E16*F16,2)</f>
        <v>0</v>
      </c>
      <c r="H16" s="231"/>
      <c r="I16" s="230">
        <f>ROUND(E16*H16,2)</f>
        <v>0</v>
      </c>
      <c r="J16" s="231"/>
      <c r="K16" s="230">
        <f>ROUND(E16*J16,2)</f>
        <v>0</v>
      </c>
      <c r="L16" s="230">
        <v>21</v>
      </c>
      <c r="M16" s="230">
        <f>G16*(1+L16/100)</f>
        <v>0</v>
      </c>
      <c r="N16" s="229">
        <v>0</v>
      </c>
      <c r="O16" s="229">
        <f>ROUND(E16*N16,2)</f>
        <v>0</v>
      </c>
      <c r="P16" s="229">
        <v>0</v>
      </c>
      <c r="Q16" s="229">
        <f>ROUND(E16*P16,2)</f>
        <v>0</v>
      </c>
      <c r="R16" s="230"/>
      <c r="S16" s="230" t="s">
        <v>207</v>
      </c>
      <c r="T16" s="230" t="s">
        <v>208</v>
      </c>
      <c r="U16" s="230">
        <v>0.77</v>
      </c>
      <c r="V16" s="230">
        <f>ROUND(E16*U16,2)</f>
        <v>3.08</v>
      </c>
      <c r="W16" s="230"/>
      <c r="X16" s="230" t="s">
        <v>209</v>
      </c>
      <c r="Y16" s="230" t="s">
        <v>210</v>
      </c>
      <c r="Z16" s="210"/>
      <c r="AA16" s="210"/>
      <c r="AB16" s="210"/>
      <c r="AC16" s="210"/>
      <c r="AD16" s="210"/>
      <c r="AE16" s="210"/>
      <c r="AF16" s="210"/>
      <c r="AG16" s="210" t="s">
        <v>211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45" outlineLevel="1" x14ac:dyDescent="0.2">
      <c r="A17" s="249">
        <v>8</v>
      </c>
      <c r="B17" s="250" t="s">
        <v>1610</v>
      </c>
      <c r="C17" s="258" t="s">
        <v>1611</v>
      </c>
      <c r="D17" s="251" t="s">
        <v>260</v>
      </c>
      <c r="E17" s="252">
        <v>4</v>
      </c>
      <c r="F17" s="253"/>
      <c r="G17" s="254">
        <f>ROUND(E17*F17,2)</f>
        <v>0</v>
      </c>
      <c r="H17" s="231"/>
      <c r="I17" s="230">
        <f>ROUND(E17*H17,2)</f>
        <v>0</v>
      </c>
      <c r="J17" s="231"/>
      <c r="K17" s="230">
        <f>ROUND(E17*J17,2)</f>
        <v>0</v>
      </c>
      <c r="L17" s="230">
        <v>21</v>
      </c>
      <c r="M17" s="230">
        <f>G17*(1+L17/100)</f>
        <v>0</v>
      </c>
      <c r="N17" s="229">
        <v>0</v>
      </c>
      <c r="O17" s="229">
        <f>ROUND(E17*N17,2)</f>
        <v>0</v>
      </c>
      <c r="P17" s="229">
        <v>0</v>
      </c>
      <c r="Q17" s="229">
        <f>ROUND(E17*P17,2)</f>
        <v>0</v>
      </c>
      <c r="R17" s="230"/>
      <c r="S17" s="230" t="s">
        <v>511</v>
      </c>
      <c r="T17" s="230" t="s">
        <v>512</v>
      </c>
      <c r="U17" s="230">
        <v>0.77</v>
      </c>
      <c r="V17" s="230">
        <f>ROUND(E17*U17,2)</f>
        <v>3.08</v>
      </c>
      <c r="W17" s="230"/>
      <c r="X17" s="230" t="s">
        <v>209</v>
      </c>
      <c r="Y17" s="230" t="s">
        <v>210</v>
      </c>
      <c r="Z17" s="210"/>
      <c r="AA17" s="210"/>
      <c r="AB17" s="210"/>
      <c r="AC17" s="210"/>
      <c r="AD17" s="210"/>
      <c r="AE17" s="210"/>
      <c r="AF17" s="210"/>
      <c r="AG17" s="210" t="s">
        <v>211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49">
        <v>9</v>
      </c>
      <c r="B18" s="250" t="s">
        <v>1612</v>
      </c>
      <c r="C18" s="258" t="s">
        <v>1613</v>
      </c>
      <c r="D18" s="251" t="s">
        <v>260</v>
      </c>
      <c r="E18" s="252">
        <v>4</v>
      </c>
      <c r="F18" s="253"/>
      <c r="G18" s="254">
        <f>ROUND(E18*F18,2)</f>
        <v>0</v>
      </c>
      <c r="H18" s="231"/>
      <c r="I18" s="230">
        <f>ROUND(E18*H18,2)</f>
        <v>0</v>
      </c>
      <c r="J18" s="231"/>
      <c r="K18" s="230">
        <f>ROUND(E18*J18,2)</f>
        <v>0</v>
      </c>
      <c r="L18" s="230">
        <v>21</v>
      </c>
      <c r="M18" s="230">
        <f>G18*(1+L18/100)</f>
        <v>0</v>
      </c>
      <c r="N18" s="229">
        <v>0</v>
      </c>
      <c r="O18" s="229">
        <f>ROUND(E18*N18,2)</f>
        <v>0</v>
      </c>
      <c r="P18" s="229">
        <v>0</v>
      </c>
      <c r="Q18" s="229">
        <f>ROUND(E18*P18,2)</f>
        <v>0</v>
      </c>
      <c r="R18" s="230"/>
      <c r="S18" s="230" t="s">
        <v>207</v>
      </c>
      <c r="T18" s="230" t="s">
        <v>208</v>
      </c>
      <c r="U18" s="230">
        <v>0.73</v>
      </c>
      <c r="V18" s="230">
        <f>ROUND(E18*U18,2)</f>
        <v>2.92</v>
      </c>
      <c r="W18" s="230"/>
      <c r="X18" s="230" t="s">
        <v>209</v>
      </c>
      <c r="Y18" s="230" t="s">
        <v>210</v>
      </c>
      <c r="Z18" s="210"/>
      <c r="AA18" s="210"/>
      <c r="AB18" s="210"/>
      <c r="AC18" s="210"/>
      <c r="AD18" s="210"/>
      <c r="AE18" s="210"/>
      <c r="AF18" s="210"/>
      <c r="AG18" s="210" t="s">
        <v>211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9">
        <v>10</v>
      </c>
      <c r="B19" s="250" t="s">
        <v>1614</v>
      </c>
      <c r="C19" s="258" t="s">
        <v>1615</v>
      </c>
      <c r="D19" s="251" t="s">
        <v>260</v>
      </c>
      <c r="E19" s="252">
        <v>3</v>
      </c>
      <c r="F19" s="253"/>
      <c r="G19" s="254">
        <f>ROUND(E19*F19,2)</f>
        <v>0</v>
      </c>
      <c r="H19" s="231"/>
      <c r="I19" s="230">
        <f>ROUND(E19*H19,2)</f>
        <v>0</v>
      </c>
      <c r="J19" s="231"/>
      <c r="K19" s="230">
        <f>ROUND(E19*J19,2)</f>
        <v>0</v>
      </c>
      <c r="L19" s="230">
        <v>21</v>
      </c>
      <c r="M19" s="230">
        <f>G19*(1+L19/100)</f>
        <v>0</v>
      </c>
      <c r="N19" s="229">
        <v>4.2999999999999999E-4</v>
      </c>
      <c r="O19" s="229">
        <f>ROUND(E19*N19,2)</f>
        <v>0</v>
      </c>
      <c r="P19" s="229">
        <v>0</v>
      </c>
      <c r="Q19" s="229">
        <f>ROUND(E19*P19,2)</f>
        <v>0</v>
      </c>
      <c r="R19" s="230" t="s">
        <v>415</v>
      </c>
      <c r="S19" s="230" t="s">
        <v>207</v>
      </c>
      <c r="T19" s="230" t="s">
        <v>208</v>
      </c>
      <c r="U19" s="230">
        <v>0</v>
      </c>
      <c r="V19" s="230">
        <f>ROUND(E19*U19,2)</f>
        <v>0</v>
      </c>
      <c r="W19" s="230"/>
      <c r="X19" s="230" t="s">
        <v>416</v>
      </c>
      <c r="Y19" s="230" t="s">
        <v>210</v>
      </c>
      <c r="Z19" s="210"/>
      <c r="AA19" s="210"/>
      <c r="AB19" s="210"/>
      <c r="AC19" s="210"/>
      <c r="AD19" s="210"/>
      <c r="AE19" s="210"/>
      <c r="AF19" s="210"/>
      <c r="AG19" s="210" t="s">
        <v>417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49">
        <v>11</v>
      </c>
      <c r="B20" s="250" t="s">
        <v>1616</v>
      </c>
      <c r="C20" s="258" t="s">
        <v>1617</v>
      </c>
      <c r="D20" s="251" t="s">
        <v>260</v>
      </c>
      <c r="E20" s="252">
        <v>1</v>
      </c>
      <c r="F20" s="253"/>
      <c r="G20" s="254">
        <f>ROUND(E20*F20,2)</f>
        <v>0</v>
      </c>
      <c r="H20" s="231"/>
      <c r="I20" s="230">
        <f>ROUND(E20*H20,2)</f>
        <v>0</v>
      </c>
      <c r="J20" s="231"/>
      <c r="K20" s="230">
        <f>ROUND(E20*J20,2)</f>
        <v>0</v>
      </c>
      <c r="L20" s="230">
        <v>21</v>
      </c>
      <c r="M20" s="230">
        <f>G20*(1+L20/100)</f>
        <v>0</v>
      </c>
      <c r="N20" s="229">
        <v>5.0000000000000001E-4</v>
      </c>
      <c r="O20" s="229">
        <f>ROUND(E20*N20,2)</f>
        <v>0</v>
      </c>
      <c r="P20" s="229">
        <v>0</v>
      </c>
      <c r="Q20" s="229">
        <f>ROUND(E20*P20,2)</f>
        <v>0</v>
      </c>
      <c r="R20" s="230" t="s">
        <v>415</v>
      </c>
      <c r="S20" s="230" t="s">
        <v>207</v>
      </c>
      <c r="T20" s="230" t="s">
        <v>208</v>
      </c>
      <c r="U20" s="230">
        <v>0</v>
      </c>
      <c r="V20" s="230">
        <f>ROUND(E20*U20,2)</f>
        <v>0</v>
      </c>
      <c r="W20" s="230"/>
      <c r="X20" s="230" t="s">
        <v>416</v>
      </c>
      <c r="Y20" s="230" t="s">
        <v>210</v>
      </c>
      <c r="Z20" s="210"/>
      <c r="AA20" s="210"/>
      <c r="AB20" s="210"/>
      <c r="AC20" s="210"/>
      <c r="AD20" s="210"/>
      <c r="AE20" s="210"/>
      <c r="AF20" s="210"/>
      <c r="AG20" s="210" t="s">
        <v>417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49">
        <v>12</v>
      </c>
      <c r="B21" s="250" t="s">
        <v>1618</v>
      </c>
      <c r="C21" s="258" t="s">
        <v>1619</v>
      </c>
      <c r="D21" s="251" t="s">
        <v>260</v>
      </c>
      <c r="E21" s="252">
        <v>11</v>
      </c>
      <c r="F21" s="253"/>
      <c r="G21" s="254">
        <f>ROUND(E21*F21,2)</f>
        <v>0</v>
      </c>
      <c r="H21" s="231"/>
      <c r="I21" s="230">
        <f>ROUND(E21*H21,2)</f>
        <v>0</v>
      </c>
      <c r="J21" s="231"/>
      <c r="K21" s="230">
        <f>ROUND(E21*J21,2)</f>
        <v>0</v>
      </c>
      <c r="L21" s="230">
        <v>21</v>
      </c>
      <c r="M21" s="230">
        <f>G21*(1+L21/100)</f>
        <v>0</v>
      </c>
      <c r="N21" s="229">
        <v>0</v>
      </c>
      <c r="O21" s="229">
        <f>ROUND(E21*N21,2)</f>
        <v>0</v>
      </c>
      <c r="P21" s="229">
        <v>0</v>
      </c>
      <c r="Q21" s="229">
        <f>ROUND(E21*P21,2)</f>
        <v>0</v>
      </c>
      <c r="R21" s="230"/>
      <c r="S21" s="230" t="s">
        <v>207</v>
      </c>
      <c r="T21" s="230" t="s">
        <v>208</v>
      </c>
      <c r="U21" s="230">
        <v>0.99</v>
      </c>
      <c r="V21" s="230">
        <f>ROUND(E21*U21,2)</f>
        <v>10.89</v>
      </c>
      <c r="W21" s="230"/>
      <c r="X21" s="230" t="s">
        <v>209</v>
      </c>
      <c r="Y21" s="230" t="s">
        <v>210</v>
      </c>
      <c r="Z21" s="210"/>
      <c r="AA21" s="210"/>
      <c r="AB21" s="210"/>
      <c r="AC21" s="210"/>
      <c r="AD21" s="210"/>
      <c r="AE21" s="210"/>
      <c r="AF21" s="210"/>
      <c r="AG21" s="210" t="s">
        <v>211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49">
        <v>13</v>
      </c>
      <c r="B22" s="250" t="s">
        <v>1620</v>
      </c>
      <c r="C22" s="258" t="s">
        <v>1621</v>
      </c>
      <c r="D22" s="251" t="s">
        <v>260</v>
      </c>
      <c r="E22" s="252">
        <v>2</v>
      </c>
      <c r="F22" s="253"/>
      <c r="G22" s="254">
        <f>ROUND(E22*F22,2)</f>
        <v>0</v>
      </c>
      <c r="H22" s="231"/>
      <c r="I22" s="230">
        <f>ROUND(E22*H22,2)</f>
        <v>0</v>
      </c>
      <c r="J22" s="231"/>
      <c r="K22" s="230">
        <f>ROUND(E22*J22,2)</f>
        <v>0</v>
      </c>
      <c r="L22" s="230">
        <v>21</v>
      </c>
      <c r="M22" s="230">
        <f>G22*(1+L22/100)</f>
        <v>0</v>
      </c>
      <c r="N22" s="229">
        <v>6.4999999999999997E-4</v>
      </c>
      <c r="O22" s="229">
        <f>ROUND(E22*N22,2)</f>
        <v>0</v>
      </c>
      <c r="P22" s="229">
        <v>0</v>
      </c>
      <c r="Q22" s="229">
        <f>ROUND(E22*P22,2)</f>
        <v>0</v>
      </c>
      <c r="R22" s="230" t="s">
        <v>415</v>
      </c>
      <c r="S22" s="230" t="s">
        <v>207</v>
      </c>
      <c r="T22" s="230" t="s">
        <v>208</v>
      </c>
      <c r="U22" s="230">
        <v>0</v>
      </c>
      <c r="V22" s="230">
        <f>ROUND(E22*U22,2)</f>
        <v>0</v>
      </c>
      <c r="W22" s="230"/>
      <c r="X22" s="230" t="s">
        <v>416</v>
      </c>
      <c r="Y22" s="230" t="s">
        <v>210</v>
      </c>
      <c r="Z22" s="210"/>
      <c r="AA22" s="210"/>
      <c r="AB22" s="210"/>
      <c r="AC22" s="210"/>
      <c r="AD22" s="210"/>
      <c r="AE22" s="210"/>
      <c r="AF22" s="210"/>
      <c r="AG22" s="210" t="s">
        <v>417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49">
        <v>14</v>
      </c>
      <c r="B23" s="250" t="s">
        <v>1622</v>
      </c>
      <c r="C23" s="258" t="s">
        <v>1623</v>
      </c>
      <c r="D23" s="251" t="s">
        <v>260</v>
      </c>
      <c r="E23" s="252">
        <v>1</v>
      </c>
      <c r="F23" s="253"/>
      <c r="G23" s="254">
        <f>ROUND(E23*F23,2)</f>
        <v>0</v>
      </c>
      <c r="H23" s="231"/>
      <c r="I23" s="230">
        <f>ROUND(E23*H23,2)</f>
        <v>0</v>
      </c>
      <c r="J23" s="231"/>
      <c r="K23" s="230">
        <f>ROUND(E23*J23,2)</f>
        <v>0</v>
      </c>
      <c r="L23" s="230">
        <v>21</v>
      </c>
      <c r="M23" s="230">
        <f>G23*(1+L23/100)</f>
        <v>0</v>
      </c>
      <c r="N23" s="229">
        <v>7.2999999999999996E-4</v>
      </c>
      <c r="O23" s="229">
        <f>ROUND(E23*N23,2)</f>
        <v>0</v>
      </c>
      <c r="P23" s="229">
        <v>0</v>
      </c>
      <c r="Q23" s="229">
        <f>ROUND(E23*P23,2)</f>
        <v>0</v>
      </c>
      <c r="R23" s="230" t="s">
        <v>415</v>
      </c>
      <c r="S23" s="230" t="s">
        <v>207</v>
      </c>
      <c r="T23" s="230" t="s">
        <v>208</v>
      </c>
      <c r="U23" s="230">
        <v>0</v>
      </c>
      <c r="V23" s="230">
        <f>ROUND(E23*U23,2)</f>
        <v>0</v>
      </c>
      <c r="W23" s="230"/>
      <c r="X23" s="230" t="s">
        <v>416</v>
      </c>
      <c r="Y23" s="230" t="s">
        <v>210</v>
      </c>
      <c r="Z23" s="210"/>
      <c r="AA23" s="210"/>
      <c r="AB23" s="210"/>
      <c r="AC23" s="210"/>
      <c r="AD23" s="210"/>
      <c r="AE23" s="210"/>
      <c r="AF23" s="210"/>
      <c r="AG23" s="210" t="s">
        <v>417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49">
        <v>15</v>
      </c>
      <c r="B24" s="250" t="s">
        <v>1624</v>
      </c>
      <c r="C24" s="258" t="s">
        <v>1625</v>
      </c>
      <c r="D24" s="251" t="s">
        <v>260</v>
      </c>
      <c r="E24" s="252">
        <v>2</v>
      </c>
      <c r="F24" s="253"/>
      <c r="G24" s="254">
        <f>ROUND(E24*F24,2)</f>
        <v>0</v>
      </c>
      <c r="H24" s="231"/>
      <c r="I24" s="230">
        <f>ROUND(E24*H24,2)</f>
        <v>0</v>
      </c>
      <c r="J24" s="231"/>
      <c r="K24" s="230">
        <f>ROUND(E24*J24,2)</f>
        <v>0</v>
      </c>
      <c r="L24" s="230">
        <v>21</v>
      </c>
      <c r="M24" s="230">
        <f>G24*(1+L24/100)</f>
        <v>0</v>
      </c>
      <c r="N24" s="229">
        <v>1.1000000000000001E-3</v>
      </c>
      <c r="O24" s="229">
        <f>ROUND(E24*N24,2)</f>
        <v>0</v>
      </c>
      <c r="P24" s="229">
        <v>0</v>
      </c>
      <c r="Q24" s="229">
        <f>ROUND(E24*P24,2)</f>
        <v>0</v>
      </c>
      <c r="R24" s="230" t="s">
        <v>415</v>
      </c>
      <c r="S24" s="230" t="s">
        <v>207</v>
      </c>
      <c r="T24" s="230" t="s">
        <v>208</v>
      </c>
      <c r="U24" s="230">
        <v>0</v>
      </c>
      <c r="V24" s="230">
        <f>ROUND(E24*U24,2)</f>
        <v>0</v>
      </c>
      <c r="W24" s="230"/>
      <c r="X24" s="230" t="s">
        <v>416</v>
      </c>
      <c r="Y24" s="230" t="s">
        <v>210</v>
      </c>
      <c r="Z24" s="210"/>
      <c r="AA24" s="210"/>
      <c r="AB24" s="210"/>
      <c r="AC24" s="210"/>
      <c r="AD24" s="210"/>
      <c r="AE24" s="210"/>
      <c r="AF24" s="210"/>
      <c r="AG24" s="210" t="s">
        <v>417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49">
        <v>16</v>
      </c>
      <c r="B25" s="250" t="s">
        <v>1626</v>
      </c>
      <c r="C25" s="258" t="s">
        <v>1627</v>
      </c>
      <c r="D25" s="251" t="s">
        <v>260</v>
      </c>
      <c r="E25" s="252">
        <v>6</v>
      </c>
      <c r="F25" s="253"/>
      <c r="G25" s="254">
        <f>ROUND(E25*F25,2)</f>
        <v>0</v>
      </c>
      <c r="H25" s="231"/>
      <c r="I25" s="230">
        <f>ROUND(E25*H25,2)</f>
        <v>0</v>
      </c>
      <c r="J25" s="231"/>
      <c r="K25" s="230">
        <f>ROUND(E25*J25,2)</f>
        <v>0</v>
      </c>
      <c r="L25" s="230">
        <v>21</v>
      </c>
      <c r="M25" s="230">
        <f>G25*(1+L25/100)</f>
        <v>0</v>
      </c>
      <c r="N25" s="229">
        <v>1.25E-3</v>
      </c>
      <c r="O25" s="229">
        <f>ROUND(E25*N25,2)</f>
        <v>0.01</v>
      </c>
      <c r="P25" s="229">
        <v>0</v>
      </c>
      <c r="Q25" s="229">
        <f>ROUND(E25*P25,2)</f>
        <v>0</v>
      </c>
      <c r="R25" s="230" t="s">
        <v>415</v>
      </c>
      <c r="S25" s="230" t="s">
        <v>207</v>
      </c>
      <c r="T25" s="230" t="s">
        <v>208</v>
      </c>
      <c r="U25" s="230">
        <v>0</v>
      </c>
      <c r="V25" s="230">
        <f>ROUND(E25*U25,2)</f>
        <v>0</v>
      </c>
      <c r="W25" s="230"/>
      <c r="X25" s="230" t="s">
        <v>416</v>
      </c>
      <c r="Y25" s="230" t="s">
        <v>210</v>
      </c>
      <c r="Z25" s="210"/>
      <c r="AA25" s="210"/>
      <c r="AB25" s="210"/>
      <c r="AC25" s="210"/>
      <c r="AD25" s="210"/>
      <c r="AE25" s="210"/>
      <c r="AF25" s="210"/>
      <c r="AG25" s="210" t="s">
        <v>417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49">
        <v>17</v>
      </c>
      <c r="B26" s="250" t="s">
        <v>1628</v>
      </c>
      <c r="C26" s="258" t="s">
        <v>1629</v>
      </c>
      <c r="D26" s="251" t="s">
        <v>260</v>
      </c>
      <c r="E26" s="252">
        <v>3</v>
      </c>
      <c r="F26" s="253"/>
      <c r="G26" s="254">
        <f>ROUND(E26*F26,2)</f>
        <v>0</v>
      </c>
      <c r="H26" s="231"/>
      <c r="I26" s="230">
        <f>ROUND(E26*H26,2)</f>
        <v>0</v>
      </c>
      <c r="J26" s="231"/>
      <c r="K26" s="230">
        <f>ROUND(E26*J26,2)</f>
        <v>0</v>
      </c>
      <c r="L26" s="230">
        <v>21</v>
      </c>
      <c r="M26" s="230">
        <f>G26*(1+L26/100)</f>
        <v>0</v>
      </c>
      <c r="N26" s="229">
        <v>0</v>
      </c>
      <c r="O26" s="229">
        <f>ROUND(E26*N26,2)</f>
        <v>0</v>
      </c>
      <c r="P26" s="229">
        <v>0</v>
      </c>
      <c r="Q26" s="229">
        <f>ROUND(E26*P26,2)</f>
        <v>0</v>
      </c>
      <c r="R26" s="230"/>
      <c r="S26" s="230" t="s">
        <v>207</v>
      </c>
      <c r="T26" s="230" t="s">
        <v>208</v>
      </c>
      <c r="U26" s="230">
        <v>1.17</v>
      </c>
      <c r="V26" s="230">
        <f>ROUND(E26*U26,2)</f>
        <v>3.51</v>
      </c>
      <c r="W26" s="230"/>
      <c r="X26" s="230" t="s">
        <v>209</v>
      </c>
      <c r="Y26" s="230" t="s">
        <v>210</v>
      </c>
      <c r="Z26" s="210"/>
      <c r="AA26" s="210"/>
      <c r="AB26" s="210"/>
      <c r="AC26" s="210"/>
      <c r="AD26" s="210"/>
      <c r="AE26" s="210"/>
      <c r="AF26" s="210"/>
      <c r="AG26" s="210" t="s">
        <v>211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49">
        <v>18</v>
      </c>
      <c r="B27" s="250" t="s">
        <v>1630</v>
      </c>
      <c r="C27" s="258" t="s">
        <v>1631</v>
      </c>
      <c r="D27" s="251" t="s">
        <v>260</v>
      </c>
      <c r="E27" s="252">
        <v>3</v>
      </c>
      <c r="F27" s="253"/>
      <c r="G27" s="254">
        <f>ROUND(E27*F27,2)</f>
        <v>0</v>
      </c>
      <c r="H27" s="231"/>
      <c r="I27" s="230">
        <f>ROUND(E27*H27,2)</f>
        <v>0</v>
      </c>
      <c r="J27" s="231"/>
      <c r="K27" s="230">
        <f>ROUND(E27*J27,2)</f>
        <v>0</v>
      </c>
      <c r="L27" s="230">
        <v>21</v>
      </c>
      <c r="M27" s="230">
        <f>G27*(1+L27/100)</f>
        <v>0</v>
      </c>
      <c r="N27" s="229">
        <v>0</v>
      </c>
      <c r="O27" s="229">
        <f>ROUND(E27*N27,2)</f>
        <v>0</v>
      </c>
      <c r="P27" s="229">
        <v>0</v>
      </c>
      <c r="Q27" s="229">
        <f>ROUND(E27*P27,2)</f>
        <v>0</v>
      </c>
      <c r="R27" s="230"/>
      <c r="S27" s="230" t="s">
        <v>511</v>
      </c>
      <c r="T27" s="230" t="s">
        <v>512</v>
      </c>
      <c r="U27" s="230">
        <v>1.17</v>
      </c>
      <c r="V27" s="230">
        <f>ROUND(E27*U27,2)</f>
        <v>3.51</v>
      </c>
      <c r="W27" s="230"/>
      <c r="X27" s="230" t="s">
        <v>209</v>
      </c>
      <c r="Y27" s="230" t="s">
        <v>210</v>
      </c>
      <c r="Z27" s="210"/>
      <c r="AA27" s="210"/>
      <c r="AB27" s="210"/>
      <c r="AC27" s="210"/>
      <c r="AD27" s="210"/>
      <c r="AE27" s="210"/>
      <c r="AF27" s="210"/>
      <c r="AG27" s="210" t="s">
        <v>211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49">
        <v>19</v>
      </c>
      <c r="B28" s="250" t="s">
        <v>1632</v>
      </c>
      <c r="C28" s="258" t="s">
        <v>1633</v>
      </c>
      <c r="D28" s="251" t="s">
        <v>260</v>
      </c>
      <c r="E28" s="252">
        <v>17</v>
      </c>
      <c r="F28" s="253"/>
      <c r="G28" s="254">
        <f>ROUND(E28*F28,2)</f>
        <v>0</v>
      </c>
      <c r="H28" s="231"/>
      <c r="I28" s="230">
        <f>ROUND(E28*H28,2)</f>
        <v>0</v>
      </c>
      <c r="J28" s="231"/>
      <c r="K28" s="230">
        <f>ROUND(E28*J28,2)</f>
        <v>0</v>
      </c>
      <c r="L28" s="230">
        <v>21</v>
      </c>
      <c r="M28" s="230">
        <f>G28*(1+L28/100)</f>
        <v>0</v>
      </c>
      <c r="N28" s="229">
        <v>0</v>
      </c>
      <c r="O28" s="229">
        <f>ROUND(E28*N28,2)</f>
        <v>0</v>
      </c>
      <c r="P28" s="229">
        <v>0</v>
      </c>
      <c r="Q28" s="229">
        <f>ROUND(E28*P28,2)</f>
        <v>0</v>
      </c>
      <c r="R28" s="230"/>
      <c r="S28" s="230" t="s">
        <v>207</v>
      </c>
      <c r="T28" s="230" t="s">
        <v>208</v>
      </c>
      <c r="U28" s="230">
        <v>0.28999999999999998</v>
      </c>
      <c r="V28" s="230">
        <f>ROUND(E28*U28,2)</f>
        <v>4.93</v>
      </c>
      <c r="W28" s="230"/>
      <c r="X28" s="230" t="s">
        <v>209</v>
      </c>
      <c r="Y28" s="230" t="s">
        <v>210</v>
      </c>
      <c r="Z28" s="210"/>
      <c r="AA28" s="210"/>
      <c r="AB28" s="210"/>
      <c r="AC28" s="210"/>
      <c r="AD28" s="210"/>
      <c r="AE28" s="210"/>
      <c r="AF28" s="210"/>
      <c r="AG28" s="210" t="s">
        <v>211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49">
        <v>20</v>
      </c>
      <c r="B29" s="250" t="s">
        <v>1634</v>
      </c>
      <c r="C29" s="258" t="s">
        <v>1635</v>
      </c>
      <c r="D29" s="251" t="s">
        <v>260</v>
      </c>
      <c r="E29" s="252">
        <v>9</v>
      </c>
      <c r="F29" s="253"/>
      <c r="G29" s="254">
        <f>ROUND(E29*F29,2)</f>
        <v>0</v>
      </c>
      <c r="H29" s="231"/>
      <c r="I29" s="230">
        <f>ROUND(E29*H29,2)</f>
        <v>0</v>
      </c>
      <c r="J29" s="231"/>
      <c r="K29" s="230">
        <f>ROUND(E29*J29,2)</f>
        <v>0</v>
      </c>
      <c r="L29" s="230">
        <v>21</v>
      </c>
      <c r="M29" s="230">
        <f>G29*(1+L29/100)</f>
        <v>0</v>
      </c>
      <c r="N29" s="229">
        <v>1.4999999999999999E-4</v>
      </c>
      <c r="O29" s="229">
        <f>ROUND(E29*N29,2)</f>
        <v>0</v>
      </c>
      <c r="P29" s="229">
        <v>0</v>
      </c>
      <c r="Q29" s="229">
        <f>ROUND(E29*P29,2)</f>
        <v>0</v>
      </c>
      <c r="R29" s="230" t="s">
        <v>415</v>
      </c>
      <c r="S29" s="230" t="s">
        <v>207</v>
      </c>
      <c r="T29" s="230" t="s">
        <v>208</v>
      </c>
      <c r="U29" s="230">
        <v>0</v>
      </c>
      <c r="V29" s="230">
        <f>ROUND(E29*U29,2)</f>
        <v>0</v>
      </c>
      <c r="W29" s="230"/>
      <c r="X29" s="230" t="s">
        <v>416</v>
      </c>
      <c r="Y29" s="230" t="s">
        <v>210</v>
      </c>
      <c r="Z29" s="210"/>
      <c r="AA29" s="210"/>
      <c r="AB29" s="210"/>
      <c r="AC29" s="210"/>
      <c r="AD29" s="210"/>
      <c r="AE29" s="210"/>
      <c r="AF29" s="210"/>
      <c r="AG29" s="210" t="s">
        <v>417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49">
        <v>21</v>
      </c>
      <c r="B30" s="250" t="s">
        <v>1636</v>
      </c>
      <c r="C30" s="258" t="s">
        <v>1637</v>
      </c>
      <c r="D30" s="251" t="s">
        <v>260</v>
      </c>
      <c r="E30" s="252">
        <v>8</v>
      </c>
      <c r="F30" s="253"/>
      <c r="G30" s="254">
        <f>ROUND(E30*F30,2)</f>
        <v>0</v>
      </c>
      <c r="H30" s="231"/>
      <c r="I30" s="230">
        <f>ROUND(E30*H30,2)</f>
        <v>0</v>
      </c>
      <c r="J30" s="231"/>
      <c r="K30" s="230">
        <f>ROUND(E30*J30,2)</f>
        <v>0</v>
      </c>
      <c r="L30" s="230">
        <v>21</v>
      </c>
      <c r="M30" s="230">
        <f>G30*(1+L30/100)</f>
        <v>0</v>
      </c>
      <c r="N30" s="229">
        <v>2.0000000000000001E-4</v>
      </c>
      <c r="O30" s="229">
        <f>ROUND(E30*N30,2)</f>
        <v>0</v>
      </c>
      <c r="P30" s="229">
        <v>0</v>
      </c>
      <c r="Q30" s="229">
        <f>ROUND(E30*P30,2)</f>
        <v>0</v>
      </c>
      <c r="R30" s="230" t="s">
        <v>415</v>
      </c>
      <c r="S30" s="230" t="s">
        <v>207</v>
      </c>
      <c r="T30" s="230" t="s">
        <v>208</v>
      </c>
      <c r="U30" s="230">
        <v>0</v>
      </c>
      <c r="V30" s="230">
        <f>ROUND(E30*U30,2)</f>
        <v>0</v>
      </c>
      <c r="W30" s="230"/>
      <c r="X30" s="230" t="s">
        <v>416</v>
      </c>
      <c r="Y30" s="230" t="s">
        <v>210</v>
      </c>
      <c r="Z30" s="210"/>
      <c r="AA30" s="210"/>
      <c r="AB30" s="210"/>
      <c r="AC30" s="210"/>
      <c r="AD30" s="210"/>
      <c r="AE30" s="210"/>
      <c r="AF30" s="210"/>
      <c r="AG30" s="210" t="s">
        <v>417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49">
        <v>22</v>
      </c>
      <c r="B31" s="250" t="s">
        <v>1638</v>
      </c>
      <c r="C31" s="258" t="s">
        <v>1639</v>
      </c>
      <c r="D31" s="251" t="s">
        <v>260</v>
      </c>
      <c r="E31" s="252">
        <v>26</v>
      </c>
      <c r="F31" s="253"/>
      <c r="G31" s="254">
        <f>ROUND(E31*F31,2)</f>
        <v>0</v>
      </c>
      <c r="H31" s="231"/>
      <c r="I31" s="230">
        <f>ROUND(E31*H31,2)</f>
        <v>0</v>
      </c>
      <c r="J31" s="231"/>
      <c r="K31" s="230">
        <f>ROUND(E31*J31,2)</f>
        <v>0</v>
      </c>
      <c r="L31" s="230">
        <v>21</v>
      </c>
      <c r="M31" s="230">
        <f>G31*(1+L31/100)</f>
        <v>0</v>
      </c>
      <c r="N31" s="229">
        <v>0</v>
      </c>
      <c r="O31" s="229">
        <f>ROUND(E31*N31,2)</f>
        <v>0</v>
      </c>
      <c r="P31" s="229">
        <v>0</v>
      </c>
      <c r="Q31" s="229">
        <f>ROUND(E31*P31,2)</f>
        <v>0</v>
      </c>
      <c r="R31" s="230"/>
      <c r="S31" s="230" t="s">
        <v>207</v>
      </c>
      <c r="T31" s="230" t="s">
        <v>208</v>
      </c>
      <c r="U31" s="230">
        <v>0.37</v>
      </c>
      <c r="V31" s="230">
        <f>ROUND(E31*U31,2)</f>
        <v>9.6199999999999992</v>
      </c>
      <c r="W31" s="230"/>
      <c r="X31" s="230" t="s">
        <v>209</v>
      </c>
      <c r="Y31" s="230" t="s">
        <v>210</v>
      </c>
      <c r="Z31" s="210"/>
      <c r="AA31" s="210"/>
      <c r="AB31" s="210"/>
      <c r="AC31" s="210"/>
      <c r="AD31" s="210"/>
      <c r="AE31" s="210"/>
      <c r="AF31" s="210"/>
      <c r="AG31" s="210" t="s">
        <v>211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49">
        <v>23</v>
      </c>
      <c r="B32" s="250" t="s">
        <v>1640</v>
      </c>
      <c r="C32" s="258" t="s">
        <v>1641</v>
      </c>
      <c r="D32" s="251" t="s">
        <v>260</v>
      </c>
      <c r="E32" s="252">
        <v>10</v>
      </c>
      <c r="F32" s="253"/>
      <c r="G32" s="254">
        <f>ROUND(E32*F32,2)</f>
        <v>0</v>
      </c>
      <c r="H32" s="231"/>
      <c r="I32" s="230">
        <f>ROUND(E32*H32,2)</f>
        <v>0</v>
      </c>
      <c r="J32" s="231"/>
      <c r="K32" s="230">
        <f>ROUND(E32*J32,2)</f>
        <v>0</v>
      </c>
      <c r="L32" s="230">
        <v>21</v>
      </c>
      <c r="M32" s="230">
        <f>G32*(1+L32/100)</f>
        <v>0</v>
      </c>
      <c r="N32" s="229">
        <v>2.9999999999999997E-4</v>
      </c>
      <c r="O32" s="229">
        <f>ROUND(E32*N32,2)</f>
        <v>0</v>
      </c>
      <c r="P32" s="229">
        <v>0</v>
      </c>
      <c r="Q32" s="229">
        <f>ROUND(E32*P32,2)</f>
        <v>0</v>
      </c>
      <c r="R32" s="230" t="s">
        <v>415</v>
      </c>
      <c r="S32" s="230" t="s">
        <v>207</v>
      </c>
      <c r="T32" s="230" t="s">
        <v>208</v>
      </c>
      <c r="U32" s="230">
        <v>0</v>
      </c>
      <c r="V32" s="230">
        <f>ROUND(E32*U32,2)</f>
        <v>0</v>
      </c>
      <c r="W32" s="230"/>
      <c r="X32" s="230" t="s">
        <v>416</v>
      </c>
      <c r="Y32" s="230" t="s">
        <v>210</v>
      </c>
      <c r="Z32" s="210"/>
      <c r="AA32" s="210"/>
      <c r="AB32" s="210"/>
      <c r="AC32" s="210"/>
      <c r="AD32" s="210"/>
      <c r="AE32" s="210"/>
      <c r="AF32" s="210"/>
      <c r="AG32" s="210" t="s">
        <v>417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9">
        <v>24</v>
      </c>
      <c r="B33" s="250" t="s">
        <v>1642</v>
      </c>
      <c r="C33" s="258" t="s">
        <v>1643</v>
      </c>
      <c r="D33" s="251" t="s">
        <v>260</v>
      </c>
      <c r="E33" s="252">
        <v>9</v>
      </c>
      <c r="F33" s="253"/>
      <c r="G33" s="254">
        <f>ROUND(E33*F33,2)</f>
        <v>0</v>
      </c>
      <c r="H33" s="231"/>
      <c r="I33" s="230">
        <f>ROUND(E33*H33,2)</f>
        <v>0</v>
      </c>
      <c r="J33" s="231"/>
      <c r="K33" s="230">
        <f>ROUND(E33*J33,2)</f>
        <v>0</v>
      </c>
      <c r="L33" s="230">
        <v>21</v>
      </c>
      <c r="M33" s="230">
        <f>G33*(1+L33/100)</f>
        <v>0</v>
      </c>
      <c r="N33" s="229">
        <v>4.6999999999999999E-4</v>
      </c>
      <c r="O33" s="229">
        <f>ROUND(E33*N33,2)</f>
        <v>0</v>
      </c>
      <c r="P33" s="229">
        <v>0</v>
      </c>
      <c r="Q33" s="229">
        <f>ROUND(E33*P33,2)</f>
        <v>0</v>
      </c>
      <c r="R33" s="230" t="s">
        <v>415</v>
      </c>
      <c r="S33" s="230" t="s">
        <v>207</v>
      </c>
      <c r="T33" s="230" t="s">
        <v>208</v>
      </c>
      <c r="U33" s="230">
        <v>0</v>
      </c>
      <c r="V33" s="230">
        <f>ROUND(E33*U33,2)</f>
        <v>0</v>
      </c>
      <c r="W33" s="230"/>
      <c r="X33" s="230" t="s">
        <v>416</v>
      </c>
      <c r="Y33" s="230" t="s">
        <v>210</v>
      </c>
      <c r="Z33" s="210"/>
      <c r="AA33" s="210"/>
      <c r="AB33" s="210"/>
      <c r="AC33" s="210"/>
      <c r="AD33" s="210"/>
      <c r="AE33" s="210"/>
      <c r="AF33" s="210"/>
      <c r="AG33" s="210" t="s">
        <v>417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49">
        <v>25</v>
      </c>
      <c r="B34" s="250" t="s">
        <v>1644</v>
      </c>
      <c r="C34" s="258" t="s">
        <v>1645</v>
      </c>
      <c r="D34" s="251" t="s">
        <v>260</v>
      </c>
      <c r="E34" s="252">
        <v>7</v>
      </c>
      <c r="F34" s="253"/>
      <c r="G34" s="254">
        <f>ROUND(E34*F34,2)</f>
        <v>0</v>
      </c>
      <c r="H34" s="231"/>
      <c r="I34" s="230">
        <f>ROUND(E34*H34,2)</f>
        <v>0</v>
      </c>
      <c r="J34" s="231"/>
      <c r="K34" s="230">
        <f>ROUND(E34*J34,2)</f>
        <v>0</v>
      </c>
      <c r="L34" s="230">
        <v>21</v>
      </c>
      <c r="M34" s="230">
        <f>G34*(1+L34/100)</f>
        <v>0</v>
      </c>
      <c r="N34" s="229">
        <v>6.6E-4</v>
      </c>
      <c r="O34" s="229">
        <f>ROUND(E34*N34,2)</f>
        <v>0</v>
      </c>
      <c r="P34" s="229">
        <v>0</v>
      </c>
      <c r="Q34" s="229">
        <f>ROUND(E34*P34,2)</f>
        <v>0</v>
      </c>
      <c r="R34" s="230" t="s">
        <v>415</v>
      </c>
      <c r="S34" s="230" t="s">
        <v>207</v>
      </c>
      <c r="T34" s="230" t="s">
        <v>208</v>
      </c>
      <c r="U34" s="230">
        <v>0</v>
      </c>
      <c r="V34" s="230">
        <f>ROUND(E34*U34,2)</f>
        <v>0</v>
      </c>
      <c r="W34" s="230"/>
      <c r="X34" s="230" t="s">
        <v>416</v>
      </c>
      <c r="Y34" s="230" t="s">
        <v>210</v>
      </c>
      <c r="Z34" s="210"/>
      <c r="AA34" s="210"/>
      <c r="AB34" s="210"/>
      <c r="AC34" s="210"/>
      <c r="AD34" s="210"/>
      <c r="AE34" s="210"/>
      <c r="AF34" s="210"/>
      <c r="AG34" s="210" t="s">
        <v>417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49">
        <v>26</v>
      </c>
      <c r="B35" s="250" t="s">
        <v>1646</v>
      </c>
      <c r="C35" s="258" t="s">
        <v>1647</v>
      </c>
      <c r="D35" s="251" t="s">
        <v>260</v>
      </c>
      <c r="E35" s="252">
        <v>2</v>
      </c>
      <c r="F35" s="253"/>
      <c r="G35" s="254">
        <f>ROUND(E35*F35,2)</f>
        <v>0</v>
      </c>
      <c r="H35" s="231"/>
      <c r="I35" s="230">
        <f>ROUND(E35*H35,2)</f>
        <v>0</v>
      </c>
      <c r="J35" s="231"/>
      <c r="K35" s="230">
        <f>ROUND(E35*J35,2)</f>
        <v>0</v>
      </c>
      <c r="L35" s="230">
        <v>21</v>
      </c>
      <c r="M35" s="230">
        <f>G35*(1+L35/100)</f>
        <v>0</v>
      </c>
      <c r="N35" s="229">
        <v>0</v>
      </c>
      <c r="O35" s="229">
        <f>ROUND(E35*N35,2)</f>
        <v>0</v>
      </c>
      <c r="P35" s="229">
        <v>0</v>
      </c>
      <c r="Q35" s="229">
        <f>ROUND(E35*P35,2)</f>
        <v>0</v>
      </c>
      <c r="R35" s="230"/>
      <c r="S35" s="230" t="s">
        <v>207</v>
      </c>
      <c r="T35" s="230" t="s">
        <v>208</v>
      </c>
      <c r="U35" s="230">
        <v>1.03</v>
      </c>
      <c r="V35" s="230">
        <f>ROUND(E35*U35,2)</f>
        <v>2.06</v>
      </c>
      <c r="W35" s="230"/>
      <c r="X35" s="230" t="s">
        <v>209</v>
      </c>
      <c r="Y35" s="230" t="s">
        <v>210</v>
      </c>
      <c r="Z35" s="210"/>
      <c r="AA35" s="210"/>
      <c r="AB35" s="210"/>
      <c r="AC35" s="210"/>
      <c r="AD35" s="210"/>
      <c r="AE35" s="210"/>
      <c r="AF35" s="210"/>
      <c r="AG35" s="210" t="s">
        <v>211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49">
        <v>27</v>
      </c>
      <c r="B36" s="250" t="s">
        <v>1648</v>
      </c>
      <c r="C36" s="258" t="s">
        <v>1649</v>
      </c>
      <c r="D36" s="251" t="s">
        <v>260</v>
      </c>
      <c r="E36" s="252">
        <v>2</v>
      </c>
      <c r="F36" s="253"/>
      <c r="G36" s="254">
        <f>ROUND(E36*F36,2)</f>
        <v>0</v>
      </c>
      <c r="H36" s="231"/>
      <c r="I36" s="230">
        <f>ROUND(E36*H36,2)</f>
        <v>0</v>
      </c>
      <c r="J36" s="231"/>
      <c r="K36" s="230">
        <f>ROUND(E36*J36,2)</f>
        <v>0</v>
      </c>
      <c r="L36" s="230">
        <v>21</v>
      </c>
      <c r="M36" s="230">
        <f>G36*(1+L36/100)</f>
        <v>0</v>
      </c>
      <c r="N36" s="229">
        <v>8.0000000000000004E-4</v>
      </c>
      <c r="O36" s="229">
        <f>ROUND(E36*N36,2)</f>
        <v>0</v>
      </c>
      <c r="P36" s="229">
        <v>0</v>
      </c>
      <c r="Q36" s="229">
        <f>ROUND(E36*P36,2)</f>
        <v>0</v>
      </c>
      <c r="R36" s="230" t="s">
        <v>415</v>
      </c>
      <c r="S36" s="230" t="s">
        <v>207</v>
      </c>
      <c r="T36" s="230" t="s">
        <v>208</v>
      </c>
      <c r="U36" s="230">
        <v>0</v>
      </c>
      <c r="V36" s="230">
        <f>ROUND(E36*U36,2)</f>
        <v>0</v>
      </c>
      <c r="W36" s="230"/>
      <c r="X36" s="230" t="s">
        <v>416</v>
      </c>
      <c r="Y36" s="230" t="s">
        <v>210</v>
      </c>
      <c r="Z36" s="210"/>
      <c r="AA36" s="210"/>
      <c r="AB36" s="210"/>
      <c r="AC36" s="210"/>
      <c r="AD36" s="210"/>
      <c r="AE36" s="210"/>
      <c r="AF36" s="210"/>
      <c r="AG36" s="210" t="s">
        <v>417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49">
        <v>28</v>
      </c>
      <c r="B37" s="250" t="s">
        <v>1650</v>
      </c>
      <c r="C37" s="258" t="s">
        <v>1651</v>
      </c>
      <c r="D37" s="251" t="s">
        <v>260</v>
      </c>
      <c r="E37" s="252">
        <v>2</v>
      </c>
      <c r="F37" s="253"/>
      <c r="G37" s="254">
        <f>ROUND(E37*F37,2)</f>
        <v>0</v>
      </c>
      <c r="H37" s="231"/>
      <c r="I37" s="230">
        <f>ROUND(E37*H37,2)</f>
        <v>0</v>
      </c>
      <c r="J37" s="231"/>
      <c r="K37" s="230">
        <f>ROUND(E37*J37,2)</f>
        <v>0</v>
      </c>
      <c r="L37" s="230">
        <v>21</v>
      </c>
      <c r="M37" s="230">
        <f>G37*(1+L37/100)</f>
        <v>0</v>
      </c>
      <c r="N37" s="229">
        <v>0</v>
      </c>
      <c r="O37" s="229">
        <f>ROUND(E37*N37,2)</f>
        <v>0</v>
      </c>
      <c r="P37" s="229">
        <v>0</v>
      </c>
      <c r="Q37" s="229">
        <f>ROUND(E37*P37,2)</f>
        <v>0</v>
      </c>
      <c r="R37" s="230"/>
      <c r="S37" s="230" t="s">
        <v>207</v>
      </c>
      <c r="T37" s="230" t="s">
        <v>208</v>
      </c>
      <c r="U37" s="230">
        <v>1.21</v>
      </c>
      <c r="V37" s="230">
        <f>ROUND(E37*U37,2)</f>
        <v>2.42</v>
      </c>
      <c r="W37" s="230"/>
      <c r="X37" s="230" t="s">
        <v>209</v>
      </c>
      <c r="Y37" s="230" t="s">
        <v>210</v>
      </c>
      <c r="Z37" s="210"/>
      <c r="AA37" s="210"/>
      <c r="AB37" s="210"/>
      <c r="AC37" s="210"/>
      <c r="AD37" s="210"/>
      <c r="AE37" s="210"/>
      <c r="AF37" s="210"/>
      <c r="AG37" s="210" t="s">
        <v>211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49">
        <v>29</v>
      </c>
      <c r="B38" s="250" t="s">
        <v>1652</v>
      </c>
      <c r="C38" s="258" t="s">
        <v>1653</v>
      </c>
      <c r="D38" s="251" t="s">
        <v>260</v>
      </c>
      <c r="E38" s="252">
        <v>2</v>
      </c>
      <c r="F38" s="253"/>
      <c r="G38" s="254">
        <f>ROUND(E38*F38,2)</f>
        <v>0</v>
      </c>
      <c r="H38" s="231"/>
      <c r="I38" s="230">
        <f>ROUND(E38*H38,2)</f>
        <v>0</v>
      </c>
      <c r="J38" s="231"/>
      <c r="K38" s="230">
        <f>ROUND(E38*J38,2)</f>
        <v>0</v>
      </c>
      <c r="L38" s="230">
        <v>21</v>
      </c>
      <c r="M38" s="230">
        <f>G38*(1+L38/100)</f>
        <v>0</v>
      </c>
      <c r="N38" s="229">
        <v>1.1999999999999999E-3</v>
      </c>
      <c r="O38" s="229">
        <f>ROUND(E38*N38,2)</f>
        <v>0</v>
      </c>
      <c r="P38" s="229">
        <v>0</v>
      </c>
      <c r="Q38" s="229">
        <f>ROUND(E38*P38,2)</f>
        <v>0</v>
      </c>
      <c r="R38" s="230" t="s">
        <v>415</v>
      </c>
      <c r="S38" s="230" t="s">
        <v>207</v>
      </c>
      <c r="T38" s="230" t="s">
        <v>208</v>
      </c>
      <c r="U38" s="230">
        <v>0</v>
      </c>
      <c r="V38" s="230">
        <f>ROUND(E38*U38,2)</f>
        <v>0</v>
      </c>
      <c r="W38" s="230"/>
      <c r="X38" s="230" t="s">
        <v>416</v>
      </c>
      <c r="Y38" s="230" t="s">
        <v>210</v>
      </c>
      <c r="Z38" s="210"/>
      <c r="AA38" s="210"/>
      <c r="AB38" s="210"/>
      <c r="AC38" s="210"/>
      <c r="AD38" s="210"/>
      <c r="AE38" s="210"/>
      <c r="AF38" s="210"/>
      <c r="AG38" s="210" t="s">
        <v>417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ht="22.5" outlineLevel="1" x14ac:dyDescent="0.2">
      <c r="A39" s="249">
        <v>30</v>
      </c>
      <c r="B39" s="250" t="s">
        <v>1654</v>
      </c>
      <c r="C39" s="258" t="s">
        <v>1655</v>
      </c>
      <c r="D39" s="251" t="s">
        <v>260</v>
      </c>
      <c r="E39" s="252">
        <v>2</v>
      </c>
      <c r="F39" s="253"/>
      <c r="G39" s="254">
        <f>ROUND(E39*F39,2)</f>
        <v>0</v>
      </c>
      <c r="H39" s="231"/>
      <c r="I39" s="230">
        <f>ROUND(E39*H39,2)</f>
        <v>0</v>
      </c>
      <c r="J39" s="231"/>
      <c r="K39" s="230">
        <f>ROUND(E39*J39,2)</f>
        <v>0</v>
      </c>
      <c r="L39" s="230">
        <v>21</v>
      </c>
      <c r="M39" s="230">
        <f>G39*(1+L39/100)</f>
        <v>0</v>
      </c>
      <c r="N39" s="229">
        <v>0</v>
      </c>
      <c r="O39" s="229">
        <f>ROUND(E39*N39,2)</f>
        <v>0</v>
      </c>
      <c r="P39" s="229">
        <v>0</v>
      </c>
      <c r="Q39" s="229">
        <f>ROUND(E39*P39,2)</f>
        <v>0</v>
      </c>
      <c r="R39" s="230"/>
      <c r="S39" s="230" t="s">
        <v>511</v>
      </c>
      <c r="T39" s="230" t="s">
        <v>512</v>
      </c>
      <c r="U39" s="230">
        <v>0</v>
      </c>
      <c r="V39" s="230">
        <f>ROUND(E39*U39,2)</f>
        <v>0</v>
      </c>
      <c r="W39" s="230"/>
      <c r="X39" s="230" t="s">
        <v>209</v>
      </c>
      <c r="Y39" s="230" t="s">
        <v>210</v>
      </c>
      <c r="Z39" s="210"/>
      <c r="AA39" s="210"/>
      <c r="AB39" s="210"/>
      <c r="AC39" s="210"/>
      <c r="AD39" s="210"/>
      <c r="AE39" s="210"/>
      <c r="AF39" s="210"/>
      <c r="AG39" s="210" t="s">
        <v>211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9">
        <v>31</v>
      </c>
      <c r="B40" s="250" t="s">
        <v>1656</v>
      </c>
      <c r="C40" s="258" t="s">
        <v>1657</v>
      </c>
      <c r="D40" s="251" t="s">
        <v>260</v>
      </c>
      <c r="E40" s="252">
        <v>17</v>
      </c>
      <c r="F40" s="253"/>
      <c r="G40" s="254">
        <f>ROUND(E40*F40,2)</f>
        <v>0</v>
      </c>
      <c r="H40" s="231"/>
      <c r="I40" s="230">
        <f>ROUND(E40*H40,2)</f>
        <v>0</v>
      </c>
      <c r="J40" s="231"/>
      <c r="K40" s="230">
        <f>ROUND(E40*J40,2)</f>
        <v>0</v>
      </c>
      <c r="L40" s="230">
        <v>21</v>
      </c>
      <c r="M40" s="230">
        <f>G40*(1+L40/100)</f>
        <v>0</v>
      </c>
      <c r="N40" s="229">
        <v>0</v>
      </c>
      <c r="O40" s="229">
        <f>ROUND(E40*N40,2)</f>
        <v>0</v>
      </c>
      <c r="P40" s="229">
        <v>0</v>
      </c>
      <c r="Q40" s="229">
        <f>ROUND(E40*P40,2)</f>
        <v>0</v>
      </c>
      <c r="R40" s="230"/>
      <c r="S40" s="230" t="s">
        <v>207</v>
      </c>
      <c r="T40" s="230" t="s">
        <v>208</v>
      </c>
      <c r="U40" s="230">
        <v>0.43</v>
      </c>
      <c r="V40" s="230">
        <f>ROUND(E40*U40,2)</f>
        <v>7.31</v>
      </c>
      <c r="W40" s="230"/>
      <c r="X40" s="230" t="s">
        <v>209</v>
      </c>
      <c r="Y40" s="230" t="s">
        <v>210</v>
      </c>
      <c r="Z40" s="210"/>
      <c r="AA40" s="210"/>
      <c r="AB40" s="210"/>
      <c r="AC40" s="210"/>
      <c r="AD40" s="210"/>
      <c r="AE40" s="210"/>
      <c r="AF40" s="210"/>
      <c r="AG40" s="210" t="s">
        <v>211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49">
        <v>32</v>
      </c>
      <c r="B41" s="250" t="s">
        <v>1658</v>
      </c>
      <c r="C41" s="258" t="s">
        <v>1659</v>
      </c>
      <c r="D41" s="251" t="s">
        <v>260</v>
      </c>
      <c r="E41" s="252">
        <v>5</v>
      </c>
      <c r="F41" s="253"/>
      <c r="G41" s="254">
        <f>ROUND(E41*F41,2)</f>
        <v>0</v>
      </c>
      <c r="H41" s="231"/>
      <c r="I41" s="230">
        <f>ROUND(E41*H41,2)</f>
        <v>0</v>
      </c>
      <c r="J41" s="231"/>
      <c r="K41" s="230">
        <f>ROUND(E41*J41,2)</f>
        <v>0</v>
      </c>
      <c r="L41" s="230">
        <v>21</v>
      </c>
      <c r="M41" s="230">
        <f>G41*(1+L41/100)</f>
        <v>0</v>
      </c>
      <c r="N41" s="229">
        <v>2.9999999999999997E-4</v>
      </c>
      <c r="O41" s="229">
        <f>ROUND(E41*N41,2)</f>
        <v>0</v>
      </c>
      <c r="P41" s="229">
        <v>0</v>
      </c>
      <c r="Q41" s="229">
        <f>ROUND(E41*P41,2)</f>
        <v>0</v>
      </c>
      <c r="R41" s="230" t="s">
        <v>415</v>
      </c>
      <c r="S41" s="230" t="s">
        <v>207</v>
      </c>
      <c r="T41" s="230" t="s">
        <v>208</v>
      </c>
      <c r="U41" s="230">
        <v>0</v>
      </c>
      <c r="V41" s="230">
        <f>ROUND(E41*U41,2)</f>
        <v>0</v>
      </c>
      <c r="W41" s="230"/>
      <c r="X41" s="230" t="s">
        <v>416</v>
      </c>
      <c r="Y41" s="230" t="s">
        <v>210</v>
      </c>
      <c r="Z41" s="210"/>
      <c r="AA41" s="210"/>
      <c r="AB41" s="210"/>
      <c r="AC41" s="210"/>
      <c r="AD41" s="210"/>
      <c r="AE41" s="210"/>
      <c r="AF41" s="210"/>
      <c r="AG41" s="210" t="s">
        <v>417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49">
        <v>33</v>
      </c>
      <c r="B42" s="250" t="s">
        <v>1660</v>
      </c>
      <c r="C42" s="258" t="s">
        <v>1661</v>
      </c>
      <c r="D42" s="251" t="s">
        <v>260</v>
      </c>
      <c r="E42" s="252">
        <v>12</v>
      </c>
      <c r="F42" s="253"/>
      <c r="G42" s="254">
        <f>ROUND(E42*F42,2)</f>
        <v>0</v>
      </c>
      <c r="H42" s="231"/>
      <c r="I42" s="230">
        <f>ROUND(E42*H42,2)</f>
        <v>0</v>
      </c>
      <c r="J42" s="231"/>
      <c r="K42" s="230">
        <f>ROUND(E42*J42,2)</f>
        <v>0</v>
      </c>
      <c r="L42" s="230">
        <v>21</v>
      </c>
      <c r="M42" s="230">
        <f>G42*(1+L42/100)</f>
        <v>0</v>
      </c>
      <c r="N42" s="229">
        <v>4.2000000000000002E-4</v>
      </c>
      <c r="O42" s="229">
        <f>ROUND(E42*N42,2)</f>
        <v>0.01</v>
      </c>
      <c r="P42" s="229">
        <v>0</v>
      </c>
      <c r="Q42" s="229">
        <f>ROUND(E42*P42,2)</f>
        <v>0</v>
      </c>
      <c r="R42" s="230" t="s">
        <v>415</v>
      </c>
      <c r="S42" s="230" t="s">
        <v>207</v>
      </c>
      <c r="T42" s="230" t="s">
        <v>208</v>
      </c>
      <c r="U42" s="230">
        <v>0</v>
      </c>
      <c r="V42" s="230">
        <f>ROUND(E42*U42,2)</f>
        <v>0</v>
      </c>
      <c r="W42" s="230"/>
      <c r="X42" s="230" t="s">
        <v>416</v>
      </c>
      <c r="Y42" s="230" t="s">
        <v>210</v>
      </c>
      <c r="Z42" s="210"/>
      <c r="AA42" s="210"/>
      <c r="AB42" s="210"/>
      <c r="AC42" s="210"/>
      <c r="AD42" s="210"/>
      <c r="AE42" s="210"/>
      <c r="AF42" s="210"/>
      <c r="AG42" s="210" t="s">
        <v>417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49">
        <v>34</v>
      </c>
      <c r="B43" s="250" t="s">
        <v>1662</v>
      </c>
      <c r="C43" s="258" t="s">
        <v>1663</v>
      </c>
      <c r="D43" s="251" t="s">
        <v>260</v>
      </c>
      <c r="E43" s="252">
        <v>1</v>
      </c>
      <c r="F43" s="253"/>
      <c r="G43" s="254">
        <f>ROUND(E43*F43,2)</f>
        <v>0</v>
      </c>
      <c r="H43" s="231"/>
      <c r="I43" s="230">
        <f>ROUND(E43*H43,2)</f>
        <v>0</v>
      </c>
      <c r="J43" s="231"/>
      <c r="K43" s="230">
        <f>ROUND(E43*J43,2)</f>
        <v>0</v>
      </c>
      <c r="L43" s="230">
        <v>21</v>
      </c>
      <c r="M43" s="230">
        <f>G43*(1+L43/100)</f>
        <v>0</v>
      </c>
      <c r="N43" s="229">
        <v>0</v>
      </c>
      <c r="O43" s="229">
        <f>ROUND(E43*N43,2)</f>
        <v>0</v>
      </c>
      <c r="P43" s="229">
        <v>0</v>
      </c>
      <c r="Q43" s="229">
        <f>ROUND(E43*P43,2)</f>
        <v>0</v>
      </c>
      <c r="R43" s="230"/>
      <c r="S43" s="230" t="s">
        <v>207</v>
      </c>
      <c r="T43" s="230" t="s">
        <v>208</v>
      </c>
      <c r="U43" s="230">
        <v>1.93</v>
      </c>
      <c r="V43" s="230">
        <f>ROUND(E43*U43,2)</f>
        <v>1.93</v>
      </c>
      <c r="W43" s="230"/>
      <c r="X43" s="230" t="s">
        <v>209</v>
      </c>
      <c r="Y43" s="230" t="s">
        <v>210</v>
      </c>
      <c r="Z43" s="210"/>
      <c r="AA43" s="210"/>
      <c r="AB43" s="210"/>
      <c r="AC43" s="210"/>
      <c r="AD43" s="210"/>
      <c r="AE43" s="210"/>
      <c r="AF43" s="210"/>
      <c r="AG43" s="210" t="s">
        <v>211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49">
        <v>35</v>
      </c>
      <c r="B44" s="250" t="s">
        <v>1664</v>
      </c>
      <c r="C44" s="258" t="s">
        <v>1665</v>
      </c>
      <c r="D44" s="251" t="s">
        <v>260</v>
      </c>
      <c r="E44" s="252">
        <v>1</v>
      </c>
      <c r="F44" s="253"/>
      <c r="G44" s="254">
        <f>ROUND(E44*F44,2)</f>
        <v>0</v>
      </c>
      <c r="H44" s="231"/>
      <c r="I44" s="230">
        <f>ROUND(E44*H44,2)</f>
        <v>0</v>
      </c>
      <c r="J44" s="231"/>
      <c r="K44" s="230">
        <f>ROUND(E44*J44,2)</f>
        <v>0</v>
      </c>
      <c r="L44" s="230">
        <v>21</v>
      </c>
      <c r="M44" s="230">
        <f>G44*(1+L44/100)</f>
        <v>0</v>
      </c>
      <c r="N44" s="229">
        <v>1.0999999999999999E-2</v>
      </c>
      <c r="O44" s="229">
        <f>ROUND(E44*N44,2)</f>
        <v>0.01</v>
      </c>
      <c r="P44" s="229">
        <v>0</v>
      </c>
      <c r="Q44" s="229">
        <f>ROUND(E44*P44,2)</f>
        <v>0</v>
      </c>
      <c r="R44" s="230" t="s">
        <v>415</v>
      </c>
      <c r="S44" s="230" t="s">
        <v>207</v>
      </c>
      <c r="T44" s="230" t="s">
        <v>208</v>
      </c>
      <c r="U44" s="230">
        <v>0</v>
      </c>
      <c r="V44" s="230">
        <f>ROUND(E44*U44,2)</f>
        <v>0</v>
      </c>
      <c r="W44" s="230"/>
      <c r="X44" s="230" t="s">
        <v>416</v>
      </c>
      <c r="Y44" s="230" t="s">
        <v>210</v>
      </c>
      <c r="Z44" s="210"/>
      <c r="AA44" s="210"/>
      <c r="AB44" s="210"/>
      <c r="AC44" s="210"/>
      <c r="AD44" s="210"/>
      <c r="AE44" s="210"/>
      <c r="AF44" s="210"/>
      <c r="AG44" s="210" t="s">
        <v>417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ht="22.5" outlineLevel="1" x14ac:dyDescent="0.2">
      <c r="A45" s="249">
        <v>36</v>
      </c>
      <c r="B45" s="250" t="s">
        <v>1666</v>
      </c>
      <c r="C45" s="258" t="s">
        <v>1667</v>
      </c>
      <c r="D45" s="251" t="s">
        <v>260</v>
      </c>
      <c r="E45" s="252">
        <v>1</v>
      </c>
      <c r="F45" s="253"/>
      <c r="G45" s="254">
        <f>ROUND(E45*F45,2)</f>
        <v>0</v>
      </c>
      <c r="H45" s="231"/>
      <c r="I45" s="230">
        <f>ROUND(E45*H45,2)</f>
        <v>0</v>
      </c>
      <c r="J45" s="231"/>
      <c r="K45" s="230">
        <f>ROUND(E45*J45,2)</f>
        <v>0</v>
      </c>
      <c r="L45" s="230">
        <v>21</v>
      </c>
      <c r="M45" s="230">
        <f>G45*(1+L45/100)</f>
        <v>0</v>
      </c>
      <c r="N45" s="229">
        <v>0</v>
      </c>
      <c r="O45" s="229">
        <f>ROUND(E45*N45,2)</f>
        <v>0</v>
      </c>
      <c r="P45" s="229">
        <v>0</v>
      </c>
      <c r="Q45" s="229">
        <f>ROUND(E45*P45,2)</f>
        <v>0</v>
      </c>
      <c r="R45" s="230"/>
      <c r="S45" s="230" t="s">
        <v>511</v>
      </c>
      <c r="T45" s="230" t="s">
        <v>512</v>
      </c>
      <c r="U45" s="230">
        <v>0</v>
      </c>
      <c r="V45" s="230">
        <f>ROUND(E45*U45,2)</f>
        <v>0</v>
      </c>
      <c r="W45" s="230"/>
      <c r="X45" s="230" t="s">
        <v>209</v>
      </c>
      <c r="Y45" s="230" t="s">
        <v>210</v>
      </c>
      <c r="Z45" s="210"/>
      <c r="AA45" s="210"/>
      <c r="AB45" s="210"/>
      <c r="AC45" s="210"/>
      <c r="AD45" s="210"/>
      <c r="AE45" s="210"/>
      <c r="AF45" s="210"/>
      <c r="AG45" s="210" t="s">
        <v>211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ht="22.5" outlineLevel="1" x14ac:dyDescent="0.2">
      <c r="A46" s="249">
        <v>37</v>
      </c>
      <c r="B46" s="250" t="s">
        <v>1668</v>
      </c>
      <c r="C46" s="258" t="s">
        <v>1669</v>
      </c>
      <c r="D46" s="251" t="s">
        <v>260</v>
      </c>
      <c r="E46" s="252">
        <v>1</v>
      </c>
      <c r="F46" s="253"/>
      <c r="G46" s="254">
        <f>ROUND(E46*F46,2)</f>
        <v>0</v>
      </c>
      <c r="H46" s="231"/>
      <c r="I46" s="230">
        <f>ROUND(E46*H46,2)</f>
        <v>0</v>
      </c>
      <c r="J46" s="231"/>
      <c r="K46" s="230">
        <f>ROUND(E46*J46,2)</f>
        <v>0</v>
      </c>
      <c r="L46" s="230">
        <v>21</v>
      </c>
      <c r="M46" s="230">
        <f>G46*(1+L46/100)</f>
        <v>0</v>
      </c>
      <c r="N46" s="229">
        <v>0</v>
      </c>
      <c r="O46" s="229">
        <f>ROUND(E46*N46,2)</f>
        <v>0</v>
      </c>
      <c r="P46" s="229">
        <v>0</v>
      </c>
      <c r="Q46" s="229">
        <f>ROUND(E46*P46,2)</f>
        <v>0</v>
      </c>
      <c r="R46" s="230"/>
      <c r="S46" s="230" t="s">
        <v>511</v>
      </c>
      <c r="T46" s="230" t="s">
        <v>512</v>
      </c>
      <c r="U46" s="230">
        <v>0</v>
      </c>
      <c r="V46" s="230">
        <f>ROUND(E46*U46,2)</f>
        <v>0</v>
      </c>
      <c r="W46" s="230"/>
      <c r="X46" s="230" t="s">
        <v>209</v>
      </c>
      <c r="Y46" s="230" t="s">
        <v>210</v>
      </c>
      <c r="Z46" s="210"/>
      <c r="AA46" s="210"/>
      <c r="AB46" s="210"/>
      <c r="AC46" s="210"/>
      <c r="AD46" s="210"/>
      <c r="AE46" s="210"/>
      <c r="AF46" s="210"/>
      <c r="AG46" s="210" t="s">
        <v>211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49">
        <v>38</v>
      </c>
      <c r="B47" s="250" t="s">
        <v>1670</v>
      </c>
      <c r="C47" s="258" t="s">
        <v>1671</v>
      </c>
      <c r="D47" s="251" t="s">
        <v>293</v>
      </c>
      <c r="E47" s="252">
        <v>7</v>
      </c>
      <c r="F47" s="253"/>
      <c r="G47" s="254">
        <f>ROUND(E47*F47,2)</f>
        <v>0</v>
      </c>
      <c r="H47" s="231"/>
      <c r="I47" s="230">
        <f>ROUND(E47*H47,2)</f>
        <v>0</v>
      </c>
      <c r="J47" s="231"/>
      <c r="K47" s="230">
        <f>ROUND(E47*J47,2)</f>
        <v>0</v>
      </c>
      <c r="L47" s="230">
        <v>21</v>
      </c>
      <c r="M47" s="230">
        <f>G47*(1+L47/100)</f>
        <v>0</v>
      </c>
      <c r="N47" s="229">
        <v>0</v>
      </c>
      <c r="O47" s="229">
        <f>ROUND(E47*N47,2)</f>
        <v>0</v>
      </c>
      <c r="P47" s="229">
        <v>0</v>
      </c>
      <c r="Q47" s="229">
        <f>ROUND(E47*P47,2)</f>
        <v>0</v>
      </c>
      <c r="R47" s="230"/>
      <c r="S47" s="230" t="s">
        <v>207</v>
      </c>
      <c r="T47" s="230" t="s">
        <v>208</v>
      </c>
      <c r="U47" s="230">
        <v>0.28999999999999998</v>
      </c>
      <c r="V47" s="230">
        <f>ROUND(E47*U47,2)</f>
        <v>2.0299999999999998</v>
      </c>
      <c r="W47" s="230"/>
      <c r="X47" s="230" t="s">
        <v>209</v>
      </c>
      <c r="Y47" s="230" t="s">
        <v>210</v>
      </c>
      <c r="Z47" s="210"/>
      <c r="AA47" s="210"/>
      <c r="AB47" s="210"/>
      <c r="AC47" s="210"/>
      <c r="AD47" s="210"/>
      <c r="AE47" s="210"/>
      <c r="AF47" s="210"/>
      <c r="AG47" s="210" t="s">
        <v>211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ht="22.5" outlineLevel="1" x14ac:dyDescent="0.2">
      <c r="A48" s="249">
        <v>39</v>
      </c>
      <c r="B48" s="250" t="s">
        <v>1672</v>
      </c>
      <c r="C48" s="258" t="s">
        <v>1673</v>
      </c>
      <c r="D48" s="251" t="s">
        <v>293</v>
      </c>
      <c r="E48" s="252">
        <v>7</v>
      </c>
      <c r="F48" s="253"/>
      <c r="G48" s="254">
        <f>ROUND(E48*F48,2)</f>
        <v>0</v>
      </c>
      <c r="H48" s="231"/>
      <c r="I48" s="230">
        <f>ROUND(E48*H48,2)</f>
        <v>0</v>
      </c>
      <c r="J48" s="231"/>
      <c r="K48" s="230">
        <f>ROUND(E48*J48,2)</f>
        <v>0</v>
      </c>
      <c r="L48" s="230">
        <v>21</v>
      </c>
      <c r="M48" s="230">
        <f>G48*(1+L48/100)</f>
        <v>0</v>
      </c>
      <c r="N48" s="229">
        <v>0</v>
      </c>
      <c r="O48" s="229">
        <f>ROUND(E48*N48,2)</f>
        <v>0</v>
      </c>
      <c r="P48" s="229">
        <v>0</v>
      </c>
      <c r="Q48" s="229">
        <f>ROUND(E48*P48,2)</f>
        <v>0</v>
      </c>
      <c r="R48" s="230"/>
      <c r="S48" s="230" t="s">
        <v>511</v>
      </c>
      <c r="T48" s="230" t="s">
        <v>512</v>
      </c>
      <c r="U48" s="230">
        <v>0</v>
      </c>
      <c r="V48" s="230">
        <f>ROUND(E48*U48,2)</f>
        <v>0</v>
      </c>
      <c r="W48" s="230"/>
      <c r="X48" s="230" t="s">
        <v>209</v>
      </c>
      <c r="Y48" s="230" t="s">
        <v>210</v>
      </c>
      <c r="Z48" s="210"/>
      <c r="AA48" s="210"/>
      <c r="AB48" s="210"/>
      <c r="AC48" s="210"/>
      <c r="AD48" s="210"/>
      <c r="AE48" s="210"/>
      <c r="AF48" s="210"/>
      <c r="AG48" s="210" t="s">
        <v>211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9">
        <v>40</v>
      </c>
      <c r="B49" s="250" t="s">
        <v>1674</v>
      </c>
      <c r="C49" s="258" t="s">
        <v>1675</v>
      </c>
      <c r="D49" s="251" t="s">
        <v>293</v>
      </c>
      <c r="E49" s="252">
        <v>27</v>
      </c>
      <c r="F49" s="253"/>
      <c r="G49" s="254">
        <f>ROUND(E49*F49,2)</f>
        <v>0</v>
      </c>
      <c r="H49" s="231"/>
      <c r="I49" s="230">
        <f>ROUND(E49*H49,2)</f>
        <v>0</v>
      </c>
      <c r="J49" s="231"/>
      <c r="K49" s="230">
        <f>ROUND(E49*J49,2)</f>
        <v>0</v>
      </c>
      <c r="L49" s="230">
        <v>21</v>
      </c>
      <c r="M49" s="230">
        <f>G49*(1+L49/100)</f>
        <v>0</v>
      </c>
      <c r="N49" s="229">
        <v>0</v>
      </c>
      <c r="O49" s="229">
        <f>ROUND(E49*N49,2)</f>
        <v>0</v>
      </c>
      <c r="P49" s="229">
        <v>0</v>
      </c>
      <c r="Q49" s="229">
        <f>ROUND(E49*P49,2)</f>
        <v>0</v>
      </c>
      <c r="R49" s="230"/>
      <c r="S49" s="230" t="s">
        <v>207</v>
      </c>
      <c r="T49" s="230" t="s">
        <v>208</v>
      </c>
      <c r="U49" s="230">
        <v>0.35</v>
      </c>
      <c r="V49" s="230">
        <f>ROUND(E49*U49,2)</f>
        <v>9.4499999999999993</v>
      </c>
      <c r="W49" s="230"/>
      <c r="X49" s="230" t="s">
        <v>209</v>
      </c>
      <c r="Y49" s="230" t="s">
        <v>210</v>
      </c>
      <c r="Z49" s="210"/>
      <c r="AA49" s="210"/>
      <c r="AB49" s="210"/>
      <c r="AC49" s="210"/>
      <c r="AD49" s="210"/>
      <c r="AE49" s="210"/>
      <c r="AF49" s="210"/>
      <c r="AG49" s="210" t="s">
        <v>211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ht="22.5" outlineLevel="1" x14ac:dyDescent="0.2">
      <c r="A50" s="249">
        <v>41</v>
      </c>
      <c r="B50" s="250" t="s">
        <v>1676</v>
      </c>
      <c r="C50" s="258" t="s">
        <v>1677</v>
      </c>
      <c r="D50" s="251" t="s">
        <v>293</v>
      </c>
      <c r="E50" s="252">
        <v>7</v>
      </c>
      <c r="F50" s="253"/>
      <c r="G50" s="254">
        <f>ROUND(E50*F50,2)</f>
        <v>0</v>
      </c>
      <c r="H50" s="231"/>
      <c r="I50" s="230">
        <f>ROUND(E50*H50,2)</f>
        <v>0</v>
      </c>
      <c r="J50" s="231"/>
      <c r="K50" s="230">
        <f>ROUND(E50*J50,2)</f>
        <v>0</v>
      </c>
      <c r="L50" s="230">
        <v>21</v>
      </c>
      <c r="M50" s="230">
        <f>G50*(1+L50/100)</f>
        <v>0</v>
      </c>
      <c r="N50" s="229">
        <v>0</v>
      </c>
      <c r="O50" s="229">
        <f>ROUND(E50*N50,2)</f>
        <v>0</v>
      </c>
      <c r="P50" s="229">
        <v>0</v>
      </c>
      <c r="Q50" s="229">
        <f>ROUND(E50*P50,2)</f>
        <v>0</v>
      </c>
      <c r="R50" s="230"/>
      <c r="S50" s="230" t="s">
        <v>511</v>
      </c>
      <c r="T50" s="230" t="s">
        <v>512</v>
      </c>
      <c r="U50" s="230">
        <v>0</v>
      </c>
      <c r="V50" s="230">
        <f>ROUND(E50*U50,2)</f>
        <v>0</v>
      </c>
      <c r="W50" s="230"/>
      <c r="X50" s="230" t="s">
        <v>209</v>
      </c>
      <c r="Y50" s="230" t="s">
        <v>210</v>
      </c>
      <c r="Z50" s="210"/>
      <c r="AA50" s="210"/>
      <c r="AB50" s="210"/>
      <c r="AC50" s="210"/>
      <c r="AD50" s="210"/>
      <c r="AE50" s="210"/>
      <c r="AF50" s="210"/>
      <c r="AG50" s="210" t="s">
        <v>211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22.5" outlineLevel="1" x14ac:dyDescent="0.2">
      <c r="A51" s="249">
        <v>42</v>
      </c>
      <c r="B51" s="250" t="s">
        <v>1678</v>
      </c>
      <c r="C51" s="258" t="s">
        <v>1679</v>
      </c>
      <c r="D51" s="251" t="s">
        <v>293</v>
      </c>
      <c r="E51" s="252">
        <v>10</v>
      </c>
      <c r="F51" s="253"/>
      <c r="G51" s="254">
        <f>ROUND(E51*F51,2)</f>
        <v>0</v>
      </c>
      <c r="H51" s="231"/>
      <c r="I51" s="230">
        <f>ROUND(E51*H51,2)</f>
        <v>0</v>
      </c>
      <c r="J51" s="231"/>
      <c r="K51" s="230">
        <f>ROUND(E51*J51,2)</f>
        <v>0</v>
      </c>
      <c r="L51" s="230">
        <v>21</v>
      </c>
      <c r="M51" s="230">
        <f>G51*(1+L51/100)</f>
        <v>0</v>
      </c>
      <c r="N51" s="229">
        <v>0</v>
      </c>
      <c r="O51" s="229">
        <f>ROUND(E51*N51,2)</f>
        <v>0</v>
      </c>
      <c r="P51" s="229">
        <v>0</v>
      </c>
      <c r="Q51" s="229">
        <f>ROUND(E51*P51,2)</f>
        <v>0</v>
      </c>
      <c r="R51" s="230"/>
      <c r="S51" s="230" t="s">
        <v>511</v>
      </c>
      <c r="T51" s="230" t="s">
        <v>512</v>
      </c>
      <c r="U51" s="230">
        <v>0</v>
      </c>
      <c r="V51" s="230">
        <f>ROUND(E51*U51,2)</f>
        <v>0</v>
      </c>
      <c r="W51" s="230"/>
      <c r="X51" s="230" t="s">
        <v>209</v>
      </c>
      <c r="Y51" s="230" t="s">
        <v>210</v>
      </c>
      <c r="Z51" s="210"/>
      <c r="AA51" s="210"/>
      <c r="AB51" s="210"/>
      <c r="AC51" s="210"/>
      <c r="AD51" s="210"/>
      <c r="AE51" s="210"/>
      <c r="AF51" s="210"/>
      <c r="AG51" s="210" t="s">
        <v>211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ht="22.5" outlineLevel="1" x14ac:dyDescent="0.2">
      <c r="A52" s="249">
        <v>43</v>
      </c>
      <c r="B52" s="250" t="s">
        <v>1680</v>
      </c>
      <c r="C52" s="258" t="s">
        <v>1681</v>
      </c>
      <c r="D52" s="251" t="s">
        <v>293</v>
      </c>
      <c r="E52" s="252">
        <v>10</v>
      </c>
      <c r="F52" s="253"/>
      <c r="G52" s="254">
        <f>ROUND(E52*F52,2)</f>
        <v>0</v>
      </c>
      <c r="H52" s="231"/>
      <c r="I52" s="230">
        <f>ROUND(E52*H52,2)</f>
        <v>0</v>
      </c>
      <c r="J52" s="231"/>
      <c r="K52" s="230">
        <f>ROUND(E52*J52,2)</f>
        <v>0</v>
      </c>
      <c r="L52" s="230">
        <v>21</v>
      </c>
      <c r="M52" s="230">
        <f>G52*(1+L52/100)</f>
        <v>0</v>
      </c>
      <c r="N52" s="229">
        <v>0</v>
      </c>
      <c r="O52" s="229">
        <f>ROUND(E52*N52,2)</f>
        <v>0</v>
      </c>
      <c r="P52" s="229">
        <v>0</v>
      </c>
      <c r="Q52" s="229">
        <f>ROUND(E52*P52,2)</f>
        <v>0</v>
      </c>
      <c r="R52" s="230"/>
      <c r="S52" s="230" t="s">
        <v>511</v>
      </c>
      <c r="T52" s="230" t="s">
        <v>512</v>
      </c>
      <c r="U52" s="230">
        <v>0</v>
      </c>
      <c r="V52" s="230">
        <f>ROUND(E52*U52,2)</f>
        <v>0</v>
      </c>
      <c r="W52" s="230"/>
      <c r="X52" s="230" t="s">
        <v>209</v>
      </c>
      <c r="Y52" s="230" t="s">
        <v>210</v>
      </c>
      <c r="Z52" s="210"/>
      <c r="AA52" s="210"/>
      <c r="AB52" s="210"/>
      <c r="AC52" s="210"/>
      <c r="AD52" s="210"/>
      <c r="AE52" s="210"/>
      <c r="AF52" s="210"/>
      <c r="AG52" s="210" t="s">
        <v>211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9">
        <v>44</v>
      </c>
      <c r="B53" s="250" t="s">
        <v>1682</v>
      </c>
      <c r="C53" s="258" t="s">
        <v>1683</v>
      </c>
      <c r="D53" s="251" t="s">
        <v>230</v>
      </c>
      <c r="E53" s="252">
        <v>294</v>
      </c>
      <c r="F53" s="253"/>
      <c r="G53" s="254">
        <f>ROUND(E53*F53,2)</f>
        <v>0</v>
      </c>
      <c r="H53" s="231"/>
      <c r="I53" s="230">
        <f>ROUND(E53*H53,2)</f>
        <v>0</v>
      </c>
      <c r="J53" s="231"/>
      <c r="K53" s="230">
        <f>ROUND(E53*J53,2)</f>
        <v>0</v>
      </c>
      <c r="L53" s="230">
        <v>21</v>
      </c>
      <c r="M53" s="230">
        <f>G53*(1+L53/100)</f>
        <v>0</v>
      </c>
      <c r="N53" s="229">
        <v>0</v>
      </c>
      <c r="O53" s="229">
        <f>ROUND(E53*N53,2)</f>
        <v>0</v>
      </c>
      <c r="P53" s="229">
        <v>0</v>
      </c>
      <c r="Q53" s="229">
        <f>ROUND(E53*P53,2)</f>
        <v>0</v>
      </c>
      <c r="R53" s="230"/>
      <c r="S53" s="230" t="s">
        <v>207</v>
      </c>
      <c r="T53" s="230" t="s">
        <v>208</v>
      </c>
      <c r="U53" s="230">
        <v>0.87</v>
      </c>
      <c r="V53" s="230">
        <f>ROUND(E53*U53,2)</f>
        <v>255.78</v>
      </c>
      <c r="W53" s="230"/>
      <c r="X53" s="230" t="s">
        <v>209</v>
      </c>
      <c r="Y53" s="230" t="s">
        <v>210</v>
      </c>
      <c r="Z53" s="210"/>
      <c r="AA53" s="210"/>
      <c r="AB53" s="210"/>
      <c r="AC53" s="210"/>
      <c r="AD53" s="210"/>
      <c r="AE53" s="210"/>
      <c r="AF53" s="210"/>
      <c r="AG53" s="210" t="s">
        <v>211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9">
        <v>45</v>
      </c>
      <c r="B54" s="250" t="s">
        <v>1684</v>
      </c>
      <c r="C54" s="258" t="s">
        <v>1685</v>
      </c>
      <c r="D54" s="251" t="s">
        <v>230</v>
      </c>
      <c r="E54" s="252">
        <v>294</v>
      </c>
      <c r="F54" s="253"/>
      <c r="G54" s="254">
        <f>ROUND(E54*F54,2)</f>
        <v>0</v>
      </c>
      <c r="H54" s="231"/>
      <c r="I54" s="230">
        <f>ROUND(E54*H54,2)</f>
        <v>0</v>
      </c>
      <c r="J54" s="231"/>
      <c r="K54" s="230">
        <f>ROUND(E54*J54,2)</f>
        <v>0</v>
      </c>
      <c r="L54" s="230">
        <v>21</v>
      </c>
      <c r="M54" s="230">
        <f>G54*(1+L54/100)</f>
        <v>0</v>
      </c>
      <c r="N54" s="229">
        <v>3.8400000000000001E-3</v>
      </c>
      <c r="O54" s="229">
        <f>ROUND(E54*N54,2)</f>
        <v>1.1299999999999999</v>
      </c>
      <c r="P54" s="229">
        <v>0</v>
      </c>
      <c r="Q54" s="229">
        <f>ROUND(E54*P54,2)</f>
        <v>0</v>
      </c>
      <c r="R54" s="230" t="s">
        <v>415</v>
      </c>
      <c r="S54" s="230" t="s">
        <v>208</v>
      </c>
      <c r="T54" s="230" t="s">
        <v>208</v>
      </c>
      <c r="U54" s="230">
        <v>0</v>
      </c>
      <c r="V54" s="230">
        <f>ROUND(E54*U54,2)</f>
        <v>0</v>
      </c>
      <c r="W54" s="230"/>
      <c r="X54" s="230" t="s">
        <v>416</v>
      </c>
      <c r="Y54" s="230" t="s">
        <v>210</v>
      </c>
      <c r="Z54" s="210"/>
      <c r="AA54" s="210"/>
      <c r="AB54" s="210"/>
      <c r="AC54" s="210"/>
      <c r="AD54" s="210"/>
      <c r="AE54" s="210"/>
      <c r="AF54" s="210"/>
      <c r="AG54" s="210" t="s">
        <v>417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49">
        <v>46</v>
      </c>
      <c r="B55" s="250" t="s">
        <v>1686</v>
      </c>
      <c r="C55" s="258" t="s">
        <v>1687</v>
      </c>
      <c r="D55" s="251" t="s">
        <v>293</v>
      </c>
      <c r="E55" s="252">
        <v>26</v>
      </c>
      <c r="F55" s="253"/>
      <c r="G55" s="254">
        <f>ROUND(E55*F55,2)</f>
        <v>0</v>
      </c>
      <c r="H55" s="231"/>
      <c r="I55" s="230">
        <f>ROUND(E55*H55,2)</f>
        <v>0</v>
      </c>
      <c r="J55" s="231"/>
      <c r="K55" s="230">
        <f>ROUND(E55*J55,2)</f>
        <v>0</v>
      </c>
      <c r="L55" s="230">
        <v>21</v>
      </c>
      <c r="M55" s="230">
        <f>G55*(1+L55/100)</f>
        <v>0</v>
      </c>
      <c r="N55" s="229">
        <v>0</v>
      </c>
      <c r="O55" s="229">
        <f>ROUND(E55*N55,2)</f>
        <v>0</v>
      </c>
      <c r="P55" s="229">
        <v>0</v>
      </c>
      <c r="Q55" s="229">
        <f>ROUND(E55*P55,2)</f>
        <v>0</v>
      </c>
      <c r="R55" s="230"/>
      <c r="S55" s="230" t="s">
        <v>207</v>
      </c>
      <c r="T55" s="230" t="s">
        <v>208</v>
      </c>
      <c r="U55" s="230">
        <v>0.33</v>
      </c>
      <c r="V55" s="230">
        <f>ROUND(E55*U55,2)</f>
        <v>8.58</v>
      </c>
      <c r="W55" s="230"/>
      <c r="X55" s="230" t="s">
        <v>209</v>
      </c>
      <c r="Y55" s="230" t="s">
        <v>210</v>
      </c>
      <c r="Z55" s="210"/>
      <c r="AA55" s="210"/>
      <c r="AB55" s="210"/>
      <c r="AC55" s="210"/>
      <c r="AD55" s="210"/>
      <c r="AE55" s="210"/>
      <c r="AF55" s="210"/>
      <c r="AG55" s="210" t="s">
        <v>211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49">
        <v>47</v>
      </c>
      <c r="B56" s="250" t="s">
        <v>1688</v>
      </c>
      <c r="C56" s="258" t="s">
        <v>1689</v>
      </c>
      <c r="D56" s="251" t="s">
        <v>293</v>
      </c>
      <c r="E56" s="252">
        <v>26</v>
      </c>
      <c r="F56" s="253"/>
      <c r="G56" s="254">
        <f>ROUND(E56*F56,2)</f>
        <v>0</v>
      </c>
      <c r="H56" s="231"/>
      <c r="I56" s="230">
        <f>ROUND(E56*H56,2)</f>
        <v>0</v>
      </c>
      <c r="J56" s="231"/>
      <c r="K56" s="230">
        <f>ROUND(E56*J56,2)</f>
        <v>0</v>
      </c>
      <c r="L56" s="230">
        <v>21</v>
      </c>
      <c r="M56" s="230">
        <f>G56*(1+L56/100)</f>
        <v>0</v>
      </c>
      <c r="N56" s="229">
        <v>1.6100000000000001E-3</v>
      </c>
      <c r="O56" s="229">
        <f>ROUND(E56*N56,2)</f>
        <v>0.04</v>
      </c>
      <c r="P56" s="229">
        <v>0</v>
      </c>
      <c r="Q56" s="229">
        <f>ROUND(E56*P56,2)</f>
        <v>0</v>
      </c>
      <c r="R56" s="230" t="s">
        <v>415</v>
      </c>
      <c r="S56" s="230" t="s">
        <v>208</v>
      </c>
      <c r="T56" s="230" t="s">
        <v>208</v>
      </c>
      <c r="U56" s="230">
        <v>0</v>
      </c>
      <c r="V56" s="230">
        <f>ROUND(E56*U56,2)</f>
        <v>0</v>
      </c>
      <c r="W56" s="230"/>
      <c r="X56" s="230" t="s">
        <v>416</v>
      </c>
      <c r="Y56" s="230" t="s">
        <v>210</v>
      </c>
      <c r="Z56" s="210"/>
      <c r="AA56" s="210"/>
      <c r="AB56" s="210"/>
      <c r="AC56" s="210"/>
      <c r="AD56" s="210"/>
      <c r="AE56" s="210"/>
      <c r="AF56" s="210"/>
      <c r="AG56" s="210" t="s">
        <v>417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49">
        <v>48</v>
      </c>
      <c r="B57" s="250" t="s">
        <v>1690</v>
      </c>
      <c r="C57" s="258" t="s">
        <v>1691</v>
      </c>
      <c r="D57" s="251" t="s">
        <v>293</v>
      </c>
      <c r="E57" s="252">
        <v>124</v>
      </c>
      <c r="F57" s="253"/>
      <c r="G57" s="254">
        <f>ROUND(E57*F57,2)</f>
        <v>0</v>
      </c>
      <c r="H57" s="231"/>
      <c r="I57" s="230">
        <f>ROUND(E57*H57,2)</f>
        <v>0</v>
      </c>
      <c r="J57" s="231"/>
      <c r="K57" s="230">
        <f>ROUND(E57*J57,2)</f>
        <v>0</v>
      </c>
      <c r="L57" s="230">
        <v>21</v>
      </c>
      <c r="M57" s="230">
        <f>G57*(1+L57/100)</f>
        <v>0</v>
      </c>
      <c r="N57" s="229">
        <v>0</v>
      </c>
      <c r="O57" s="229">
        <f>ROUND(E57*N57,2)</f>
        <v>0</v>
      </c>
      <c r="P57" s="229">
        <v>0</v>
      </c>
      <c r="Q57" s="229">
        <f>ROUND(E57*P57,2)</f>
        <v>0</v>
      </c>
      <c r="R57" s="230"/>
      <c r="S57" s="230" t="s">
        <v>207</v>
      </c>
      <c r="T57" s="230" t="s">
        <v>208</v>
      </c>
      <c r="U57" s="230">
        <v>0.37</v>
      </c>
      <c r="V57" s="230">
        <f>ROUND(E57*U57,2)</f>
        <v>45.88</v>
      </c>
      <c r="W57" s="230"/>
      <c r="X57" s="230" t="s">
        <v>209</v>
      </c>
      <c r="Y57" s="230" t="s">
        <v>210</v>
      </c>
      <c r="Z57" s="210"/>
      <c r="AA57" s="210"/>
      <c r="AB57" s="210"/>
      <c r="AC57" s="210"/>
      <c r="AD57" s="210"/>
      <c r="AE57" s="210"/>
      <c r="AF57" s="210"/>
      <c r="AG57" s="210" t="s">
        <v>211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49">
        <v>49</v>
      </c>
      <c r="B58" s="250" t="s">
        <v>1692</v>
      </c>
      <c r="C58" s="258" t="s">
        <v>1693</v>
      </c>
      <c r="D58" s="251" t="s">
        <v>293</v>
      </c>
      <c r="E58" s="252">
        <v>20</v>
      </c>
      <c r="F58" s="253"/>
      <c r="G58" s="254">
        <f>ROUND(E58*F58,2)</f>
        <v>0</v>
      </c>
      <c r="H58" s="231"/>
      <c r="I58" s="230">
        <f>ROUND(E58*H58,2)</f>
        <v>0</v>
      </c>
      <c r="J58" s="231"/>
      <c r="K58" s="230">
        <f>ROUND(E58*J58,2)</f>
        <v>0</v>
      </c>
      <c r="L58" s="230">
        <v>21</v>
      </c>
      <c r="M58" s="230">
        <f>G58*(1+L58/100)</f>
        <v>0</v>
      </c>
      <c r="N58" s="229">
        <v>2.65E-3</v>
      </c>
      <c r="O58" s="229">
        <f>ROUND(E58*N58,2)</f>
        <v>0.05</v>
      </c>
      <c r="P58" s="229">
        <v>0</v>
      </c>
      <c r="Q58" s="229">
        <f>ROUND(E58*P58,2)</f>
        <v>0</v>
      </c>
      <c r="R58" s="230" t="s">
        <v>415</v>
      </c>
      <c r="S58" s="230" t="s">
        <v>208</v>
      </c>
      <c r="T58" s="230" t="s">
        <v>208</v>
      </c>
      <c r="U58" s="230">
        <v>0</v>
      </c>
      <c r="V58" s="230">
        <f>ROUND(E58*U58,2)</f>
        <v>0</v>
      </c>
      <c r="W58" s="230"/>
      <c r="X58" s="230" t="s">
        <v>416</v>
      </c>
      <c r="Y58" s="230" t="s">
        <v>210</v>
      </c>
      <c r="Z58" s="210"/>
      <c r="AA58" s="210"/>
      <c r="AB58" s="210"/>
      <c r="AC58" s="210"/>
      <c r="AD58" s="210"/>
      <c r="AE58" s="210"/>
      <c r="AF58" s="210"/>
      <c r="AG58" s="210" t="s">
        <v>417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49">
        <v>50</v>
      </c>
      <c r="B59" s="250" t="s">
        <v>1694</v>
      </c>
      <c r="C59" s="258" t="s">
        <v>1695</v>
      </c>
      <c r="D59" s="251" t="s">
        <v>293</v>
      </c>
      <c r="E59" s="252">
        <v>104</v>
      </c>
      <c r="F59" s="253"/>
      <c r="G59" s="254">
        <f>ROUND(E59*F59,2)</f>
        <v>0</v>
      </c>
      <c r="H59" s="231"/>
      <c r="I59" s="230">
        <f>ROUND(E59*H59,2)</f>
        <v>0</v>
      </c>
      <c r="J59" s="231"/>
      <c r="K59" s="230">
        <f>ROUND(E59*J59,2)</f>
        <v>0</v>
      </c>
      <c r="L59" s="230">
        <v>21</v>
      </c>
      <c r="M59" s="230">
        <f>G59*(1+L59/100)</f>
        <v>0</v>
      </c>
      <c r="N59" s="229">
        <v>3.3600000000000001E-3</v>
      </c>
      <c r="O59" s="229">
        <f>ROUND(E59*N59,2)</f>
        <v>0.35</v>
      </c>
      <c r="P59" s="229">
        <v>0</v>
      </c>
      <c r="Q59" s="229">
        <f>ROUND(E59*P59,2)</f>
        <v>0</v>
      </c>
      <c r="R59" s="230" t="s">
        <v>415</v>
      </c>
      <c r="S59" s="230" t="s">
        <v>208</v>
      </c>
      <c r="T59" s="230" t="s">
        <v>208</v>
      </c>
      <c r="U59" s="230">
        <v>0</v>
      </c>
      <c r="V59" s="230">
        <f>ROUND(E59*U59,2)</f>
        <v>0</v>
      </c>
      <c r="W59" s="230"/>
      <c r="X59" s="230" t="s">
        <v>416</v>
      </c>
      <c r="Y59" s="230" t="s">
        <v>210</v>
      </c>
      <c r="Z59" s="210"/>
      <c r="AA59" s="210"/>
      <c r="AB59" s="210"/>
      <c r="AC59" s="210"/>
      <c r="AD59" s="210"/>
      <c r="AE59" s="210"/>
      <c r="AF59" s="210"/>
      <c r="AG59" s="210" t="s">
        <v>417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49">
        <v>51</v>
      </c>
      <c r="B60" s="250" t="s">
        <v>1696</v>
      </c>
      <c r="C60" s="258" t="s">
        <v>1697</v>
      </c>
      <c r="D60" s="251" t="s">
        <v>293</v>
      </c>
      <c r="E60" s="252">
        <v>9</v>
      </c>
      <c r="F60" s="253"/>
      <c r="G60" s="254">
        <f>ROUND(E60*F60,2)</f>
        <v>0</v>
      </c>
      <c r="H60" s="231"/>
      <c r="I60" s="230">
        <f>ROUND(E60*H60,2)</f>
        <v>0</v>
      </c>
      <c r="J60" s="231"/>
      <c r="K60" s="230">
        <f>ROUND(E60*J60,2)</f>
        <v>0</v>
      </c>
      <c r="L60" s="230">
        <v>21</v>
      </c>
      <c r="M60" s="230">
        <f>G60*(1+L60/100)</f>
        <v>0</v>
      </c>
      <c r="N60" s="229">
        <v>0</v>
      </c>
      <c r="O60" s="229">
        <f>ROUND(E60*N60,2)</f>
        <v>0</v>
      </c>
      <c r="P60" s="229">
        <v>0</v>
      </c>
      <c r="Q60" s="229">
        <f>ROUND(E60*P60,2)</f>
        <v>0</v>
      </c>
      <c r="R60" s="230"/>
      <c r="S60" s="230" t="s">
        <v>207</v>
      </c>
      <c r="T60" s="230" t="s">
        <v>208</v>
      </c>
      <c r="U60" s="230">
        <v>1.23</v>
      </c>
      <c r="V60" s="230">
        <f>ROUND(E60*U60,2)</f>
        <v>11.07</v>
      </c>
      <c r="W60" s="230"/>
      <c r="X60" s="230" t="s">
        <v>209</v>
      </c>
      <c r="Y60" s="230" t="s">
        <v>210</v>
      </c>
      <c r="Z60" s="210"/>
      <c r="AA60" s="210"/>
      <c r="AB60" s="210"/>
      <c r="AC60" s="210"/>
      <c r="AD60" s="210"/>
      <c r="AE60" s="210"/>
      <c r="AF60" s="210"/>
      <c r="AG60" s="210" t="s">
        <v>211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49">
        <v>52</v>
      </c>
      <c r="B61" s="250" t="s">
        <v>1698</v>
      </c>
      <c r="C61" s="258" t="s">
        <v>1699</v>
      </c>
      <c r="D61" s="251" t="s">
        <v>293</v>
      </c>
      <c r="E61" s="252">
        <v>9</v>
      </c>
      <c r="F61" s="253"/>
      <c r="G61" s="254">
        <f>ROUND(E61*F61,2)</f>
        <v>0</v>
      </c>
      <c r="H61" s="231"/>
      <c r="I61" s="230">
        <f>ROUND(E61*H61,2)</f>
        <v>0</v>
      </c>
      <c r="J61" s="231"/>
      <c r="K61" s="230">
        <f>ROUND(E61*J61,2)</f>
        <v>0</v>
      </c>
      <c r="L61" s="230">
        <v>21</v>
      </c>
      <c r="M61" s="230">
        <f>G61*(1+L61/100)</f>
        <v>0</v>
      </c>
      <c r="N61" s="229">
        <v>1.6500000000000001E-2</v>
      </c>
      <c r="O61" s="229">
        <f>ROUND(E61*N61,2)</f>
        <v>0.15</v>
      </c>
      <c r="P61" s="229">
        <v>0</v>
      </c>
      <c r="Q61" s="229">
        <f>ROUND(E61*P61,2)</f>
        <v>0</v>
      </c>
      <c r="R61" s="230" t="s">
        <v>415</v>
      </c>
      <c r="S61" s="230" t="s">
        <v>208</v>
      </c>
      <c r="T61" s="230" t="s">
        <v>208</v>
      </c>
      <c r="U61" s="230">
        <v>0</v>
      </c>
      <c r="V61" s="230">
        <f>ROUND(E61*U61,2)</f>
        <v>0</v>
      </c>
      <c r="W61" s="230"/>
      <c r="X61" s="230" t="s">
        <v>416</v>
      </c>
      <c r="Y61" s="230" t="s">
        <v>210</v>
      </c>
      <c r="Z61" s="210"/>
      <c r="AA61" s="210"/>
      <c r="AB61" s="210"/>
      <c r="AC61" s="210"/>
      <c r="AD61" s="210"/>
      <c r="AE61" s="210"/>
      <c r="AF61" s="210"/>
      <c r="AG61" s="210" t="s">
        <v>417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49">
        <v>53</v>
      </c>
      <c r="B62" s="250" t="s">
        <v>1700</v>
      </c>
      <c r="C62" s="258" t="s">
        <v>1701</v>
      </c>
      <c r="D62" s="251" t="s">
        <v>260</v>
      </c>
      <c r="E62" s="252">
        <v>2</v>
      </c>
      <c r="F62" s="253"/>
      <c r="G62" s="254">
        <f>ROUND(E62*F62,2)</f>
        <v>0</v>
      </c>
      <c r="H62" s="231"/>
      <c r="I62" s="230">
        <f>ROUND(E62*H62,2)</f>
        <v>0</v>
      </c>
      <c r="J62" s="231"/>
      <c r="K62" s="230">
        <f>ROUND(E62*J62,2)</f>
        <v>0</v>
      </c>
      <c r="L62" s="230">
        <v>21</v>
      </c>
      <c r="M62" s="230">
        <f>G62*(1+L62/100)</f>
        <v>0</v>
      </c>
      <c r="N62" s="229">
        <v>0</v>
      </c>
      <c r="O62" s="229">
        <f>ROUND(E62*N62,2)</f>
        <v>0</v>
      </c>
      <c r="P62" s="229">
        <v>0</v>
      </c>
      <c r="Q62" s="229">
        <f>ROUND(E62*P62,2)</f>
        <v>0</v>
      </c>
      <c r="R62" s="230"/>
      <c r="S62" s="230" t="s">
        <v>207</v>
      </c>
      <c r="T62" s="230" t="s">
        <v>208</v>
      </c>
      <c r="U62" s="230">
        <v>1.7</v>
      </c>
      <c r="V62" s="230">
        <f>ROUND(E62*U62,2)</f>
        <v>3.4</v>
      </c>
      <c r="W62" s="230"/>
      <c r="X62" s="230" t="s">
        <v>209</v>
      </c>
      <c r="Y62" s="230" t="s">
        <v>210</v>
      </c>
      <c r="Z62" s="210"/>
      <c r="AA62" s="210"/>
      <c r="AB62" s="210"/>
      <c r="AC62" s="210"/>
      <c r="AD62" s="210"/>
      <c r="AE62" s="210"/>
      <c r="AF62" s="210"/>
      <c r="AG62" s="210" t="s">
        <v>211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49">
        <v>54</v>
      </c>
      <c r="B63" s="250" t="s">
        <v>1702</v>
      </c>
      <c r="C63" s="258" t="s">
        <v>1703</v>
      </c>
      <c r="D63" s="251" t="s">
        <v>260</v>
      </c>
      <c r="E63" s="252">
        <v>2</v>
      </c>
      <c r="F63" s="253"/>
      <c r="G63" s="254">
        <f>ROUND(E63*F63,2)</f>
        <v>0</v>
      </c>
      <c r="H63" s="231"/>
      <c r="I63" s="230">
        <f>ROUND(E63*H63,2)</f>
        <v>0</v>
      </c>
      <c r="J63" s="231"/>
      <c r="K63" s="230">
        <f>ROUND(E63*J63,2)</f>
        <v>0</v>
      </c>
      <c r="L63" s="230">
        <v>21</v>
      </c>
      <c r="M63" s="230">
        <f>G63*(1+L63/100)</f>
        <v>0</v>
      </c>
      <c r="N63" s="229">
        <v>0</v>
      </c>
      <c r="O63" s="229">
        <f>ROUND(E63*N63,2)</f>
        <v>0</v>
      </c>
      <c r="P63" s="229">
        <v>0</v>
      </c>
      <c r="Q63" s="229">
        <f>ROUND(E63*P63,2)</f>
        <v>0</v>
      </c>
      <c r="R63" s="230"/>
      <c r="S63" s="230" t="s">
        <v>511</v>
      </c>
      <c r="T63" s="230" t="s">
        <v>512</v>
      </c>
      <c r="U63" s="230">
        <v>1.7</v>
      </c>
      <c r="V63" s="230">
        <f>ROUND(E63*U63,2)</f>
        <v>3.4</v>
      </c>
      <c r="W63" s="230"/>
      <c r="X63" s="230" t="s">
        <v>209</v>
      </c>
      <c r="Y63" s="230" t="s">
        <v>210</v>
      </c>
      <c r="Z63" s="210"/>
      <c r="AA63" s="210"/>
      <c r="AB63" s="210"/>
      <c r="AC63" s="210"/>
      <c r="AD63" s="210"/>
      <c r="AE63" s="210"/>
      <c r="AF63" s="210"/>
      <c r="AG63" s="210" t="s">
        <v>211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49">
        <v>55</v>
      </c>
      <c r="B64" s="250" t="s">
        <v>1704</v>
      </c>
      <c r="C64" s="258" t="s">
        <v>1705</v>
      </c>
      <c r="D64" s="251" t="s">
        <v>260</v>
      </c>
      <c r="E64" s="252">
        <v>4</v>
      </c>
      <c r="F64" s="253"/>
      <c r="G64" s="254">
        <f>ROUND(E64*F64,2)</f>
        <v>0</v>
      </c>
      <c r="H64" s="231"/>
      <c r="I64" s="230">
        <f>ROUND(E64*H64,2)</f>
        <v>0</v>
      </c>
      <c r="J64" s="231"/>
      <c r="K64" s="230">
        <f>ROUND(E64*J64,2)</f>
        <v>0</v>
      </c>
      <c r="L64" s="230">
        <v>21</v>
      </c>
      <c r="M64" s="230">
        <f>G64*(1+L64/100)</f>
        <v>0</v>
      </c>
      <c r="N64" s="229">
        <v>0</v>
      </c>
      <c r="O64" s="229">
        <f>ROUND(E64*N64,2)</f>
        <v>0</v>
      </c>
      <c r="P64" s="229">
        <v>0</v>
      </c>
      <c r="Q64" s="229">
        <f>ROUND(E64*P64,2)</f>
        <v>0</v>
      </c>
      <c r="R64" s="230"/>
      <c r="S64" s="230" t="s">
        <v>207</v>
      </c>
      <c r="T64" s="230" t="s">
        <v>208</v>
      </c>
      <c r="U64" s="230">
        <v>0.83</v>
      </c>
      <c r="V64" s="230">
        <f>ROUND(E64*U64,2)</f>
        <v>3.32</v>
      </c>
      <c r="W64" s="230"/>
      <c r="X64" s="230" t="s">
        <v>209</v>
      </c>
      <c r="Y64" s="230" t="s">
        <v>210</v>
      </c>
      <c r="Z64" s="210"/>
      <c r="AA64" s="210"/>
      <c r="AB64" s="210"/>
      <c r="AC64" s="210"/>
      <c r="AD64" s="210"/>
      <c r="AE64" s="210"/>
      <c r="AF64" s="210"/>
      <c r="AG64" s="210" t="s">
        <v>211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49">
        <v>56</v>
      </c>
      <c r="B65" s="250" t="s">
        <v>1706</v>
      </c>
      <c r="C65" s="258" t="s">
        <v>1707</v>
      </c>
      <c r="D65" s="251" t="s">
        <v>260</v>
      </c>
      <c r="E65" s="252">
        <v>4</v>
      </c>
      <c r="F65" s="253"/>
      <c r="G65" s="254">
        <f>ROUND(E65*F65,2)</f>
        <v>0</v>
      </c>
      <c r="H65" s="231"/>
      <c r="I65" s="230">
        <f>ROUND(E65*H65,2)</f>
        <v>0</v>
      </c>
      <c r="J65" s="231"/>
      <c r="K65" s="230">
        <f>ROUND(E65*J65,2)</f>
        <v>0</v>
      </c>
      <c r="L65" s="230">
        <v>21</v>
      </c>
      <c r="M65" s="230">
        <f>G65*(1+L65/100)</f>
        <v>0</v>
      </c>
      <c r="N65" s="229">
        <v>0</v>
      </c>
      <c r="O65" s="229">
        <f>ROUND(E65*N65,2)</f>
        <v>0</v>
      </c>
      <c r="P65" s="229">
        <v>0</v>
      </c>
      <c r="Q65" s="229">
        <f>ROUND(E65*P65,2)</f>
        <v>0</v>
      </c>
      <c r="R65" s="230"/>
      <c r="S65" s="230" t="s">
        <v>511</v>
      </c>
      <c r="T65" s="230" t="s">
        <v>512</v>
      </c>
      <c r="U65" s="230">
        <v>0.83</v>
      </c>
      <c r="V65" s="230">
        <f>ROUND(E65*U65,2)</f>
        <v>3.32</v>
      </c>
      <c r="W65" s="230"/>
      <c r="X65" s="230" t="s">
        <v>209</v>
      </c>
      <c r="Y65" s="230" t="s">
        <v>210</v>
      </c>
      <c r="Z65" s="210"/>
      <c r="AA65" s="210"/>
      <c r="AB65" s="210"/>
      <c r="AC65" s="210"/>
      <c r="AD65" s="210"/>
      <c r="AE65" s="210"/>
      <c r="AF65" s="210"/>
      <c r="AG65" s="210" t="s">
        <v>211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49">
        <v>57</v>
      </c>
      <c r="B66" s="250" t="s">
        <v>1608</v>
      </c>
      <c r="C66" s="258" t="s">
        <v>1609</v>
      </c>
      <c r="D66" s="251" t="s">
        <v>260</v>
      </c>
      <c r="E66" s="252">
        <v>2</v>
      </c>
      <c r="F66" s="253"/>
      <c r="G66" s="254">
        <f>ROUND(E66*F66,2)</f>
        <v>0</v>
      </c>
      <c r="H66" s="231"/>
      <c r="I66" s="230">
        <f>ROUND(E66*H66,2)</f>
        <v>0</v>
      </c>
      <c r="J66" s="231"/>
      <c r="K66" s="230">
        <f>ROUND(E66*J66,2)</f>
        <v>0</v>
      </c>
      <c r="L66" s="230">
        <v>21</v>
      </c>
      <c r="M66" s="230">
        <f>G66*(1+L66/100)</f>
        <v>0</v>
      </c>
      <c r="N66" s="229">
        <v>0</v>
      </c>
      <c r="O66" s="229">
        <f>ROUND(E66*N66,2)</f>
        <v>0</v>
      </c>
      <c r="P66" s="229">
        <v>0</v>
      </c>
      <c r="Q66" s="229">
        <f>ROUND(E66*P66,2)</f>
        <v>0</v>
      </c>
      <c r="R66" s="230"/>
      <c r="S66" s="230" t="s">
        <v>207</v>
      </c>
      <c r="T66" s="230" t="s">
        <v>208</v>
      </c>
      <c r="U66" s="230">
        <v>0.77</v>
      </c>
      <c r="V66" s="230">
        <f>ROUND(E66*U66,2)</f>
        <v>1.54</v>
      </c>
      <c r="W66" s="230"/>
      <c r="X66" s="230" t="s">
        <v>209</v>
      </c>
      <c r="Y66" s="230" t="s">
        <v>210</v>
      </c>
      <c r="Z66" s="210"/>
      <c r="AA66" s="210"/>
      <c r="AB66" s="210"/>
      <c r="AC66" s="210"/>
      <c r="AD66" s="210"/>
      <c r="AE66" s="210"/>
      <c r="AF66" s="210"/>
      <c r="AG66" s="210" t="s">
        <v>211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49">
        <v>58</v>
      </c>
      <c r="B67" s="250" t="s">
        <v>1708</v>
      </c>
      <c r="C67" s="258" t="s">
        <v>1709</v>
      </c>
      <c r="D67" s="251" t="s">
        <v>260</v>
      </c>
      <c r="E67" s="252">
        <v>2</v>
      </c>
      <c r="F67" s="253"/>
      <c r="G67" s="254">
        <f>ROUND(E67*F67,2)</f>
        <v>0</v>
      </c>
      <c r="H67" s="231"/>
      <c r="I67" s="230">
        <f>ROUND(E67*H67,2)</f>
        <v>0</v>
      </c>
      <c r="J67" s="231"/>
      <c r="K67" s="230">
        <f>ROUND(E67*J67,2)</f>
        <v>0</v>
      </c>
      <c r="L67" s="230">
        <v>21</v>
      </c>
      <c r="M67" s="230">
        <f>G67*(1+L67/100)</f>
        <v>0</v>
      </c>
      <c r="N67" s="229">
        <v>0</v>
      </c>
      <c r="O67" s="229">
        <f>ROUND(E67*N67,2)</f>
        <v>0</v>
      </c>
      <c r="P67" s="229">
        <v>0</v>
      </c>
      <c r="Q67" s="229">
        <f>ROUND(E67*P67,2)</f>
        <v>0</v>
      </c>
      <c r="R67" s="230"/>
      <c r="S67" s="230" t="s">
        <v>511</v>
      </c>
      <c r="T67" s="230" t="s">
        <v>512</v>
      </c>
      <c r="U67" s="230">
        <v>0.77</v>
      </c>
      <c r="V67" s="230">
        <f>ROUND(E67*U67,2)</f>
        <v>1.54</v>
      </c>
      <c r="W67" s="230"/>
      <c r="X67" s="230" t="s">
        <v>209</v>
      </c>
      <c r="Y67" s="230" t="s">
        <v>210</v>
      </c>
      <c r="Z67" s="210"/>
      <c r="AA67" s="210"/>
      <c r="AB67" s="210"/>
      <c r="AC67" s="210"/>
      <c r="AD67" s="210"/>
      <c r="AE67" s="210"/>
      <c r="AF67" s="210"/>
      <c r="AG67" s="210" t="s">
        <v>211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49">
        <v>59</v>
      </c>
      <c r="B68" s="250" t="s">
        <v>1710</v>
      </c>
      <c r="C68" s="258" t="s">
        <v>1711</v>
      </c>
      <c r="D68" s="251" t="s">
        <v>260</v>
      </c>
      <c r="E68" s="252">
        <v>2</v>
      </c>
      <c r="F68" s="253"/>
      <c r="G68" s="254">
        <f>ROUND(E68*F68,2)</f>
        <v>0</v>
      </c>
      <c r="H68" s="231"/>
      <c r="I68" s="230">
        <f>ROUND(E68*H68,2)</f>
        <v>0</v>
      </c>
      <c r="J68" s="231"/>
      <c r="K68" s="230">
        <f>ROUND(E68*J68,2)</f>
        <v>0</v>
      </c>
      <c r="L68" s="230">
        <v>21</v>
      </c>
      <c r="M68" s="230">
        <f>G68*(1+L68/100)</f>
        <v>0</v>
      </c>
      <c r="N68" s="229">
        <v>0</v>
      </c>
      <c r="O68" s="229">
        <f>ROUND(E68*N68,2)</f>
        <v>0</v>
      </c>
      <c r="P68" s="229">
        <v>0</v>
      </c>
      <c r="Q68" s="229">
        <f>ROUND(E68*P68,2)</f>
        <v>0</v>
      </c>
      <c r="R68" s="230"/>
      <c r="S68" s="230" t="s">
        <v>207</v>
      </c>
      <c r="T68" s="230" t="s">
        <v>208</v>
      </c>
      <c r="U68" s="230">
        <v>0.37</v>
      </c>
      <c r="V68" s="230">
        <f>ROUND(E68*U68,2)</f>
        <v>0.74</v>
      </c>
      <c r="W68" s="230"/>
      <c r="X68" s="230" t="s">
        <v>209</v>
      </c>
      <c r="Y68" s="230" t="s">
        <v>210</v>
      </c>
      <c r="Z68" s="210"/>
      <c r="AA68" s="210"/>
      <c r="AB68" s="210"/>
      <c r="AC68" s="210"/>
      <c r="AD68" s="210"/>
      <c r="AE68" s="210"/>
      <c r="AF68" s="210"/>
      <c r="AG68" s="210" t="s">
        <v>211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49">
        <v>60</v>
      </c>
      <c r="B69" s="250" t="s">
        <v>1712</v>
      </c>
      <c r="C69" s="258" t="s">
        <v>1713</v>
      </c>
      <c r="D69" s="251" t="s">
        <v>260</v>
      </c>
      <c r="E69" s="252">
        <v>2</v>
      </c>
      <c r="F69" s="253"/>
      <c r="G69" s="254">
        <f>ROUND(E69*F69,2)</f>
        <v>0</v>
      </c>
      <c r="H69" s="231"/>
      <c r="I69" s="230">
        <f>ROUND(E69*H69,2)</f>
        <v>0</v>
      </c>
      <c r="J69" s="231"/>
      <c r="K69" s="230">
        <f>ROUND(E69*J69,2)</f>
        <v>0</v>
      </c>
      <c r="L69" s="230">
        <v>21</v>
      </c>
      <c r="M69" s="230">
        <f>G69*(1+L69/100)</f>
        <v>0</v>
      </c>
      <c r="N69" s="229">
        <v>0</v>
      </c>
      <c r="O69" s="229">
        <f>ROUND(E69*N69,2)</f>
        <v>0</v>
      </c>
      <c r="P69" s="229">
        <v>0</v>
      </c>
      <c r="Q69" s="229">
        <f>ROUND(E69*P69,2)</f>
        <v>0</v>
      </c>
      <c r="R69" s="230" t="s">
        <v>415</v>
      </c>
      <c r="S69" s="230" t="s">
        <v>207</v>
      </c>
      <c r="T69" s="230" t="s">
        <v>208</v>
      </c>
      <c r="U69" s="230">
        <v>0</v>
      </c>
      <c r="V69" s="230">
        <f>ROUND(E69*U69,2)</f>
        <v>0</v>
      </c>
      <c r="W69" s="230"/>
      <c r="X69" s="230" t="s">
        <v>416</v>
      </c>
      <c r="Y69" s="230" t="s">
        <v>210</v>
      </c>
      <c r="Z69" s="210"/>
      <c r="AA69" s="210"/>
      <c r="AB69" s="210"/>
      <c r="AC69" s="210"/>
      <c r="AD69" s="210"/>
      <c r="AE69" s="210"/>
      <c r="AF69" s="210"/>
      <c r="AG69" s="210" t="s">
        <v>417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49">
        <v>61</v>
      </c>
      <c r="B70" s="250" t="s">
        <v>1714</v>
      </c>
      <c r="C70" s="258" t="s">
        <v>1715</v>
      </c>
      <c r="D70" s="251" t="s">
        <v>996</v>
      </c>
      <c r="E70" s="252">
        <v>1</v>
      </c>
      <c r="F70" s="253"/>
      <c r="G70" s="254">
        <f>ROUND(E70*F70,2)</f>
        <v>0</v>
      </c>
      <c r="H70" s="231"/>
      <c r="I70" s="230">
        <f>ROUND(E70*H70,2)</f>
        <v>0</v>
      </c>
      <c r="J70" s="231"/>
      <c r="K70" s="230">
        <f>ROUND(E70*J70,2)</f>
        <v>0</v>
      </c>
      <c r="L70" s="230">
        <v>21</v>
      </c>
      <c r="M70" s="230">
        <f>G70*(1+L70/100)</f>
        <v>0</v>
      </c>
      <c r="N70" s="229">
        <v>0</v>
      </c>
      <c r="O70" s="229">
        <f>ROUND(E70*N70,2)</f>
        <v>0</v>
      </c>
      <c r="P70" s="229">
        <v>0</v>
      </c>
      <c r="Q70" s="229">
        <f>ROUND(E70*P70,2)</f>
        <v>0</v>
      </c>
      <c r="R70" s="230"/>
      <c r="S70" s="230" t="s">
        <v>511</v>
      </c>
      <c r="T70" s="230" t="s">
        <v>512</v>
      </c>
      <c r="U70" s="230">
        <v>0</v>
      </c>
      <c r="V70" s="230">
        <f>ROUND(E70*U70,2)</f>
        <v>0</v>
      </c>
      <c r="W70" s="230"/>
      <c r="X70" s="230" t="s">
        <v>209</v>
      </c>
      <c r="Y70" s="230" t="s">
        <v>210</v>
      </c>
      <c r="Z70" s="210"/>
      <c r="AA70" s="210"/>
      <c r="AB70" s="210"/>
      <c r="AC70" s="210"/>
      <c r="AD70" s="210"/>
      <c r="AE70" s="210"/>
      <c r="AF70" s="210"/>
      <c r="AG70" s="210" t="s">
        <v>211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49">
        <v>62</v>
      </c>
      <c r="B71" s="250" t="s">
        <v>1716</v>
      </c>
      <c r="C71" s="258" t="s">
        <v>1717</v>
      </c>
      <c r="D71" s="251" t="s">
        <v>996</v>
      </c>
      <c r="E71" s="252">
        <v>1</v>
      </c>
      <c r="F71" s="253"/>
      <c r="G71" s="254">
        <f>ROUND(E71*F71,2)</f>
        <v>0</v>
      </c>
      <c r="H71" s="231"/>
      <c r="I71" s="230">
        <f>ROUND(E71*H71,2)</f>
        <v>0</v>
      </c>
      <c r="J71" s="231"/>
      <c r="K71" s="230">
        <f>ROUND(E71*J71,2)</f>
        <v>0</v>
      </c>
      <c r="L71" s="230">
        <v>21</v>
      </c>
      <c r="M71" s="230">
        <f>G71*(1+L71/100)</f>
        <v>0</v>
      </c>
      <c r="N71" s="229">
        <v>0</v>
      </c>
      <c r="O71" s="229">
        <f>ROUND(E71*N71,2)</f>
        <v>0</v>
      </c>
      <c r="P71" s="229">
        <v>0</v>
      </c>
      <c r="Q71" s="229">
        <f>ROUND(E71*P71,2)</f>
        <v>0</v>
      </c>
      <c r="R71" s="230"/>
      <c r="S71" s="230" t="s">
        <v>511</v>
      </c>
      <c r="T71" s="230" t="s">
        <v>512</v>
      </c>
      <c r="U71" s="230">
        <v>0</v>
      </c>
      <c r="V71" s="230">
        <f>ROUND(E71*U71,2)</f>
        <v>0</v>
      </c>
      <c r="W71" s="230"/>
      <c r="X71" s="230" t="s">
        <v>209</v>
      </c>
      <c r="Y71" s="230" t="s">
        <v>210</v>
      </c>
      <c r="Z71" s="210"/>
      <c r="AA71" s="210"/>
      <c r="AB71" s="210"/>
      <c r="AC71" s="210"/>
      <c r="AD71" s="210"/>
      <c r="AE71" s="210"/>
      <c r="AF71" s="210"/>
      <c r="AG71" s="210" t="s">
        <v>211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49">
        <v>63</v>
      </c>
      <c r="B72" s="250" t="s">
        <v>1718</v>
      </c>
      <c r="C72" s="258" t="s">
        <v>1719</v>
      </c>
      <c r="D72" s="251" t="s">
        <v>337</v>
      </c>
      <c r="E72" s="252">
        <v>1.77162</v>
      </c>
      <c r="F72" s="253"/>
      <c r="G72" s="254">
        <f>ROUND(E72*F72,2)</f>
        <v>0</v>
      </c>
      <c r="H72" s="231"/>
      <c r="I72" s="230">
        <f>ROUND(E72*H72,2)</f>
        <v>0</v>
      </c>
      <c r="J72" s="231"/>
      <c r="K72" s="230">
        <f>ROUND(E72*J72,2)</f>
        <v>0</v>
      </c>
      <c r="L72" s="230">
        <v>21</v>
      </c>
      <c r="M72" s="230">
        <f>G72*(1+L72/100)</f>
        <v>0</v>
      </c>
      <c r="N72" s="229">
        <v>0</v>
      </c>
      <c r="O72" s="229">
        <f>ROUND(E72*N72,2)</f>
        <v>0</v>
      </c>
      <c r="P72" s="229">
        <v>0</v>
      </c>
      <c r="Q72" s="229">
        <f>ROUND(E72*P72,2)</f>
        <v>0</v>
      </c>
      <c r="R72" s="230"/>
      <c r="S72" s="230" t="s">
        <v>207</v>
      </c>
      <c r="T72" s="230" t="s">
        <v>208</v>
      </c>
      <c r="U72" s="230">
        <v>5.2060000000000004</v>
      </c>
      <c r="V72" s="230">
        <f>ROUND(E72*U72,2)</f>
        <v>9.2200000000000006</v>
      </c>
      <c r="W72" s="230"/>
      <c r="X72" s="230" t="s">
        <v>787</v>
      </c>
      <c r="Y72" s="230" t="s">
        <v>210</v>
      </c>
      <c r="Z72" s="210"/>
      <c r="AA72" s="210"/>
      <c r="AB72" s="210"/>
      <c r="AC72" s="210"/>
      <c r="AD72" s="210"/>
      <c r="AE72" s="210"/>
      <c r="AF72" s="210"/>
      <c r="AG72" s="210" t="s">
        <v>788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x14ac:dyDescent="0.2">
      <c r="A73" s="236" t="s">
        <v>202</v>
      </c>
      <c r="B73" s="237" t="s">
        <v>174</v>
      </c>
      <c r="C73" s="255" t="s">
        <v>29</v>
      </c>
      <c r="D73" s="238"/>
      <c r="E73" s="239"/>
      <c r="F73" s="240"/>
      <c r="G73" s="241">
        <f>SUMIF(AG74:AG79,"&lt;&gt;NOR",G74:G79)</f>
        <v>0</v>
      </c>
      <c r="H73" s="235"/>
      <c r="I73" s="235">
        <f>SUM(I74:I79)</f>
        <v>0</v>
      </c>
      <c r="J73" s="235"/>
      <c r="K73" s="235">
        <f>SUM(K74:K79)</f>
        <v>0</v>
      </c>
      <c r="L73" s="235"/>
      <c r="M73" s="235">
        <f>SUM(M74:M79)</f>
        <v>0</v>
      </c>
      <c r="N73" s="234"/>
      <c r="O73" s="234">
        <f>SUM(O74:O79)</f>
        <v>0</v>
      </c>
      <c r="P73" s="234"/>
      <c r="Q73" s="234">
        <f>SUM(Q74:Q79)</f>
        <v>0</v>
      </c>
      <c r="R73" s="235"/>
      <c r="S73" s="235"/>
      <c r="T73" s="235"/>
      <c r="U73" s="235"/>
      <c r="V73" s="235">
        <f>SUM(V74:V79)</f>
        <v>0</v>
      </c>
      <c r="W73" s="235"/>
      <c r="X73" s="235"/>
      <c r="Y73" s="235"/>
      <c r="AG73" t="s">
        <v>203</v>
      </c>
    </row>
    <row r="74" spans="1:60" outlineLevel="1" x14ac:dyDescent="0.2">
      <c r="A74" s="249">
        <v>64</v>
      </c>
      <c r="B74" s="250" t="s">
        <v>1095</v>
      </c>
      <c r="C74" s="258" t="s">
        <v>1096</v>
      </c>
      <c r="D74" s="251" t="s">
        <v>1090</v>
      </c>
      <c r="E74" s="252">
        <v>1</v>
      </c>
      <c r="F74" s="253"/>
      <c r="G74" s="254">
        <f>ROUND(E74*F74,2)</f>
        <v>0</v>
      </c>
      <c r="H74" s="231"/>
      <c r="I74" s="230">
        <f>ROUND(E74*H74,2)</f>
        <v>0</v>
      </c>
      <c r="J74" s="231"/>
      <c r="K74" s="230">
        <f>ROUND(E74*J74,2)</f>
        <v>0</v>
      </c>
      <c r="L74" s="230">
        <v>21</v>
      </c>
      <c r="M74" s="230">
        <f>G74*(1+L74/100)</f>
        <v>0</v>
      </c>
      <c r="N74" s="229">
        <v>0</v>
      </c>
      <c r="O74" s="229">
        <f>ROUND(E74*N74,2)</f>
        <v>0</v>
      </c>
      <c r="P74" s="229">
        <v>0</v>
      </c>
      <c r="Q74" s="229">
        <f>ROUND(E74*P74,2)</f>
        <v>0</v>
      </c>
      <c r="R74" s="230"/>
      <c r="S74" s="230" t="s">
        <v>207</v>
      </c>
      <c r="T74" s="230" t="s">
        <v>512</v>
      </c>
      <c r="U74" s="230">
        <v>0</v>
      </c>
      <c r="V74" s="230">
        <f>ROUND(E74*U74,2)</f>
        <v>0</v>
      </c>
      <c r="W74" s="230"/>
      <c r="X74" s="230" t="s">
        <v>1091</v>
      </c>
      <c r="Y74" s="230" t="s">
        <v>210</v>
      </c>
      <c r="Z74" s="210"/>
      <c r="AA74" s="210"/>
      <c r="AB74" s="210"/>
      <c r="AC74" s="210"/>
      <c r="AD74" s="210"/>
      <c r="AE74" s="210"/>
      <c r="AF74" s="210"/>
      <c r="AG74" s="210" t="s">
        <v>1092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49">
        <v>65</v>
      </c>
      <c r="B75" s="250" t="s">
        <v>1097</v>
      </c>
      <c r="C75" s="258" t="s">
        <v>1098</v>
      </c>
      <c r="D75" s="251" t="s">
        <v>1090</v>
      </c>
      <c r="E75" s="252">
        <v>1</v>
      </c>
      <c r="F75" s="253"/>
      <c r="G75" s="254">
        <f>ROUND(E75*F75,2)</f>
        <v>0</v>
      </c>
      <c r="H75" s="231"/>
      <c r="I75" s="230">
        <f>ROUND(E75*H75,2)</f>
        <v>0</v>
      </c>
      <c r="J75" s="231"/>
      <c r="K75" s="230">
        <f>ROUND(E75*J75,2)</f>
        <v>0</v>
      </c>
      <c r="L75" s="230">
        <v>21</v>
      </c>
      <c r="M75" s="230">
        <f>G75*(1+L75/100)</f>
        <v>0</v>
      </c>
      <c r="N75" s="229">
        <v>0</v>
      </c>
      <c r="O75" s="229">
        <f>ROUND(E75*N75,2)</f>
        <v>0</v>
      </c>
      <c r="P75" s="229">
        <v>0</v>
      </c>
      <c r="Q75" s="229">
        <f>ROUND(E75*P75,2)</f>
        <v>0</v>
      </c>
      <c r="R75" s="230"/>
      <c r="S75" s="230" t="s">
        <v>207</v>
      </c>
      <c r="T75" s="230" t="s">
        <v>512</v>
      </c>
      <c r="U75" s="230">
        <v>0</v>
      </c>
      <c r="V75" s="230">
        <f>ROUND(E75*U75,2)</f>
        <v>0</v>
      </c>
      <c r="W75" s="230"/>
      <c r="X75" s="230" t="s">
        <v>1091</v>
      </c>
      <c r="Y75" s="230" t="s">
        <v>210</v>
      </c>
      <c r="Z75" s="210"/>
      <c r="AA75" s="210"/>
      <c r="AB75" s="210"/>
      <c r="AC75" s="210"/>
      <c r="AD75" s="210"/>
      <c r="AE75" s="210"/>
      <c r="AF75" s="210"/>
      <c r="AG75" s="210" t="s">
        <v>1092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49">
        <v>66</v>
      </c>
      <c r="B76" s="250" t="s">
        <v>1099</v>
      </c>
      <c r="C76" s="258" t="s">
        <v>1100</v>
      </c>
      <c r="D76" s="251" t="s">
        <v>1090</v>
      </c>
      <c r="E76" s="252">
        <v>1</v>
      </c>
      <c r="F76" s="253"/>
      <c r="G76" s="254">
        <f>ROUND(E76*F76,2)</f>
        <v>0</v>
      </c>
      <c r="H76" s="231"/>
      <c r="I76" s="230">
        <f>ROUND(E76*H76,2)</f>
        <v>0</v>
      </c>
      <c r="J76" s="231"/>
      <c r="K76" s="230">
        <f>ROUND(E76*J76,2)</f>
        <v>0</v>
      </c>
      <c r="L76" s="230">
        <v>21</v>
      </c>
      <c r="M76" s="230">
        <f>G76*(1+L76/100)</f>
        <v>0</v>
      </c>
      <c r="N76" s="229">
        <v>0</v>
      </c>
      <c r="O76" s="229">
        <f>ROUND(E76*N76,2)</f>
        <v>0</v>
      </c>
      <c r="P76" s="229">
        <v>0</v>
      </c>
      <c r="Q76" s="229">
        <f>ROUND(E76*P76,2)</f>
        <v>0</v>
      </c>
      <c r="R76" s="230"/>
      <c r="S76" s="230" t="s">
        <v>207</v>
      </c>
      <c r="T76" s="230" t="s">
        <v>512</v>
      </c>
      <c r="U76" s="230">
        <v>0</v>
      </c>
      <c r="V76" s="230">
        <f>ROUND(E76*U76,2)</f>
        <v>0</v>
      </c>
      <c r="W76" s="230"/>
      <c r="X76" s="230" t="s">
        <v>1091</v>
      </c>
      <c r="Y76" s="230" t="s">
        <v>210</v>
      </c>
      <c r="Z76" s="210"/>
      <c r="AA76" s="210"/>
      <c r="AB76" s="210"/>
      <c r="AC76" s="210"/>
      <c r="AD76" s="210"/>
      <c r="AE76" s="210"/>
      <c r="AF76" s="210"/>
      <c r="AG76" s="210" t="s">
        <v>1092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49">
        <v>67</v>
      </c>
      <c r="B77" s="250" t="s">
        <v>1101</v>
      </c>
      <c r="C77" s="258" t="s">
        <v>1102</v>
      </c>
      <c r="D77" s="251" t="s">
        <v>1090</v>
      </c>
      <c r="E77" s="252">
        <v>1</v>
      </c>
      <c r="F77" s="253"/>
      <c r="G77" s="254">
        <f>ROUND(E77*F77,2)</f>
        <v>0</v>
      </c>
      <c r="H77" s="231"/>
      <c r="I77" s="230">
        <f>ROUND(E77*H77,2)</f>
        <v>0</v>
      </c>
      <c r="J77" s="231"/>
      <c r="K77" s="230">
        <f>ROUND(E77*J77,2)</f>
        <v>0</v>
      </c>
      <c r="L77" s="230">
        <v>21</v>
      </c>
      <c r="M77" s="230">
        <f>G77*(1+L77/100)</f>
        <v>0</v>
      </c>
      <c r="N77" s="229">
        <v>0</v>
      </c>
      <c r="O77" s="229">
        <f>ROUND(E77*N77,2)</f>
        <v>0</v>
      </c>
      <c r="P77" s="229">
        <v>0</v>
      </c>
      <c r="Q77" s="229">
        <f>ROUND(E77*P77,2)</f>
        <v>0</v>
      </c>
      <c r="R77" s="230"/>
      <c r="S77" s="230" t="s">
        <v>207</v>
      </c>
      <c r="T77" s="230" t="s">
        <v>512</v>
      </c>
      <c r="U77" s="230">
        <v>0</v>
      </c>
      <c r="V77" s="230">
        <f>ROUND(E77*U77,2)</f>
        <v>0</v>
      </c>
      <c r="W77" s="230"/>
      <c r="X77" s="230" t="s">
        <v>1091</v>
      </c>
      <c r="Y77" s="230" t="s">
        <v>210</v>
      </c>
      <c r="Z77" s="210"/>
      <c r="AA77" s="210"/>
      <c r="AB77" s="210"/>
      <c r="AC77" s="210"/>
      <c r="AD77" s="210"/>
      <c r="AE77" s="210"/>
      <c r="AF77" s="210"/>
      <c r="AG77" s="210" t="s">
        <v>1092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49">
        <v>68</v>
      </c>
      <c r="B78" s="250" t="s">
        <v>1105</v>
      </c>
      <c r="C78" s="258" t="s">
        <v>1106</v>
      </c>
      <c r="D78" s="251" t="s">
        <v>1090</v>
      </c>
      <c r="E78" s="252">
        <v>1</v>
      </c>
      <c r="F78" s="253"/>
      <c r="G78" s="254">
        <f>ROUND(E78*F78,2)</f>
        <v>0</v>
      </c>
      <c r="H78" s="231"/>
      <c r="I78" s="230">
        <f>ROUND(E78*H78,2)</f>
        <v>0</v>
      </c>
      <c r="J78" s="231"/>
      <c r="K78" s="230">
        <f>ROUND(E78*J78,2)</f>
        <v>0</v>
      </c>
      <c r="L78" s="230">
        <v>21</v>
      </c>
      <c r="M78" s="230">
        <f>G78*(1+L78/100)</f>
        <v>0</v>
      </c>
      <c r="N78" s="229">
        <v>0</v>
      </c>
      <c r="O78" s="229">
        <f>ROUND(E78*N78,2)</f>
        <v>0</v>
      </c>
      <c r="P78" s="229">
        <v>0</v>
      </c>
      <c r="Q78" s="229">
        <f>ROUND(E78*P78,2)</f>
        <v>0</v>
      </c>
      <c r="R78" s="230"/>
      <c r="S78" s="230" t="s">
        <v>207</v>
      </c>
      <c r="T78" s="230" t="s">
        <v>512</v>
      </c>
      <c r="U78" s="230">
        <v>0</v>
      </c>
      <c r="V78" s="230">
        <f>ROUND(E78*U78,2)</f>
        <v>0</v>
      </c>
      <c r="W78" s="230"/>
      <c r="X78" s="230" t="s">
        <v>1091</v>
      </c>
      <c r="Y78" s="230" t="s">
        <v>210</v>
      </c>
      <c r="Z78" s="210"/>
      <c r="AA78" s="210"/>
      <c r="AB78" s="210"/>
      <c r="AC78" s="210"/>
      <c r="AD78" s="210"/>
      <c r="AE78" s="210"/>
      <c r="AF78" s="210"/>
      <c r="AG78" s="210" t="s">
        <v>1092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49">
        <v>69</v>
      </c>
      <c r="B79" s="250" t="s">
        <v>1107</v>
      </c>
      <c r="C79" s="258" t="s">
        <v>1108</v>
      </c>
      <c r="D79" s="251" t="s">
        <v>1090</v>
      </c>
      <c r="E79" s="252">
        <v>1</v>
      </c>
      <c r="F79" s="253"/>
      <c r="G79" s="254">
        <f>ROUND(E79*F79,2)</f>
        <v>0</v>
      </c>
      <c r="H79" s="231"/>
      <c r="I79" s="230">
        <f>ROUND(E79*H79,2)</f>
        <v>0</v>
      </c>
      <c r="J79" s="231"/>
      <c r="K79" s="230">
        <f>ROUND(E79*J79,2)</f>
        <v>0</v>
      </c>
      <c r="L79" s="230">
        <v>21</v>
      </c>
      <c r="M79" s="230">
        <f>G79*(1+L79/100)</f>
        <v>0</v>
      </c>
      <c r="N79" s="229">
        <v>0</v>
      </c>
      <c r="O79" s="229">
        <f>ROUND(E79*N79,2)</f>
        <v>0</v>
      </c>
      <c r="P79" s="229">
        <v>0</v>
      </c>
      <c r="Q79" s="229">
        <f>ROUND(E79*P79,2)</f>
        <v>0</v>
      </c>
      <c r="R79" s="230"/>
      <c r="S79" s="230" t="s">
        <v>207</v>
      </c>
      <c r="T79" s="230" t="s">
        <v>512</v>
      </c>
      <c r="U79" s="230">
        <v>0</v>
      </c>
      <c r="V79" s="230">
        <f>ROUND(E79*U79,2)</f>
        <v>0</v>
      </c>
      <c r="W79" s="230"/>
      <c r="X79" s="230" t="s">
        <v>1091</v>
      </c>
      <c r="Y79" s="230" t="s">
        <v>210</v>
      </c>
      <c r="Z79" s="210"/>
      <c r="AA79" s="210"/>
      <c r="AB79" s="210"/>
      <c r="AC79" s="210"/>
      <c r="AD79" s="210"/>
      <c r="AE79" s="210"/>
      <c r="AF79" s="210"/>
      <c r="AG79" s="210" t="s">
        <v>1092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x14ac:dyDescent="0.2">
      <c r="A80" s="236" t="s">
        <v>202</v>
      </c>
      <c r="B80" s="237" t="s">
        <v>175</v>
      </c>
      <c r="C80" s="255" t="s">
        <v>30</v>
      </c>
      <c r="D80" s="238"/>
      <c r="E80" s="239"/>
      <c r="F80" s="240"/>
      <c r="G80" s="241">
        <f>SUMIF(AG81:AG82,"&lt;&gt;NOR",G81:G82)</f>
        <v>0</v>
      </c>
      <c r="H80" s="235"/>
      <c r="I80" s="235">
        <f>SUM(I81:I82)</f>
        <v>0</v>
      </c>
      <c r="J80" s="235"/>
      <c r="K80" s="235">
        <f>SUM(K81:K82)</f>
        <v>0</v>
      </c>
      <c r="L80" s="235"/>
      <c r="M80" s="235">
        <f>SUM(M81:M82)</f>
        <v>0</v>
      </c>
      <c r="N80" s="234"/>
      <c r="O80" s="234">
        <f>SUM(O81:O82)</f>
        <v>0</v>
      </c>
      <c r="P80" s="234"/>
      <c r="Q80" s="234">
        <f>SUM(Q81:Q82)</f>
        <v>0</v>
      </c>
      <c r="R80" s="235"/>
      <c r="S80" s="235"/>
      <c r="T80" s="235"/>
      <c r="U80" s="235"/>
      <c r="V80" s="235">
        <f>SUM(V81:V82)</f>
        <v>0</v>
      </c>
      <c r="W80" s="235"/>
      <c r="X80" s="235"/>
      <c r="Y80" s="235"/>
      <c r="AG80" t="s">
        <v>203</v>
      </c>
    </row>
    <row r="81" spans="1:60" outlineLevel="1" x14ac:dyDescent="0.2">
      <c r="A81" s="249">
        <v>70</v>
      </c>
      <c r="B81" s="250" t="s">
        <v>1111</v>
      </c>
      <c r="C81" s="258" t="s">
        <v>1112</v>
      </c>
      <c r="D81" s="251" t="s">
        <v>1090</v>
      </c>
      <c r="E81" s="252">
        <v>1</v>
      </c>
      <c r="F81" s="253"/>
      <c r="G81" s="254">
        <f>ROUND(E81*F81,2)</f>
        <v>0</v>
      </c>
      <c r="H81" s="231"/>
      <c r="I81" s="230">
        <f>ROUND(E81*H81,2)</f>
        <v>0</v>
      </c>
      <c r="J81" s="231"/>
      <c r="K81" s="230">
        <f>ROUND(E81*J81,2)</f>
        <v>0</v>
      </c>
      <c r="L81" s="230">
        <v>21</v>
      </c>
      <c r="M81" s="230">
        <f>G81*(1+L81/100)</f>
        <v>0</v>
      </c>
      <c r="N81" s="229">
        <v>0</v>
      </c>
      <c r="O81" s="229">
        <f>ROUND(E81*N81,2)</f>
        <v>0</v>
      </c>
      <c r="P81" s="229">
        <v>0</v>
      </c>
      <c r="Q81" s="229">
        <f>ROUND(E81*P81,2)</f>
        <v>0</v>
      </c>
      <c r="R81" s="230"/>
      <c r="S81" s="230" t="s">
        <v>207</v>
      </c>
      <c r="T81" s="230" t="s">
        <v>512</v>
      </c>
      <c r="U81" s="230">
        <v>0</v>
      </c>
      <c r="V81" s="230">
        <f>ROUND(E81*U81,2)</f>
        <v>0</v>
      </c>
      <c r="W81" s="230"/>
      <c r="X81" s="230" t="s">
        <v>1091</v>
      </c>
      <c r="Y81" s="230" t="s">
        <v>210</v>
      </c>
      <c r="Z81" s="210"/>
      <c r="AA81" s="210"/>
      <c r="AB81" s="210"/>
      <c r="AC81" s="210"/>
      <c r="AD81" s="210"/>
      <c r="AE81" s="210"/>
      <c r="AF81" s="210"/>
      <c r="AG81" s="210" t="s">
        <v>1092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43">
        <v>71</v>
      </c>
      <c r="B82" s="244" t="s">
        <v>1113</v>
      </c>
      <c r="C82" s="256" t="s">
        <v>1114</v>
      </c>
      <c r="D82" s="245" t="s">
        <v>1090</v>
      </c>
      <c r="E82" s="246">
        <v>1</v>
      </c>
      <c r="F82" s="247"/>
      <c r="G82" s="248">
        <f>ROUND(E82*F82,2)</f>
        <v>0</v>
      </c>
      <c r="H82" s="231"/>
      <c r="I82" s="230">
        <f>ROUND(E82*H82,2)</f>
        <v>0</v>
      </c>
      <c r="J82" s="231"/>
      <c r="K82" s="230">
        <f>ROUND(E82*J82,2)</f>
        <v>0</v>
      </c>
      <c r="L82" s="230">
        <v>21</v>
      </c>
      <c r="M82" s="230">
        <f>G82*(1+L82/100)</f>
        <v>0</v>
      </c>
      <c r="N82" s="229">
        <v>0</v>
      </c>
      <c r="O82" s="229">
        <f>ROUND(E82*N82,2)</f>
        <v>0</v>
      </c>
      <c r="P82" s="229">
        <v>0</v>
      </c>
      <c r="Q82" s="229">
        <f>ROUND(E82*P82,2)</f>
        <v>0</v>
      </c>
      <c r="R82" s="230"/>
      <c r="S82" s="230" t="s">
        <v>207</v>
      </c>
      <c r="T82" s="230" t="s">
        <v>512</v>
      </c>
      <c r="U82" s="230">
        <v>0</v>
      </c>
      <c r="V82" s="230">
        <f>ROUND(E82*U82,2)</f>
        <v>0</v>
      </c>
      <c r="W82" s="230"/>
      <c r="X82" s="230" t="s">
        <v>1091</v>
      </c>
      <c r="Y82" s="230" t="s">
        <v>210</v>
      </c>
      <c r="Z82" s="210"/>
      <c r="AA82" s="210"/>
      <c r="AB82" s="210"/>
      <c r="AC82" s="210"/>
      <c r="AD82" s="210"/>
      <c r="AE82" s="210"/>
      <c r="AF82" s="210"/>
      <c r="AG82" s="210" t="s">
        <v>1092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x14ac:dyDescent="0.2">
      <c r="A83" s="3"/>
      <c r="B83" s="4"/>
      <c r="C83" s="259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AE83">
        <v>12</v>
      </c>
      <c r="AF83">
        <v>21</v>
      </c>
      <c r="AG83" t="s">
        <v>188</v>
      </c>
    </row>
    <row r="84" spans="1:60" x14ac:dyDescent="0.2">
      <c r="A84" s="213"/>
      <c r="B84" s="214" t="s">
        <v>31</v>
      </c>
      <c r="C84" s="260"/>
      <c r="D84" s="215"/>
      <c r="E84" s="216"/>
      <c r="F84" s="216"/>
      <c r="G84" s="242">
        <f>G8+G12+G73+G80</f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AE84">
        <f>SUMIF(L7:L82,AE83,G7:G82)</f>
        <v>0</v>
      </c>
      <c r="AF84">
        <f>SUMIF(L7:L82,AF83,G7:G82)</f>
        <v>0</v>
      </c>
      <c r="AG84" t="s">
        <v>354</v>
      </c>
    </row>
    <row r="85" spans="1:60" x14ac:dyDescent="0.2">
      <c r="A85" s="3"/>
      <c r="B85" s="4"/>
      <c r="C85" s="259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60" x14ac:dyDescent="0.2">
      <c r="A86" s="3"/>
      <c r="B86" s="4"/>
      <c r="C86" s="259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60" x14ac:dyDescent="0.2">
      <c r="A87" s="217" t="s">
        <v>355</v>
      </c>
      <c r="B87" s="217"/>
      <c r="C87" s="261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60" x14ac:dyDescent="0.2">
      <c r="A88" s="218"/>
      <c r="B88" s="219"/>
      <c r="C88" s="262"/>
      <c r="D88" s="219"/>
      <c r="E88" s="219"/>
      <c r="F88" s="219"/>
      <c r="G88" s="220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AG88" t="s">
        <v>356</v>
      </c>
    </row>
    <row r="89" spans="1:60" x14ac:dyDescent="0.2">
      <c r="A89" s="221"/>
      <c r="B89" s="222"/>
      <c r="C89" s="263"/>
      <c r="D89" s="222"/>
      <c r="E89" s="222"/>
      <c r="F89" s="222"/>
      <c r="G89" s="22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60" x14ac:dyDescent="0.2">
      <c r="A90" s="221"/>
      <c r="B90" s="222"/>
      <c r="C90" s="263"/>
      <c r="D90" s="222"/>
      <c r="E90" s="222"/>
      <c r="F90" s="222"/>
      <c r="G90" s="22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60" x14ac:dyDescent="0.2">
      <c r="A91" s="221"/>
      <c r="B91" s="222"/>
      <c r="C91" s="263"/>
      <c r="D91" s="222"/>
      <c r="E91" s="222"/>
      <c r="F91" s="222"/>
      <c r="G91" s="22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60" x14ac:dyDescent="0.2">
      <c r="A92" s="224"/>
      <c r="B92" s="225"/>
      <c r="C92" s="264"/>
      <c r="D92" s="225"/>
      <c r="E92" s="225"/>
      <c r="F92" s="225"/>
      <c r="G92" s="22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60" x14ac:dyDescent="0.2">
      <c r="A93" s="3"/>
      <c r="B93" s="4"/>
      <c r="C93" s="259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60" x14ac:dyDescent="0.2">
      <c r="C94" s="265"/>
      <c r="D94" s="10"/>
      <c r="AG94" t="s">
        <v>357</v>
      </c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ZPHXE3w1dg6siQ5tTYzPn0a7OBb2ims4JzjkuVOL6Gai/mIJNH662dR1v5a9S62Gt0/5VLo3nZulde5xbarslw==" saltValue="btODxqHdIPK1ik0vVjSmtg==" spinCount="100000" sheet="1" formatRows="0"/>
  <mergeCells count="6">
    <mergeCell ref="A1:G1"/>
    <mergeCell ref="C2:G2"/>
    <mergeCell ref="C3:G3"/>
    <mergeCell ref="C4:G4"/>
    <mergeCell ref="A87:C87"/>
    <mergeCell ref="A88:G9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79D198B7E60468F979E707E5FACA2" ma:contentTypeVersion="13" ma:contentTypeDescription="Vytvoří nový dokument" ma:contentTypeScope="" ma:versionID="b53173ba3f5ed67fbd4f2d53987b7b21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c9fab0107020590e95139ee0456a37f9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1d8df-3f63-45b1-8d77-c9158ac84b49" xsi:nil="true"/>
    <lcf76f155ced4ddcb4097134ff3c332f xmlns="cb8518e5-3586-4e28-a4b0-42c89f7046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969BF8-D0EE-499B-9460-86C8D6302AB5}"/>
</file>

<file path=customXml/itemProps2.xml><?xml version="1.0" encoding="utf-8"?>
<ds:datastoreItem xmlns:ds="http://schemas.openxmlformats.org/officeDocument/2006/customXml" ds:itemID="{7A812F83-4F63-4DB1-BCFF-3E61C94DCB94}"/>
</file>

<file path=customXml/itemProps3.xml><?xml version="1.0" encoding="utf-8"?>
<ds:datastoreItem xmlns:ds="http://schemas.openxmlformats.org/officeDocument/2006/customXml" ds:itemID="{77858E5D-F854-4A3B-8618-0795EA3097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66</vt:i4>
      </vt:variant>
    </vt:vector>
  </HeadingPairs>
  <TitlesOfParts>
    <vt:vector size="79" baseType="lpstr">
      <vt:lpstr>Pokyny pro vyplnění</vt:lpstr>
      <vt:lpstr>Stavba</vt:lpstr>
      <vt:lpstr>VzorPolozky</vt:lpstr>
      <vt:lpstr>01 01 Pol</vt:lpstr>
      <vt:lpstr>01 02 Pol</vt:lpstr>
      <vt:lpstr>01 03 Pol</vt:lpstr>
      <vt:lpstr>02 01 Pol</vt:lpstr>
      <vt:lpstr>02 02 Pol</vt:lpstr>
      <vt:lpstr>02 03 Pol</vt:lpstr>
      <vt:lpstr>02 04 Pol</vt:lpstr>
      <vt:lpstr>02 05 Pol</vt:lpstr>
      <vt:lpstr>02 06 Pol</vt:lpstr>
      <vt:lpstr>02 07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02 Pol'!Názvy_tisku</vt:lpstr>
      <vt:lpstr>'01 03 Pol'!Názvy_tisku</vt:lpstr>
      <vt:lpstr>'02 01 Pol'!Názvy_tisku</vt:lpstr>
      <vt:lpstr>'02 02 Pol'!Názvy_tisku</vt:lpstr>
      <vt:lpstr>'02 03 Pol'!Názvy_tisku</vt:lpstr>
      <vt:lpstr>'02 04 Pol'!Názvy_tisku</vt:lpstr>
      <vt:lpstr>'02 05 Pol'!Názvy_tisku</vt:lpstr>
      <vt:lpstr>'02 06 Pol'!Názvy_tisku</vt:lpstr>
      <vt:lpstr>'02 07 Pol'!Názvy_tisku</vt:lpstr>
      <vt:lpstr>oadresa</vt:lpstr>
      <vt:lpstr>Stavba!Objednatel</vt:lpstr>
      <vt:lpstr>Stavba!Objekt</vt:lpstr>
      <vt:lpstr>'01 01 Pol'!Oblast_tisku</vt:lpstr>
      <vt:lpstr>'01 02 Pol'!Oblast_tisku</vt:lpstr>
      <vt:lpstr>'01 03 Pol'!Oblast_tisku</vt:lpstr>
      <vt:lpstr>'02 01 Pol'!Oblast_tisku</vt:lpstr>
      <vt:lpstr>'02 02 Pol'!Oblast_tisku</vt:lpstr>
      <vt:lpstr>'02 03 Pol'!Oblast_tisku</vt:lpstr>
      <vt:lpstr>'02 04 Pol'!Oblast_tisku</vt:lpstr>
      <vt:lpstr>'02 05 Pol'!Oblast_tisku</vt:lpstr>
      <vt:lpstr>'02 06 Pol'!Oblast_tisku</vt:lpstr>
      <vt:lpstr>'02 07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Čížek</dc:creator>
  <cp:lastModifiedBy>Petr Čížek</cp:lastModifiedBy>
  <cp:lastPrinted>2019-03-19T12:27:02Z</cp:lastPrinted>
  <dcterms:created xsi:type="dcterms:W3CDTF">2009-04-08T07:15:50Z</dcterms:created>
  <dcterms:modified xsi:type="dcterms:W3CDTF">2025-04-15T15:39:33Z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0x010100E5C79D198B7E60468F979E707E5FACA2</vt:lpwstr>
  </property>
  <property fmtid="{D5CDD505-2E9C-101B-9397-08002B2CF9AE}" pid="3" name="MediaServiceImageTags">
    <vt:lpwstr/>
  </property>
</Properties>
</file>