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BB0D71A6-0D3A-4B53-B2A4-4384D3FA3846}" xr6:coauthVersionLast="45" xr6:coauthVersionMax="45" xr10:uidLastSave="{00000000-0000-0000-0000-000000000000}"/>
  <bookViews>
    <workbookView xWindow="30285" yWindow="1170" windowWidth="17715" windowHeight="13440" xr2:uid="{00000000-000D-0000-FFFF-FFFF00000000}"/>
  </bookViews>
  <sheets>
    <sheet name="Rekapitulace stavby" sheetId="1" r:id="rId1"/>
    <sheet name="15c_2019 - Venkovní sítě" sheetId="2" r:id="rId2"/>
    <sheet name="Pokyny pro vyplnění" sheetId="3" r:id="rId3"/>
  </sheets>
  <definedNames>
    <definedName name="_xlnm._FilterDatabase" localSheetId="1" hidden="1">'15c_2019 - Venkovní sítě'!$C$87:$K$181</definedName>
    <definedName name="_xlnm.Print_Titles" localSheetId="1">'15c_2019 - Venkovní sítě'!$87:$87</definedName>
    <definedName name="_xlnm.Print_Titles" localSheetId="0">'Rekapitulace stavby'!$49:$49</definedName>
    <definedName name="_xlnm.Print_Area" localSheetId="1">'15c_2019 - Venkovní sítě'!$C$4:$J$38,'15c_2019 - Venkovní sítě'!$C$44:$J$67,'15c_2019 - Venkovní sítě'!$C$73:$K$181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50" i="2" l="1"/>
  <c r="J150" i="2" s="1"/>
  <c r="J65" i="2" s="1"/>
  <c r="BK130" i="2"/>
  <c r="J130" i="2" s="1"/>
  <c r="J63" i="2" s="1"/>
  <c r="AY53" i="1"/>
  <c r="AX53" i="1"/>
  <c r="BI179" i="2"/>
  <c r="BH179" i="2"/>
  <c r="BG179" i="2"/>
  <c r="BF179" i="2"/>
  <c r="BE179" i="2"/>
  <c r="T179" i="2"/>
  <c r="T178" i="2" s="1"/>
  <c r="R179" i="2"/>
  <c r="R178" i="2" s="1"/>
  <c r="P179" i="2"/>
  <c r="P178" i="2" s="1"/>
  <c r="BK179" i="2"/>
  <c r="BK178" i="2" s="1"/>
  <c r="J178" i="2" s="1"/>
  <c r="J179" i="2"/>
  <c r="J66" i="2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R150" i="2" s="1"/>
  <c r="P151" i="2"/>
  <c r="BK151" i="2"/>
  <c r="J151" i="2"/>
  <c r="BE151" i="2" s="1"/>
  <c r="BI147" i="2"/>
  <c r="BH147" i="2"/>
  <c r="BG147" i="2"/>
  <c r="BF147" i="2"/>
  <c r="BE147" i="2"/>
  <c r="T147" i="2"/>
  <c r="R147" i="2"/>
  <c r="P147" i="2"/>
  <c r="BK147" i="2"/>
  <c r="J147" i="2"/>
  <c r="BI144" i="2"/>
  <c r="BH144" i="2"/>
  <c r="BG144" i="2"/>
  <c r="BF144" i="2"/>
  <c r="BE144" i="2"/>
  <c r="T144" i="2"/>
  <c r="R144" i="2"/>
  <c r="P144" i="2"/>
  <c r="BK144" i="2"/>
  <c r="J144" i="2"/>
  <c r="BI141" i="2"/>
  <c r="BH141" i="2"/>
  <c r="BG141" i="2"/>
  <c r="BF141" i="2"/>
  <c r="BE141" i="2"/>
  <c r="T141" i="2"/>
  <c r="T140" i="2" s="1"/>
  <c r="R141" i="2"/>
  <c r="R140" i="2" s="1"/>
  <c r="P141" i="2"/>
  <c r="P140" i="2" s="1"/>
  <c r="BK141" i="2"/>
  <c r="BK140" i="2" s="1"/>
  <c r="J140" i="2" s="1"/>
  <c r="J141" i="2"/>
  <c r="J64" i="2"/>
  <c r="BI137" i="2"/>
  <c r="BH137" i="2"/>
  <c r="BG137" i="2"/>
  <c r="BF137" i="2"/>
  <c r="T137" i="2"/>
  <c r="R137" i="2"/>
  <c r="P137" i="2"/>
  <c r="BK137" i="2"/>
  <c r="J137" i="2"/>
  <c r="BE137" i="2" s="1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F35" i="2" s="1"/>
  <c r="BC53" i="1" s="1"/>
  <c r="BC52" i="1" s="1"/>
  <c r="BG131" i="2"/>
  <c r="BF131" i="2"/>
  <c r="J33" i="2" s="1"/>
  <c r="AW53" i="1" s="1"/>
  <c r="T131" i="2"/>
  <c r="R131" i="2"/>
  <c r="R130" i="2" s="1"/>
  <c r="P131" i="2"/>
  <c r="BK131" i="2"/>
  <c r="J131" i="2"/>
  <c r="BE131" i="2" s="1"/>
  <c r="BI127" i="2"/>
  <c r="BH127" i="2"/>
  <c r="BG127" i="2"/>
  <c r="BF127" i="2"/>
  <c r="BE127" i="2"/>
  <c r="T127" i="2"/>
  <c r="R127" i="2"/>
  <c r="P127" i="2"/>
  <c r="BK127" i="2"/>
  <c r="J127" i="2"/>
  <c r="BI124" i="2"/>
  <c r="BH124" i="2"/>
  <c r="BG124" i="2"/>
  <c r="BF124" i="2"/>
  <c r="BE124" i="2"/>
  <c r="T124" i="2"/>
  <c r="R124" i="2"/>
  <c r="P124" i="2"/>
  <c r="BK124" i="2"/>
  <c r="J124" i="2"/>
  <c r="BI121" i="2"/>
  <c r="BH121" i="2"/>
  <c r="BG121" i="2"/>
  <c r="BF121" i="2"/>
  <c r="BE121" i="2"/>
  <c r="T121" i="2"/>
  <c r="R121" i="2"/>
  <c r="P121" i="2"/>
  <c r="BK121" i="2"/>
  <c r="J121" i="2"/>
  <c r="BI118" i="2"/>
  <c r="BH118" i="2"/>
  <c r="BG118" i="2"/>
  <c r="BF118" i="2"/>
  <c r="BE118" i="2"/>
  <c r="T118" i="2"/>
  <c r="R118" i="2"/>
  <c r="P118" i="2"/>
  <c r="BK118" i="2"/>
  <c r="J118" i="2"/>
  <c r="BI115" i="2"/>
  <c r="BH115" i="2"/>
  <c r="BG115" i="2"/>
  <c r="BF115" i="2"/>
  <c r="BE115" i="2"/>
  <c r="T115" i="2"/>
  <c r="R115" i="2"/>
  <c r="P115" i="2"/>
  <c r="BK115" i="2"/>
  <c r="J115" i="2"/>
  <c r="BI112" i="2"/>
  <c r="BH112" i="2"/>
  <c r="BG112" i="2"/>
  <c r="BF112" i="2"/>
  <c r="BE112" i="2"/>
  <c r="T112" i="2"/>
  <c r="R112" i="2"/>
  <c r="P112" i="2"/>
  <c r="BK112" i="2"/>
  <c r="J112" i="2"/>
  <c r="BI109" i="2"/>
  <c r="BH109" i="2"/>
  <c r="BG109" i="2"/>
  <c r="BF109" i="2"/>
  <c r="BE109" i="2"/>
  <c r="T109" i="2"/>
  <c r="R109" i="2"/>
  <c r="P109" i="2"/>
  <c r="BK109" i="2"/>
  <c r="J109" i="2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BE100" i="2"/>
  <c r="T100" i="2"/>
  <c r="R100" i="2"/>
  <c r="P100" i="2"/>
  <c r="BK100" i="2"/>
  <c r="J100" i="2"/>
  <c r="BI97" i="2"/>
  <c r="BH97" i="2"/>
  <c r="BG97" i="2"/>
  <c r="BF97" i="2"/>
  <c r="BE97" i="2"/>
  <c r="T97" i="2"/>
  <c r="R97" i="2"/>
  <c r="P97" i="2"/>
  <c r="BK97" i="2"/>
  <c r="J97" i="2"/>
  <c r="BI94" i="2"/>
  <c r="BH94" i="2"/>
  <c r="BG94" i="2"/>
  <c r="BF94" i="2"/>
  <c r="BE94" i="2"/>
  <c r="T94" i="2"/>
  <c r="R94" i="2"/>
  <c r="P94" i="2"/>
  <c r="BK94" i="2"/>
  <c r="J94" i="2"/>
  <c r="BI91" i="2"/>
  <c r="F36" i="2" s="1"/>
  <c r="BD53" i="1" s="1"/>
  <c r="BH91" i="2"/>
  <c r="BG91" i="2"/>
  <c r="F34" i="2" s="1"/>
  <c r="BB53" i="1" s="1"/>
  <c r="BB52" i="1" s="1"/>
  <c r="BF91" i="2"/>
  <c r="BE91" i="2"/>
  <c r="F32" i="2" s="1"/>
  <c r="AZ53" i="1" s="1"/>
  <c r="T91" i="2"/>
  <c r="T90" i="2" s="1"/>
  <c r="R91" i="2"/>
  <c r="R90" i="2" s="1"/>
  <c r="R89" i="2" s="1"/>
  <c r="R88" i="2" s="1"/>
  <c r="P91" i="2"/>
  <c r="P90" i="2" s="1"/>
  <c r="BK91" i="2"/>
  <c r="BK90" i="2" s="1"/>
  <c r="J91" i="2"/>
  <c r="J84" i="2"/>
  <c r="F84" i="2"/>
  <c r="F82" i="2"/>
  <c r="E80" i="2"/>
  <c r="E76" i="2"/>
  <c r="J55" i="2"/>
  <c r="F55" i="2"/>
  <c r="F53" i="2"/>
  <c r="E51" i="2"/>
  <c r="J20" i="2"/>
  <c r="E20" i="2"/>
  <c r="F56" i="2" s="1"/>
  <c r="J19" i="2"/>
  <c r="J14" i="2"/>
  <c r="J82" i="2" s="1"/>
  <c r="E7" i="2"/>
  <c r="E47" i="2" s="1"/>
  <c r="BD52" i="1"/>
  <c r="BD51" i="1" s="1"/>
  <c r="W30" i="1" s="1"/>
  <c r="AZ52" i="1"/>
  <c r="AZ51" i="1" s="1"/>
  <c r="AV51" i="1" s="1"/>
  <c r="AV52" i="1"/>
  <c r="AS52" i="1"/>
  <c r="AS51" i="1"/>
  <c r="L47" i="1"/>
  <c r="AM46" i="1"/>
  <c r="L46" i="1"/>
  <c r="AM44" i="1"/>
  <c r="L44" i="1"/>
  <c r="L42" i="1"/>
  <c r="L41" i="1"/>
  <c r="BB51" i="1" l="1"/>
  <c r="AX52" i="1"/>
  <c r="AY52" i="1"/>
  <c r="BC51" i="1"/>
  <c r="AK26" i="1"/>
  <c r="J90" i="2"/>
  <c r="J62" i="2" s="1"/>
  <c r="BK89" i="2"/>
  <c r="W26" i="1"/>
  <c r="J53" i="2"/>
  <c r="F85" i="2"/>
  <c r="T89" i="2"/>
  <c r="T88" i="2" s="1"/>
  <c r="F33" i="2"/>
  <c r="BA53" i="1" s="1"/>
  <c r="BA52" i="1" s="1"/>
  <c r="P130" i="2"/>
  <c r="P89" i="2" s="1"/>
  <c r="P88" i="2" s="1"/>
  <c r="AU53" i="1" s="1"/>
  <c r="AU52" i="1" s="1"/>
  <c r="AU51" i="1" s="1"/>
  <c r="T130" i="2"/>
  <c r="P150" i="2"/>
  <c r="T150" i="2"/>
  <c r="J32" i="2"/>
  <c r="AV53" i="1" s="1"/>
  <c r="AT53" i="1" s="1"/>
  <c r="AX51" i="1" l="1"/>
  <c r="W28" i="1"/>
  <c r="AW52" i="1"/>
  <c r="AT52" i="1" s="1"/>
  <c r="BA51" i="1"/>
  <c r="J89" i="2"/>
  <c r="J61" i="2" s="1"/>
  <c r="BK88" i="2"/>
  <c r="J88" i="2" s="1"/>
  <c r="W29" i="1"/>
  <c r="AY51" i="1"/>
  <c r="J60" i="2" l="1"/>
  <c r="J29" i="2"/>
  <c r="AW51" i="1"/>
  <c r="W27" i="1"/>
  <c r="AG53" i="1" l="1"/>
  <c r="J38" i="2"/>
  <c r="AK27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<sst xmlns="http://schemas.openxmlformats.org/spreadsheetml/2006/main" count="1578" uniqueCount="450">
  <si>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</si>
  <si>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</si>
  <si>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</si>
  <si>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</si>
  <si>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</si>
  <si>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</si>
  <si>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</si>
  <si>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{cb3fd430-4b3e-47d6-86d2-9a04ff3ceacd}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</si>
  <si>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</si>
  <si>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</si>
  <si>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</si>
  <si>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</si>
  <si>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</si>
  <si>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</si>
  <si>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</si>
  <si>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</si>
  <si>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15c_2019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</si>
  <si>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</si>
  <si>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</si>
  <si>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Slezská Ostrava</t>
  </si>
  <si>
    <t>KSO:</t>
  </si>
  <si>
    <t/>
  </si>
  <si>
    <t>CC-CZ:</t>
  </si>
  <si>
    <t>Místo:</t>
  </si>
  <si>
    <t xml:space="preserve"> </t>
  </si>
  <si>
    <t>Datum:</t>
  </si>
  <si>
    <t>12. 12. 2019</t>
  </si>
  <si>
    <t>Zadavatel:</t>
  </si>
  <si>
    <t>IČ:</t>
  </si>
  <si>
    <t>Statutární město OStrava,Slezská Ostrava</t>
  </si>
  <si>
    <t>DIČ:</t>
  </si>
  <si>
    <t>Uchazeč:</t>
  </si>
  <si>
    <t>Vyplň údaj</t>
  </si>
  <si>
    <t>Projektant:</t>
  </si>
  <si>
    <t>PPS 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</si>
  <si>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</si>
  <si>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</si>
  <si>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</si>
  <si>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</si>
  <si>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</si>
  <si>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</si>
  <si>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</si>
  <si>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</si>
  <si>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</si>
  <si>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</si>
  <si>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</si>
  <si>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</si>
  <si>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</si>
  <si>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</si>
  <si>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</si>
  <si>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</si>
  <si>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</si>
  <si>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</si>
  <si>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</si>
  <si>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</si>
  <si>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</si>
  <si>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</si>
  <si>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</si>
  <si>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</si>
  <si>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</si>
  <si>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</si>
  <si>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</si>
  <si>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</si>
  <si>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</si>
  <si>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</si>
  <si>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</si>
  <si>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</si>
  <si>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</si>
  <si>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</si>
  <si>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</si>
  <si>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</si>
  <si>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</si>
  <si>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</si>
  <si>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</si>
  <si>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</si>
  <si>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</si>
  <si>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IO03_Splašková kanalizace</t>
  </si>
  <si>
    <t>STA</t>
  </si>
  <si>
    <t>1</t>
  </si>
  <si>
    <t>{cd03ab4c-4061-4896-add5-70e01a292c02}</t>
  </si>
  <si>
    <t>2</t>
  </si>
  <si>
    <t>/</t>
  </si>
  <si>
    <t>Venkovní sítě</t>
  </si>
  <si>
    <t>Soupis</t>
  </si>
  <si>
    <t>{221a129c-9efc-4d29-b7e5-b89ef4a568c6}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</si>
  <si>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</si>
  <si>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</si>
  <si>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</si>
  <si>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</si>
  <si>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</si>
  <si>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</si>
  <si>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</si>
  <si>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15c_2019 - IO03_Splašková kanalizace</t>
  </si>
  <si>
    <t>Soupis:</t>
  </si>
  <si>
    <t>15c_2019 - Venkovní sítě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</si>
  <si>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</si>
  <si>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</si>
  <si>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</si>
  <si>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</si>
  <si>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</si>
  <si>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</si>
  <si>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</si>
  <si>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</si>
  <si>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</si>
  <si>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</si>
  <si>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</si>
  <si>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</si>
  <si>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</si>
  <si>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</si>
  <si>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</si>
  <si>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</si>
  <si>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</si>
  <si>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</si>
  <si>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</si>
  <si>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</si>
  <si>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</si>
  <si>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</si>
  <si>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</si>
  <si>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</si>
  <si>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</si>
  <si>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</si>
  <si>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</si>
  <si>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</si>
  <si>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</si>
  <si>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</si>
  <si>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</si>
  <si>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zapažených jam a zářezů s urovnáním dna do předepsaného profilu a spádu v hornině tř. 3 do 100 m3</t>
  </si>
  <si>
    <t>m3</t>
  </si>
  <si>
    <t>CS ÚRS 2017 01</t>
  </si>
  <si>
    <t>4</t>
  </si>
  <si>
    <t>-1820784224</t>
  </si>
  <si>
    <t>P</t>
  </si>
  <si>
    <t>Poznámka k položce:
výkr. č.D.2.1.b-01</t>
  </si>
  <si>
    <t>VV</t>
  </si>
  <si>
    <t>4,5*2,5*3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</si>
  <si>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</si>
  <si>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</si>
  <si>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370527906</t>
  </si>
  <si>
    <t>4*1,2*1,7</t>
  </si>
  <si>
    <t>3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</si>
  <si>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</si>
  <si>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</si>
  <si>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-2120709102</t>
  </si>
  <si>
    <t>4*1,2*1,7+4,5*2,5*3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</si>
  <si>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</si>
  <si>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</si>
  <si>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-1059772319</t>
  </si>
  <si>
    <t>Poznámka k položce:
výkr.D.2.1.b-01</t>
  </si>
  <si>
    <t>6,18+15+0,48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</si>
  <si>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</si>
  <si>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</si>
  <si>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</si>
  <si>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869341974</t>
  </si>
  <si>
    <t>6</t>
  </si>
  <si>
    <t>167101101</t>
  </si>
  <si>
    <t>Nakládání, skládání a překládání neulehlého výkopku nebo sypaniny nakládání, množství do 100 m3, z hornin tř. 1 až 4</t>
  </si>
  <si>
    <t>-35715823</t>
  </si>
  <si>
    <t>7</t>
  </si>
  <si>
    <t>174101101</t>
  </si>
  <si>
    <t>Zásyp sypaninou z jakékoliv horniny s uložením výkopku ve vrstvách se zhutněním jam, šachet, rýh nebo kolem objektů v těchto vykopávkách</t>
  </si>
  <si>
    <t>274536042</t>
  </si>
  <si>
    <t>4*1,2*1,35+4,5*2,5*1</t>
  </si>
  <si>
    <t>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</si>
  <si>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</si>
  <si>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</si>
  <si>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1032277313</t>
  </si>
  <si>
    <t>4*1,2*0,35+4,5*2,5*0,4</t>
  </si>
  <si>
    <t>9</t>
  </si>
  <si>
    <t>M</t>
  </si>
  <si>
    <t>583373080</t>
  </si>
  <si>
    <t>štěrkopísek frakce 0-2 třída B</t>
  </si>
  <si>
    <t>t</t>
  </si>
  <si>
    <t>1959052490</t>
  </si>
  <si>
    <t>6,18*1,6</t>
  </si>
  <si>
    <t>10</t>
  </si>
  <si>
    <t>151101102</t>
  </si>
  <si>
    <t>Zřízení pažení a rozepření stěn rýh pro podzemní vedení pro všechny šířky rýhy příložné pro jakoukoliv mezerovitost, hloubky do 4 m</t>
  </si>
  <si>
    <t>m2</t>
  </si>
  <si>
    <t>-686777551</t>
  </si>
  <si>
    <t>(4,5*2,5*3,0)*2+4*1,7*2</t>
  </si>
  <si>
    <t>11</t>
  </si>
  <si>
    <t>151101112</t>
  </si>
  <si>
    <t>Odstranění pažení a rozepření stěn rýh pro podzemní vedení s uložením materiálu na vzdálenost do 3 m od kraje výkopu příložné, hloubky přes 2 do 4 m</t>
  </si>
  <si>
    <t>-1599419566</t>
  </si>
  <si>
    <t>12</t>
  </si>
  <si>
    <t>171201201</t>
  </si>
  <si>
    <t>Uložení sypaniny na skládky</t>
  </si>
  <si>
    <t>-685589643</t>
  </si>
  <si>
    <t>21,66</t>
  </si>
  <si>
    <t>13</t>
  </si>
  <si>
    <t>171201211</t>
  </si>
  <si>
    <t>Uložení sypaniny poplatek za uložení sypaniny na skládce (skládkovné)</t>
  </si>
  <si>
    <t>1079085420</t>
  </si>
  <si>
    <t>21,66*1,6</t>
  </si>
  <si>
    <t>Svislé a kompletní konstrukce</t>
  </si>
  <si>
    <t>14</t>
  </si>
  <si>
    <t>382413119</t>
  </si>
  <si>
    <t>Osazení jímky z PP na obetonování objemu 14,7 m3 pro usazení do terénu</t>
  </si>
  <si>
    <t>kus</t>
  </si>
  <si>
    <t>1964221246</t>
  </si>
  <si>
    <t>562300230</t>
  </si>
  <si>
    <t>jímka plastová na obetonování 4160 x 2000 x 2160 m objem 14,7 m3</t>
  </si>
  <si>
    <t>-2095069395</t>
  </si>
  <si>
    <t>16</t>
  </si>
  <si>
    <t>388213620</t>
  </si>
  <si>
    <t>hladinoměr s GSM modulem</t>
  </si>
  <si>
    <t>-1847821871</t>
  </si>
  <si>
    <t>Vodorovné konstrukce</t>
  </si>
  <si>
    <t>17</t>
  </si>
  <si>
    <t>451573111</t>
  </si>
  <si>
    <t>Lože pod potrubí, stoky a drobné objekty v otevřeném výkopu z písku a štěrkopísku do 63 mm</t>
  </si>
  <si>
    <t>-728675327</t>
  </si>
  <si>
    <t>4*1,2*0,1</t>
  </si>
  <si>
    <t>18</t>
  </si>
  <si>
    <t>452321151</t>
  </si>
  <si>
    <t>Podkladní a zajišťovací konstrukce z betonu železového v otevřeném výkopu desky pod potrubí, stoky a drobné objekty z betonu tř. C 20/25</t>
  </si>
  <si>
    <t>317781213</t>
  </si>
  <si>
    <t>4,5*2,5*0,15</t>
  </si>
  <si>
    <t>19</t>
  </si>
  <si>
    <t>899620141</t>
  </si>
  <si>
    <t>Obetonování plastových šachet z polypropylenu betonem prostým v otevřeném výkopu, beton tř. C 20/25</t>
  </si>
  <si>
    <t>-792334797</t>
  </si>
  <si>
    <t>(4,16*2*0,15)*2+(2,16*4,16*0,15)*2</t>
  </si>
  <si>
    <t>Trubní vedení</t>
  </si>
  <si>
    <t>20</t>
  </si>
  <si>
    <t>871313121</t>
  </si>
  <si>
    <t>Montáž kanalizačního potrubí z plastů z tvrdého PVC těsněných gumovým kroužkem v otevřeném výkopu ve sklonu do 20 % DN 160</t>
  </si>
  <si>
    <t>m</t>
  </si>
  <si>
    <t>2112601606</t>
  </si>
  <si>
    <t>286114600</t>
  </si>
  <si>
    <t>trubka kanalizační plastová PVC KG DN 160x1000 mm SN 8</t>
  </si>
  <si>
    <t>-986868182</t>
  </si>
  <si>
    <t>22</t>
  </si>
  <si>
    <t>892351111</t>
  </si>
  <si>
    <t>Tlakové zkoušky vodou na potrubí DN 150 nebo 200</t>
  </si>
  <si>
    <t>1236828363</t>
  </si>
  <si>
    <t>23</t>
  </si>
  <si>
    <t>892372111</t>
  </si>
  <si>
    <t>Tlakové zkoušky vodou zabezpečení konců potrubí při tlakových zkouškách DN do 300</t>
  </si>
  <si>
    <t>-141859220</t>
  </si>
  <si>
    <t>24</t>
  </si>
  <si>
    <t>286618690</t>
  </si>
  <si>
    <t>dno šachtové 600 KG 200 úhel 90°</t>
  </si>
  <si>
    <t>-385784907</t>
  </si>
  <si>
    <t>25</t>
  </si>
  <si>
    <t>286619270</t>
  </si>
  <si>
    <t>roura šachtová korugovaná 600 2 m</t>
  </si>
  <si>
    <t>-683051107</t>
  </si>
  <si>
    <t>26</t>
  </si>
  <si>
    <t>286619330</t>
  </si>
  <si>
    <t>poklop šachtový litinový 600 B125</t>
  </si>
  <si>
    <t>1637437903</t>
  </si>
  <si>
    <t>27</t>
  </si>
  <si>
    <t>286619400</t>
  </si>
  <si>
    <t>adaptér šachtový teleskopický 600 A15-C250 těsnění</t>
  </si>
  <si>
    <t>1976019982</t>
  </si>
  <si>
    <t>28</t>
  </si>
  <si>
    <t>286619430</t>
  </si>
  <si>
    <t>těsnění pro dno a spojku šachtové roury 600</t>
  </si>
  <si>
    <t>-351584527</t>
  </si>
  <si>
    <t>998</t>
  </si>
  <si>
    <t>Přesun hmot</t>
  </si>
  <si>
    <t>29</t>
  </si>
  <si>
    <t>998276101</t>
  </si>
  <si>
    <t>Přesun hmot pro trubní vedení hloubené z trub z plastických hmot nebo sklolaminátových pro vodovody nebo kanalizace v otevřeném výkopu dopravní vzdálenost do 15 m</t>
  </si>
  <si>
    <t>366089377</t>
  </si>
  <si>
    <t>Poznámka k položce:
výkr. č.D.2.1.b-01-06</t>
  </si>
  <si>
    <t>11,271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</si>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</sst>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0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0"/>
      <c r="BS13" s="22" t="s">
        <v>8</v>
      </c>
    </row>
    <row r="14" spans="1:74">
      <c r="B14" s="26"/>
      <c r="C14" s="27"/>
      <c r="D14" s="27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0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48.75" customHeight="1">
      <c r="B20" s="26"/>
      <c r="C20" s="27"/>
      <c r="D20" s="27"/>
      <c r="E20" s="326" t="s">
        <v>37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39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40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41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33" t="s">
        <v>50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15c_2019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7" t="str">
        <f>K6</f>
        <v>Sportovní hala Slezská Ostrava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9" t="str">
        <f>IF(AN8= "","",AN8)</f>
        <v>12. 12. 2019</v>
      </c>
      <c r="AN44" s="33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OStrava,Slezská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0" t="str">
        <f>IF(E17="","",E17)</f>
        <v>PPS Kania s.r.o.</v>
      </c>
      <c r="AN46" s="340"/>
      <c r="AO46" s="340"/>
      <c r="AP46" s="340"/>
      <c r="AQ46" s="61"/>
      <c r="AR46" s="59"/>
      <c r="AS46" s="341" t="s">
        <v>52</v>
      </c>
      <c r="AT46" s="34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3"/>
      <c r="AT47" s="34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5"/>
      <c r="AT48" s="34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7" t="s">
        <v>53</v>
      </c>
      <c r="D49" s="348"/>
      <c r="E49" s="348"/>
      <c r="F49" s="348"/>
      <c r="G49" s="348"/>
      <c r="H49" s="77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>SUM(AG51,AT51)</f>
        <v>0</v>
      </c>
      <c r="AO51" s="359"/>
      <c r="AP51" s="35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37.5" customHeight="1"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76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3">
        <f>ROUND(AG53,2)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57" t="s">
        <v>16</v>
      </c>
      <c r="F53" s="357"/>
      <c r="G53" s="357"/>
      <c r="H53" s="357"/>
      <c r="I53" s="357"/>
      <c r="J53" s="106"/>
      <c r="K53" s="357" t="s">
        <v>82</v>
      </c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5">
        <f>'15c_2019 - Venkovní sítě'!J29</f>
        <v>0</v>
      </c>
      <c r="AH53" s="356"/>
      <c r="AI53" s="356"/>
      <c r="AJ53" s="356"/>
      <c r="AK53" s="356"/>
      <c r="AL53" s="356"/>
      <c r="AM53" s="356"/>
      <c r="AN53" s="355">
        <f>SUM(AG53,AT53)</f>
        <v>0</v>
      </c>
      <c r="AO53" s="356"/>
      <c r="AP53" s="356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'15c_2019 - Venkovní sítě'!P88</f>
        <v>0</v>
      </c>
      <c r="AV53" s="110">
        <f>'15c_2019 - Venkovní sítě'!J32</f>
        <v>0</v>
      </c>
      <c r="AW53" s="110">
        <f>'15c_2019 - Venkovní sítě'!J33</f>
        <v>0</v>
      </c>
      <c r="AX53" s="110">
        <f>'15c_2019 - Venkovní sítě'!J34</f>
        <v>0</v>
      </c>
      <c r="AY53" s="110">
        <f>'15c_2019 - Venkovní sítě'!J35</f>
        <v>0</v>
      </c>
      <c r="AZ53" s="110">
        <f>'15c_2019 - Venkovní sítě'!F32</f>
        <v>0</v>
      </c>
      <c r="BA53" s="110">
        <f>'15c_2019 - Venkovní sítě'!F33</f>
        <v>0</v>
      </c>
      <c r="BB53" s="110">
        <f>'15c_2019 - Venkovní sítě'!F34</f>
        <v>0</v>
      </c>
      <c r="BC53" s="110">
        <f>'15c_2019 - Venkovní sítě'!F35</f>
        <v>0</v>
      </c>
      <c r="BD53" s="112">
        <f>'15c_2019 - Venkovní sítě'!F36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m8YKl30uABSRMndDVQ7fluqPt4ODLoE3sBbxSXSiuUhB4ayzaxEoltvvUnrCAUbFV/gdV3CAwLqtgR5Pz+yF8Q==" saltValue="5DxztAXUkeEPabJZo3SyCQ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5c_2019 - Venkovní sítě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8" t="s">
        <v>86</v>
      </c>
      <c r="H1" s="368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1" t="str">
        <f>'Rekapitulace stavby'!K6</f>
        <v>Sportovní hala Slezská Ostrava</v>
      </c>
      <c r="F7" s="362"/>
      <c r="G7" s="362"/>
      <c r="H7" s="362"/>
      <c r="I7" s="120"/>
      <c r="J7" s="27"/>
      <c r="K7" s="29"/>
    </row>
    <row r="8" spans="1:70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1" t="s">
        <v>92</v>
      </c>
      <c r="F9" s="363"/>
      <c r="G9" s="363"/>
      <c r="H9" s="363"/>
      <c r="I9" s="121"/>
      <c r="J9" s="40"/>
      <c r="K9" s="43"/>
    </row>
    <row r="10" spans="1:70" s="1" customFormat="1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12. 12. 2019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6" t="s">
        <v>21</v>
      </c>
      <c r="F26" s="326"/>
      <c r="G26" s="326"/>
      <c r="H26" s="326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ROUND(J88,2)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ROUND(SUM(BE88:BE181), 2)</f>
        <v>0</v>
      </c>
      <c r="G32" s="40"/>
      <c r="H32" s="40"/>
      <c r="I32" s="134">
        <v>0.21</v>
      </c>
      <c r="J32" s="133">
        <f>ROUND(ROUND((SUM(BE88:BE181)),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ROUND(SUM(BF88:BF181), 2)</f>
        <v>0</v>
      </c>
      <c r="G33" s="40"/>
      <c r="H33" s="40"/>
      <c r="I33" s="134">
        <v>0.15</v>
      </c>
      <c r="J33" s="133">
        <f>ROUND(ROUND((SUM(BF88:BF181)),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ROUND(SUM(BG88:BG181),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ROUND(SUM(BH88:BH181),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ROUND(SUM(BI88:BI181),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1" t="str">
        <f>E7</f>
        <v>Sportovní hala Slezská Ostrava</v>
      </c>
      <c r="F47" s="362"/>
      <c r="G47" s="362"/>
      <c r="H47" s="362"/>
      <c r="I47" s="121"/>
      <c r="J47" s="40"/>
      <c r="K47" s="43"/>
    </row>
    <row r="48" spans="2:11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1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15c_2019 - Venkovní sítě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12. 12. 2019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Statutární město OStrava,Slezská Ostrava</v>
      </c>
      <c r="G55" s="40"/>
      <c r="H55" s="40"/>
      <c r="I55" s="122" t="s">
        <v>33</v>
      </c>
      <c r="J55" s="33" t="str">
        <f>E23</f>
        <v>PPS Kania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J88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J89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J90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J130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J140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J150</f>
        <v>0</v>
      </c>
      <c r="K65" s="165"/>
    </row>
    <row r="66" spans="2:12" s="9" customFormat="1" ht="19.899999999999999" customHeight="1">
      <c r="B66" s="159"/>
      <c r="C66" s="160"/>
      <c r="D66" s="161" t="s">
        <v>105</v>
      </c>
      <c r="E66" s="162"/>
      <c r="F66" s="162"/>
      <c r="G66" s="162"/>
      <c r="H66" s="162"/>
      <c r="I66" s="163"/>
      <c r="J66" s="164">
        <f>J178</f>
        <v>0</v>
      </c>
      <c r="K66" s="165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21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42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5"/>
      <c r="J72" s="58"/>
      <c r="K72" s="58"/>
      <c r="L72" s="59"/>
    </row>
    <row r="73" spans="2:12" s="1" customFormat="1" ht="36.950000000000003" customHeight="1">
      <c r="B73" s="39"/>
      <c r="C73" s="60" t="s">
        <v>106</v>
      </c>
      <c r="D73" s="61"/>
      <c r="E73" s="61"/>
      <c r="F73" s="61"/>
      <c r="G73" s="61"/>
      <c r="H73" s="61"/>
      <c r="I73" s="166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6"/>
      <c r="J75" s="61"/>
      <c r="K75" s="61"/>
      <c r="L75" s="59"/>
    </row>
    <row r="76" spans="2:12" s="1" customFormat="1" ht="22.5" customHeight="1">
      <c r="B76" s="39"/>
      <c r="C76" s="61"/>
      <c r="D76" s="61"/>
      <c r="E76" s="365" t="str">
        <f>E7</f>
        <v>Sportovní hala Slezská Ostrava</v>
      </c>
      <c r="F76" s="366"/>
      <c r="G76" s="366"/>
      <c r="H76" s="366"/>
      <c r="I76" s="166"/>
      <c r="J76" s="61"/>
      <c r="K76" s="61"/>
      <c r="L76" s="59"/>
    </row>
    <row r="77" spans="2:12">
      <c r="B77" s="26"/>
      <c r="C77" s="63" t="s">
        <v>91</v>
      </c>
      <c r="D77" s="167"/>
      <c r="E77" s="167"/>
      <c r="F77" s="167"/>
      <c r="G77" s="167"/>
      <c r="H77" s="167"/>
      <c r="J77" s="167"/>
      <c r="K77" s="167"/>
      <c r="L77" s="168"/>
    </row>
    <row r="78" spans="2:12" s="1" customFormat="1" ht="22.5" customHeight="1">
      <c r="B78" s="39"/>
      <c r="C78" s="61"/>
      <c r="D78" s="61"/>
      <c r="E78" s="365" t="s">
        <v>92</v>
      </c>
      <c r="F78" s="367"/>
      <c r="G78" s="367"/>
      <c r="H78" s="367"/>
      <c r="I78" s="166"/>
      <c r="J78" s="61"/>
      <c r="K78" s="61"/>
      <c r="L78" s="59"/>
    </row>
    <row r="79" spans="2:12" s="1" customFormat="1" ht="14.45" customHeight="1">
      <c r="B79" s="39"/>
      <c r="C79" s="63" t="s">
        <v>93</v>
      </c>
      <c r="D79" s="61"/>
      <c r="E79" s="61"/>
      <c r="F79" s="61"/>
      <c r="G79" s="61"/>
      <c r="H79" s="61"/>
      <c r="I79" s="166"/>
      <c r="J79" s="61"/>
      <c r="K79" s="61"/>
      <c r="L79" s="59"/>
    </row>
    <row r="80" spans="2:12" s="1" customFormat="1" ht="23.25" customHeight="1">
      <c r="B80" s="39"/>
      <c r="C80" s="61"/>
      <c r="D80" s="61"/>
      <c r="E80" s="337" t="str">
        <f>E11</f>
        <v>15c_2019 - Venkovní sítě</v>
      </c>
      <c r="F80" s="367"/>
      <c r="G80" s="367"/>
      <c r="H80" s="367"/>
      <c r="I80" s="166"/>
      <c r="J80" s="61"/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6"/>
      <c r="J81" s="61"/>
      <c r="K81" s="61"/>
      <c r="L81" s="59"/>
    </row>
    <row r="82" spans="2:65" s="1" customFormat="1" ht="18" customHeight="1">
      <c r="B82" s="39"/>
      <c r="C82" s="63" t="s">
        <v>23</v>
      </c>
      <c r="D82" s="61"/>
      <c r="E82" s="61"/>
      <c r="F82" s="169" t="str">
        <f>F14</f>
        <v xml:space="preserve"> </v>
      </c>
      <c r="G82" s="61"/>
      <c r="H82" s="61"/>
      <c r="I82" s="170" t="s">
        <v>25</v>
      </c>
      <c r="J82" s="71" t="str">
        <f>IF(J14="","",J14)</f>
        <v>12. 12. 2019</v>
      </c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66"/>
      <c r="J83" s="61"/>
      <c r="K83" s="61"/>
      <c r="L83" s="59"/>
    </row>
    <row r="84" spans="2:65" s="1" customFormat="1">
      <c r="B84" s="39"/>
      <c r="C84" s="63" t="s">
        <v>27</v>
      </c>
      <c r="D84" s="61"/>
      <c r="E84" s="61"/>
      <c r="F84" s="169" t="str">
        <f>E17</f>
        <v>Statutární město OStrava,Slezská Ostrava</v>
      </c>
      <c r="G84" s="61"/>
      <c r="H84" s="61"/>
      <c r="I84" s="170" t="s">
        <v>33</v>
      </c>
      <c r="J84" s="169" t="str">
        <f>E23</f>
        <v>PPS Kania s.r.o.</v>
      </c>
      <c r="K84" s="61"/>
      <c r="L84" s="59"/>
    </row>
    <row r="85" spans="2:65" s="1" customFormat="1" ht="14.45" customHeight="1">
      <c r="B85" s="39"/>
      <c r="C85" s="63" t="s">
        <v>31</v>
      </c>
      <c r="D85" s="61"/>
      <c r="E85" s="61"/>
      <c r="F85" s="169" t="str">
        <f>IF(E20="","",E20)</f>
        <v/>
      </c>
      <c r="G85" s="61"/>
      <c r="H85" s="61"/>
      <c r="I85" s="166"/>
      <c r="J85" s="61"/>
      <c r="K85" s="61"/>
      <c r="L85" s="59"/>
    </row>
    <row r="86" spans="2:65" s="1" customFormat="1" ht="10.35" customHeight="1">
      <c r="B86" s="39"/>
      <c r="C86" s="61"/>
      <c r="D86" s="61"/>
      <c r="E86" s="61"/>
      <c r="F86" s="61"/>
      <c r="G86" s="61"/>
      <c r="H86" s="61"/>
      <c r="I86" s="166"/>
      <c r="J86" s="61"/>
      <c r="K86" s="61"/>
      <c r="L86" s="59"/>
    </row>
    <row r="87" spans="2:65" s="10" customFormat="1" ht="29.25" customHeight="1">
      <c r="B87" s="171"/>
      <c r="C87" s="172" t="s">
        <v>107</v>
      </c>
      <c r="D87" s="173" t="s">
        <v>57</v>
      </c>
      <c r="E87" s="173" t="s">
        <v>53</v>
      </c>
      <c r="F87" s="173" t="s">
        <v>108</v>
      </c>
      <c r="G87" s="173" t="s">
        <v>109</v>
      </c>
      <c r="H87" s="173" t="s">
        <v>110</v>
      </c>
      <c r="I87" s="174" t="s">
        <v>111</v>
      </c>
      <c r="J87" s="173" t="s">
        <v>97</v>
      </c>
      <c r="K87" s="175" t="s">
        <v>112</v>
      </c>
      <c r="L87" s="176"/>
      <c r="M87" s="79" t="s">
        <v>113</v>
      </c>
      <c r="N87" s="80" t="s">
        <v>42</v>
      </c>
      <c r="O87" s="80" t="s">
        <v>114</v>
      </c>
      <c r="P87" s="80" t="s">
        <v>115</v>
      </c>
      <c r="Q87" s="80" t="s">
        <v>116</v>
      </c>
      <c r="R87" s="80" t="s">
        <v>117</v>
      </c>
      <c r="S87" s="80" t="s">
        <v>118</v>
      </c>
      <c r="T87" s="81" t="s">
        <v>119</v>
      </c>
    </row>
    <row r="88" spans="2:65" s="1" customFormat="1" ht="29.25" customHeight="1">
      <c r="B88" s="39"/>
      <c r="C88" s="85" t="s">
        <v>98</v>
      </c>
      <c r="D88" s="61"/>
      <c r="E88" s="61"/>
      <c r="F88" s="61"/>
      <c r="G88" s="61"/>
      <c r="H88" s="61"/>
      <c r="I88" s="166"/>
      <c r="J88" s="177">
        <f>BK88</f>
        <v>0</v>
      </c>
      <c r="K88" s="61"/>
      <c r="L88" s="59"/>
      <c r="M88" s="82"/>
      <c r="N88" s="83"/>
      <c r="O88" s="83"/>
      <c r="P88" s="178">
        <f>P89</f>
        <v>0</v>
      </c>
      <c r="Q88" s="83"/>
      <c r="R88" s="178">
        <f>R89</f>
        <v>11.270925</v>
      </c>
      <c r="S88" s="83"/>
      <c r="T88" s="179">
        <f>T89</f>
        <v>0</v>
      </c>
      <c r="AT88" s="22" t="s">
        <v>71</v>
      </c>
      <c r="AU88" s="22" t="s">
        <v>99</v>
      </c>
      <c r="BK88" s="180">
        <f>BK89</f>
        <v>0</v>
      </c>
    </row>
    <row r="89" spans="2:65" s="11" customFormat="1" ht="37.35" customHeight="1">
      <c r="B89" s="181"/>
      <c r="C89" s="182"/>
      <c r="D89" s="183" t="s">
        <v>71</v>
      </c>
      <c r="E89" s="184" t="s">
        <v>120</v>
      </c>
      <c r="F89" s="184" t="s">
        <v>121</v>
      </c>
      <c r="G89" s="182"/>
      <c r="H89" s="182"/>
      <c r="I89" s="185"/>
      <c r="J89" s="186">
        <f>BK89</f>
        <v>0</v>
      </c>
      <c r="K89" s="182"/>
      <c r="L89" s="187"/>
      <c r="M89" s="188"/>
      <c r="N89" s="189"/>
      <c r="O89" s="189"/>
      <c r="P89" s="190">
        <f>P90+P130+P140+P150+P178</f>
        <v>0</v>
      </c>
      <c r="Q89" s="189"/>
      <c r="R89" s="190">
        <f>R90+R130+R140+R150+R178</f>
        <v>11.270925</v>
      </c>
      <c r="S89" s="189"/>
      <c r="T89" s="191">
        <f>T90+T130+T140+T150+T178</f>
        <v>0</v>
      </c>
      <c r="AR89" s="192" t="s">
        <v>78</v>
      </c>
      <c r="AT89" s="193" t="s">
        <v>71</v>
      </c>
      <c r="AU89" s="193" t="s">
        <v>72</v>
      </c>
      <c r="AY89" s="192" t="s">
        <v>122</v>
      </c>
      <c r="BK89" s="194">
        <f>BK90+BK130+BK140+BK150+BK178</f>
        <v>0</v>
      </c>
    </row>
    <row r="90" spans="2:65" s="11" customFormat="1" ht="19.899999999999999" customHeight="1">
      <c r="B90" s="181"/>
      <c r="C90" s="182"/>
      <c r="D90" s="195" t="s">
        <v>71</v>
      </c>
      <c r="E90" s="196" t="s">
        <v>78</v>
      </c>
      <c r="F90" s="196" t="s">
        <v>123</v>
      </c>
      <c r="G90" s="182"/>
      <c r="H90" s="182"/>
      <c r="I90" s="185"/>
      <c r="J90" s="197">
        <f>BK90</f>
        <v>0</v>
      </c>
      <c r="K90" s="182"/>
      <c r="L90" s="187"/>
      <c r="M90" s="188"/>
      <c r="N90" s="189"/>
      <c r="O90" s="189"/>
      <c r="P90" s="190">
        <f>SUM(P91:P129)</f>
        <v>0</v>
      </c>
      <c r="Q90" s="189"/>
      <c r="R90" s="190">
        <f>SUM(R91:R129)</f>
        <v>9.9569349999999996</v>
      </c>
      <c r="S90" s="189"/>
      <c r="T90" s="191">
        <f>SUM(T91:T129)</f>
        <v>0</v>
      </c>
      <c r="AR90" s="192" t="s">
        <v>78</v>
      </c>
      <c r="AT90" s="193" t="s">
        <v>71</v>
      </c>
      <c r="AU90" s="193" t="s">
        <v>78</v>
      </c>
      <c r="AY90" s="192" t="s">
        <v>122</v>
      </c>
      <c r="BK90" s="194">
        <f>SUM(BK91:BK129)</f>
        <v>0</v>
      </c>
    </row>
    <row r="91" spans="2:65" s="1" customFormat="1" ht="31.5" customHeight="1">
      <c r="B91" s="39"/>
      <c r="C91" s="198" t="s">
        <v>78</v>
      </c>
      <c r="D91" s="198" t="s">
        <v>124</v>
      </c>
      <c r="E91" s="199" t="s">
        <v>125</v>
      </c>
      <c r="F91" s="200" t="s">
        <v>126</v>
      </c>
      <c r="G91" s="201" t="s">
        <v>127</v>
      </c>
      <c r="H91" s="202">
        <v>33.75</v>
      </c>
      <c r="I91" s="203"/>
      <c r="J91" s="204">
        <f>ROUND(I91*H91,2)</f>
        <v>0</v>
      </c>
      <c r="K91" s="200" t="s">
        <v>128</v>
      </c>
      <c r="L91" s="59"/>
      <c r="M91" s="205" t="s">
        <v>21</v>
      </c>
      <c r="N91" s="206" t="s">
        <v>43</v>
      </c>
      <c r="O91" s="40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22" t="s">
        <v>129</v>
      </c>
      <c r="AT91" s="22" t="s">
        <v>124</v>
      </c>
      <c r="AU91" s="22" t="s">
        <v>80</v>
      </c>
      <c r="AY91" s="22" t="s">
        <v>122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22" t="s">
        <v>78</v>
      </c>
      <c r="BK91" s="209">
        <f>ROUND(I91*H91,2)</f>
        <v>0</v>
      </c>
      <c r="BL91" s="22" t="s">
        <v>129</v>
      </c>
      <c r="BM91" s="22" t="s">
        <v>130</v>
      </c>
    </row>
    <row r="92" spans="2:65" s="1" customFormat="1" ht="27">
      <c r="B92" s="39"/>
      <c r="C92" s="61"/>
      <c r="D92" s="210" t="s">
        <v>131</v>
      </c>
      <c r="E92" s="61"/>
      <c r="F92" s="211" t="s">
        <v>132</v>
      </c>
      <c r="G92" s="61"/>
      <c r="H92" s="61"/>
      <c r="I92" s="166"/>
      <c r="J92" s="61"/>
      <c r="K92" s="61"/>
      <c r="L92" s="59"/>
      <c r="M92" s="212"/>
      <c r="N92" s="40"/>
      <c r="O92" s="40"/>
      <c r="P92" s="40"/>
      <c r="Q92" s="40"/>
      <c r="R92" s="40"/>
      <c r="S92" s="40"/>
      <c r="T92" s="76"/>
      <c r="AT92" s="22" t="s">
        <v>131</v>
      </c>
      <c r="AU92" s="22" t="s">
        <v>80</v>
      </c>
    </row>
    <row r="93" spans="2:65" s="12" customFormat="1" ht="13.5">
      <c r="B93" s="213"/>
      <c r="C93" s="214"/>
      <c r="D93" s="215" t="s">
        <v>133</v>
      </c>
      <c r="E93" s="216" t="s">
        <v>21</v>
      </c>
      <c r="F93" s="217" t="s">
        <v>134</v>
      </c>
      <c r="G93" s="214"/>
      <c r="H93" s="218">
        <v>33.75</v>
      </c>
      <c r="I93" s="219"/>
      <c r="J93" s="214"/>
      <c r="K93" s="214"/>
      <c r="L93" s="220"/>
      <c r="M93" s="221"/>
      <c r="N93" s="222"/>
      <c r="O93" s="222"/>
      <c r="P93" s="222"/>
      <c r="Q93" s="222"/>
      <c r="R93" s="222"/>
      <c r="S93" s="222"/>
      <c r="T93" s="223"/>
      <c r="AT93" s="224" t="s">
        <v>133</v>
      </c>
      <c r="AU93" s="224" t="s">
        <v>80</v>
      </c>
      <c r="AV93" s="12" t="s">
        <v>80</v>
      </c>
      <c r="AW93" s="12" t="s">
        <v>35</v>
      </c>
      <c r="AX93" s="12" t="s">
        <v>78</v>
      </c>
      <c r="AY93" s="224" t="s">
        <v>122</v>
      </c>
    </row>
    <row r="94" spans="2:65" s="1" customFormat="1" ht="44.25" customHeight="1">
      <c r="B94" s="39"/>
      <c r="C94" s="198" t="s">
        <v>80</v>
      </c>
      <c r="D94" s="198" t="s">
        <v>124</v>
      </c>
      <c r="E94" s="199" t="s">
        <v>135</v>
      </c>
      <c r="F94" s="200" t="s">
        <v>136</v>
      </c>
      <c r="G94" s="201" t="s">
        <v>127</v>
      </c>
      <c r="H94" s="202">
        <v>8.16</v>
      </c>
      <c r="I94" s="203"/>
      <c r="J94" s="204">
        <f>ROUND(I94*H94,2)</f>
        <v>0</v>
      </c>
      <c r="K94" s="200" t="s">
        <v>128</v>
      </c>
      <c r="L94" s="59"/>
      <c r="M94" s="205" t="s">
        <v>21</v>
      </c>
      <c r="N94" s="206" t="s">
        <v>43</v>
      </c>
      <c r="O94" s="40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AR94" s="22" t="s">
        <v>129</v>
      </c>
      <c r="AT94" s="22" t="s">
        <v>124</v>
      </c>
      <c r="AU94" s="22" t="s">
        <v>80</v>
      </c>
      <c r="AY94" s="22" t="s">
        <v>122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22" t="s">
        <v>78</v>
      </c>
      <c r="BK94" s="209">
        <f>ROUND(I94*H94,2)</f>
        <v>0</v>
      </c>
      <c r="BL94" s="22" t="s">
        <v>129</v>
      </c>
      <c r="BM94" s="22" t="s">
        <v>137</v>
      </c>
    </row>
    <row r="95" spans="2:65" s="1" customFormat="1" ht="27">
      <c r="B95" s="39"/>
      <c r="C95" s="61"/>
      <c r="D95" s="210" t="s">
        <v>131</v>
      </c>
      <c r="E95" s="61"/>
      <c r="F95" s="211" t="s">
        <v>132</v>
      </c>
      <c r="G95" s="61"/>
      <c r="H95" s="61"/>
      <c r="I95" s="166"/>
      <c r="J95" s="61"/>
      <c r="K95" s="61"/>
      <c r="L95" s="59"/>
      <c r="M95" s="212"/>
      <c r="N95" s="40"/>
      <c r="O95" s="40"/>
      <c r="P95" s="40"/>
      <c r="Q95" s="40"/>
      <c r="R95" s="40"/>
      <c r="S95" s="40"/>
      <c r="T95" s="76"/>
      <c r="AT95" s="22" t="s">
        <v>131</v>
      </c>
      <c r="AU95" s="22" t="s">
        <v>80</v>
      </c>
    </row>
    <row r="96" spans="2:65" s="12" customFormat="1" ht="13.5">
      <c r="B96" s="213"/>
      <c r="C96" s="214"/>
      <c r="D96" s="215" t="s">
        <v>133</v>
      </c>
      <c r="E96" s="216" t="s">
        <v>21</v>
      </c>
      <c r="F96" s="217" t="s">
        <v>138</v>
      </c>
      <c r="G96" s="214"/>
      <c r="H96" s="218">
        <v>8.16</v>
      </c>
      <c r="I96" s="219"/>
      <c r="J96" s="214"/>
      <c r="K96" s="214"/>
      <c r="L96" s="220"/>
      <c r="M96" s="221"/>
      <c r="N96" s="222"/>
      <c r="O96" s="222"/>
      <c r="P96" s="222"/>
      <c r="Q96" s="222"/>
      <c r="R96" s="222"/>
      <c r="S96" s="222"/>
      <c r="T96" s="223"/>
      <c r="AT96" s="224" t="s">
        <v>133</v>
      </c>
      <c r="AU96" s="224" t="s">
        <v>80</v>
      </c>
      <c r="AV96" s="12" t="s">
        <v>80</v>
      </c>
      <c r="AW96" s="12" t="s">
        <v>35</v>
      </c>
      <c r="AX96" s="12" t="s">
        <v>78</v>
      </c>
      <c r="AY96" s="224" t="s">
        <v>122</v>
      </c>
    </row>
    <row r="97" spans="2:65" s="1" customFormat="1" ht="44.25" customHeight="1">
      <c r="B97" s="39"/>
      <c r="C97" s="198" t="s">
        <v>139</v>
      </c>
      <c r="D97" s="198" t="s">
        <v>124</v>
      </c>
      <c r="E97" s="199" t="s">
        <v>140</v>
      </c>
      <c r="F97" s="200" t="s">
        <v>141</v>
      </c>
      <c r="G97" s="201" t="s">
        <v>127</v>
      </c>
      <c r="H97" s="202">
        <v>41.91</v>
      </c>
      <c r="I97" s="203"/>
      <c r="J97" s="204">
        <f>ROUND(I97*H97,2)</f>
        <v>0</v>
      </c>
      <c r="K97" s="200" t="s">
        <v>128</v>
      </c>
      <c r="L97" s="59"/>
      <c r="M97" s="205" t="s">
        <v>21</v>
      </c>
      <c r="N97" s="206" t="s">
        <v>43</v>
      </c>
      <c r="O97" s="40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22" t="s">
        <v>129</v>
      </c>
      <c r="AT97" s="22" t="s">
        <v>124</v>
      </c>
      <c r="AU97" s="22" t="s">
        <v>80</v>
      </c>
      <c r="AY97" s="22" t="s">
        <v>122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2" t="s">
        <v>78</v>
      </c>
      <c r="BK97" s="209">
        <f>ROUND(I97*H97,2)</f>
        <v>0</v>
      </c>
      <c r="BL97" s="22" t="s">
        <v>129</v>
      </c>
      <c r="BM97" s="22" t="s">
        <v>142</v>
      </c>
    </row>
    <row r="98" spans="2:65" s="1" customFormat="1" ht="27">
      <c r="B98" s="39"/>
      <c r="C98" s="61"/>
      <c r="D98" s="210" t="s">
        <v>131</v>
      </c>
      <c r="E98" s="61"/>
      <c r="F98" s="211" t="s">
        <v>132</v>
      </c>
      <c r="G98" s="61"/>
      <c r="H98" s="61"/>
      <c r="I98" s="166"/>
      <c r="J98" s="61"/>
      <c r="K98" s="61"/>
      <c r="L98" s="59"/>
      <c r="M98" s="212"/>
      <c r="N98" s="40"/>
      <c r="O98" s="40"/>
      <c r="P98" s="40"/>
      <c r="Q98" s="40"/>
      <c r="R98" s="40"/>
      <c r="S98" s="40"/>
      <c r="T98" s="76"/>
      <c r="AT98" s="22" t="s">
        <v>131</v>
      </c>
      <c r="AU98" s="22" t="s">
        <v>80</v>
      </c>
    </row>
    <row r="99" spans="2:65" s="12" customFormat="1" ht="13.5">
      <c r="B99" s="213"/>
      <c r="C99" s="214"/>
      <c r="D99" s="215" t="s">
        <v>133</v>
      </c>
      <c r="E99" s="216" t="s">
        <v>21</v>
      </c>
      <c r="F99" s="217" t="s">
        <v>143</v>
      </c>
      <c r="G99" s="214"/>
      <c r="H99" s="218">
        <v>41.91</v>
      </c>
      <c r="I99" s="219"/>
      <c r="J99" s="214"/>
      <c r="K99" s="214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133</v>
      </c>
      <c r="AU99" s="224" t="s">
        <v>80</v>
      </c>
      <c r="AV99" s="12" t="s">
        <v>80</v>
      </c>
      <c r="AW99" s="12" t="s">
        <v>35</v>
      </c>
      <c r="AX99" s="12" t="s">
        <v>78</v>
      </c>
      <c r="AY99" s="224" t="s">
        <v>122</v>
      </c>
    </row>
    <row r="100" spans="2:65" s="1" customFormat="1" ht="44.25" customHeight="1">
      <c r="B100" s="39"/>
      <c r="C100" s="198" t="s">
        <v>129</v>
      </c>
      <c r="D100" s="198" t="s">
        <v>124</v>
      </c>
      <c r="E100" s="199" t="s">
        <v>144</v>
      </c>
      <c r="F100" s="200" t="s">
        <v>145</v>
      </c>
      <c r="G100" s="201" t="s">
        <v>127</v>
      </c>
      <c r="H100" s="202">
        <v>21.66</v>
      </c>
      <c r="I100" s="203"/>
      <c r="J100" s="204">
        <f>ROUND(I100*H100,2)</f>
        <v>0</v>
      </c>
      <c r="K100" s="200" t="s">
        <v>128</v>
      </c>
      <c r="L100" s="59"/>
      <c r="M100" s="205" t="s">
        <v>21</v>
      </c>
      <c r="N100" s="206" t="s">
        <v>43</v>
      </c>
      <c r="O100" s="40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22" t="s">
        <v>129</v>
      </c>
      <c r="AT100" s="22" t="s">
        <v>124</v>
      </c>
      <c r="AU100" s="22" t="s">
        <v>80</v>
      </c>
      <c r="AY100" s="22" t="s">
        <v>122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2" t="s">
        <v>78</v>
      </c>
      <c r="BK100" s="209">
        <f>ROUND(I100*H100,2)</f>
        <v>0</v>
      </c>
      <c r="BL100" s="22" t="s">
        <v>129</v>
      </c>
      <c r="BM100" s="22" t="s">
        <v>146</v>
      </c>
    </row>
    <row r="101" spans="2:65" s="1" customFormat="1" ht="27">
      <c r="B101" s="39"/>
      <c r="C101" s="61"/>
      <c r="D101" s="210" t="s">
        <v>131</v>
      </c>
      <c r="E101" s="61"/>
      <c r="F101" s="211" t="s">
        <v>147</v>
      </c>
      <c r="G101" s="61"/>
      <c r="H101" s="61"/>
      <c r="I101" s="166"/>
      <c r="J101" s="61"/>
      <c r="K101" s="61"/>
      <c r="L101" s="59"/>
      <c r="M101" s="212"/>
      <c r="N101" s="40"/>
      <c r="O101" s="40"/>
      <c r="P101" s="40"/>
      <c r="Q101" s="40"/>
      <c r="R101" s="40"/>
      <c r="S101" s="40"/>
      <c r="T101" s="76"/>
      <c r="AT101" s="22" t="s">
        <v>131</v>
      </c>
      <c r="AU101" s="22" t="s">
        <v>80</v>
      </c>
    </row>
    <row r="102" spans="2:65" s="12" customFormat="1" ht="13.5">
      <c r="B102" s="213"/>
      <c r="C102" s="214"/>
      <c r="D102" s="215" t="s">
        <v>133</v>
      </c>
      <c r="E102" s="216" t="s">
        <v>21</v>
      </c>
      <c r="F102" s="217" t="s">
        <v>148</v>
      </c>
      <c r="G102" s="214"/>
      <c r="H102" s="218">
        <v>21.66</v>
      </c>
      <c r="I102" s="219"/>
      <c r="J102" s="214"/>
      <c r="K102" s="214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133</v>
      </c>
      <c r="AU102" s="224" t="s">
        <v>80</v>
      </c>
      <c r="AV102" s="12" t="s">
        <v>80</v>
      </c>
      <c r="AW102" s="12" t="s">
        <v>35</v>
      </c>
      <c r="AX102" s="12" t="s">
        <v>78</v>
      </c>
      <c r="AY102" s="224" t="s">
        <v>122</v>
      </c>
    </row>
    <row r="103" spans="2:65" s="1" customFormat="1" ht="44.25" customHeight="1">
      <c r="B103" s="39"/>
      <c r="C103" s="198" t="s">
        <v>149</v>
      </c>
      <c r="D103" s="198" t="s">
        <v>124</v>
      </c>
      <c r="E103" s="199" t="s">
        <v>150</v>
      </c>
      <c r="F103" s="200" t="s">
        <v>151</v>
      </c>
      <c r="G103" s="201" t="s">
        <v>127</v>
      </c>
      <c r="H103" s="202">
        <v>21.66</v>
      </c>
      <c r="I103" s="203"/>
      <c r="J103" s="204">
        <f>ROUND(I103*H103,2)</f>
        <v>0</v>
      </c>
      <c r="K103" s="200" t="s">
        <v>128</v>
      </c>
      <c r="L103" s="59"/>
      <c r="M103" s="205" t="s">
        <v>21</v>
      </c>
      <c r="N103" s="206" t="s">
        <v>43</v>
      </c>
      <c r="O103" s="40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22" t="s">
        <v>129</v>
      </c>
      <c r="AT103" s="22" t="s">
        <v>124</v>
      </c>
      <c r="AU103" s="22" t="s">
        <v>80</v>
      </c>
      <c r="AY103" s="22" t="s">
        <v>122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2" t="s">
        <v>78</v>
      </c>
      <c r="BK103" s="209">
        <f>ROUND(I103*H103,2)</f>
        <v>0</v>
      </c>
      <c r="BL103" s="22" t="s">
        <v>129</v>
      </c>
      <c r="BM103" s="22" t="s">
        <v>152</v>
      </c>
    </row>
    <row r="104" spans="2:65" s="1" customFormat="1" ht="27">
      <c r="B104" s="39"/>
      <c r="C104" s="61"/>
      <c r="D104" s="210" t="s">
        <v>131</v>
      </c>
      <c r="E104" s="61"/>
      <c r="F104" s="211" t="s">
        <v>147</v>
      </c>
      <c r="G104" s="61"/>
      <c r="H104" s="61"/>
      <c r="I104" s="166"/>
      <c r="J104" s="61"/>
      <c r="K104" s="61"/>
      <c r="L104" s="59"/>
      <c r="M104" s="212"/>
      <c r="N104" s="40"/>
      <c r="O104" s="40"/>
      <c r="P104" s="40"/>
      <c r="Q104" s="40"/>
      <c r="R104" s="40"/>
      <c r="S104" s="40"/>
      <c r="T104" s="76"/>
      <c r="AT104" s="22" t="s">
        <v>131</v>
      </c>
      <c r="AU104" s="22" t="s">
        <v>80</v>
      </c>
    </row>
    <row r="105" spans="2:65" s="12" customFormat="1" ht="13.5">
      <c r="B105" s="213"/>
      <c r="C105" s="214"/>
      <c r="D105" s="215" t="s">
        <v>133</v>
      </c>
      <c r="E105" s="216" t="s">
        <v>21</v>
      </c>
      <c r="F105" s="217" t="s">
        <v>148</v>
      </c>
      <c r="G105" s="214"/>
      <c r="H105" s="218">
        <v>21.66</v>
      </c>
      <c r="I105" s="219"/>
      <c r="J105" s="214"/>
      <c r="K105" s="214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133</v>
      </c>
      <c r="AU105" s="224" t="s">
        <v>80</v>
      </c>
      <c r="AV105" s="12" t="s">
        <v>80</v>
      </c>
      <c r="AW105" s="12" t="s">
        <v>35</v>
      </c>
      <c r="AX105" s="12" t="s">
        <v>78</v>
      </c>
      <c r="AY105" s="224" t="s">
        <v>122</v>
      </c>
    </row>
    <row r="106" spans="2:65" s="1" customFormat="1" ht="31.5" customHeight="1">
      <c r="B106" s="39"/>
      <c r="C106" s="198" t="s">
        <v>153</v>
      </c>
      <c r="D106" s="198" t="s">
        <v>124</v>
      </c>
      <c r="E106" s="199" t="s">
        <v>154</v>
      </c>
      <c r="F106" s="200" t="s">
        <v>155</v>
      </c>
      <c r="G106" s="201" t="s">
        <v>127</v>
      </c>
      <c r="H106" s="202">
        <v>41.91</v>
      </c>
      <c r="I106" s="203"/>
      <c r="J106" s="204">
        <f>ROUND(I106*H106,2)</f>
        <v>0</v>
      </c>
      <c r="K106" s="200" t="s">
        <v>128</v>
      </c>
      <c r="L106" s="59"/>
      <c r="M106" s="205" t="s">
        <v>21</v>
      </c>
      <c r="N106" s="206" t="s">
        <v>43</v>
      </c>
      <c r="O106" s="40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22" t="s">
        <v>129</v>
      </c>
      <c r="AT106" s="22" t="s">
        <v>124</v>
      </c>
      <c r="AU106" s="22" t="s">
        <v>80</v>
      </c>
      <c r="AY106" s="22" t="s">
        <v>122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2" t="s">
        <v>78</v>
      </c>
      <c r="BK106" s="209">
        <f>ROUND(I106*H106,2)</f>
        <v>0</v>
      </c>
      <c r="BL106" s="22" t="s">
        <v>129</v>
      </c>
      <c r="BM106" s="22" t="s">
        <v>156</v>
      </c>
    </row>
    <row r="107" spans="2:65" s="1" customFormat="1" ht="27">
      <c r="B107" s="39"/>
      <c r="C107" s="61"/>
      <c r="D107" s="210" t="s">
        <v>131</v>
      </c>
      <c r="E107" s="61"/>
      <c r="F107" s="211" t="s">
        <v>132</v>
      </c>
      <c r="G107" s="61"/>
      <c r="H107" s="61"/>
      <c r="I107" s="166"/>
      <c r="J107" s="61"/>
      <c r="K107" s="61"/>
      <c r="L107" s="59"/>
      <c r="M107" s="212"/>
      <c r="N107" s="40"/>
      <c r="O107" s="40"/>
      <c r="P107" s="40"/>
      <c r="Q107" s="40"/>
      <c r="R107" s="40"/>
      <c r="S107" s="40"/>
      <c r="T107" s="76"/>
      <c r="AT107" s="22" t="s">
        <v>131</v>
      </c>
      <c r="AU107" s="22" t="s">
        <v>80</v>
      </c>
    </row>
    <row r="108" spans="2:65" s="12" customFormat="1" ht="13.5">
      <c r="B108" s="213"/>
      <c r="C108" s="214"/>
      <c r="D108" s="215" t="s">
        <v>133</v>
      </c>
      <c r="E108" s="216" t="s">
        <v>21</v>
      </c>
      <c r="F108" s="217" t="s">
        <v>143</v>
      </c>
      <c r="G108" s="214"/>
      <c r="H108" s="218">
        <v>41.91</v>
      </c>
      <c r="I108" s="219"/>
      <c r="J108" s="214"/>
      <c r="K108" s="214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133</v>
      </c>
      <c r="AU108" s="224" t="s">
        <v>80</v>
      </c>
      <c r="AV108" s="12" t="s">
        <v>80</v>
      </c>
      <c r="AW108" s="12" t="s">
        <v>35</v>
      </c>
      <c r="AX108" s="12" t="s">
        <v>78</v>
      </c>
      <c r="AY108" s="224" t="s">
        <v>122</v>
      </c>
    </row>
    <row r="109" spans="2:65" s="1" customFormat="1" ht="31.5" customHeight="1">
      <c r="B109" s="39"/>
      <c r="C109" s="198" t="s">
        <v>157</v>
      </c>
      <c r="D109" s="198" t="s">
        <v>124</v>
      </c>
      <c r="E109" s="199" t="s">
        <v>158</v>
      </c>
      <c r="F109" s="200" t="s">
        <v>159</v>
      </c>
      <c r="G109" s="201" t="s">
        <v>127</v>
      </c>
      <c r="H109" s="202">
        <v>17.73</v>
      </c>
      <c r="I109" s="203"/>
      <c r="J109" s="204">
        <f>ROUND(I109*H109,2)</f>
        <v>0</v>
      </c>
      <c r="K109" s="200" t="s">
        <v>128</v>
      </c>
      <c r="L109" s="59"/>
      <c r="M109" s="205" t="s">
        <v>21</v>
      </c>
      <c r="N109" s="206" t="s">
        <v>43</v>
      </c>
      <c r="O109" s="40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22" t="s">
        <v>129</v>
      </c>
      <c r="AT109" s="22" t="s">
        <v>124</v>
      </c>
      <c r="AU109" s="22" t="s">
        <v>80</v>
      </c>
      <c r="AY109" s="22" t="s">
        <v>122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2" t="s">
        <v>78</v>
      </c>
      <c r="BK109" s="209">
        <f>ROUND(I109*H109,2)</f>
        <v>0</v>
      </c>
      <c r="BL109" s="22" t="s">
        <v>129</v>
      </c>
      <c r="BM109" s="22" t="s">
        <v>160</v>
      </c>
    </row>
    <row r="110" spans="2:65" s="1" customFormat="1" ht="27">
      <c r="B110" s="39"/>
      <c r="C110" s="61"/>
      <c r="D110" s="210" t="s">
        <v>131</v>
      </c>
      <c r="E110" s="61"/>
      <c r="F110" s="211" t="s">
        <v>132</v>
      </c>
      <c r="G110" s="61"/>
      <c r="H110" s="61"/>
      <c r="I110" s="166"/>
      <c r="J110" s="61"/>
      <c r="K110" s="61"/>
      <c r="L110" s="59"/>
      <c r="M110" s="212"/>
      <c r="N110" s="40"/>
      <c r="O110" s="40"/>
      <c r="P110" s="40"/>
      <c r="Q110" s="40"/>
      <c r="R110" s="40"/>
      <c r="S110" s="40"/>
      <c r="T110" s="76"/>
      <c r="AT110" s="22" t="s">
        <v>131</v>
      </c>
      <c r="AU110" s="22" t="s">
        <v>80</v>
      </c>
    </row>
    <row r="111" spans="2:65" s="12" customFormat="1" ht="13.5">
      <c r="B111" s="213"/>
      <c r="C111" s="214"/>
      <c r="D111" s="215" t="s">
        <v>133</v>
      </c>
      <c r="E111" s="216" t="s">
        <v>21</v>
      </c>
      <c r="F111" s="217" t="s">
        <v>161</v>
      </c>
      <c r="G111" s="214"/>
      <c r="H111" s="218">
        <v>17.73</v>
      </c>
      <c r="I111" s="219"/>
      <c r="J111" s="214"/>
      <c r="K111" s="214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133</v>
      </c>
      <c r="AU111" s="224" t="s">
        <v>80</v>
      </c>
      <c r="AV111" s="12" t="s">
        <v>80</v>
      </c>
      <c r="AW111" s="12" t="s">
        <v>35</v>
      </c>
      <c r="AX111" s="12" t="s">
        <v>78</v>
      </c>
      <c r="AY111" s="224" t="s">
        <v>122</v>
      </c>
    </row>
    <row r="112" spans="2:65" s="1" customFormat="1" ht="44.25" customHeight="1">
      <c r="B112" s="39"/>
      <c r="C112" s="198" t="s">
        <v>162</v>
      </c>
      <c r="D112" s="198" t="s">
        <v>124</v>
      </c>
      <c r="E112" s="199" t="s">
        <v>163</v>
      </c>
      <c r="F112" s="200" t="s">
        <v>164</v>
      </c>
      <c r="G112" s="201" t="s">
        <v>127</v>
      </c>
      <c r="H112" s="202">
        <v>6.18</v>
      </c>
      <c r="I112" s="203"/>
      <c r="J112" s="204">
        <f>ROUND(I112*H112,2)</f>
        <v>0</v>
      </c>
      <c r="K112" s="200" t="s">
        <v>128</v>
      </c>
      <c r="L112" s="59"/>
      <c r="M112" s="205" t="s">
        <v>21</v>
      </c>
      <c r="N112" s="206" t="s">
        <v>43</v>
      </c>
      <c r="O112" s="40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22" t="s">
        <v>129</v>
      </c>
      <c r="AT112" s="22" t="s">
        <v>124</v>
      </c>
      <c r="AU112" s="22" t="s">
        <v>80</v>
      </c>
      <c r="AY112" s="22" t="s">
        <v>122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22" t="s">
        <v>78</v>
      </c>
      <c r="BK112" s="209">
        <f>ROUND(I112*H112,2)</f>
        <v>0</v>
      </c>
      <c r="BL112" s="22" t="s">
        <v>129</v>
      </c>
      <c r="BM112" s="22" t="s">
        <v>165</v>
      </c>
    </row>
    <row r="113" spans="2:65" s="1" customFormat="1" ht="27">
      <c r="B113" s="39"/>
      <c r="C113" s="61"/>
      <c r="D113" s="210" t="s">
        <v>131</v>
      </c>
      <c r="E113" s="61"/>
      <c r="F113" s="211" t="s">
        <v>132</v>
      </c>
      <c r="G113" s="61"/>
      <c r="H113" s="61"/>
      <c r="I113" s="166"/>
      <c r="J113" s="61"/>
      <c r="K113" s="61"/>
      <c r="L113" s="59"/>
      <c r="M113" s="212"/>
      <c r="N113" s="40"/>
      <c r="O113" s="40"/>
      <c r="P113" s="40"/>
      <c r="Q113" s="40"/>
      <c r="R113" s="40"/>
      <c r="S113" s="40"/>
      <c r="T113" s="76"/>
      <c r="AT113" s="22" t="s">
        <v>131</v>
      </c>
      <c r="AU113" s="22" t="s">
        <v>80</v>
      </c>
    </row>
    <row r="114" spans="2:65" s="12" customFormat="1" ht="13.5">
      <c r="B114" s="213"/>
      <c r="C114" s="214"/>
      <c r="D114" s="215" t="s">
        <v>133</v>
      </c>
      <c r="E114" s="216" t="s">
        <v>21</v>
      </c>
      <c r="F114" s="217" t="s">
        <v>166</v>
      </c>
      <c r="G114" s="214"/>
      <c r="H114" s="218">
        <v>6.18</v>
      </c>
      <c r="I114" s="219"/>
      <c r="J114" s="214"/>
      <c r="K114" s="214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133</v>
      </c>
      <c r="AU114" s="224" t="s">
        <v>80</v>
      </c>
      <c r="AV114" s="12" t="s">
        <v>80</v>
      </c>
      <c r="AW114" s="12" t="s">
        <v>35</v>
      </c>
      <c r="AX114" s="12" t="s">
        <v>78</v>
      </c>
      <c r="AY114" s="224" t="s">
        <v>122</v>
      </c>
    </row>
    <row r="115" spans="2:65" s="1" customFormat="1" ht="22.5" customHeight="1">
      <c r="B115" s="39"/>
      <c r="C115" s="225" t="s">
        <v>167</v>
      </c>
      <c r="D115" s="225" t="s">
        <v>168</v>
      </c>
      <c r="E115" s="226" t="s">
        <v>169</v>
      </c>
      <c r="F115" s="227" t="s">
        <v>170</v>
      </c>
      <c r="G115" s="228" t="s">
        <v>171</v>
      </c>
      <c r="H115" s="229">
        <v>9.8879999999999999</v>
      </c>
      <c r="I115" s="230"/>
      <c r="J115" s="231">
        <f>ROUND(I115*H115,2)</f>
        <v>0</v>
      </c>
      <c r="K115" s="227" t="s">
        <v>128</v>
      </c>
      <c r="L115" s="232"/>
      <c r="M115" s="233" t="s">
        <v>21</v>
      </c>
      <c r="N115" s="234" t="s">
        <v>43</v>
      </c>
      <c r="O115" s="40"/>
      <c r="P115" s="207">
        <f>O115*H115</f>
        <v>0</v>
      </c>
      <c r="Q115" s="207">
        <v>1</v>
      </c>
      <c r="R115" s="207">
        <f>Q115*H115</f>
        <v>9.8879999999999999</v>
      </c>
      <c r="S115" s="207">
        <v>0</v>
      </c>
      <c r="T115" s="208">
        <f>S115*H115</f>
        <v>0</v>
      </c>
      <c r="AR115" s="22" t="s">
        <v>162</v>
      </c>
      <c r="AT115" s="22" t="s">
        <v>168</v>
      </c>
      <c r="AU115" s="22" t="s">
        <v>80</v>
      </c>
      <c r="AY115" s="22" t="s">
        <v>122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2" t="s">
        <v>78</v>
      </c>
      <c r="BK115" s="209">
        <f>ROUND(I115*H115,2)</f>
        <v>0</v>
      </c>
      <c r="BL115" s="22" t="s">
        <v>129</v>
      </c>
      <c r="BM115" s="22" t="s">
        <v>172</v>
      </c>
    </row>
    <row r="116" spans="2:65" s="1" customFormat="1" ht="27">
      <c r="B116" s="39"/>
      <c r="C116" s="61"/>
      <c r="D116" s="210" t="s">
        <v>131</v>
      </c>
      <c r="E116" s="61"/>
      <c r="F116" s="211" t="s">
        <v>132</v>
      </c>
      <c r="G116" s="61"/>
      <c r="H116" s="61"/>
      <c r="I116" s="166"/>
      <c r="J116" s="61"/>
      <c r="K116" s="61"/>
      <c r="L116" s="59"/>
      <c r="M116" s="212"/>
      <c r="N116" s="40"/>
      <c r="O116" s="40"/>
      <c r="P116" s="40"/>
      <c r="Q116" s="40"/>
      <c r="R116" s="40"/>
      <c r="S116" s="40"/>
      <c r="T116" s="76"/>
      <c r="AT116" s="22" t="s">
        <v>131</v>
      </c>
      <c r="AU116" s="22" t="s">
        <v>80</v>
      </c>
    </row>
    <row r="117" spans="2:65" s="12" customFormat="1" ht="13.5">
      <c r="B117" s="213"/>
      <c r="C117" s="214"/>
      <c r="D117" s="215" t="s">
        <v>133</v>
      </c>
      <c r="E117" s="216" t="s">
        <v>21</v>
      </c>
      <c r="F117" s="217" t="s">
        <v>173</v>
      </c>
      <c r="G117" s="214"/>
      <c r="H117" s="218">
        <v>9.8879999999999999</v>
      </c>
      <c r="I117" s="219"/>
      <c r="J117" s="214"/>
      <c r="K117" s="214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133</v>
      </c>
      <c r="AU117" s="224" t="s">
        <v>80</v>
      </c>
      <c r="AV117" s="12" t="s">
        <v>80</v>
      </c>
      <c r="AW117" s="12" t="s">
        <v>35</v>
      </c>
      <c r="AX117" s="12" t="s">
        <v>78</v>
      </c>
      <c r="AY117" s="224" t="s">
        <v>122</v>
      </c>
    </row>
    <row r="118" spans="2:65" s="1" customFormat="1" ht="31.5" customHeight="1">
      <c r="B118" s="39"/>
      <c r="C118" s="198" t="s">
        <v>174</v>
      </c>
      <c r="D118" s="198" t="s">
        <v>124</v>
      </c>
      <c r="E118" s="199" t="s">
        <v>175</v>
      </c>
      <c r="F118" s="200" t="s">
        <v>176</v>
      </c>
      <c r="G118" s="201" t="s">
        <v>177</v>
      </c>
      <c r="H118" s="202">
        <v>81.099999999999994</v>
      </c>
      <c r="I118" s="203"/>
      <c r="J118" s="204">
        <f>ROUND(I118*H118,2)</f>
        <v>0</v>
      </c>
      <c r="K118" s="200" t="s">
        <v>128</v>
      </c>
      <c r="L118" s="59"/>
      <c r="M118" s="205" t="s">
        <v>21</v>
      </c>
      <c r="N118" s="206" t="s">
        <v>43</v>
      </c>
      <c r="O118" s="40"/>
      <c r="P118" s="207">
        <f>O118*H118</f>
        <v>0</v>
      </c>
      <c r="Q118" s="207">
        <v>8.4999999999999995E-4</v>
      </c>
      <c r="R118" s="207">
        <f>Q118*H118</f>
        <v>6.8934999999999996E-2</v>
      </c>
      <c r="S118" s="207">
        <v>0</v>
      </c>
      <c r="T118" s="208">
        <f>S118*H118</f>
        <v>0</v>
      </c>
      <c r="AR118" s="22" t="s">
        <v>129</v>
      </c>
      <c r="AT118" s="22" t="s">
        <v>124</v>
      </c>
      <c r="AU118" s="22" t="s">
        <v>80</v>
      </c>
      <c r="AY118" s="22" t="s">
        <v>122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2" t="s">
        <v>78</v>
      </c>
      <c r="BK118" s="209">
        <f>ROUND(I118*H118,2)</f>
        <v>0</v>
      </c>
      <c r="BL118" s="22" t="s">
        <v>129</v>
      </c>
      <c r="BM118" s="22" t="s">
        <v>178</v>
      </c>
    </row>
    <row r="119" spans="2:65" s="1" customFormat="1" ht="27">
      <c r="B119" s="39"/>
      <c r="C119" s="61"/>
      <c r="D119" s="210" t="s">
        <v>131</v>
      </c>
      <c r="E119" s="61"/>
      <c r="F119" s="211" t="s">
        <v>132</v>
      </c>
      <c r="G119" s="61"/>
      <c r="H119" s="61"/>
      <c r="I119" s="166"/>
      <c r="J119" s="61"/>
      <c r="K119" s="61"/>
      <c r="L119" s="59"/>
      <c r="M119" s="212"/>
      <c r="N119" s="40"/>
      <c r="O119" s="40"/>
      <c r="P119" s="40"/>
      <c r="Q119" s="40"/>
      <c r="R119" s="40"/>
      <c r="S119" s="40"/>
      <c r="T119" s="76"/>
      <c r="AT119" s="22" t="s">
        <v>131</v>
      </c>
      <c r="AU119" s="22" t="s">
        <v>80</v>
      </c>
    </row>
    <row r="120" spans="2:65" s="12" customFormat="1" ht="13.5">
      <c r="B120" s="213"/>
      <c r="C120" s="214"/>
      <c r="D120" s="215" t="s">
        <v>133</v>
      </c>
      <c r="E120" s="216" t="s">
        <v>21</v>
      </c>
      <c r="F120" s="217" t="s">
        <v>179</v>
      </c>
      <c r="G120" s="214"/>
      <c r="H120" s="218">
        <v>81.099999999999994</v>
      </c>
      <c r="I120" s="219"/>
      <c r="J120" s="214"/>
      <c r="K120" s="214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133</v>
      </c>
      <c r="AU120" s="224" t="s">
        <v>80</v>
      </c>
      <c r="AV120" s="12" t="s">
        <v>80</v>
      </c>
      <c r="AW120" s="12" t="s">
        <v>35</v>
      </c>
      <c r="AX120" s="12" t="s">
        <v>78</v>
      </c>
      <c r="AY120" s="224" t="s">
        <v>122</v>
      </c>
    </row>
    <row r="121" spans="2:65" s="1" customFormat="1" ht="31.5" customHeight="1">
      <c r="B121" s="39"/>
      <c r="C121" s="198" t="s">
        <v>180</v>
      </c>
      <c r="D121" s="198" t="s">
        <v>124</v>
      </c>
      <c r="E121" s="199" t="s">
        <v>181</v>
      </c>
      <c r="F121" s="200" t="s">
        <v>182</v>
      </c>
      <c r="G121" s="201" t="s">
        <v>177</v>
      </c>
      <c r="H121" s="202">
        <v>81.099999999999994</v>
      </c>
      <c r="I121" s="203"/>
      <c r="J121" s="204">
        <f>ROUND(I121*H121,2)</f>
        <v>0</v>
      </c>
      <c r="K121" s="200" t="s">
        <v>128</v>
      </c>
      <c r="L121" s="59"/>
      <c r="M121" s="205" t="s">
        <v>21</v>
      </c>
      <c r="N121" s="206" t="s">
        <v>43</v>
      </c>
      <c r="O121" s="4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22" t="s">
        <v>129</v>
      </c>
      <c r="AT121" s="22" t="s">
        <v>124</v>
      </c>
      <c r="AU121" s="22" t="s">
        <v>80</v>
      </c>
      <c r="AY121" s="22" t="s">
        <v>122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2" t="s">
        <v>78</v>
      </c>
      <c r="BK121" s="209">
        <f>ROUND(I121*H121,2)</f>
        <v>0</v>
      </c>
      <c r="BL121" s="22" t="s">
        <v>129</v>
      </c>
      <c r="BM121" s="22" t="s">
        <v>183</v>
      </c>
    </row>
    <row r="122" spans="2:65" s="1" customFormat="1" ht="27">
      <c r="B122" s="39"/>
      <c r="C122" s="61"/>
      <c r="D122" s="210" t="s">
        <v>131</v>
      </c>
      <c r="E122" s="61"/>
      <c r="F122" s="211" t="s">
        <v>132</v>
      </c>
      <c r="G122" s="61"/>
      <c r="H122" s="61"/>
      <c r="I122" s="166"/>
      <c r="J122" s="61"/>
      <c r="K122" s="61"/>
      <c r="L122" s="59"/>
      <c r="M122" s="212"/>
      <c r="N122" s="40"/>
      <c r="O122" s="40"/>
      <c r="P122" s="40"/>
      <c r="Q122" s="40"/>
      <c r="R122" s="40"/>
      <c r="S122" s="40"/>
      <c r="T122" s="76"/>
      <c r="AT122" s="22" t="s">
        <v>131</v>
      </c>
      <c r="AU122" s="22" t="s">
        <v>80</v>
      </c>
    </row>
    <row r="123" spans="2:65" s="12" customFormat="1" ht="13.5">
      <c r="B123" s="213"/>
      <c r="C123" s="214"/>
      <c r="D123" s="215" t="s">
        <v>133</v>
      </c>
      <c r="E123" s="216" t="s">
        <v>21</v>
      </c>
      <c r="F123" s="217" t="s">
        <v>179</v>
      </c>
      <c r="G123" s="214"/>
      <c r="H123" s="218">
        <v>81.099999999999994</v>
      </c>
      <c r="I123" s="219"/>
      <c r="J123" s="214"/>
      <c r="K123" s="214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133</v>
      </c>
      <c r="AU123" s="224" t="s">
        <v>80</v>
      </c>
      <c r="AV123" s="12" t="s">
        <v>80</v>
      </c>
      <c r="AW123" s="12" t="s">
        <v>35</v>
      </c>
      <c r="AX123" s="12" t="s">
        <v>78</v>
      </c>
      <c r="AY123" s="224" t="s">
        <v>122</v>
      </c>
    </row>
    <row r="124" spans="2:65" s="1" customFormat="1" ht="22.5" customHeight="1">
      <c r="B124" s="39"/>
      <c r="C124" s="198" t="s">
        <v>184</v>
      </c>
      <c r="D124" s="198" t="s">
        <v>124</v>
      </c>
      <c r="E124" s="199" t="s">
        <v>185</v>
      </c>
      <c r="F124" s="200" t="s">
        <v>186</v>
      </c>
      <c r="G124" s="201" t="s">
        <v>127</v>
      </c>
      <c r="H124" s="202">
        <v>21.66</v>
      </c>
      <c r="I124" s="203"/>
      <c r="J124" s="204">
        <f>ROUND(I124*H124,2)</f>
        <v>0</v>
      </c>
      <c r="K124" s="200" t="s">
        <v>128</v>
      </c>
      <c r="L124" s="59"/>
      <c r="M124" s="205" t="s">
        <v>21</v>
      </c>
      <c r="N124" s="206" t="s">
        <v>43</v>
      </c>
      <c r="O124" s="4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AR124" s="22" t="s">
        <v>129</v>
      </c>
      <c r="AT124" s="22" t="s">
        <v>124</v>
      </c>
      <c r="AU124" s="22" t="s">
        <v>80</v>
      </c>
      <c r="AY124" s="22" t="s">
        <v>122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22" t="s">
        <v>78</v>
      </c>
      <c r="BK124" s="209">
        <f>ROUND(I124*H124,2)</f>
        <v>0</v>
      </c>
      <c r="BL124" s="22" t="s">
        <v>129</v>
      </c>
      <c r="BM124" s="22" t="s">
        <v>187</v>
      </c>
    </row>
    <row r="125" spans="2:65" s="1" customFormat="1" ht="27">
      <c r="B125" s="39"/>
      <c r="C125" s="61"/>
      <c r="D125" s="210" t="s">
        <v>131</v>
      </c>
      <c r="E125" s="61"/>
      <c r="F125" s="211" t="s">
        <v>147</v>
      </c>
      <c r="G125" s="61"/>
      <c r="H125" s="61"/>
      <c r="I125" s="166"/>
      <c r="J125" s="61"/>
      <c r="K125" s="61"/>
      <c r="L125" s="59"/>
      <c r="M125" s="212"/>
      <c r="N125" s="40"/>
      <c r="O125" s="40"/>
      <c r="P125" s="40"/>
      <c r="Q125" s="40"/>
      <c r="R125" s="40"/>
      <c r="S125" s="40"/>
      <c r="T125" s="76"/>
      <c r="AT125" s="22" t="s">
        <v>131</v>
      </c>
      <c r="AU125" s="22" t="s">
        <v>80</v>
      </c>
    </row>
    <row r="126" spans="2:65" s="12" customFormat="1" ht="13.5">
      <c r="B126" s="213"/>
      <c r="C126" s="214"/>
      <c r="D126" s="215" t="s">
        <v>133</v>
      </c>
      <c r="E126" s="216" t="s">
        <v>21</v>
      </c>
      <c r="F126" s="217" t="s">
        <v>188</v>
      </c>
      <c r="G126" s="214"/>
      <c r="H126" s="218">
        <v>21.66</v>
      </c>
      <c r="I126" s="219"/>
      <c r="J126" s="214"/>
      <c r="K126" s="214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133</v>
      </c>
      <c r="AU126" s="224" t="s">
        <v>80</v>
      </c>
      <c r="AV126" s="12" t="s">
        <v>80</v>
      </c>
      <c r="AW126" s="12" t="s">
        <v>35</v>
      </c>
      <c r="AX126" s="12" t="s">
        <v>78</v>
      </c>
      <c r="AY126" s="224" t="s">
        <v>122</v>
      </c>
    </row>
    <row r="127" spans="2:65" s="1" customFormat="1" ht="22.5" customHeight="1">
      <c r="B127" s="39"/>
      <c r="C127" s="198" t="s">
        <v>189</v>
      </c>
      <c r="D127" s="198" t="s">
        <v>124</v>
      </c>
      <c r="E127" s="199" t="s">
        <v>190</v>
      </c>
      <c r="F127" s="200" t="s">
        <v>191</v>
      </c>
      <c r="G127" s="201" t="s">
        <v>171</v>
      </c>
      <c r="H127" s="202">
        <v>34.655999999999999</v>
      </c>
      <c r="I127" s="203"/>
      <c r="J127" s="204">
        <f>ROUND(I127*H127,2)</f>
        <v>0</v>
      </c>
      <c r="K127" s="200" t="s">
        <v>128</v>
      </c>
      <c r="L127" s="59"/>
      <c r="M127" s="205" t="s">
        <v>21</v>
      </c>
      <c r="N127" s="206" t="s">
        <v>43</v>
      </c>
      <c r="O127" s="40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AR127" s="22" t="s">
        <v>129</v>
      </c>
      <c r="AT127" s="22" t="s">
        <v>124</v>
      </c>
      <c r="AU127" s="22" t="s">
        <v>80</v>
      </c>
      <c r="AY127" s="22" t="s">
        <v>122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22" t="s">
        <v>78</v>
      </c>
      <c r="BK127" s="209">
        <f>ROUND(I127*H127,2)</f>
        <v>0</v>
      </c>
      <c r="BL127" s="22" t="s">
        <v>129</v>
      </c>
      <c r="BM127" s="22" t="s">
        <v>192</v>
      </c>
    </row>
    <row r="128" spans="2:65" s="1" customFormat="1" ht="27">
      <c r="B128" s="39"/>
      <c r="C128" s="61"/>
      <c r="D128" s="210" t="s">
        <v>131</v>
      </c>
      <c r="E128" s="61"/>
      <c r="F128" s="211" t="s">
        <v>147</v>
      </c>
      <c r="G128" s="61"/>
      <c r="H128" s="61"/>
      <c r="I128" s="166"/>
      <c r="J128" s="61"/>
      <c r="K128" s="61"/>
      <c r="L128" s="59"/>
      <c r="M128" s="212"/>
      <c r="N128" s="40"/>
      <c r="O128" s="40"/>
      <c r="P128" s="40"/>
      <c r="Q128" s="40"/>
      <c r="R128" s="40"/>
      <c r="S128" s="40"/>
      <c r="T128" s="76"/>
      <c r="AT128" s="22" t="s">
        <v>131</v>
      </c>
      <c r="AU128" s="22" t="s">
        <v>80</v>
      </c>
    </row>
    <row r="129" spans="2:65" s="12" customFormat="1" ht="13.5">
      <c r="B129" s="213"/>
      <c r="C129" s="214"/>
      <c r="D129" s="210" t="s">
        <v>133</v>
      </c>
      <c r="E129" s="235" t="s">
        <v>21</v>
      </c>
      <c r="F129" s="236" t="s">
        <v>193</v>
      </c>
      <c r="G129" s="214"/>
      <c r="H129" s="237">
        <v>34.655999999999999</v>
      </c>
      <c r="I129" s="219"/>
      <c r="J129" s="214"/>
      <c r="K129" s="214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133</v>
      </c>
      <c r="AU129" s="224" t="s">
        <v>80</v>
      </c>
      <c r="AV129" s="12" t="s">
        <v>80</v>
      </c>
      <c r="AW129" s="12" t="s">
        <v>35</v>
      </c>
      <c r="AX129" s="12" t="s">
        <v>78</v>
      </c>
      <c r="AY129" s="224" t="s">
        <v>122</v>
      </c>
    </row>
    <row r="130" spans="2:65" s="11" customFormat="1" ht="29.85" customHeight="1">
      <c r="B130" s="181"/>
      <c r="C130" s="182"/>
      <c r="D130" s="195" t="s">
        <v>71</v>
      </c>
      <c r="E130" s="196" t="s">
        <v>139</v>
      </c>
      <c r="F130" s="196" t="s">
        <v>194</v>
      </c>
      <c r="G130" s="182"/>
      <c r="H130" s="182"/>
      <c r="I130" s="185"/>
      <c r="J130" s="197">
        <f>BK130</f>
        <v>0</v>
      </c>
      <c r="K130" s="182"/>
      <c r="L130" s="187"/>
      <c r="M130" s="188"/>
      <c r="N130" s="189"/>
      <c r="O130" s="189"/>
      <c r="P130" s="190">
        <f>SUM(P131:P139)</f>
        <v>0</v>
      </c>
      <c r="Q130" s="189"/>
      <c r="R130" s="190">
        <f>SUM(R131:R139)</f>
        <v>0.22309000000000001</v>
      </c>
      <c r="S130" s="189"/>
      <c r="T130" s="191">
        <f>SUM(T131:T139)</f>
        <v>0</v>
      </c>
      <c r="AR130" s="192" t="s">
        <v>78</v>
      </c>
      <c r="AT130" s="193" t="s">
        <v>71</v>
      </c>
      <c r="AU130" s="193" t="s">
        <v>78</v>
      </c>
      <c r="AY130" s="192" t="s">
        <v>122</v>
      </c>
      <c r="BK130" s="194">
        <f>SUM(BK131:BK139)</f>
        <v>0</v>
      </c>
    </row>
    <row r="131" spans="2:65" s="1" customFormat="1" ht="22.5" customHeight="1">
      <c r="B131" s="39"/>
      <c r="C131" s="198" t="s">
        <v>195</v>
      </c>
      <c r="D131" s="198" t="s">
        <v>124</v>
      </c>
      <c r="E131" s="199" t="s">
        <v>196</v>
      </c>
      <c r="F131" s="200" t="s">
        <v>197</v>
      </c>
      <c r="G131" s="201" t="s">
        <v>198</v>
      </c>
      <c r="H131" s="202">
        <v>1</v>
      </c>
      <c r="I131" s="203"/>
      <c r="J131" s="204">
        <f>ROUND(I131*H131,2)</f>
        <v>0</v>
      </c>
      <c r="K131" s="200" t="s">
        <v>128</v>
      </c>
      <c r="L131" s="59"/>
      <c r="M131" s="205" t="s">
        <v>21</v>
      </c>
      <c r="N131" s="206" t="s">
        <v>43</v>
      </c>
      <c r="O131" s="40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AR131" s="22" t="s">
        <v>129</v>
      </c>
      <c r="AT131" s="22" t="s">
        <v>124</v>
      </c>
      <c r="AU131" s="22" t="s">
        <v>80</v>
      </c>
      <c r="AY131" s="22" t="s">
        <v>122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129</v>
      </c>
      <c r="BM131" s="22" t="s">
        <v>199</v>
      </c>
    </row>
    <row r="132" spans="2:65" s="1" customFormat="1" ht="27">
      <c r="B132" s="39"/>
      <c r="C132" s="61"/>
      <c r="D132" s="210" t="s">
        <v>131</v>
      </c>
      <c r="E132" s="61"/>
      <c r="F132" s="211" t="s">
        <v>132</v>
      </c>
      <c r="G132" s="61"/>
      <c r="H132" s="61"/>
      <c r="I132" s="166"/>
      <c r="J132" s="61"/>
      <c r="K132" s="61"/>
      <c r="L132" s="59"/>
      <c r="M132" s="212"/>
      <c r="N132" s="40"/>
      <c r="O132" s="40"/>
      <c r="P132" s="40"/>
      <c r="Q132" s="40"/>
      <c r="R132" s="40"/>
      <c r="S132" s="40"/>
      <c r="T132" s="76"/>
      <c r="AT132" s="22" t="s">
        <v>131</v>
      </c>
      <c r="AU132" s="22" t="s">
        <v>80</v>
      </c>
    </row>
    <row r="133" spans="2:65" s="12" customFormat="1" ht="13.5">
      <c r="B133" s="213"/>
      <c r="C133" s="214"/>
      <c r="D133" s="215" t="s">
        <v>133</v>
      </c>
      <c r="E133" s="216" t="s">
        <v>21</v>
      </c>
      <c r="F133" s="217" t="s">
        <v>78</v>
      </c>
      <c r="G133" s="214"/>
      <c r="H133" s="218">
        <v>1</v>
      </c>
      <c r="I133" s="219"/>
      <c r="J133" s="214"/>
      <c r="K133" s="214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133</v>
      </c>
      <c r="AU133" s="224" t="s">
        <v>80</v>
      </c>
      <c r="AV133" s="12" t="s">
        <v>80</v>
      </c>
      <c r="AW133" s="12" t="s">
        <v>35</v>
      </c>
      <c r="AX133" s="12" t="s">
        <v>78</v>
      </c>
      <c r="AY133" s="224" t="s">
        <v>122</v>
      </c>
    </row>
    <row r="134" spans="2:65" s="1" customFormat="1" ht="22.5" customHeight="1">
      <c r="B134" s="39"/>
      <c r="C134" s="225" t="s">
        <v>10</v>
      </c>
      <c r="D134" s="225" t="s">
        <v>168</v>
      </c>
      <c r="E134" s="226" t="s">
        <v>200</v>
      </c>
      <c r="F134" s="227" t="s">
        <v>201</v>
      </c>
      <c r="G134" s="228" t="s">
        <v>198</v>
      </c>
      <c r="H134" s="229">
        <v>1</v>
      </c>
      <c r="I134" s="230"/>
      <c r="J134" s="231">
        <f>ROUND(I134*H134,2)</f>
        <v>0</v>
      </c>
      <c r="K134" s="227" t="s">
        <v>128</v>
      </c>
      <c r="L134" s="232"/>
      <c r="M134" s="233" t="s">
        <v>21</v>
      </c>
      <c r="N134" s="234" t="s">
        <v>43</v>
      </c>
      <c r="O134" s="40"/>
      <c r="P134" s="207">
        <f>O134*H134</f>
        <v>0</v>
      </c>
      <c r="Q134" s="207">
        <v>0.223</v>
      </c>
      <c r="R134" s="207">
        <f>Q134*H134</f>
        <v>0.223</v>
      </c>
      <c r="S134" s="207">
        <v>0</v>
      </c>
      <c r="T134" s="208">
        <f>S134*H134</f>
        <v>0</v>
      </c>
      <c r="AR134" s="22" t="s">
        <v>162</v>
      </c>
      <c r="AT134" s="22" t="s">
        <v>168</v>
      </c>
      <c r="AU134" s="22" t="s">
        <v>80</v>
      </c>
      <c r="AY134" s="22" t="s">
        <v>122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2" t="s">
        <v>78</v>
      </c>
      <c r="BK134" s="209">
        <f>ROUND(I134*H134,2)</f>
        <v>0</v>
      </c>
      <c r="BL134" s="22" t="s">
        <v>129</v>
      </c>
      <c r="BM134" s="22" t="s">
        <v>202</v>
      </c>
    </row>
    <row r="135" spans="2:65" s="1" customFormat="1" ht="27">
      <c r="B135" s="39"/>
      <c r="C135" s="61"/>
      <c r="D135" s="210" t="s">
        <v>131</v>
      </c>
      <c r="E135" s="61"/>
      <c r="F135" s="211" t="s">
        <v>132</v>
      </c>
      <c r="G135" s="61"/>
      <c r="H135" s="61"/>
      <c r="I135" s="166"/>
      <c r="J135" s="61"/>
      <c r="K135" s="61"/>
      <c r="L135" s="59"/>
      <c r="M135" s="212"/>
      <c r="N135" s="40"/>
      <c r="O135" s="40"/>
      <c r="P135" s="40"/>
      <c r="Q135" s="40"/>
      <c r="R135" s="40"/>
      <c r="S135" s="40"/>
      <c r="T135" s="76"/>
      <c r="AT135" s="22" t="s">
        <v>131</v>
      </c>
      <c r="AU135" s="22" t="s">
        <v>80</v>
      </c>
    </row>
    <row r="136" spans="2:65" s="12" customFormat="1" ht="13.5">
      <c r="B136" s="213"/>
      <c r="C136" s="214"/>
      <c r="D136" s="215" t="s">
        <v>133</v>
      </c>
      <c r="E136" s="216" t="s">
        <v>21</v>
      </c>
      <c r="F136" s="217" t="s">
        <v>78</v>
      </c>
      <c r="G136" s="214"/>
      <c r="H136" s="218">
        <v>1</v>
      </c>
      <c r="I136" s="219"/>
      <c r="J136" s="214"/>
      <c r="K136" s="214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133</v>
      </c>
      <c r="AU136" s="224" t="s">
        <v>80</v>
      </c>
      <c r="AV136" s="12" t="s">
        <v>80</v>
      </c>
      <c r="AW136" s="12" t="s">
        <v>35</v>
      </c>
      <c r="AX136" s="12" t="s">
        <v>78</v>
      </c>
      <c r="AY136" s="224" t="s">
        <v>122</v>
      </c>
    </row>
    <row r="137" spans="2:65" s="1" customFormat="1" ht="22.5" customHeight="1">
      <c r="B137" s="39"/>
      <c r="C137" s="225" t="s">
        <v>203</v>
      </c>
      <c r="D137" s="225" t="s">
        <v>168</v>
      </c>
      <c r="E137" s="226" t="s">
        <v>204</v>
      </c>
      <c r="F137" s="227" t="s">
        <v>205</v>
      </c>
      <c r="G137" s="228" t="s">
        <v>198</v>
      </c>
      <c r="H137" s="229">
        <v>1</v>
      </c>
      <c r="I137" s="230"/>
      <c r="J137" s="231">
        <f>ROUND(I137*H137,2)</f>
        <v>0</v>
      </c>
      <c r="K137" s="227" t="s">
        <v>128</v>
      </c>
      <c r="L137" s="232"/>
      <c r="M137" s="233" t="s">
        <v>21</v>
      </c>
      <c r="N137" s="234" t="s">
        <v>43</v>
      </c>
      <c r="O137" s="40"/>
      <c r="P137" s="207">
        <f>O137*H137</f>
        <v>0</v>
      </c>
      <c r="Q137" s="207">
        <v>9.0000000000000006E-5</v>
      </c>
      <c r="R137" s="207">
        <f>Q137*H137</f>
        <v>9.0000000000000006E-5</v>
      </c>
      <c r="S137" s="207">
        <v>0</v>
      </c>
      <c r="T137" s="208">
        <f>S137*H137</f>
        <v>0</v>
      </c>
      <c r="AR137" s="22" t="s">
        <v>162</v>
      </c>
      <c r="AT137" s="22" t="s">
        <v>168</v>
      </c>
      <c r="AU137" s="22" t="s">
        <v>80</v>
      </c>
      <c r="AY137" s="22" t="s">
        <v>122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22" t="s">
        <v>78</v>
      </c>
      <c r="BK137" s="209">
        <f>ROUND(I137*H137,2)</f>
        <v>0</v>
      </c>
      <c r="BL137" s="22" t="s">
        <v>129</v>
      </c>
      <c r="BM137" s="22" t="s">
        <v>206</v>
      </c>
    </row>
    <row r="138" spans="2:65" s="1" customFormat="1" ht="27">
      <c r="B138" s="39"/>
      <c r="C138" s="61"/>
      <c r="D138" s="210" t="s">
        <v>131</v>
      </c>
      <c r="E138" s="61"/>
      <c r="F138" s="211" t="s">
        <v>132</v>
      </c>
      <c r="G138" s="61"/>
      <c r="H138" s="61"/>
      <c r="I138" s="166"/>
      <c r="J138" s="61"/>
      <c r="K138" s="61"/>
      <c r="L138" s="59"/>
      <c r="M138" s="212"/>
      <c r="N138" s="40"/>
      <c r="O138" s="40"/>
      <c r="P138" s="40"/>
      <c r="Q138" s="40"/>
      <c r="R138" s="40"/>
      <c r="S138" s="40"/>
      <c r="T138" s="76"/>
      <c r="AT138" s="22" t="s">
        <v>131</v>
      </c>
      <c r="AU138" s="22" t="s">
        <v>80</v>
      </c>
    </row>
    <row r="139" spans="2:65" s="12" customFormat="1" ht="13.5">
      <c r="B139" s="213"/>
      <c r="C139" s="214"/>
      <c r="D139" s="210" t="s">
        <v>133</v>
      </c>
      <c r="E139" s="235" t="s">
        <v>21</v>
      </c>
      <c r="F139" s="236" t="s">
        <v>78</v>
      </c>
      <c r="G139" s="214"/>
      <c r="H139" s="237">
        <v>1</v>
      </c>
      <c r="I139" s="219"/>
      <c r="J139" s="214"/>
      <c r="K139" s="214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133</v>
      </c>
      <c r="AU139" s="224" t="s">
        <v>80</v>
      </c>
      <c r="AV139" s="12" t="s">
        <v>80</v>
      </c>
      <c r="AW139" s="12" t="s">
        <v>35</v>
      </c>
      <c r="AX139" s="12" t="s">
        <v>78</v>
      </c>
      <c r="AY139" s="224" t="s">
        <v>122</v>
      </c>
    </row>
    <row r="140" spans="2:65" s="11" customFormat="1" ht="29.85" customHeight="1">
      <c r="B140" s="181"/>
      <c r="C140" s="182"/>
      <c r="D140" s="195" t="s">
        <v>71</v>
      </c>
      <c r="E140" s="196" t="s">
        <v>129</v>
      </c>
      <c r="F140" s="196" t="s">
        <v>207</v>
      </c>
      <c r="G140" s="182"/>
      <c r="H140" s="182"/>
      <c r="I140" s="185"/>
      <c r="J140" s="197">
        <f>BK140</f>
        <v>0</v>
      </c>
      <c r="K140" s="182"/>
      <c r="L140" s="187"/>
      <c r="M140" s="188"/>
      <c r="N140" s="189"/>
      <c r="O140" s="189"/>
      <c r="P140" s="190">
        <f>SUM(P141:P149)</f>
        <v>0</v>
      </c>
      <c r="Q140" s="189"/>
      <c r="R140" s="190">
        <f>SUM(R141:R149)</f>
        <v>0</v>
      </c>
      <c r="S140" s="189"/>
      <c r="T140" s="191">
        <f>SUM(T141:T149)</f>
        <v>0</v>
      </c>
      <c r="AR140" s="192" t="s">
        <v>78</v>
      </c>
      <c r="AT140" s="193" t="s">
        <v>71</v>
      </c>
      <c r="AU140" s="193" t="s">
        <v>78</v>
      </c>
      <c r="AY140" s="192" t="s">
        <v>122</v>
      </c>
      <c r="BK140" s="194">
        <f>SUM(BK141:BK149)</f>
        <v>0</v>
      </c>
    </row>
    <row r="141" spans="2:65" s="1" customFormat="1" ht="31.5" customHeight="1">
      <c r="B141" s="39"/>
      <c r="C141" s="198" t="s">
        <v>208</v>
      </c>
      <c r="D141" s="198" t="s">
        <v>124</v>
      </c>
      <c r="E141" s="199" t="s">
        <v>209</v>
      </c>
      <c r="F141" s="200" t="s">
        <v>210</v>
      </c>
      <c r="G141" s="201" t="s">
        <v>127</v>
      </c>
      <c r="H141" s="202">
        <v>0.48</v>
      </c>
      <c r="I141" s="203"/>
      <c r="J141" s="204">
        <f>ROUND(I141*H141,2)</f>
        <v>0</v>
      </c>
      <c r="K141" s="200" t="s">
        <v>128</v>
      </c>
      <c r="L141" s="59"/>
      <c r="M141" s="205" t="s">
        <v>21</v>
      </c>
      <c r="N141" s="206" t="s">
        <v>43</v>
      </c>
      <c r="O141" s="40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AR141" s="22" t="s">
        <v>129</v>
      </c>
      <c r="AT141" s="22" t="s">
        <v>124</v>
      </c>
      <c r="AU141" s="22" t="s">
        <v>80</v>
      </c>
      <c r="AY141" s="22" t="s">
        <v>122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22" t="s">
        <v>78</v>
      </c>
      <c r="BK141" s="209">
        <f>ROUND(I141*H141,2)</f>
        <v>0</v>
      </c>
      <c r="BL141" s="22" t="s">
        <v>129</v>
      </c>
      <c r="BM141" s="22" t="s">
        <v>211</v>
      </c>
    </row>
    <row r="142" spans="2:65" s="1" customFormat="1" ht="27">
      <c r="B142" s="39"/>
      <c r="C142" s="61"/>
      <c r="D142" s="210" t="s">
        <v>131</v>
      </c>
      <c r="E142" s="61"/>
      <c r="F142" s="211" t="s">
        <v>132</v>
      </c>
      <c r="G142" s="61"/>
      <c r="H142" s="61"/>
      <c r="I142" s="166"/>
      <c r="J142" s="61"/>
      <c r="K142" s="61"/>
      <c r="L142" s="59"/>
      <c r="M142" s="212"/>
      <c r="N142" s="40"/>
      <c r="O142" s="40"/>
      <c r="P142" s="40"/>
      <c r="Q142" s="40"/>
      <c r="R142" s="40"/>
      <c r="S142" s="40"/>
      <c r="T142" s="76"/>
      <c r="AT142" s="22" t="s">
        <v>131</v>
      </c>
      <c r="AU142" s="22" t="s">
        <v>80</v>
      </c>
    </row>
    <row r="143" spans="2:65" s="12" customFormat="1" ht="13.5">
      <c r="B143" s="213"/>
      <c r="C143" s="214"/>
      <c r="D143" s="215" t="s">
        <v>133</v>
      </c>
      <c r="E143" s="216" t="s">
        <v>21</v>
      </c>
      <c r="F143" s="217" t="s">
        <v>212</v>
      </c>
      <c r="G143" s="214"/>
      <c r="H143" s="218">
        <v>0.48</v>
      </c>
      <c r="I143" s="219"/>
      <c r="J143" s="214"/>
      <c r="K143" s="214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133</v>
      </c>
      <c r="AU143" s="224" t="s">
        <v>80</v>
      </c>
      <c r="AV143" s="12" t="s">
        <v>80</v>
      </c>
      <c r="AW143" s="12" t="s">
        <v>35</v>
      </c>
      <c r="AX143" s="12" t="s">
        <v>78</v>
      </c>
      <c r="AY143" s="224" t="s">
        <v>122</v>
      </c>
    </row>
    <row r="144" spans="2:65" s="1" customFormat="1" ht="31.5" customHeight="1">
      <c r="B144" s="39"/>
      <c r="C144" s="198" t="s">
        <v>213</v>
      </c>
      <c r="D144" s="198" t="s">
        <v>124</v>
      </c>
      <c r="E144" s="199" t="s">
        <v>214</v>
      </c>
      <c r="F144" s="200" t="s">
        <v>215</v>
      </c>
      <c r="G144" s="201" t="s">
        <v>127</v>
      </c>
      <c r="H144" s="202">
        <v>1.6879999999999999</v>
      </c>
      <c r="I144" s="203"/>
      <c r="J144" s="204">
        <f>ROUND(I144*H144,2)</f>
        <v>0</v>
      </c>
      <c r="K144" s="200" t="s">
        <v>128</v>
      </c>
      <c r="L144" s="59"/>
      <c r="M144" s="205" t="s">
        <v>21</v>
      </c>
      <c r="N144" s="206" t="s">
        <v>43</v>
      </c>
      <c r="O144" s="40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22" t="s">
        <v>129</v>
      </c>
      <c r="AT144" s="22" t="s">
        <v>124</v>
      </c>
      <c r="AU144" s="22" t="s">
        <v>80</v>
      </c>
      <c r="AY144" s="22" t="s">
        <v>122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22" t="s">
        <v>78</v>
      </c>
      <c r="BK144" s="209">
        <f>ROUND(I144*H144,2)</f>
        <v>0</v>
      </c>
      <c r="BL144" s="22" t="s">
        <v>129</v>
      </c>
      <c r="BM144" s="22" t="s">
        <v>216</v>
      </c>
    </row>
    <row r="145" spans="2:65" s="1" customFormat="1" ht="27">
      <c r="B145" s="39"/>
      <c r="C145" s="61"/>
      <c r="D145" s="210" t="s">
        <v>131</v>
      </c>
      <c r="E145" s="61"/>
      <c r="F145" s="211" t="s">
        <v>132</v>
      </c>
      <c r="G145" s="61"/>
      <c r="H145" s="61"/>
      <c r="I145" s="166"/>
      <c r="J145" s="61"/>
      <c r="K145" s="61"/>
      <c r="L145" s="59"/>
      <c r="M145" s="212"/>
      <c r="N145" s="40"/>
      <c r="O145" s="40"/>
      <c r="P145" s="40"/>
      <c r="Q145" s="40"/>
      <c r="R145" s="40"/>
      <c r="S145" s="40"/>
      <c r="T145" s="76"/>
      <c r="AT145" s="22" t="s">
        <v>131</v>
      </c>
      <c r="AU145" s="22" t="s">
        <v>80</v>
      </c>
    </row>
    <row r="146" spans="2:65" s="12" customFormat="1" ht="13.5">
      <c r="B146" s="213"/>
      <c r="C146" s="214"/>
      <c r="D146" s="215" t="s">
        <v>133</v>
      </c>
      <c r="E146" s="216" t="s">
        <v>21</v>
      </c>
      <c r="F146" s="217" t="s">
        <v>217</v>
      </c>
      <c r="G146" s="214"/>
      <c r="H146" s="218">
        <v>1.6879999999999999</v>
      </c>
      <c r="I146" s="219"/>
      <c r="J146" s="214"/>
      <c r="K146" s="214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133</v>
      </c>
      <c r="AU146" s="224" t="s">
        <v>80</v>
      </c>
      <c r="AV146" s="12" t="s">
        <v>80</v>
      </c>
      <c r="AW146" s="12" t="s">
        <v>35</v>
      </c>
      <c r="AX146" s="12" t="s">
        <v>78</v>
      </c>
      <c r="AY146" s="224" t="s">
        <v>122</v>
      </c>
    </row>
    <row r="147" spans="2:65" s="1" customFormat="1" ht="31.5" customHeight="1">
      <c r="B147" s="39"/>
      <c r="C147" s="198" t="s">
        <v>218</v>
      </c>
      <c r="D147" s="198" t="s">
        <v>124</v>
      </c>
      <c r="E147" s="199" t="s">
        <v>219</v>
      </c>
      <c r="F147" s="200" t="s">
        <v>220</v>
      </c>
      <c r="G147" s="201" t="s">
        <v>127</v>
      </c>
      <c r="H147" s="202">
        <v>5.1920000000000002</v>
      </c>
      <c r="I147" s="203"/>
      <c r="J147" s="204">
        <f>ROUND(I147*H147,2)</f>
        <v>0</v>
      </c>
      <c r="K147" s="200" t="s">
        <v>128</v>
      </c>
      <c r="L147" s="59"/>
      <c r="M147" s="205" t="s">
        <v>21</v>
      </c>
      <c r="N147" s="206" t="s">
        <v>43</v>
      </c>
      <c r="O147" s="40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AR147" s="22" t="s">
        <v>129</v>
      </c>
      <c r="AT147" s="22" t="s">
        <v>124</v>
      </c>
      <c r="AU147" s="22" t="s">
        <v>80</v>
      </c>
      <c r="AY147" s="22" t="s">
        <v>122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22" t="s">
        <v>78</v>
      </c>
      <c r="BK147" s="209">
        <f>ROUND(I147*H147,2)</f>
        <v>0</v>
      </c>
      <c r="BL147" s="22" t="s">
        <v>129</v>
      </c>
      <c r="BM147" s="22" t="s">
        <v>221</v>
      </c>
    </row>
    <row r="148" spans="2:65" s="1" customFormat="1" ht="27">
      <c r="B148" s="39"/>
      <c r="C148" s="61"/>
      <c r="D148" s="210" t="s">
        <v>131</v>
      </c>
      <c r="E148" s="61"/>
      <c r="F148" s="211" t="s">
        <v>132</v>
      </c>
      <c r="G148" s="61"/>
      <c r="H148" s="61"/>
      <c r="I148" s="166"/>
      <c r="J148" s="61"/>
      <c r="K148" s="61"/>
      <c r="L148" s="59"/>
      <c r="M148" s="212"/>
      <c r="N148" s="40"/>
      <c r="O148" s="40"/>
      <c r="P148" s="40"/>
      <c r="Q148" s="40"/>
      <c r="R148" s="40"/>
      <c r="S148" s="40"/>
      <c r="T148" s="76"/>
      <c r="AT148" s="22" t="s">
        <v>131</v>
      </c>
      <c r="AU148" s="22" t="s">
        <v>80</v>
      </c>
    </row>
    <row r="149" spans="2:65" s="12" customFormat="1" ht="13.5">
      <c r="B149" s="213"/>
      <c r="C149" s="214"/>
      <c r="D149" s="210" t="s">
        <v>133</v>
      </c>
      <c r="E149" s="235" t="s">
        <v>21</v>
      </c>
      <c r="F149" s="236" t="s">
        <v>222</v>
      </c>
      <c r="G149" s="214"/>
      <c r="H149" s="237">
        <v>5.1920000000000002</v>
      </c>
      <c r="I149" s="219"/>
      <c r="J149" s="214"/>
      <c r="K149" s="214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133</v>
      </c>
      <c r="AU149" s="224" t="s">
        <v>80</v>
      </c>
      <c r="AV149" s="12" t="s">
        <v>80</v>
      </c>
      <c r="AW149" s="12" t="s">
        <v>35</v>
      </c>
      <c r="AX149" s="12" t="s">
        <v>78</v>
      </c>
      <c r="AY149" s="224" t="s">
        <v>122</v>
      </c>
    </row>
    <row r="150" spans="2:65" s="11" customFormat="1" ht="29.85" customHeight="1">
      <c r="B150" s="181"/>
      <c r="C150" s="182"/>
      <c r="D150" s="195" t="s">
        <v>71</v>
      </c>
      <c r="E150" s="196" t="s">
        <v>162</v>
      </c>
      <c r="F150" s="196" t="s">
        <v>223</v>
      </c>
      <c r="G150" s="182"/>
      <c r="H150" s="182"/>
      <c r="I150" s="185"/>
      <c r="J150" s="197">
        <f>BK150</f>
        <v>0</v>
      </c>
      <c r="K150" s="182"/>
      <c r="L150" s="187"/>
      <c r="M150" s="188"/>
      <c r="N150" s="189"/>
      <c r="O150" s="189"/>
      <c r="P150" s="190">
        <f>SUM(P151:P177)</f>
        <v>0</v>
      </c>
      <c r="Q150" s="189"/>
      <c r="R150" s="190">
        <f>SUM(R151:R177)</f>
        <v>1.0908999999999998</v>
      </c>
      <c r="S150" s="189"/>
      <c r="T150" s="191">
        <f>SUM(T151:T177)</f>
        <v>0</v>
      </c>
      <c r="AR150" s="192" t="s">
        <v>78</v>
      </c>
      <c r="AT150" s="193" t="s">
        <v>71</v>
      </c>
      <c r="AU150" s="193" t="s">
        <v>78</v>
      </c>
      <c r="AY150" s="192" t="s">
        <v>122</v>
      </c>
      <c r="BK150" s="194">
        <f>SUM(BK151:BK177)</f>
        <v>0</v>
      </c>
    </row>
    <row r="151" spans="2:65" s="1" customFormat="1" ht="31.5" customHeight="1">
      <c r="B151" s="39"/>
      <c r="C151" s="198" t="s">
        <v>224</v>
      </c>
      <c r="D151" s="198" t="s">
        <v>124</v>
      </c>
      <c r="E151" s="199" t="s">
        <v>225</v>
      </c>
      <c r="F151" s="200" t="s">
        <v>226</v>
      </c>
      <c r="G151" s="201" t="s">
        <v>227</v>
      </c>
      <c r="H151" s="202">
        <v>4</v>
      </c>
      <c r="I151" s="203"/>
      <c r="J151" s="204">
        <f>ROUND(I151*H151,2)</f>
        <v>0</v>
      </c>
      <c r="K151" s="200" t="s">
        <v>128</v>
      </c>
      <c r="L151" s="59"/>
      <c r="M151" s="205" t="s">
        <v>21</v>
      </c>
      <c r="N151" s="206" t="s">
        <v>43</v>
      </c>
      <c r="O151" s="40"/>
      <c r="P151" s="207">
        <f>O151*H151</f>
        <v>0</v>
      </c>
      <c r="Q151" s="207">
        <v>1.0000000000000001E-5</v>
      </c>
      <c r="R151" s="207">
        <f>Q151*H151</f>
        <v>4.0000000000000003E-5</v>
      </c>
      <c r="S151" s="207">
        <v>0</v>
      </c>
      <c r="T151" s="208">
        <f>S151*H151</f>
        <v>0</v>
      </c>
      <c r="AR151" s="22" t="s">
        <v>129</v>
      </c>
      <c r="AT151" s="22" t="s">
        <v>124</v>
      </c>
      <c r="AU151" s="22" t="s">
        <v>80</v>
      </c>
      <c r="AY151" s="22" t="s">
        <v>122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2" t="s">
        <v>78</v>
      </c>
      <c r="BK151" s="209">
        <f>ROUND(I151*H151,2)</f>
        <v>0</v>
      </c>
      <c r="BL151" s="22" t="s">
        <v>129</v>
      </c>
      <c r="BM151" s="22" t="s">
        <v>228</v>
      </c>
    </row>
    <row r="152" spans="2:65" s="1" customFormat="1" ht="27">
      <c r="B152" s="39"/>
      <c r="C152" s="61"/>
      <c r="D152" s="210" t="s">
        <v>131</v>
      </c>
      <c r="E152" s="61"/>
      <c r="F152" s="211" t="s">
        <v>132</v>
      </c>
      <c r="G152" s="61"/>
      <c r="H152" s="61"/>
      <c r="I152" s="166"/>
      <c r="J152" s="61"/>
      <c r="K152" s="61"/>
      <c r="L152" s="59"/>
      <c r="M152" s="212"/>
      <c r="N152" s="40"/>
      <c r="O152" s="40"/>
      <c r="P152" s="40"/>
      <c r="Q152" s="40"/>
      <c r="R152" s="40"/>
      <c r="S152" s="40"/>
      <c r="T152" s="76"/>
      <c r="AT152" s="22" t="s">
        <v>131</v>
      </c>
      <c r="AU152" s="22" t="s">
        <v>80</v>
      </c>
    </row>
    <row r="153" spans="2:65" s="12" customFormat="1" ht="13.5">
      <c r="B153" s="213"/>
      <c r="C153" s="214"/>
      <c r="D153" s="215" t="s">
        <v>133</v>
      </c>
      <c r="E153" s="216" t="s">
        <v>21</v>
      </c>
      <c r="F153" s="217" t="s">
        <v>129</v>
      </c>
      <c r="G153" s="214"/>
      <c r="H153" s="218">
        <v>4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133</v>
      </c>
      <c r="AU153" s="224" t="s">
        <v>80</v>
      </c>
      <c r="AV153" s="12" t="s">
        <v>80</v>
      </c>
      <c r="AW153" s="12" t="s">
        <v>35</v>
      </c>
      <c r="AX153" s="12" t="s">
        <v>78</v>
      </c>
      <c r="AY153" s="224" t="s">
        <v>122</v>
      </c>
    </row>
    <row r="154" spans="2:65" s="1" customFormat="1" ht="22.5" customHeight="1">
      <c r="B154" s="39"/>
      <c r="C154" s="225" t="s">
        <v>9</v>
      </c>
      <c r="D154" s="225" t="s">
        <v>168</v>
      </c>
      <c r="E154" s="226" t="s">
        <v>229</v>
      </c>
      <c r="F154" s="227" t="s">
        <v>230</v>
      </c>
      <c r="G154" s="228" t="s">
        <v>198</v>
      </c>
      <c r="H154" s="229">
        <v>4</v>
      </c>
      <c r="I154" s="230"/>
      <c r="J154" s="231">
        <f>ROUND(I154*H154,2)</f>
        <v>0</v>
      </c>
      <c r="K154" s="227" t="s">
        <v>128</v>
      </c>
      <c r="L154" s="232"/>
      <c r="M154" s="233" t="s">
        <v>21</v>
      </c>
      <c r="N154" s="234" t="s">
        <v>43</v>
      </c>
      <c r="O154" s="40"/>
      <c r="P154" s="207">
        <f>O154*H154</f>
        <v>0</v>
      </c>
      <c r="Q154" s="207">
        <v>2.6700000000000001E-3</v>
      </c>
      <c r="R154" s="207">
        <f>Q154*H154</f>
        <v>1.068E-2</v>
      </c>
      <c r="S154" s="207">
        <v>0</v>
      </c>
      <c r="T154" s="208">
        <f>S154*H154</f>
        <v>0</v>
      </c>
      <c r="AR154" s="22" t="s">
        <v>162</v>
      </c>
      <c r="AT154" s="22" t="s">
        <v>168</v>
      </c>
      <c r="AU154" s="22" t="s">
        <v>80</v>
      </c>
      <c r="AY154" s="22" t="s">
        <v>122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2" t="s">
        <v>78</v>
      </c>
      <c r="BK154" s="209">
        <f>ROUND(I154*H154,2)</f>
        <v>0</v>
      </c>
      <c r="BL154" s="22" t="s">
        <v>129</v>
      </c>
      <c r="BM154" s="22" t="s">
        <v>231</v>
      </c>
    </row>
    <row r="155" spans="2:65" s="1" customFormat="1" ht="27">
      <c r="B155" s="39"/>
      <c r="C155" s="61"/>
      <c r="D155" s="210" t="s">
        <v>131</v>
      </c>
      <c r="E155" s="61"/>
      <c r="F155" s="211" t="s">
        <v>132</v>
      </c>
      <c r="G155" s="61"/>
      <c r="H155" s="61"/>
      <c r="I155" s="166"/>
      <c r="J155" s="61"/>
      <c r="K155" s="61"/>
      <c r="L155" s="59"/>
      <c r="M155" s="212"/>
      <c r="N155" s="40"/>
      <c r="O155" s="40"/>
      <c r="P155" s="40"/>
      <c r="Q155" s="40"/>
      <c r="R155" s="40"/>
      <c r="S155" s="40"/>
      <c r="T155" s="76"/>
      <c r="AT155" s="22" t="s">
        <v>131</v>
      </c>
      <c r="AU155" s="22" t="s">
        <v>80</v>
      </c>
    </row>
    <row r="156" spans="2:65" s="12" customFormat="1" ht="13.5">
      <c r="B156" s="213"/>
      <c r="C156" s="214"/>
      <c r="D156" s="215" t="s">
        <v>133</v>
      </c>
      <c r="E156" s="216" t="s">
        <v>21</v>
      </c>
      <c r="F156" s="217" t="s">
        <v>129</v>
      </c>
      <c r="G156" s="214"/>
      <c r="H156" s="218">
        <v>4</v>
      </c>
      <c r="I156" s="219"/>
      <c r="J156" s="214"/>
      <c r="K156" s="214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133</v>
      </c>
      <c r="AU156" s="224" t="s">
        <v>80</v>
      </c>
      <c r="AV156" s="12" t="s">
        <v>80</v>
      </c>
      <c r="AW156" s="12" t="s">
        <v>35</v>
      </c>
      <c r="AX156" s="12" t="s">
        <v>78</v>
      </c>
      <c r="AY156" s="224" t="s">
        <v>122</v>
      </c>
    </row>
    <row r="157" spans="2:65" s="1" customFormat="1" ht="22.5" customHeight="1">
      <c r="B157" s="39"/>
      <c r="C157" s="198" t="s">
        <v>232</v>
      </c>
      <c r="D157" s="198" t="s">
        <v>124</v>
      </c>
      <c r="E157" s="199" t="s">
        <v>233</v>
      </c>
      <c r="F157" s="200" t="s">
        <v>234</v>
      </c>
      <c r="G157" s="201" t="s">
        <v>227</v>
      </c>
      <c r="H157" s="202">
        <v>4</v>
      </c>
      <c r="I157" s="203"/>
      <c r="J157" s="204">
        <f>ROUND(I157*H157,2)</f>
        <v>0</v>
      </c>
      <c r="K157" s="200" t="s">
        <v>128</v>
      </c>
      <c r="L157" s="59"/>
      <c r="M157" s="205" t="s">
        <v>21</v>
      </c>
      <c r="N157" s="206" t="s">
        <v>43</v>
      </c>
      <c r="O157" s="40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AR157" s="22" t="s">
        <v>129</v>
      </c>
      <c r="AT157" s="22" t="s">
        <v>124</v>
      </c>
      <c r="AU157" s="22" t="s">
        <v>80</v>
      </c>
      <c r="AY157" s="22" t="s">
        <v>122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2" t="s">
        <v>78</v>
      </c>
      <c r="BK157" s="209">
        <f>ROUND(I157*H157,2)</f>
        <v>0</v>
      </c>
      <c r="BL157" s="22" t="s">
        <v>129</v>
      </c>
      <c r="BM157" s="22" t="s">
        <v>235</v>
      </c>
    </row>
    <row r="158" spans="2:65" s="1" customFormat="1" ht="27">
      <c r="B158" s="39"/>
      <c r="C158" s="61"/>
      <c r="D158" s="210" t="s">
        <v>131</v>
      </c>
      <c r="E158" s="61"/>
      <c r="F158" s="211" t="s">
        <v>132</v>
      </c>
      <c r="G158" s="61"/>
      <c r="H158" s="61"/>
      <c r="I158" s="166"/>
      <c r="J158" s="61"/>
      <c r="K158" s="61"/>
      <c r="L158" s="59"/>
      <c r="M158" s="212"/>
      <c r="N158" s="40"/>
      <c r="O158" s="40"/>
      <c r="P158" s="40"/>
      <c r="Q158" s="40"/>
      <c r="R158" s="40"/>
      <c r="S158" s="40"/>
      <c r="T158" s="76"/>
      <c r="AT158" s="22" t="s">
        <v>131</v>
      </c>
      <c r="AU158" s="22" t="s">
        <v>80</v>
      </c>
    </row>
    <row r="159" spans="2:65" s="12" customFormat="1" ht="13.5">
      <c r="B159" s="213"/>
      <c r="C159" s="214"/>
      <c r="D159" s="215" t="s">
        <v>133</v>
      </c>
      <c r="E159" s="216" t="s">
        <v>21</v>
      </c>
      <c r="F159" s="217" t="s">
        <v>129</v>
      </c>
      <c r="G159" s="214"/>
      <c r="H159" s="218">
        <v>4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133</v>
      </c>
      <c r="AU159" s="224" t="s">
        <v>80</v>
      </c>
      <c r="AV159" s="12" t="s">
        <v>80</v>
      </c>
      <c r="AW159" s="12" t="s">
        <v>35</v>
      </c>
      <c r="AX159" s="12" t="s">
        <v>78</v>
      </c>
      <c r="AY159" s="224" t="s">
        <v>122</v>
      </c>
    </row>
    <row r="160" spans="2:65" s="1" customFormat="1" ht="22.5" customHeight="1">
      <c r="B160" s="39"/>
      <c r="C160" s="198" t="s">
        <v>236</v>
      </c>
      <c r="D160" s="198" t="s">
        <v>124</v>
      </c>
      <c r="E160" s="199" t="s">
        <v>237</v>
      </c>
      <c r="F160" s="200" t="s">
        <v>238</v>
      </c>
      <c r="G160" s="201" t="s">
        <v>198</v>
      </c>
      <c r="H160" s="202">
        <v>2</v>
      </c>
      <c r="I160" s="203"/>
      <c r="J160" s="204">
        <f>ROUND(I160*H160,2)</f>
        <v>0</v>
      </c>
      <c r="K160" s="200" t="s">
        <v>128</v>
      </c>
      <c r="L160" s="59"/>
      <c r="M160" s="205" t="s">
        <v>21</v>
      </c>
      <c r="N160" s="206" t="s">
        <v>43</v>
      </c>
      <c r="O160" s="40"/>
      <c r="P160" s="207">
        <f>O160*H160</f>
        <v>0</v>
      </c>
      <c r="Q160" s="207">
        <v>0.46009</v>
      </c>
      <c r="R160" s="207">
        <f>Q160*H160</f>
        <v>0.92018</v>
      </c>
      <c r="S160" s="207">
        <v>0</v>
      </c>
      <c r="T160" s="208">
        <f>S160*H160</f>
        <v>0</v>
      </c>
      <c r="AR160" s="22" t="s">
        <v>129</v>
      </c>
      <c r="AT160" s="22" t="s">
        <v>124</v>
      </c>
      <c r="AU160" s="22" t="s">
        <v>80</v>
      </c>
      <c r="AY160" s="22" t="s">
        <v>122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2" t="s">
        <v>78</v>
      </c>
      <c r="BK160" s="209">
        <f>ROUND(I160*H160,2)</f>
        <v>0</v>
      </c>
      <c r="BL160" s="22" t="s">
        <v>129</v>
      </c>
      <c r="BM160" s="22" t="s">
        <v>239</v>
      </c>
    </row>
    <row r="161" spans="2:65" s="1" customFormat="1" ht="27">
      <c r="B161" s="39"/>
      <c r="C161" s="61"/>
      <c r="D161" s="210" t="s">
        <v>131</v>
      </c>
      <c r="E161" s="61"/>
      <c r="F161" s="211" t="s">
        <v>132</v>
      </c>
      <c r="G161" s="61"/>
      <c r="H161" s="61"/>
      <c r="I161" s="166"/>
      <c r="J161" s="61"/>
      <c r="K161" s="61"/>
      <c r="L161" s="59"/>
      <c r="M161" s="212"/>
      <c r="N161" s="40"/>
      <c r="O161" s="40"/>
      <c r="P161" s="40"/>
      <c r="Q161" s="40"/>
      <c r="R161" s="40"/>
      <c r="S161" s="40"/>
      <c r="T161" s="76"/>
      <c r="AT161" s="22" t="s">
        <v>131</v>
      </c>
      <c r="AU161" s="22" t="s">
        <v>80</v>
      </c>
    </row>
    <row r="162" spans="2:65" s="12" customFormat="1" ht="13.5">
      <c r="B162" s="213"/>
      <c r="C162" s="214"/>
      <c r="D162" s="215" t="s">
        <v>133</v>
      </c>
      <c r="E162" s="216" t="s">
        <v>21</v>
      </c>
      <c r="F162" s="217" t="s">
        <v>80</v>
      </c>
      <c r="G162" s="214"/>
      <c r="H162" s="218">
        <v>2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133</v>
      </c>
      <c r="AU162" s="224" t="s">
        <v>80</v>
      </c>
      <c r="AV162" s="12" t="s">
        <v>80</v>
      </c>
      <c r="AW162" s="12" t="s">
        <v>35</v>
      </c>
      <c r="AX162" s="12" t="s">
        <v>78</v>
      </c>
      <c r="AY162" s="224" t="s">
        <v>122</v>
      </c>
    </row>
    <row r="163" spans="2:65" s="1" customFormat="1" ht="22.5" customHeight="1">
      <c r="B163" s="39"/>
      <c r="C163" s="225" t="s">
        <v>240</v>
      </c>
      <c r="D163" s="225" t="s">
        <v>168</v>
      </c>
      <c r="E163" s="226" t="s">
        <v>241</v>
      </c>
      <c r="F163" s="227" t="s">
        <v>242</v>
      </c>
      <c r="G163" s="228" t="s">
        <v>198</v>
      </c>
      <c r="H163" s="229">
        <v>1</v>
      </c>
      <c r="I163" s="230"/>
      <c r="J163" s="231">
        <f>ROUND(I163*H163,2)</f>
        <v>0</v>
      </c>
      <c r="K163" s="227" t="s">
        <v>128</v>
      </c>
      <c r="L163" s="232"/>
      <c r="M163" s="233" t="s">
        <v>21</v>
      </c>
      <c r="N163" s="234" t="s">
        <v>43</v>
      </c>
      <c r="O163" s="40"/>
      <c r="P163" s="207">
        <f>O163*H163</f>
        <v>0</v>
      </c>
      <c r="Q163" s="207">
        <v>2.1999999999999999E-2</v>
      </c>
      <c r="R163" s="207">
        <f>Q163*H163</f>
        <v>2.1999999999999999E-2</v>
      </c>
      <c r="S163" s="207">
        <v>0</v>
      </c>
      <c r="T163" s="208">
        <f>S163*H163</f>
        <v>0</v>
      </c>
      <c r="AR163" s="22" t="s">
        <v>162</v>
      </c>
      <c r="AT163" s="22" t="s">
        <v>168</v>
      </c>
      <c r="AU163" s="22" t="s">
        <v>80</v>
      </c>
      <c r="AY163" s="22" t="s">
        <v>122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2" t="s">
        <v>78</v>
      </c>
      <c r="BK163" s="209">
        <f>ROUND(I163*H163,2)</f>
        <v>0</v>
      </c>
      <c r="BL163" s="22" t="s">
        <v>129</v>
      </c>
      <c r="BM163" s="22" t="s">
        <v>243</v>
      </c>
    </row>
    <row r="164" spans="2:65" s="1" customFormat="1" ht="27">
      <c r="B164" s="39"/>
      <c r="C164" s="61"/>
      <c r="D164" s="210" t="s">
        <v>131</v>
      </c>
      <c r="E164" s="61"/>
      <c r="F164" s="211" t="s">
        <v>132</v>
      </c>
      <c r="G164" s="61"/>
      <c r="H164" s="61"/>
      <c r="I164" s="166"/>
      <c r="J164" s="61"/>
      <c r="K164" s="61"/>
      <c r="L164" s="59"/>
      <c r="M164" s="212"/>
      <c r="N164" s="40"/>
      <c r="O164" s="40"/>
      <c r="P164" s="40"/>
      <c r="Q164" s="40"/>
      <c r="R164" s="40"/>
      <c r="S164" s="40"/>
      <c r="T164" s="76"/>
      <c r="AT164" s="22" t="s">
        <v>131</v>
      </c>
      <c r="AU164" s="22" t="s">
        <v>80</v>
      </c>
    </row>
    <row r="165" spans="2:65" s="12" customFormat="1" ht="13.5">
      <c r="B165" s="213"/>
      <c r="C165" s="214"/>
      <c r="D165" s="215" t="s">
        <v>133</v>
      </c>
      <c r="E165" s="216" t="s">
        <v>21</v>
      </c>
      <c r="F165" s="217" t="s">
        <v>78</v>
      </c>
      <c r="G165" s="214"/>
      <c r="H165" s="218">
        <v>1</v>
      </c>
      <c r="I165" s="219"/>
      <c r="J165" s="214"/>
      <c r="K165" s="214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133</v>
      </c>
      <c r="AU165" s="224" t="s">
        <v>80</v>
      </c>
      <c r="AV165" s="12" t="s">
        <v>80</v>
      </c>
      <c r="AW165" s="12" t="s">
        <v>35</v>
      </c>
      <c r="AX165" s="12" t="s">
        <v>78</v>
      </c>
      <c r="AY165" s="224" t="s">
        <v>122</v>
      </c>
    </row>
    <row r="166" spans="2:65" s="1" customFormat="1" ht="22.5" customHeight="1">
      <c r="B166" s="39"/>
      <c r="C166" s="225" t="s">
        <v>244</v>
      </c>
      <c r="D166" s="225" t="s">
        <v>168</v>
      </c>
      <c r="E166" s="226" t="s">
        <v>245</v>
      </c>
      <c r="F166" s="227" t="s">
        <v>246</v>
      </c>
      <c r="G166" s="228" t="s">
        <v>198</v>
      </c>
      <c r="H166" s="229">
        <v>1</v>
      </c>
      <c r="I166" s="230"/>
      <c r="J166" s="231">
        <f>ROUND(I166*H166,2)</f>
        <v>0</v>
      </c>
      <c r="K166" s="227" t="s">
        <v>128</v>
      </c>
      <c r="L166" s="232"/>
      <c r="M166" s="233" t="s">
        <v>21</v>
      </c>
      <c r="N166" s="234" t="s">
        <v>43</v>
      </c>
      <c r="O166" s="40"/>
      <c r="P166" s="207">
        <f>O166*H166</f>
        <v>0</v>
      </c>
      <c r="Q166" s="207">
        <v>2.4E-2</v>
      </c>
      <c r="R166" s="207">
        <f>Q166*H166</f>
        <v>2.4E-2</v>
      </c>
      <c r="S166" s="207">
        <v>0</v>
      </c>
      <c r="T166" s="208">
        <f>S166*H166</f>
        <v>0</v>
      </c>
      <c r="AR166" s="22" t="s">
        <v>162</v>
      </c>
      <c r="AT166" s="22" t="s">
        <v>168</v>
      </c>
      <c r="AU166" s="22" t="s">
        <v>80</v>
      </c>
      <c r="AY166" s="22" t="s">
        <v>122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22" t="s">
        <v>78</v>
      </c>
      <c r="BK166" s="209">
        <f>ROUND(I166*H166,2)</f>
        <v>0</v>
      </c>
      <c r="BL166" s="22" t="s">
        <v>129</v>
      </c>
      <c r="BM166" s="22" t="s">
        <v>247</v>
      </c>
    </row>
    <row r="167" spans="2:65" s="1" customFormat="1" ht="27">
      <c r="B167" s="39"/>
      <c r="C167" s="61"/>
      <c r="D167" s="210" t="s">
        <v>131</v>
      </c>
      <c r="E167" s="61"/>
      <c r="F167" s="211" t="s">
        <v>132</v>
      </c>
      <c r="G167" s="61"/>
      <c r="H167" s="61"/>
      <c r="I167" s="166"/>
      <c r="J167" s="61"/>
      <c r="K167" s="61"/>
      <c r="L167" s="59"/>
      <c r="M167" s="212"/>
      <c r="N167" s="40"/>
      <c r="O167" s="40"/>
      <c r="P167" s="40"/>
      <c r="Q167" s="40"/>
      <c r="R167" s="40"/>
      <c r="S167" s="40"/>
      <c r="T167" s="76"/>
      <c r="AT167" s="22" t="s">
        <v>131</v>
      </c>
      <c r="AU167" s="22" t="s">
        <v>80</v>
      </c>
    </row>
    <row r="168" spans="2:65" s="12" customFormat="1" ht="13.5">
      <c r="B168" s="213"/>
      <c r="C168" s="214"/>
      <c r="D168" s="215" t="s">
        <v>133</v>
      </c>
      <c r="E168" s="216" t="s">
        <v>21</v>
      </c>
      <c r="F168" s="217" t="s">
        <v>78</v>
      </c>
      <c r="G168" s="214"/>
      <c r="H168" s="218">
        <v>1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133</v>
      </c>
      <c r="AU168" s="224" t="s">
        <v>80</v>
      </c>
      <c r="AV168" s="12" t="s">
        <v>80</v>
      </c>
      <c r="AW168" s="12" t="s">
        <v>35</v>
      </c>
      <c r="AX168" s="12" t="s">
        <v>78</v>
      </c>
      <c r="AY168" s="224" t="s">
        <v>122</v>
      </c>
    </row>
    <row r="169" spans="2:65" s="1" customFormat="1" ht="22.5" customHeight="1">
      <c r="B169" s="39"/>
      <c r="C169" s="225" t="s">
        <v>248</v>
      </c>
      <c r="D169" s="225" t="s">
        <v>168</v>
      </c>
      <c r="E169" s="226" t="s">
        <v>249</v>
      </c>
      <c r="F169" s="227" t="s">
        <v>250</v>
      </c>
      <c r="G169" s="228" t="s">
        <v>198</v>
      </c>
      <c r="H169" s="229">
        <v>1</v>
      </c>
      <c r="I169" s="230"/>
      <c r="J169" s="231">
        <f>ROUND(I169*H169,2)</f>
        <v>0</v>
      </c>
      <c r="K169" s="227" t="s">
        <v>128</v>
      </c>
      <c r="L169" s="232"/>
      <c r="M169" s="233" t="s">
        <v>21</v>
      </c>
      <c r="N169" s="234" t="s">
        <v>43</v>
      </c>
      <c r="O169" s="40"/>
      <c r="P169" s="207">
        <f>O169*H169</f>
        <v>0</v>
      </c>
      <c r="Q169" s="207">
        <v>0.10199999999999999</v>
      </c>
      <c r="R169" s="207">
        <f>Q169*H169</f>
        <v>0.10199999999999999</v>
      </c>
      <c r="S169" s="207">
        <v>0</v>
      </c>
      <c r="T169" s="208">
        <f>S169*H169</f>
        <v>0</v>
      </c>
      <c r="AR169" s="22" t="s">
        <v>162</v>
      </c>
      <c r="AT169" s="22" t="s">
        <v>168</v>
      </c>
      <c r="AU169" s="22" t="s">
        <v>80</v>
      </c>
      <c r="AY169" s="22" t="s">
        <v>122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2" t="s">
        <v>78</v>
      </c>
      <c r="BK169" s="209">
        <f>ROUND(I169*H169,2)</f>
        <v>0</v>
      </c>
      <c r="BL169" s="22" t="s">
        <v>129</v>
      </c>
      <c r="BM169" s="22" t="s">
        <v>251</v>
      </c>
    </row>
    <row r="170" spans="2:65" s="1" customFormat="1" ht="27">
      <c r="B170" s="39"/>
      <c r="C170" s="61"/>
      <c r="D170" s="210" t="s">
        <v>131</v>
      </c>
      <c r="E170" s="61"/>
      <c r="F170" s="211" t="s">
        <v>132</v>
      </c>
      <c r="G170" s="61"/>
      <c r="H170" s="61"/>
      <c r="I170" s="166"/>
      <c r="J170" s="61"/>
      <c r="K170" s="61"/>
      <c r="L170" s="59"/>
      <c r="M170" s="212"/>
      <c r="N170" s="40"/>
      <c r="O170" s="40"/>
      <c r="P170" s="40"/>
      <c r="Q170" s="40"/>
      <c r="R170" s="40"/>
      <c r="S170" s="40"/>
      <c r="T170" s="76"/>
      <c r="AT170" s="22" t="s">
        <v>131</v>
      </c>
      <c r="AU170" s="22" t="s">
        <v>80</v>
      </c>
    </row>
    <row r="171" spans="2:65" s="12" customFormat="1" ht="13.5">
      <c r="B171" s="213"/>
      <c r="C171" s="214"/>
      <c r="D171" s="215" t="s">
        <v>133</v>
      </c>
      <c r="E171" s="216" t="s">
        <v>21</v>
      </c>
      <c r="F171" s="217" t="s">
        <v>78</v>
      </c>
      <c r="G171" s="214"/>
      <c r="H171" s="218">
        <v>1</v>
      </c>
      <c r="I171" s="219"/>
      <c r="J171" s="214"/>
      <c r="K171" s="214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133</v>
      </c>
      <c r="AU171" s="224" t="s">
        <v>80</v>
      </c>
      <c r="AV171" s="12" t="s">
        <v>80</v>
      </c>
      <c r="AW171" s="12" t="s">
        <v>35</v>
      </c>
      <c r="AX171" s="12" t="s">
        <v>78</v>
      </c>
      <c r="AY171" s="224" t="s">
        <v>122</v>
      </c>
    </row>
    <row r="172" spans="2:65" s="1" customFormat="1" ht="22.5" customHeight="1">
      <c r="B172" s="39"/>
      <c r="C172" s="225" t="s">
        <v>252</v>
      </c>
      <c r="D172" s="225" t="s">
        <v>168</v>
      </c>
      <c r="E172" s="226" t="s">
        <v>253</v>
      </c>
      <c r="F172" s="227" t="s">
        <v>254</v>
      </c>
      <c r="G172" s="228" t="s">
        <v>198</v>
      </c>
      <c r="H172" s="229">
        <v>1</v>
      </c>
      <c r="I172" s="230"/>
      <c r="J172" s="231">
        <f>ROUND(I172*H172,2)</f>
        <v>0</v>
      </c>
      <c r="K172" s="227" t="s">
        <v>128</v>
      </c>
      <c r="L172" s="232"/>
      <c r="M172" s="233" t="s">
        <v>21</v>
      </c>
      <c r="N172" s="234" t="s">
        <v>43</v>
      </c>
      <c r="O172" s="40"/>
      <c r="P172" s="207">
        <f>O172*H172</f>
        <v>0</v>
      </c>
      <c r="Q172" s="207">
        <v>1.0999999999999999E-2</v>
      </c>
      <c r="R172" s="207">
        <f>Q172*H172</f>
        <v>1.0999999999999999E-2</v>
      </c>
      <c r="S172" s="207">
        <v>0</v>
      </c>
      <c r="T172" s="208">
        <f>S172*H172</f>
        <v>0</v>
      </c>
      <c r="AR172" s="22" t="s">
        <v>162</v>
      </c>
      <c r="AT172" s="22" t="s">
        <v>168</v>
      </c>
      <c r="AU172" s="22" t="s">
        <v>80</v>
      </c>
      <c r="AY172" s="22" t="s">
        <v>122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2" t="s">
        <v>78</v>
      </c>
      <c r="BK172" s="209">
        <f>ROUND(I172*H172,2)</f>
        <v>0</v>
      </c>
      <c r="BL172" s="22" t="s">
        <v>129</v>
      </c>
      <c r="BM172" s="22" t="s">
        <v>255</v>
      </c>
    </row>
    <row r="173" spans="2:65" s="1" customFormat="1" ht="27">
      <c r="B173" s="39"/>
      <c r="C173" s="61"/>
      <c r="D173" s="210" t="s">
        <v>131</v>
      </c>
      <c r="E173" s="61"/>
      <c r="F173" s="211" t="s">
        <v>132</v>
      </c>
      <c r="G173" s="61"/>
      <c r="H173" s="61"/>
      <c r="I173" s="166"/>
      <c r="J173" s="61"/>
      <c r="K173" s="61"/>
      <c r="L173" s="59"/>
      <c r="M173" s="212"/>
      <c r="N173" s="40"/>
      <c r="O173" s="40"/>
      <c r="P173" s="40"/>
      <c r="Q173" s="40"/>
      <c r="R173" s="40"/>
      <c r="S173" s="40"/>
      <c r="T173" s="76"/>
      <c r="AT173" s="22" t="s">
        <v>131</v>
      </c>
      <c r="AU173" s="22" t="s">
        <v>80</v>
      </c>
    </row>
    <row r="174" spans="2:65" s="12" customFormat="1" ht="13.5">
      <c r="B174" s="213"/>
      <c r="C174" s="214"/>
      <c r="D174" s="215" t="s">
        <v>133</v>
      </c>
      <c r="E174" s="216" t="s">
        <v>21</v>
      </c>
      <c r="F174" s="217" t="s">
        <v>78</v>
      </c>
      <c r="G174" s="214"/>
      <c r="H174" s="218">
        <v>1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133</v>
      </c>
      <c r="AU174" s="224" t="s">
        <v>80</v>
      </c>
      <c r="AV174" s="12" t="s">
        <v>80</v>
      </c>
      <c r="AW174" s="12" t="s">
        <v>35</v>
      </c>
      <c r="AX174" s="12" t="s">
        <v>78</v>
      </c>
      <c r="AY174" s="224" t="s">
        <v>122</v>
      </c>
    </row>
    <row r="175" spans="2:65" s="1" customFormat="1" ht="22.5" customHeight="1">
      <c r="B175" s="39"/>
      <c r="C175" s="225" t="s">
        <v>256</v>
      </c>
      <c r="D175" s="225" t="s">
        <v>168</v>
      </c>
      <c r="E175" s="226" t="s">
        <v>257</v>
      </c>
      <c r="F175" s="227" t="s">
        <v>258</v>
      </c>
      <c r="G175" s="228" t="s">
        <v>198</v>
      </c>
      <c r="H175" s="229">
        <v>1</v>
      </c>
      <c r="I175" s="230"/>
      <c r="J175" s="231">
        <f>ROUND(I175*H175,2)</f>
        <v>0</v>
      </c>
      <c r="K175" s="227" t="s">
        <v>128</v>
      </c>
      <c r="L175" s="232"/>
      <c r="M175" s="233" t="s">
        <v>21</v>
      </c>
      <c r="N175" s="234" t="s">
        <v>43</v>
      </c>
      <c r="O175" s="40"/>
      <c r="P175" s="207">
        <f>O175*H175</f>
        <v>0</v>
      </c>
      <c r="Q175" s="207">
        <v>1E-3</v>
      </c>
      <c r="R175" s="207">
        <f>Q175*H175</f>
        <v>1E-3</v>
      </c>
      <c r="S175" s="207">
        <v>0</v>
      </c>
      <c r="T175" s="208">
        <f>S175*H175</f>
        <v>0</v>
      </c>
      <c r="AR175" s="22" t="s">
        <v>162</v>
      </c>
      <c r="AT175" s="22" t="s">
        <v>168</v>
      </c>
      <c r="AU175" s="22" t="s">
        <v>80</v>
      </c>
      <c r="AY175" s="22" t="s">
        <v>122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2" t="s">
        <v>78</v>
      </c>
      <c r="BK175" s="209">
        <f>ROUND(I175*H175,2)</f>
        <v>0</v>
      </c>
      <c r="BL175" s="22" t="s">
        <v>129</v>
      </c>
      <c r="BM175" s="22" t="s">
        <v>259</v>
      </c>
    </row>
    <row r="176" spans="2:65" s="1" customFormat="1" ht="27">
      <c r="B176" s="39"/>
      <c r="C176" s="61"/>
      <c r="D176" s="210" t="s">
        <v>131</v>
      </c>
      <c r="E176" s="61"/>
      <c r="F176" s="211" t="s">
        <v>132</v>
      </c>
      <c r="G176" s="61"/>
      <c r="H176" s="61"/>
      <c r="I176" s="166"/>
      <c r="J176" s="61"/>
      <c r="K176" s="61"/>
      <c r="L176" s="59"/>
      <c r="M176" s="212"/>
      <c r="N176" s="40"/>
      <c r="O176" s="40"/>
      <c r="P176" s="40"/>
      <c r="Q176" s="40"/>
      <c r="R176" s="40"/>
      <c r="S176" s="40"/>
      <c r="T176" s="76"/>
      <c r="AT176" s="22" t="s">
        <v>131</v>
      </c>
      <c r="AU176" s="22" t="s">
        <v>80</v>
      </c>
    </row>
    <row r="177" spans="2:65" s="12" customFormat="1" ht="13.5">
      <c r="B177" s="213"/>
      <c r="C177" s="214"/>
      <c r="D177" s="210" t="s">
        <v>133</v>
      </c>
      <c r="E177" s="235" t="s">
        <v>21</v>
      </c>
      <c r="F177" s="236" t="s">
        <v>78</v>
      </c>
      <c r="G177" s="214"/>
      <c r="H177" s="237">
        <v>1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133</v>
      </c>
      <c r="AU177" s="224" t="s">
        <v>80</v>
      </c>
      <c r="AV177" s="12" t="s">
        <v>80</v>
      </c>
      <c r="AW177" s="12" t="s">
        <v>35</v>
      </c>
      <c r="AX177" s="12" t="s">
        <v>78</v>
      </c>
      <c r="AY177" s="224" t="s">
        <v>122</v>
      </c>
    </row>
    <row r="178" spans="2:65" s="11" customFormat="1" ht="29.85" customHeight="1">
      <c r="B178" s="181"/>
      <c r="C178" s="182"/>
      <c r="D178" s="195" t="s">
        <v>71</v>
      </c>
      <c r="E178" s="196" t="s">
        <v>260</v>
      </c>
      <c r="F178" s="196" t="s">
        <v>261</v>
      </c>
      <c r="G178" s="182"/>
      <c r="H178" s="182"/>
      <c r="I178" s="185"/>
      <c r="J178" s="197">
        <f>BK178</f>
        <v>0</v>
      </c>
      <c r="K178" s="182"/>
      <c r="L178" s="187"/>
      <c r="M178" s="188"/>
      <c r="N178" s="189"/>
      <c r="O178" s="189"/>
      <c r="P178" s="190">
        <f>SUM(P179:P181)</f>
        <v>0</v>
      </c>
      <c r="Q178" s="189"/>
      <c r="R178" s="190">
        <f>SUM(R179:R181)</f>
        <v>0</v>
      </c>
      <c r="S178" s="189"/>
      <c r="T178" s="191">
        <f>SUM(T179:T181)</f>
        <v>0</v>
      </c>
      <c r="AR178" s="192" t="s">
        <v>78</v>
      </c>
      <c r="AT178" s="193" t="s">
        <v>71</v>
      </c>
      <c r="AU178" s="193" t="s">
        <v>78</v>
      </c>
      <c r="AY178" s="192" t="s">
        <v>122</v>
      </c>
      <c r="BK178" s="194">
        <f>SUM(BK179:BK181)</f>
        <v>0</v>
      </c>
    </row>
    <row r="179" spans="2:65" s="1" customFormat="1" ht="44.25" customHeight="1">
      <c r="B179" s="39"/>
      <c r="C179" s="198" t="s">
        <v>262</v>
      </c>
      <c r="D179" s="198" t="s">
        <v>124</v>
      </c>
      <c r="E179" s="199" t="s">
        <v>263</v>
      </c>
      <c r="F179" s="200" t="s">
        <v>264</v>
      </c>
      <c r="G179" s="201" t="s">
        <v>171</v>
      </c>
      <c r="H179" s="202">
        <v>11.271000000000001</v>
      </c>
      <c r="I179" s="203"/>
      <c r="J179" s="204">
        <f>ROUND(I179*H179,2)</f>
        <v>0</v>
      </c>
      <c r="K179" s="200" t="s">
        <v>128</v>
      </c>
      <c r="L179" s="59"/>
      <c r="M179" s="205" t="s">
        <v>21</v>
      </c>
      <c r="N179" s="206" t="s">
        <v>43</v>
      </c>
      <c r="O179" s="40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AR179" s="22" t="s">
        <v>129</v>
      </c>
      <c r="AT179" s="22" t="s">
        <v>124</v>
      </c>
      <c r="AU179" s="22" t="s">
        <v>80</v>
      </c>
      <c r="AY179" s="22" t="s">
        <v>122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22" t="s">
        <v>78</v>
      </c>
      <c r="BK179" s="209">
        <f>ROUND(I179*H179,2)</f>
        <v>0</v>
      </c>
      <c r="BL179" s="22" t="s">
        <v>129</v>
      </c>
      <c r="BM179" s="22" t="s">
        <v>265</v>
      </c>
    </row>
    <row r="180" spans="2:65" s="1" customFormat="1" ht="27">
      <c r="B180" s="39"/>
      <c r="C180" s="61"/>
      <c r="D180" s="210" t="s">
        <v>131</v>
      </c>
      <c r="E180" s="61"/>
      <c r="F180" s="211" t="s">
        <v>266</v>
      </c>
      <c r="G180" s="61"/>
      <c r="H180" s="61"/>
      <c r="I180" s="166"/>
      <c r="J180" s="61"/>
      <c r="K180" s="61"/>
      <c r="L180" s="59"/>
      <c r="M180" s="212"/>
      <c r="N180" s="40"/>
      <c r="O180" s="40"/>
      <c r="P180" s="40"/>
      <c r="Q180" s="40"/>
      <c r="R180" s="40"/>
      <c r="S180" s="40"/>
      <c r="T180" s="76"/>
      <c r="AT180" s="22" t="s">
        <v>131</v>
      </c>
      <c r="AU180" s="22" t="s">
        <v>80</v>
      </c>
    </row>
    <row r="181" spans="2:65" s="12" customFormat="1" ht="13.5">
      <c r="B181" s="213"/>
      <c r="C181" s="214"/>
      <c r="D181" s="210" t="s">
        <v>133</v>
      </c>
      <c r="E181" s="235" t="s">
        <v>21</v>
      </c>
      <c r="F181" s="236" t="s">
        <v>267</v>
      </c>
      <c r="G181" s="214"/>
      <c r="H181" s="237">
        <v>11.271000000000001</v>
      </c>
      <c r="I181" s="219"/>
      <c r="J181" s="214"/>
      <c r="K181" s="214"/>
      <c r="L181" s="220"/>
      <c r="M181" s="238"/>
      <c r="N181" s="239"/>
      <c r="O181" s="239"/>
      <c r="P181" s="239"/>
      <c r="Q181" s="239"/>
      <c r="R181" s="239"/>
      <c r="S181" s="239"/>
      <c r="T181" s="240"/>
      <c r="AT181" s="224" t="s">
        <v>133</v>
      </c>
      <c r="AU181" s="224" t="s">
        <v>80</v>
      </c>
      <c r="AV181" s="12" t="s">
        <v>80</v>
      </c>
      <c r="AW181" s="12" t="s">
        <v>35</v>
      </c>
      <c r="AX181" s="12" t="s">
        <v>78</v>
      </c>
      <c r="AY181" s="224" t="s">
        <v>122</v>
      </c>
    </row>
    <row r="182" spans="2:65" s="1" customFormat="1" ht="6.95" customHeight="1">
      <c r="B182" s="54"/>
      <c r="C182" s="55"/>
      <c r="D182" s="55"/>
      <c r="E182" s="55"/>
      <c r="F182" s="55"/>
      <c r="G182" s="55"/>
      <c r="H182" s="55"/>
      <c r="I182" s="142"/>
      <c r="J182" s="55"/>
      <c r="K182" s="55"/>
      <c r="L182" s="59"/>
    </row>
  </sheetData>
  <sheetProtection algorithmName="SHA-512" hashValue="l2IqY6g/kScTn0W5sVIm6ce/E0uxjk4jbddQDkZAitvojJNbIp+dFbvClo9KOOTMeNVG20z9cuaPY3ZHD6YeVA==" saltValue="FvkNtCFq0mxC6rnnWuj92g==" spinCount="100000" sheet="1" objects="1" scenarios="1" formatCells="0" formatColumns="0" formatRows="0" sort="0" autoFilter="0"/>
  <autoFilter ref="C87:K181" xr:uid="{00000000-0009-0000-0000-000001000000}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87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2" t="s">
        <v>268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269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5" t="s">
        <v>270</v>
      </c>
      <c r="D6" s="375"/>
      <c r="E6" s="375"/>
      <c r="F6" s="375"/>
      <c r="G6" s="375"/>
      <c r="H6" s="375"/>
      <c r="I6" s="375"/>
      <c r="J6" s="375"/>
      <c r="K6" s="248"/>
    </row>
    <row r="7" spans="2:11" ht="15" customHeight="1">
      <c r="B7" s="251"/>
      <c r="C7" s="375" t="s">
        <v>271</v>
      </c>
      <c r="D7" s="375"/>
      <c r="E7" s="375"/>
      <c r="F7" s="375"/>
      <c r="G7" s="375"/>
      <c r="H7" s="375"/>
      <c r="I7" s="375"/>
      <c r="J7" s="37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5" t="s">
        <v>272</v>
      </c>
      <c r="D9" s="375"/>
      <c r="E9" s="375"/>
      <c r="F9" s="375"/>
      <c r="G9" s="375"/>
      <c r="H9" s="375"/>
      <c r="I9" s="375"/>
      <c r="J9" s="375"/>
      <c r="K9" s="248"/>
    </row>
    <row r="10" spans="2:11" ht="15" customHeight="1">
      <c r="B10" s="251"/>
      <c r="C10" s="250"/>
      <c r="D10" s="375" t="s">
        <v>273</v>
      </c>
      <c r="E10" s="375"/>
      <c r="F10" s="375"/>
      <c r="G10" s="375"/>
      <c r="H10" s="375"/>
      <c r="I10" s="375"/>
      <c r="J10" s="375"/>
      <c r="K10" s="248"/>
    </row>
    <row r="11" spans="2:11" ht="15" customHeight="1">
      <c r="B11" s="251"/>
      <c r="C11" s="252"/>
      <c r="D11" s="375" t="s">
        <v>274</v>
      </c>
      <c r="E11" s="375"/>
      <c r="F11" s="375"/>
      <c r="G11" s="375"/>
      <c r="H11" s="375"/>
      <c r="I11" s="375"/>
      <c r="J11" s="37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5" t="s">
        <v>275</v>
      </c>
      <c r="E13" s="375"/>
      <c r="F13" s="375"/>
      <c r="G13" s="375"/>
      <c r="H13" s="375"/>
      <c r="I13" s="375"/>
      <c r="J13" s="375"/>
      <c r="K13" s="248"/>
    </row>
    <row r="14" spans="2:11" ht="15" customHeight="1">
      <c r="B14" s="251"/>
      <c r="C14" s="252"/>
      <c r="D14" s="375" t="s">
        <v>276</v>
      </c>
      <c r="E14" s="375"/>
      <c r="F14" s="375"/>
      <c r="G14" s="375"/>
      <c r="H14" s="375"/>
      <c r="I14" s="375"/>
      <c r="J14" s="375"/>
      <c r="K14" s="248"/>
    </row>
    <row r="15" spans="2:11" ht="15" customHeight="1">
      <c r="B15" s="251"/>
      <c r="C15" s="252"/>
      <c r="D15" s="375" t="s">
        <v>277</v>
      </c>
      <c r="E15" s="375"/>
      <c r="F15" s="375"/>
      <c r="G15" s="375"/>
      <c r="H15" s="375"/>
      <c r="I15" s="375"/>
      <c r="J15" s="375"/>
      <c r="K15" s="248"/>
    </row>
    <row r="16" spans="2:11" ht="15" customHeight="1">
      <c r="B16" s="251"/>
      <c r="C16" s="252"/>
      <c r="D16" s="252"/>
      <c r="E16" s="253" t="s">
        <v>77</v>
      </c>
      <c r="F16" s="375" t="s">
        <v>278</v>
      </c>
      <c r="G16" s="375"/>
      <c r="H16" s="375"/>
      <c r="I16" s="375"/>
      <c r="J16" s="375"/>
      <c r="K16" s="248"/>
    </row>
    <row r="17" spans="2:11" ht="15" customHeight="1">
      <c r="B17" s="251"/>
      <c r="C17" s="252"/>
      <c r="D17" s="252"/>
      <c r="E17" s="253" t="s">
        <v>279</v>
      </c>
      <c r="F17" s="375" t="s">
        <v>280</v>
      </c>
      <c r="G17" s="375"/>
      <c r="H17" s="375"/>
      <c r="I17" s="375"/>
      <c r="J17" s="375"/>
      <c r="K17" s="248"/>
    </row>
    <row r="18" spans="2:11" ht="15" customHeight="1">
      <c r="B18" s="251"/>
      <c r="C18" s="252"/>
      <c r="D18" s="252"/>
      <c r="E18" s="253" t="s">
        <v>281</v>
      </c>
      <c r="F18" s="375" t="s">
        <v>282</v>
      </c>
      <c r="G18" s="375"/>
      <c r="H18" s="375"/>
      <c r="I18" s="375"/>
      <c r="J18" s="375"/>
      <c r="K18" s="248"/>
    </row>
    <row r="19" spans="2:11" ht="15" customHeight="1">
      <c r="B19" s="251"/>
      <c r="C19" s="252"/>
      <c r="D19" s="252"/>
      <c r="E19" s="253" t="s">
        <v>283</v>
      </c>
      <c r="F19" s="375" t="s">
        <v>284</v>
      </c>
      <c r="G19" s="375"/>
      <c r="H19" s="375"/>
      <c r="I19" s="375"/>
      <c r="J19" s="375"/>
      <c r="K19" s="248"/>
    </row>
    <row r="20" spans="2:11" ht="15" customHeight="1">
      <c r="B20" s="251"/>
      <c r="C20" s="252"/>
      <c r="D20" s="252"/>
      <c r="E20" s="253" t="s">
        <v>285</v>
      </c>
      <c r="F20" s="375" t="s">
        <v>286</v>
      </c>
      <c r="G20" s="375"/>
      <c r="H20" s="375"/>
      <c r="I20" s="375"/>
      <c r="J20" s="375"/>
      <c r="K20" s="248"/>
    </row>
    <row r="21" spans="2:11" ht="15" customHeight="1">
      <c r="B21" s="251"/>
      <c r="C21" s="252"/>
      <c r="D21" s="252"/>
      <c r="E21" s="253" t="s">
        <v>83</v>
      </c>
      <c r="F21" s="375" t="s">
        <v>287</v>
      </c>
      <c r="G21" s="375"/>
      <c r="H21" s="375"/>
      <c r="I21" s="375"/>
      <c r="J21" s="37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5" t="s">
        <v>288</v>
      </c>
      <c r="D23" s="375"/>
      <c r="E23" s="375"/>
      <c r="F23" s="375"/>
      <c r="G23" s="375"/>
      <c r="H23" s="375"/>
      <c r="I23" s="375"/>
      <c r="J23" s="375"/>
      <c r="K23" s="248"/>
    </row>
    <row r="24" spans="2:11" ht="15" customHeight="1">
      <c r="B24" s="251"/>
      <c r="C24" s="375" t="s">
        <v>289</v>
      </c>
      <c r="D24" s="375"/>
      <c r="E24" s="375"/>
      <c r="F24" s="375"/>
      <c r="G24" s="375"/>
      <c r="H24" s="375"/>
      <c r="I24" s="375"/>
      <c r="J24" s="375"/>
      <c r="K24" s="248"/>
    </row>
    <row r="25" spans="2:11" ht="15" customHeight="1">
      <c r="B25" s="251"/>
      <c r="C25" s="250"/>
      <c r="D25" s="375" t="s">
        <v>290</v>
      </c>
      <c r="E25" s="375"/>
      <c r="F25" s="375"/>
      <c r="G25" s="375"/>
      <c r="H25" s="375"/>
      <c r="I25" s="375"/>
      <c r="J25" s="375"/>
      <c r="K25" s="248"/>
    </row>
    <row r="26" spans="2:11" ht="15" customHeight="1">
      <c r="B26" s="251"/>
      <c r="C26" s="252"/>
      <c r="D26" s="375" t="s">
        <v>291</v>
      </c>
      <c r="E26" s="375"/>
      <c r="F26" s="375"/>
      <c r="G26" s="375"/>
      <c r="H26" s="375"/>
      <c r="I26" s="375"/>
      <c r="J26" s="37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5" t="s">
        <v>292</v>
      </c>
      <c r="E28" s="375"/>
      <c r="F28" s="375"/>
      <c r="G28" s="375"/>
      <c r="H28" s="375"/>
      <c r="I28" s="375"/>
      <c r="J28" s="375"/>
      <c r="K28" s="248"/>
    </row>
    <row r="29" spans="2:11" ht="15" customHeight="1">
      <c r="B29" s="251"/>
      <c r="C29" s="252"/>
      <c r="D29" s="375" t="s">
        <v>293</v>
      </c>
      <c r="E29" s="375"/>
      <c r="F29" s="375"/>
      <c r="G29" s="375"/>
      <c r="H29" s="375"/>
      <c r="I29" s="375"/>
      <c r="J29" s="37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5" t="s">
        <v>294</v>
      </c>
      <c r="E31" s="375"/>
      <c r="F31" s="375"/>
      <c r="G31" s="375"/>
      <c r="H31" s="375"/>
      <c r="I31" s="375"/>
      <c r="J31" s="375"/>
      <c r="K31" s="248"/>
    </row>
    <row r="32" spans="2:11" ht="15" customHeight="1">
      <c r="B32" s="251"/>
      <c r="C32" s="252"/>
      <c r="D32" s="375" t="s">
        <v>295</v>
      </c>
      <c r="E32" s="375"/>
      <c r="F32" s="375"/>
      <c r="G32" s="375"/>
      <c r="H32" s="375"/>
      <c r="I32" s="375"/>
      <c r="J32" s="375"/>
      <c r="K32" s="248"/>
    </row>
    <row r="33" spans="2:11" ht="15" customHeight="1">
      <c r="B33" s="251"/>
      <c r="C33" s="252"/>
      <c r="D33" s="375" t="s">
        <v>296</v>
      </c>
      <c r="E33" s="375"/>
      <c r="F33" s="375"/>
      <c r="G33" s="375"/>
      <c r="H33" s="375"/>
      <c r="I33" s="375"/>
      <c r="J33" s="375"/>
      <c r="K33" s="248"/>
    </row>
    <row r="34" spans="2:11" ht="15" customHeight="1">
      <c r="B34" s="251"/>
      <c r="C34" s="252"/>
      <c r="D34" s="250"/>
      <c r="E34" s="254" t="s">
        <v>107</v>
      </c>
      <c r="F34" s="250"/>
      <c r="G34" s="375" t="s">
        <v>297</v>
      </c>
      <c r="H34" s="375"/>
      <c r="I34" s="375"/>
      <c r="J34" s="375"/>
      <c r="K34" s="248"/>
    </row>
    <row r="35" spans="2:11" ht="30.75" customHeight="1">
      <c r="B35" s="251"/>
      <c r="C35" s="252"/>
      <c r="D35" s="250"/>
      <c r="E35" s="254" t="s">
        <v>298</v>
      </c>
      <c r="F35" s="250"/>
      <c r="G35" s="375" t="s">
        <v>299</v>
      </c>
      <c r="H35" s="375"/>
      <c r="I35" s="375"/>
      <c r="J35" s="375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75" t="s">
        <v>300</v>
      </c>
      <c r="H36" s="375"/>
      <c r="I36" s="375"/>
      <c r="J36" s="375"/>
      <c r="K36" s="248"/>
    </row>
    <row r="37" spans="2:11" ht="15" customHeight="1">
      <c r="B37" s="251"/>
      <c r="C37" s="252"/>
      <c r="D37" s="250"/>
      <c r="E37" s="254" t="s">
        <v>108</v>
      </c>
      <c r="F37" s="250"/>
      <c r="G37" s="375" t="s">
        <v>301</v>
      </c>
      <c r="H37" s="375"/>
      <c r="I37" s="375"/>
      <c r="J37" s="375"/>
      <c r="K37" s="248"/>
    </row>
    <row r="38" spans="2:11" ht="15" customHeight="1">
      <c r="B38" s="251"/>
      <c r="C38" s="252"/>
      <c r="D38" s="250"/>
      <c r="E38" s="254" t="s">
        <v>109</v>
      </c>
      <c r="F38" s="250"/>
      <c r="G38" s="375" t="s">
        <v>302</v>
      </c>
      <c r="H38" s="375"/>
      <c r="I38" s="375"/>
      <c r="J38" s="375"/>
      <c r="K38" s="248"/>
    </row>
    <row r="39" spans="2:11" ht="15" customHeight="1">
      <c r="B39" s="251"/>
      <c r="C39" s="252"/>
      <c r="D39" s="250"/>
      <c r="E39" s="254" t="s">
        <v>110</v>
      </c>
      <c r="F39" s="250"/>
      <c r="G39" s="375" t="s">
        <v>303</v>
      </c>
      <c r="H39" s="375"/>
      <c r="I39" s="375"/>
      <c r="J39" s="375"/>
      <c r="K39" s="248"/>
    </row>
    <row r="40" spans="2:11" ht="15" customHeight="1">
      <c r="B40" s="251"/>
      <c r="C40" s="252"/>
      <c r="D40" s="250"/>
      <c r="E40" s="254" t="s">
        <v>304</v>
      </c>
      <c r="F40" s="250"/>
      <c r="G40" s="375" t="s">
        <v>305</v>
      </c>
      <c r="H40" s="375"/>
      <c r="I40" s="375"/>
      <c r="J40" s="375"/>
      <c r="K40" s="248"/>
    </row>
    <row r="41" spans="2:11" ht="15" customHeight="1">
      <c r="B41" s="251"/>
      <c r="C41" s="252"/>
      <c r="D41" s="250"/>
      <c r="E41" s="254"/>
      <c r="F41" s="250"/>
      <c r="G41" s="375" t="s">
        <v>306</v>
      </c>
      <c r="H41" s="375"/>
      <c r="I41" s="375"/>
      <c r="J41" s="375"/>
      <c r="K41" s="248"/>
    </row>
    <row r="42" spans="2:11" ht="15" customHeight="1">
      <c r="B42" s="251"/>
      <c r="C42" s="252"/>
      <c r="D42" s="250"/>
      <c r="E42" s="254" t="s">
        <v>307</v>
      </c>
      <c r="F42" s="250"/>
      <c r="G42" s="375" t="s">
        <v>308</v>
      </c>
      <c r="H42" s="375"/>
      <c r="I42" s="375"/>
      <c r="J42" s="375"/>
      <c r="K42" s="248"/>
    </row>
    <row r="43" spans="2:11" ht="15" customHeight="1">
      <c r="B43" s="251"/>
      <c r="C43" s="252"/>
      <c r="D43" s="250"/>
      <c r="E43" s="254" t="s">
        <v>112</v>
      </c>
      <c r="F43" s="250"/>
      <c r="G43" s="375" t="s">
        <v>309</v>
      </c>
      <c r="H43" s="375"/>
      <c r="I43" s="375"/>
      <c r="J43" s="37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5" t="s">
        <v>310</v>
      </c>
      <c r="E45" s="375"/>
      <c r="F45" s="375"/>
      <c r="G45" s="375"/>
      <c r="H45" s="375"/>
      <c r="I45" s="375"/>
      <c r="J45" s="375"/>
      <c r="K45" s="248"/>
    </row>
    <row r="46" spans="2:11" ht="15" customHeight="1">
      <c r="B46" s="251"/>
      <c r="C46" s="252"/>
      <c r="D46" s="252"/>
      <c r="E46" s="375" t="s">
        <v>311</v>
      </c>
      <c r="F46" s="375"/>
      <c r="G46" s="375"/>
      <c r="H46" s="375"/>
      <c r="I46" s="375"/>
      <c r="J46" s="375"/>
      <c r="K46" s="248"/>
    </row>
    <row r="47" spans="2:11" ht="15" customHeight="1">
      <c r="B47" s="251"/>
      <c r="C47" s="252"/>
      <c r="D47" s="252"/>
      <c r="E47" s="375" t="s">
        <v>312</v>
      </c>
      <c r="F47" s="375"/>
      <c r="G47" s="375"/>
      <c r="H47" s="375"/>
      <c r="I47" s="375"/>
      <c r="J47" s="375"/>
      <c r="K47" s="248"/>
    </row>
    <row r="48" spans="2:11" ht="15" customHeight="1">
      <c r="B48" s="251"/>
      <c r="C48" s="252"/>
      <c r="D48" s="252"/>
      <c r="E48" s="375" t="s">
        <v>313</v>
      </c>
      <c r="F48" s="375"/>
      <c r="G48" s="375"/>
      <c r="H48" s="375"/>
      <c r="I48" s="375"/>
      <c r="J48" s="375"/>
      <c r="K48" s="248"/>
    </row>
    <row r="49" spans="2:11" ht="15" customHeight="1">
      <c r="B49" s="251"/>
      <c r="C49" s="252"/>
      <c r="D49" s="375" t="s">
        <v>314</v>
      </c>
      <c r="E49" s="375"/>
      <c r="F49" s="375"/>
      <c r="G49" s="375"/>
      <c r="H49" s="375"/>
      <c r="I49" s="375"/>
      <c r="J49" s="375"/>
      <c r="K49" s="248"/>
    </row>
    <row r="50" spans="2:11" ht="25.5" customHeight="1">
      <c r="B50" s="247"/>
      <c r="C50" s="376" t="s">
        <v>315</v>
      </c>
      <c r="D50" s="376"/>
      <c r="E50" s="376"/>
      <c r="F50" s="376"/>
      <c r="G50" s="376"/>
      <c r="H50" s="376"/>
      <c r="I50" s="376"/>
      <c r="J50" s="37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5" t="s">
        <v>316</v>
      </c>
      <c r="D52" s="375"/>
      <c r="E52" s="375"/>
      <c r="F52" s="375"/>
      <c r="G52" s="375"/>
      <c r="H52" s="375"/>
      <c r="I52" s="375"/>
      <c r="J52" s="375"/>
      <c r="K52" s="248"/>
    </row>
    <row r="53" spans="2:11" ht="15" customHeight="1">
      <c r="B53" s="247"/>
      <c r="C53" s="375" t="s">
        <v>317</v>
      </c>
      <c r="D53" s="375"/>
      <c r="E53" s="375"/>
      <c r="F53" s="375"/>
      <c r="G53" s="375"/>
      <c r="H53" s="375"/>
      <c r="I53" s="375"/>
      <c r="J53" s="37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5" t="s">
        <v>318</v>
      </c>
      <c r="D55" s="375"/>
      <c r="E55" s="375"/>
      <c r="F55" s="375"/>
      <c r="G55" s="375"/>
      <c r="H55" s="375"/>
      <c r="I55" s="375"/>
      <c r="J55" s="375"/>
      <c r="K55" s="248"/>
    </row>
    <row r="56" spans="2:11" ht="15" customHeight="1">
      <c r="B56" s="247"/>
      <c r="C56" s="252"/>
      <c r="D56" s="375" t="s">
        <v>319</v>
      </c>
      <c r="E56" s="375"/>
      <c r="F56" s="375"/>
      <c r="G56" s="375"/>
      <c r="H56" s="375"/>
      <c r="I56" s="375"/>
      <c r="J56" s="375"/>
      <c r="K56" s="248"/>
    </row>
    <row r="57" spans="2:11" ht="15" customHeight="1">
      <c r="B57" s="247"/>
      <c r="C57" s="252"/>
      <c r="D57" s="375" t="s">
        <v>320</v>
      </c>
      <c r="E57" s="375"/>
      <c r="F57" s="375"/>
      <c r="G57" s="375"/>
      <c r="H57" s="375"/>
      <c r="I57" s="375"/>
      <c r="J57" s="375"/>
      <c r="K57" s="248"/>
    </row>
    <row r="58" spans="2:11" ht="15" customHeight="1">
      <c r="B58" s="247"/>
      <c r="C58" s="252"/>
      <c r="D58" s="375" t="s">
        <v>321</v>
      </c>
      <c r="E58" s="375"/>
      <c r="F58" s="375"/>
      <c r="G58" s="375"/>
      <c r="H58" s="375"/>
      <c r="I58" s="375"/>
      <c r="J58" s="375"/>
      <c r="K58" s="248"/>
    </row>
    <row r="59" spans="2:11" ht="15" customHeight="1">
      <c r="B59" s="247"/>
      <c r="C59" s="252"/>
      <c r="D59" s="375" t="s">
        <v>322</v>
      </c>
      <c r="E59" s="375"/>
      <c r="F59" s="375"/>
      <c r="G59" s="375"/>
      <c r="H59" s="375"/>
      <c r="I59" s="375"/>
      <c r="J59" s="375"/>
      <c r="K59" s="248"/>
    </row>
    <row r="60" spans="2:11" ht="15" customHeight="1">
      <c r="B60" s="247"/>
      <c r="C60" s="252"/>
      <c r="D60" s="374" t="s">
        <v>323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5" t="s">
        <v>324</v>
      </c>
      <c r="E61" s="375"/>
      <c r="F61" s="375"/>
      <c r="G61" s="375"/>
      <c r="H61" s="375"/>
      <c r="I61" s="375"/>
      <c r="J61" s="37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5" t="s">
        <v>325</v>
      </c>
      <c r="E63" s="375"/>
      <c r="F63" s="375"/>
      <c r="G63" s="375"/>
      <c r="H63" s="375"/>
      <c r="I63" s="375"/>
      <c r="J63" s="375"/>
      <c r="K63" s="248"/>
    </row>
    <row r="64" spans="2:11" ht="15" customHeight="1">
      <c r="B64" s="247"/>
      <c r="C64" s="252"/>
      <c r="D64" s="374" t="s">
        <v>326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5" t="s">
        <v>327</v>
      </c>
      <c r="E65" s="375"/>
      <c r="F65" s="375"/>
      <c r="G65" s="375"/>
      <c r="H65" s="375"/>
      <c r="I65" s="375"/>
      <c r="J65" s="375"/>
      <c r="K65" s="248"/>
    </row>
    <row r="66" spans="2:11" ht="15" customHeight="1">
      <c r="B66" s="247"/>
      <c r="C66" s="252"/>
      <c r="D66" s="375" t="s">
        <v>328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5" t="s">
        <v>329</v>
      </c>
      <c r="E67" s="375"/>
      <c r="F67" s="375"/>
      <c r="G67" s="375"/>
      <c r="H67" s="375"/>
      <c r="I67" s="375"/>
      <c r="J67" s="375"/>
      <c r="K67" s="248"/>
    </row>
    <row r="68" spans="2:11" ht="15" customHeight="1">
      <c r="B68" s="247"/>
      <c r="C68" s="252"/>
      <c r="D68" s="375" t="s">
        <v>330</v>
      </c>
      <c r="E68" s="375"/>
      <c r="F68" s="375"/>
      <c r="G68" s="375"/>
      <c r="H68" s="375"/>
      <c r="I68" s="375"/>
      <c r="J68" s="37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3" t="s">
        <v>89</v>
      </c>
      <c r="D73" s="373"/>
      <c r="E73" s="373"/>
      <c r="F73" s="373"/>
      <c r="G73" s="373"/>
      <c r="H73" s="373"/>
      <c r="I73" s="373"/>
      <c r="J73" s="373"/>
      <c r="K73" s="265"/>
    </row>
    <row r="74" spans="2:11" ht="17.25" customHeight="1">
      <c r="B74" s="264"/>
      <c r="C74" s="266" t="s">
        <v>331</v>
      </c>
      <c r="D74" s="266"/>
      <c r="E74" s="266"/>
      <c r="F74" s="266" t="s">
        <v>332</v>
      </c>
      <c r="G74" s="267"/>
      <c r="H74" s="266" t="s">
        <v>108</v>
      </c>
      <c r="I74" s="266" t="s">
        <v>57</v>
      </c>
      <c r="J74" s="266" t="s">
        <v>333</v>
      </c>
      <c r="K74" s="265"/>
    </row>
    <row r="75" spans="2:11" ht="17.25" customHeight="1">
      <c r="B75" s="264"/>
      <c r="C75" s="268" t="s">
        <v>334</v>
      </c>
      <c r="D75" s="268"/>
      <c r="E75" s="268"/>
      <c r="F75" s="269" t="s">
        <v>335</v>
      </c>
      <c r="G75" s="270"/>
      <c r="H75" s="268"/>
      <c r="I75" s="268"/>
      <c r="J75" s="268" t="s">
        <v>336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337</v>
      </c>
      <c r="G77" s="272"/>
      <c r="H77" s="254" t="s">
        <v>338</v>
      </c>
      <c r="I77" s="254" t="s">
        <v>339</v>
      </c>
      <c r="J77" s="254">
        <v>20</v>
      </c>
      <c r="K77" s="265"/>
    </row>
    <row r="78" spans="2:11" ht="15" customHeight="1">
      <c r="B78" s="264"/>
      <c r="C78" s="254" t="s">
        <v>340</v>
      </c>
      <c r="D78" s="254"/>
      <c r="E78" s="254"/>
      <c r="F78" s="273" t="s">
        <v>337</v>
      </c>
      <c r="G78" s="272"/>
      <c r="H78" s="254" t="s">
        <v>341</v>
      </c>
      <c r="I78" s="254" t="s">
        <v>339</v>
      </c>
      <c r="J78" s="254">
        <v>120</v>
      </c>
      <c r="K78" s="265"/>
    </row>
    <row r="79" spans="2:11" ht="15" customHeight="1">
      <c r="B79" s="274"/>
      <c r="C79" s="254" t="s">
        <v>342</v>
      </c>
      <c r="D79" s="254"/>
      <c r="E79" s="254"/>
      <c r="F79" s="273" t="s">
        <v>343</v>
      </c>
      <c r="G79" s="272"/>
      <c r="H79" s="254" t="s">
        <v>344</v>
      </c>
      <c r="I79" s="254" t="s">
        <v>339</v>
      </c>
      <c r="J79" s="254">
        <v>50</v>
      </c>
      <c r="K79" s="265"/>
    </row>
    <row r="80" spans="2:11" ht="15" customHeight="1">
      <c r="B80" s="274"/>
      <c r="C80" s="254" t="s">
        <v>345</v>
      </c>
      <c r="D80" s="254"/>
      <c r="E80" s="254"/>
      <c r="F80" s="273" t="s">
        <v>337</v>
      </c>
      <c r="G80" s="272"/>
      <c r="H80" s="254" t="s">
        <v>346</v>
      </c>
      <c r="I80" s="254" t="s">
        <v>347</v>
      </c>
      <c r="J80" s="254"/>
      <c r="K80" s="265"/>
    </row>
    <row r="81" spans="2:11" ht="15" customHeight="1">
      <c r="B81" s="274"/>
      <c r="C81" s="275" t="s">
        <v>348</v>
      </c>
      <c r="D81" s="275"/>
      <c r="E81" s="275"/>
      <c r="F81" s="276" t="s">
        <v>343</v>
      </c>
      <c r="G81" s="275"/>
      <c r="H81" s="275" t="s">
        <v>349</v>
      </c>
      <c r="I81" s="275" t="s">
        <v>339</v>
      </c>
      <c r="J81" s="275">
        <v>15</v>
      </c>
      <c r="K81" s="265"/>
    </row>
    <row r="82" spans="2:11" ht="15" customHeight="1">
      <c r="B82" s="274"/>
      <c r="C82" s="275" t="s">
        <v>350</v>
      </c>
      <c r="D82" s="275"/>
      <c r="E82" s="275"/>
      <c r="F82" s="276" t="s">
        <v>343</v>
      </c>
      <c r="G82" s="275"/>
      <c r="H82" s="275" t="s">
        <v>351</v>
      </c>
      <c r="I82" s="275" t="s">
        <v>339</v>
      </c>
      <c r="J82" s="275">
        <v>15</v>
      </c>
      <c r="K82" s="265"/>
    </row>
    <row r="83" spans="2:11" ht="15" customHeight="1">
      <c r="B83" s="274"/>
      <c r="C83" s="275" t="s">
        <v>352</v>
      </c>
      <c r="D83" s="275"/>
      <c r="E83" s="275"/>
      <c r="F83" s="276" t="s">
        <v>343</v>
      </c>
      <c r="G83" s="275"/>
      <c r="H83" s="275" t="s">
        <v>353</v>
      </c>
      <c r="I83" s="275" t="s">
        <v>339</v>
      </c>
      <c r="J83" s="275">
        <v>20</v>
      </c>
      <c r="K83" s="265"/>
    </row>
    <row r="84" spans="2:11" ht="15" customHeight="1">
      <c r="B84" s="274"/>
      <c r="C84" s="275" t="s">
        <v>354</v>
      </c>
      <c r="D84" s="275"/>
      <c r="E84" s="275"/>
      <c r="F84" s="276" t="s">
        <v>343</v>
      </c>
      <c r="G84" s="275"/>
      <c r="H84" s="275" t="s">
        <v>355</v>
      </c>
      <c r="I84" s="275" t="s">
        <v>339</v>
      </c>
      <c r="J84" s="275">
        <v>20</v>
      </c>
      <c r="K84" s="265"/>
    </row>
    <row r="85" spans="2:11" ht="15" customHeight="1">
      <c r="B85" s="274"/>
      <c r="C85" s="254" t="s">
        <v>356</v>
      </c>
      <c r="D85" s="254"/>
      <c r="E85" s="254"/>
      <c r="F85" s="273" t="s">
        <v>343</v>
      </c>
      <c r="G85" s="272"/>
      <c r="H85" s="254" t="s">
        <v>357</v>
      </c>
      <c r="I85" s="254" t="s">
        <v>339</v>
      </c>
      <c r="J85" s="254">
        <v>50</v>
      </c>
      <c r="K85" s="265"/>
    </row>
    <row r="86" spans="2:11" ht="15" customHeight="1">
      <c r="B86" s="274"/>
      <c r="C86" s="254" t="s">
        <v>358</v>
      </c>
      <c r="D86" s="254"/>
      <c r="E86" s="254"/>
      <c r="F86" s="273" t="s">
        <v>343</v>
      </c>
      <c r="G86" s="272"/>
      <c r="H86" s="254" t="s">
        <v>359</v>
      </c>
      <c r="I86" s="254" t="s">
        <v>339</v>
      </c>
      <c r="J86" s="254">
        <v>20</v>
      </c>
      <c r="K86" s="265"/>
    </row>
    <row r="87" spans="2:11" ht="15" customHeight="1">
      <c r="B87" s="274"/>
      <c r="C87" s="254" t="s">
        <v>360</v>
      </c>
      <c r="D87" s="254"/>
      <c r="E87" s="254"/>
      <c r="F87" s="273" t="s">
        <v>343</v>
      </c>
      <c r="G87" s="272"/>
      <c r="H87" s="254" t="s">
        <v>361</v>
      </c>
      <c r="I87" s="254" t="s">
        <v>339</v>
      </c>
      <c r="J87" s="254">
        <v>20</v>
      </c>
      <c r="K87" s="265"/>
    </row>
    <row r="88" spans="2:11" ht="15" customHeight="1">
      <c r="B88" s="274"/>
      <c r="C88" s="254" t="s">
        <v>362</v>
      </c>
      <c r="D88" s="254"/>
      <c r="E88" s="254"/>
      <c r="F88" s="273" t="s">
        <v>343</v>
      </c>
      <c r="G88" s="272"/>
      <c r="H88" s="254" t="s">
        <v>363</v>
      </c>
      <c r="I88" s="254" t="s">
        <v>339</v>
      </c>
      <c r="J88" s="254">
        <v>50</v>
      </c>
      <c r="K88" s="265"/>
    </row>
    <row r="89" spans="2:11" ht="15" customHeight="1">
      <c r="B89" s="274"/>
      <c r="C89" s="254" t="s">
        <v>364</v>
      </c>
      <c r="D89" s="254"/>
      <c r="E89" s="254"/>
      <c r="F89" s="273" t="s">
        <v>343</v>
      </c>
      <c r="G89" s="272"/>
      <c r="H89" s="254" t="s">
        <v>364</v>
      </c>
      <c r="I89" s="254" t="s">
        <v>339</v>
      </c>
      <c r="J89" s="254">
        <v>50</v>
      </c>
      <c r="K89" s="265"/>
    </row>
    <row r="90" spans="2:11" ht="15" customHeight="1">
      <c r="B90" s="274"/>
      <c r="C90" s="254" t="s">
        <v>113</v>
      </c>
      <c r="D90" s="254"/>
      <c r="E90" s="254"/>
      <c r="F90" s="273" t="s">
        <v>343</v>
      </c>
      <c r="G90" s="272"/>
      <c r="H90" s="254" t="s">
        <v>365</v>
      </c>
      <c r="I90" s="254" t="s">
        <v>339</v>
      </c>
      <c r="J90" s="254">
        <v>255</v>
      </c>
      <c r="K90" s="265"/>
    </row>
    <row r="91" spans="2:11" ht="15" customHeight="1">
      <c r="B91" s="274"/>
      <c r="C91" s="254" t="s">
        <v>366</v>
      </c>
      <c r="D91" s="254"/>
      <c r="E91" s="254"/>
      <c r="F91" s="273" t="s">
        <v>337</v>
      </c>
      <c r="G91" s="272"/>
      <c r="H91" s="254" t="s">
        <v>367</v>
      </c>
      <c r="I91" s="254" t="s">
        <v>368</v>
      </c>
      <c r="J91" s="254"/>
      <c r="K91" s="265"/>
    </row>
    <row r="92" spans="2:11" ht="15" customHeight="1">
      <c r="B92" s="274"/>
      <c r="C92" s="254" t="s">
        <v>369</v>
      </c>
      <c r="D92" s="254"/>
      <c r="E92" s="254"/>
      <c r="F92" s="273" t="s">
        <v>337</v>
      </c>
      <c r="G92" s="272"/>
      <c r="H92" s="254" t="s">
        <v>370</v>
      </c>
      <c r="I92" s="254" t="s">
        <v>371</v>
      </c>
      <c r="J92" s="254"/>
      <c r="K92" s="265"/>
    </row>
    <row r="93" spans="2:11" ht="15" customHeight="1">
      <c r="B93" s="274"/>
      <c r="C93" s="254" t="s">
        <v>372</v>
      </c>
      <c r="D93" s="254"/>
      <c r="E93" s="254"/>
      <c r="F93" s="273" t="s">
        <v>337</v>
      </c>
      <c r="G93" s="272"/>
      <c r="H93" s="254" t="s">
        <v>372</v>
      </c>
      <c r="I93" s="254" t="s">
        <v>371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337</v>
      </c>
      <c r="G94" s="272"/>
      <c r="H94" s="254" t="s">
        <v>373</v>
      </c>
      <c r="I94" s="254" t="s">
        <v>371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337</v>
      </c>
      <c r="G95" s="272"/>
      <c r="H95" s="254" t="s">
        <v>374</v>
      </c>
      <c r="I95" s="254" t="s">
        <v>371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3" t="s">
        <v>375</v>
      </c>
      <c r="D100" s="373"/>
      <c r="E100" s="373"/>
      <c r="F100" s="373"/>
      <c r="G100" s="373"/>
      <c r="H100" s="373"/>
      <c r="I100" s="373"/>
      <c r="J100" s="373"/>
      <c r="K100" s="265"/>
    </row>
    <row r="101" spans="2:11" ht="17.25" customHeight="1">
      <c r="B101" s="264"/>
      <c r="C101" s="266" t="s">
        <v>331</v>
      </c>
      <c r="D101" s="266"/>
      <c r="E101" s="266"/>
      <c r="F101" s="266" t="s">
        <v>332</v>
      </c>
      <c r="G101" s="267"/>
      <c r="H101" s="266" t="s">
        <v>108</v>
      </c>
      <c r="I101" s="266" t="s">
        <v>57</v>
      </c>
      <c r="J101" s="266" t="s">
        <v>333</v>
      </c>
      <c r="K101" s="265"/>
    </row>
    <row r="102" spans="2:11" ht="17.25" customHeight="1">
      <c r="B102" s="264"/>
      <c r="C102" s="268" t="s">
        <v>334</v>
      </c>
      <c r="D102" s="268"/>
      <c r="E102" s="268"/>
      <c r="F102" s="269" t="s">
        <v>335</v>
      </c>
      <c r="G102" s="270"/>
      <c r="H102" s="268"/>
      <c r="I102" s="268"/>
      <c r="J102" s="268" t="s">
        <v>336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337</v>
      </c>
      <c r="G104" s="282"/>
      <c r="H104" s="254" t="s">
        <v>376</v>
      </c>
      <c r="I104" s="254" t="s">
        <v>339</v>
      </c>
      <c r="J104" s="254">
        <v>20</v>
      </c>
      <c r="K104" s="265"/>
    </row>
    <row r="105" spans="2:11" ht="15" customHeight="1">
      <c r="B105" s="264"/>
      <c r="C105" s="254" t="s">
        <v>340</v>
      </c>
      <c r="D105" s="254"/>
      <c r="E105" s="254"/>
      <c r="F105" s="273" t="s">
        <v>337</v>
      </c>
      <c r="G105" s="254"/>
      <c r="H105" s="254" t="s">
        <v>376</v>
      </c>
      <c r="I105" s="254" t="s">
        <v>339</v>
      </c>
      <c r="J105" s="254">
        <v>120</v>
      </c>
      <c r="K105" s="265"/>
    </row>
    <row r="106" spans="2:11" ht="15" customHeight="1">
      <c r="B106" s="274"/>
      <c r="C106" s="254" t="s">
        <v>342</v>
      </c>
      <c r="D106" s="254"/>
      <c r="E106" s="254"/>
      <c r="F106" s="273" t="s">
        <v>343</v>
      </c>
      <c r="G106" s="254"/>
      <c r="H106" s="254" t="s">
        <v>376</v>
      </c>
      <c r="I106" s="254" t="s">
        <v>339</v>
      </c>
      <c r="J106" s="254">
        <v>50</v>
      </c>
      <c r="K106" s="265"/>
    </row>
    <row r="107" spans="2:11" ht="15" customHeight="1">
      <c r="B107" s="274"/>
      <c r="C107" s="254" t="s">
        <v>345</v>
      </c>
      <c r="D107" s="254"/>
      <c r="E107" s="254"/>
      <c r="F107" s="273" t="s">
        <v>337</v>
      </c>
      <c r="G107" s="254"/>
      <c r="H107" s="254" t="s">
        <v>376</v>
      </c>
      <c r="I107" s="254" t="s">
        <v>347</v>
      </c>
      <c r="J107" s="254"/>
      <c r="K107" s="265"/>
    </row>
    <row r="108" spans="2:11" ht="15" customHeight="1">
      <c r="B108" s="274"/>
      <c r="C108" s="254" t="s">
        <v>356</v>
      </c>
      <c r="D108" s="254"/>
      <c r="E108" s="254"/>
      <c r="F108" s="273" t="s">
        <v>343</v>
      </c>
      <c r="G108" s="254"/>
      <c r="H108" s="254" t="s">
        <v>376</v>
      </c>
      <c r="I108" s="254" t="s">
        <v>339</v>
      </c>
      <c r="J108" s="254">
        <v>50</v>
      </c>
      <c r="K108" s="265"/>
    </row>
    <row r="109" spans="2:11" ht="15" customHeight="1">
      <c r="B109" s="274"/>
      <c r="C109" s="254" t="s">
        <v>364</v>
      </c>
      <c r="D109" s="254"/>
      <c r="E109" s="254"/>
      <c r="F109" s="273" t="s">
        <v>343</v>
      </c>
      <c r="G109" s="254"/>
      <c r="H109" s="254" t="s">
        <v>376</v>
      </c>
      <c r="I109" s="254" t="s">
        <v>339</v>
      </c>
      <c r="J109" s="254">
        <v>50</v>
      </c>
      <c r="K109" s="265"/>
    </row>
    <row r="110" spans="2:11" ht="15" customHeight="1">
      <c r="B110" s="274"/>
      <c r="C110" s="254" t="s">
        <v>362</v>
      </c>
      <c r="D110" s="254"/>
      <c r="E110" s="254"/>
      <c r="F110" s="273" t="s">
        <v>343</v>
      </c>
      <c r="G110" s="254"/>
      <c r="H110" s="254" t="s">
        <v>376</v>
      </c>
      <c r="I110" s="254" t="s">
        <v>339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337</v>
      </c>
      <c r="G111" s="254"/>
      <c r="H111" s="254" t="s">
        <v>377</v>
      </c>
      <c r="I111" s="254" t="s">
        <v>339</v>
      </c>
      <c r="J111" s="254">
        <v>20</v>
      </c>
      <c r="K111" s="265"/>
    </row>
    <row r="112" spans="2:11" ht="15" customHeight="1">
      <c r="B112" s="274"/>
      <c r="C112" s="254" t="s">
        <v>378</v>
      </c>
      <c r="D112" s="254"/>
      <c r="E112" s="254"/>
      <c r="F112" s="273" t="s">
        <v>337</v>
      </c>
      <c r="G112" s="254"/>
      <c r="H112" s="254" t="s">
        <v>379</v>
      </c>
      <c r="I112" s="254" t="s">
        <v>339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337</v>
      </c>
      <c r="G113" s="254"/>
      <c r="H113" s="254" t="s">
        <v>380</v>
      </c>
      <c r="I113" s="254" t="s">
        <v>371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337</v>
      </c>
      <c r="G114" s="254"/>
      <c r="H114" s="254" t="s">
        <v>381</v>
      </c>
      <c r="I114" s="254" t="s">
        <v>371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337</v>
      </c>
      <c r="G115" s="254"/>
      <c r="H115" s="254" t="s">
        <v>382</v>
      </c>
      <c r="I115" s="254" t="s">
        <v>383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2" t="s">
        <v>384</v>
      </c>
      <c r="D120" s="372"/>
      <c r="E120" s="372"/>
      <c r="F120" s="372"/>
      <c r="G120" s="372"/>
      <c r="H120" s="372"/>
      <c r="I120" s="372"/>
      <c r="J120" s="372"/>
      <c r="K120" s="290"/>
    </row>
    <row r="121" spans="2:11" ht="17.25" customHeight="1">
      <c r="B121" s="291"/>
      <c r="C121" s="266" t="s">
        <v>331</v>
      </c>
      <c r="D121" s="266"/>
      <c r="E121" s="266"/>
      <c r="F121" s="266" t="s">
        <v>332</v>
      </c>
      <c r="G121" s="267"/>
      <c r="H121" s="266" t="s">
        <v>108</v>
      </c>
      <c r="I121" s="266" t="s">
        <v>57</v>
      </c>
      <c r="J121" s="266" t="s">
        <v>333</v>
      </c>
      <c r="K121" s="292"/>
    </row>
    <row r="122" spans="2:11" ht="17.25" customHeight="1">
      <c r="B122" s="291"/>
      <c r="C122" s="268" t="s">
        <v>334</v>
      </c>
      <c r="D122" s="268"/>
      <c r="E122" s="268"/>
      <c r="F122" s="269" t="s">
        <v>335</v>
      </c>
      <c r="G122" s="270"/>
      <c r="H122" s="268"/>
      <c r="I122" s="268"/>
      <c r="J122" s="268" t="s">
        <v>336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340</v>
      </c>
      <c r="D124" s="271"/>
      <c r="E124" s="271"/>
      <c r="F124" s="273" t="s">
        <v>337</v>
      </c>
      <c r="G124" s="254"/>
      <c r="H124" s="254" t="s">
        <v>376</v>
      </c>
      <c r="I124" s="254" t="s">
        <v>339</v>
      </c>
      <c r="J124" s="254">
        <v>120</v>
      </c>
      <c r="K124" s="295"/>
    </row>
    <row r="125" spans="2:11" ht="15" customHeight="1">
      <c r="B125" s="293"/>
      <c r="C125" s="254" t="s">
        <v>385</v>
      </c>
      <c r="D125" s="254"/>
      <c r="E125" s="254"/>
      <c r="F125" s="273" t="s">
        <v>337</v>
      </c>
      <c r="G125" s="254"/>
      <c r="H125" s="254" t="s">
        <v>386</v>
      </c>
      <c r="I125" s="254" t="s">
        <v>339</v>
      </c>
      <c r="J125" s="254" t="s">
        <v>387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337</v>
      </c>
      <c r="G126" s="254"/>
      <c r="H126" s="254" t="s">
        <v>388</v>
      </c>
      <c r="I126" s="254" t="s">
        <v>339</v>
      </c>
      <c r="J126" s="254" t="s">
        <v>387</v>
      </c>
      <c r="K126" s="295"/>
    </row>
    <row r="127" spans="2:11" ht="15" customHeight="1">
      <c r="B127" s="293"/>
      <c r="C127" s="254" t="s">
        <v>348</v>
      </c>
      <c r="D127" s="254"/>
      <c r="E127" s="254"/>
      <c r="F127" s="273" t="s">
        <v>343</v>
      </c>
      <c r="G127" s="254"/>
      <c r="H127" s="254" t="s">
        <v>349</v>
      </c>
      <c r="I127" s="254" t="s">
        <v>339</v>
      </c>
      <c r="J127" s="254">
        <v>15</v>
      </c>
      <c r="K127" s="295"/>
    </row>
    <row r="128" spans="2:11" ht="15" customHeight="1">
      <c r="B128" s="293"/>
      <c r="C128" s="275" t="s">
        <v>350</v>
      </c>
      <c r="D128" s="275"/>
      <c r="E128" s="275"/>
      <c r="F128" s="276" t="s">
        <v>343</v>
      </c>
      <c r="G128" s="275"/>
      <c r="H128" s="275" t="s">
        <v>351</v>
      </c>
      <c r="I128" s="275" t="s">
        <v>339</v>
      </c>
      <c r="J128" s="275">
        <v>15</v>
      </c>
      <c r="K128" s="295"/>
    </row>
    <row r="129" spans="2:11" ht="15" customHeight="1">
      <c r="B129" s="293"/>
      <c r="C129" s="275" t="s">
        <v>352</v>
      </c>
      <c r="D129" s="275"/>
      <c r="E129" s="275"/>
      <c r="F129" s="276" t="s">
        <v>343</v>
      </c>
      <c r="G129" s="275"/>
      <c r="H129" s="275" t="s">
        <v>353</v>
      </c>
      <c r="I129" s="275" t="s">
        <v>339</v>
      </c>
      <c r="J129" s="275">
        <v>20</v>
      </c>
      <c r="K129" s="295"/>
    </row>
    <row r="130" spans="2:11" ht="15" customHeight="1">
      <c r="B130" s="293"/>
      <c r="C130" s="275" t="s">
        <v>354</v>
      </c>
      <c r="D130" s="275"/>
      <c r="E130" s="275"/>
      <c r="F130" s="276" t="s">
        <v>343</v>
      </c>
      <c r="G130" s="275"/>
      <c r="H130" s="275" t="s">
        <v>355</v>
      </c>
      <c r="I130" s="275" t="s">
        <v>339</v>
      </c>
      <c r="J130" s="275">
        <v>20</v>
      </c>
      <c r="K130" s="295"/>
    </row>
    <row r="131" spans="2:11" ht="15" customHeight="1">
      <c r="B131" s="293"/>
      <c r="C131" s="254" t="s">
        <v>342</v>
      </c>
      <c r="D131" s="254"/>
      <c r="E131" s="254"/>
      <c r="F131" s="273" t="s">
        <v>343</v>
      </c>
      <c r="G131" s="254"/>
      <c r="H131" s="254" t="s">
        <v>376</v>
      </c>
      <c r="I131" s="254" t="s">
        <v>339</v>
      </c>
      <c r="J131" s="254">
        <v>50</v>
      </c>
      <c r="K131" s="295"/>
    </row>
    <row r="132" spans="2:11" ht="15" customHeight="1">
      <c r="B132" s="293"/>
      <c r="C132" s="254" t="s">
        <v>356</v>
      </c>
      <c r="D132" s="254"/>
      <c r="E132" s="254"/>
      <c r="F132" s="273" t="s">
        <v>343</v>
      </c>
      <c r="G132" s="254"/>
      <c r="H132" s="254" t="s">
        <v>376</v>
      </c>
      <c r="I132" s="254" t="s">
        <v>339</v>
      </c>
      <c r="J132" s="254">
        <v>50</v>
      </c>
      <c r="K132" s="295"/>
    </row>
    <row r="133" spans="2:11" ht="15" customHeight="1">
      <c r="B133" s="293"/>
      <c r="C133" s="254" t="s">
        <v>362</v>
      </c>
      <c r="D133" s="254"/>
      <c r="E133" s="254"/>
      <c r="F133" s="273" t="s">
        <v>343</v>
      </c>
      <c r="G133" s="254"/>
      <c r="H133" s="254" t="s">
        <v>376</v>
      </c>
      <c r="I133" s="254" t="s">
        <v>339</v>
      </c>
      <c r="J133" s="254">
        <v>50</v>
      </c>
      <c r="K133" s="295"/>
    </row>
    <row r="134" spans="2:11" ht="15" customHeight="1">
      <c r="B134" s="293"/>
      <c r="C134" s="254" t="s">
        <v>364</v>
      </c>
      <c r="D134" s="254"/>
      <c r="E134" s="254"/>
      <c r="F134" s="273" t="s">
        <v>343</v>
      </c>
      <c r="G134" s="254"/>
      <c r="H134" s="254" t="s">
        <v>376</v>
      </c>
      <c r="I134" s="254" t="s">
        <v>339</v>
      </c>
      <c r="J134" s="254">
        <v>50</v>
      </c>
      <c r="K134" s="295"/>
    </row>
    <row r="135" spans="2:11" ht="15" customHeight="1">
      <c r="B135" s="293"/>
      <c r="C135" s="254" t="s">
        <v>113</v>
      </c>
      <c r="D135" s="254"/>
      <c r="E135" s="254"/>
      <c r="F135" s="273" t="s">
        <v>343</v>
      </c>
      <c r="G135" s="254"/>
      <c r="H135" s="254" t="s">
        <v>389</v>
      </c>
      <c r="I135" s="254" t="s">
        <v>339</v>
      </c>
      <c r="J135" s="254">
        <v>255</v>
      </c>
      <c r="K135" s="295"/>
    </row>
    <row r="136" spans="2:11" ht="15" customHeight="1">
      <c r="B136" s="293"/>
      <c r="C136" s="254" t="s">
        <v>366</v>
      </c>
      <c r="D136" s="254"/>
      <c r="E136" s="254"/>
      <c r="F136" s="273" t="s">
        <v>337</v>
      </c>
      <c r="G136" s="254"/>
      <c r="H136" s="254" t="s">
        <v>390</v>
      </c>
      <c r="I136" s="254" t="s">
        <v>368</v>
      </c>
      <c r="J136" s="254"/>
      <c r="K136" s="295"/>
    </row>
    <row r="137" spans="2:11" ht="15" customHeight="1">
      <c r="B137" s="293"/>
      <c r="C137" s="254" t="s">
        <v>369</v>
      </c>
      <c r="D137" s="254"/>
      <c r="E137" s="254"/>
      <c r="F137" s="273" t="s">
        <v>337</v>
      </c>
      <c r="G137" s="254"/>
      <c r="H137" s="254" t="s">
        <v>391</v>
      </c>
      <c r="I137" s="254" t="s">
        <v>371</v>
      </c>
      <c r="J137" s="254"/>
      <c r="K137" s="295"/>
    </row>
    <row r="138" spans="2:11" ht="15" customHeight="1">
      <c r="B138" s="293"/>
      <c r="C138" s="254" t="s">
        <v>372</v>
      </c>
      <c r="D138" s="254"/>
      <c r="E138" s="254"/>
      <c r="F138" s="273" t="s">
        <v>337</v>
      </c>
      <c r="G138" s="254"/>
      <c r="H138" s="254" t="s">
        <v>372</v>
      </c>
      <c r="I138" s="254" t="s">
        <v>371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337</v>
      </c>
      <c r="G139" s="254"/>
      <c r="H139" s="254" t="s">
        <v>392</v>
      </c>
      <c r="I139" s="254" t="s">
        <v>371</v>
      </c>
      <c r="J139" s="254"/>
      <c r="K139" s="295"/>
    </row>
    <row r="140" spans="2:11" ht="15" customHeight="1">
      <c r="B140" s="293"/>
      <c r="C140" s="254" t="s">
        <v>393</v>
      </c>
      <c r="D140" s="254"/>
      <c r="E140" s="254"/>
      <c r="F140" s="273" t="s">
        <v>337</v>
      </c>
      <c r="G140" s="254"/>
      <c r="H140" s="254" t="s">
        <v>394</v>
      </c>
      <c r="I140" s="254" t="s">
        <v>371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3" t="s">
        <v>395</v>
      </c>
      <c r="D145" s="373"/>
      <c r="E145" s="373"/>
      <c r="F145" s="373"/>
      <c r="G145" s="373"/>
      <c r="H145" s="373"/>
      <c r="I145" s="373"/>
      <c r="J145" s="373"/>
      <c r="K145" s="265"/>
    </row>
    <row r="146" spans="2:11" ht="17.25" customHeight="1">
      <c r="B146" s="264"/>
      <c r="C146" s="266" t="s">
        <v>331</v>
      </c>
      <c r="D146" s="266"/>
      <c r="E146" s="266"/>
      <c r="F146" s="266" t="s">
        <v>332</v>
      </c>
      <c r="G146" s="267"/>
      <c r="H146" s="266" t="s">
        <v>108</v>
      </c>
      <c r="I146" s="266" t="s">
        <v>57</v>
      </c>
      <c r="J146" s="266" t="s">
        <v>333</v>
      </c>
      <c r="K146" s="265"/>
    </row>
    <row r="147" spans="2:11" ht="17.25" customHeight="1">
      <c r="B147" s="264"/>
      <c r="C147" s="268" t="s">
        <v>334</v>
      </c>
      <c r="D147" s="268"/>
      <c r="E147" s="268"/>
      <c r="F147" s="269" t="s">
        <v>335</v>
      </c>
      <c r="G147" s="270"/>
      <c r="H147" s="268"/>
      <c r="I147" s="268"/>
      <c r="J147" s="268" t="s">
        <v>336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340</v>
      </c>
      <c r="D149" s="254"/>
      <c r="E149" s="254"/>
      <c r="F149" s="300" t="s">
        <v>337</v>
      </c>
      <c r="G149" s="254"/>
      <c r="H149" s="299" t="s">
        <v>376</v>
      </c>
      <c r="I149" s="299" t="s">
        <v>339</v>
      </c>
      <c r="J149" s="299">
        <v>120</v>
      </c>
      <c r="K149" s="295"/>
    </row>
    <row r="150" spans="2:11" ht="15" customHeight="1">
      <c r="B150" s="274"/>
      <c r="C150" s="299" t="s">
        <v>385</v>
      </c>
      <c r="D150" s="254"/>
      <c r="E150" s="254"/>
      <c r="F150" s="300" t="s">
        <v>337</v>
      </c>
      <c r="G150" s="254"/>
      <c r="H150" s="299" t="s">
        <v>396</v>
      </c>
      <c r="I150" s="299" t="s">
        <v>339</v>
      </c>
      <c r="J150" s="299" t="s">
        <v>387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337</v>
      </c>
      <c r="G151" s="254"/>
      <c r="H151" s="299" t="s">
        <v>397</v>
      </c>
      <c r="I151" s="299" t="s">
        <v>339</v>
      </c>
      <c r="J151" s="299" t="s">
        <v>387</v>
      </c>
      <c r="K151" s="295"/>
    </row>
    <row r="152" spans="2:11" ht="15" customHeight="1">
      <c r="B152" s="274"/>
      <c r="C152" s="299" t="s">
        <v>342</v>
      </c>
      <c r="D152" s="254"/>
      <c r="E152" s="254"/>
      <c r="F152" s="300" t="s">
        <v>343</v>
      </c>
      <c r="G152" s="254"/>
      <c r="H152" s="299" t="s">
        <v>376</v>
      </c>
      <c r="I152" s="299" t="s">
        <v>339</v>
      </c>
      <c r="J152" s="299">
        <v>50</v>
      </c>
      <c r="K152" s="295"/>
    </row>
    <row r="153" spans="2:11" ht="15" customHeight="1">
      <c r="B153" s="274"/>
      <c r="C153" s="299" t="s">
        <v>345</v>
      </c>
      <c r="D153" s="254"/>
      <c r="E153" s="254"/>
      <c r="F153" s="300" t="s">
        <v>337</v>
      </c>
      <c r="G153" s="254"/>
      <c r="H153" s="299" t="s">
        <v>376</v>
      </c>
      <c r="I153" s="299" t="s">
        <v>347</v>
      </c>
      <c r="J153" s="299"/>
      <c r="K153" s="295"/>
    </row>
    <row r="154" spans="2:11" ht="15" customHeight="1">
      <c r="B154" s="274"/>
      <c r="C154" s="299" t="s">
        <v>356</v>
      </c>
      <c r="D154" s="254"/>
      <c r="E154" s="254"/>
      <c r="F154" s="300" t="s">
        <v>343</v>
      </c>
      <c r="G154" s="254"/>
      <c r="H154" s="299" t="s">
        <v>376</v>
      </c>
      <c r="I154" s="299" t="s">
        <v>339</v>
      </c>
      <c r="J154" s="299">
        <v>50</v>
      </c>
      <c r="K154" s="295"/>
    </row>
    <row r="155" spans="2:11" ht="15" customHeight="1">
      <c r="B155" s="274"/>
      <c r="C155" s="299" t="s">
        <v>364</v>
      </c>
      <c r="D155" s="254"/>
      <c r="E155" s="254"/>
      <c r="F155" s="300" t="s">
        <v>343</v>
      </c>
      <c r="G155" s="254"/>
      <c r="H155" s="299" t="s">
        <v>376</v>
      </c>
      <c r="I155" s="299" t="s">
        <v>339</v>
      </c>
      <c r="J155" s="299">
        <v>50</v>
      </c>
      <c r="K155" s="295"/>
    </row>
    <row r="156" spans="2:11" ht="15" customHeight="1">
      <c r="B156" s="274"/>
      <c r="C156" s="299" t="s">
        <v>362</v>
      </c>
      <c r="D156" s="254"/>
      <c r="E156" s="254"/>
      <c r="F156" s="300" t="s">
        <v>343</v>
      </c>
      <c r="G156" s="254"/>
      <c r="H156" s="299" t="s">
        <v>376</v>
      </c>
      <c r="I156" s="299" t="s">
        <v>339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337</v>
      </c>
      <c r="G157" s="254"/>
      <c r="H157" s="299" t="s">
        <v>398</v>
      </c>
      <c r="I157" s="299" t="s">
        <v>339</v>
      </c>
      <c r="J157" s="299" t="s">
        <v>399</v>
      </c>
      <c r="K157" s="295"/>
    </row>
    <row r="158" spans="2:11" ht="15" customHeight="1">
      <c r="B158" s="274"/>
      <c r="C158" s="299" t="s">
        <v>400</v>
      </c>
      <c r="D158" s="254"/>
      <c r="E158" s="254"/>
      <c r="F158" s="300" t="s">
        <v>337</v>
      </c>
      <c r="G158" s="254"/>
      <c r="H158" s="299" t="s">
        <v>401</v>
      </c>
      <c r="I158" s="299" t="s">
        <v>371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2" t="s">
        <v>402</v>
      </c>
      <c r="D163" s="372"/>
      <c r="E163" s="372"/>
      <c r="F163" s="372"/>
      <c r="G163" s="372"/>
      <c r="H163" s="372"/>
      <c r="I163" s="372"/>
      <c r="J163" s="372"/>
      <c r="K163" s="246"/>
    </row>
    <row r="164" spans="2:11" ht="17.25" customHeight="1">
      <c r="B164" s="245"/>
      <c r="C164" s="266" t="s">
        <v>331</v>
      </c>
      <c r="D164" s="266"/>
      <c r="E164" s="266"/>
      <c r="F164" s="266" t="s">
        <v>332</v>
      </c>
      <c r="G164" s="303"/>
      <c r="H164" s="304" t="s">
        <v>108</v>
      </c>
      <c r="I164" s="304" t="s">
        <v>57</v>
      </c>
      <c r="J164" s="266" t="s">
        <v>333</v>
      </c>
      <c r="K164" s="246"/>
    </row>
    <row r="165" spans="2:11" ht="17.25" customHeight="1">
      <c r="B165" s="247"/>
      <c r="C165" s="268" t="s">
        <v>334</v>
      </c>
      <c r="D165" s="268"/>
      <c r="E165" s="268"/>
      <c r="F165" s="269" t="s">
        <v>335</v>
      </c>
      <c r="G165" s="305"/>
      <c r="H165" s="306"/>
      <c r="I165" s="306"/>
      <c r="J165" s="268" t="s">
        <v>336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340</v>
      </c>
      <c r="D167" s="254"/>
      <c r="E167" s="254"/>
      <c r="F167" s="273" t="s">
        <v>337</v>
      </c>
      <c r="G167" s="254"/>
      <c r="H167" s="254" t="s">
        <v>376</v>
      </c>
      <c r="I167" s="254" t="s">
        <v>339</v>
      </c>
      <c r="J167" s="254">
        <v>120</v>
      </c>
      <c r="K167" s="295"/>
    </row>
    <row r="168" spans="2:11" ht="15" customHeight="1">
      <c r="B168" s="274"/>
      <c r="C168" s="254" t="s">
        <v>385</v>
      </c>
      <c r="D168" s="254"/>
      <c r="E168" s="254"/>
      <c r="F168" s="273" t="s">
        <v>337</v>
      </c>
      <c r="G168" s="254"/>
      <c r="H168" s="254" t="s">
        <v>386</v>
      </c>
      <c r="I168" s="254" t="s">
        <v>339</v>
      </c>
      <c r="J168" s="254" t="s">
        <v>387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337</v>
      </c>
      <c r="G169" s="254"/>
      <c r="H169" s="254" t="s">
        <v>403</v>
      </c>
      <c r="I169" s="254" t="s">
        <v>339</v>
      </c>
      <c r="J169" s="254" t="s">
        <v>387</v>
      </c>
      <c r="K169" s="295"/>
    </row>
    <row r="170" spans="2:11" ht="15" customHeight="1">
      <c r="B170" s="274"/>
      <c r="C170" s="254" t="s">
        <v>342</v>
      </c>
      <c r="D170" s="254"/>
      <c r="E170" s="254"/>
      <c r="F170" s="273" t="s">
        <v>343</v>
      </c>
      <c r="G170" s="254"/>
      <c r="H170" s="254" t="s">
        <v>403</v>
      </c>
      <c r="I170" s="254" t="s">
        <v>339</v>
      </c>
      <c r="J170" s="254">
        <v>50</v>
      </c>
      <c r="K170" s="295"/>
    </row>
    <row r="171" spans="2:11" ht="15" customHeight="1">
      <c r="B171" s="274"/>
      <c r="C171" s="254" t="s">
        <v>345</v>
      </c>
      <c r="D171" s="254"/>
      <c r="E171" s="254"/>
      <c r="F171" s="273" t="s">
        <v>337</v>
      </c>
      <c r="G171" s="254"/>
      <c r="H171" s="254" t="s">
        <v>403</v>
      </c>
      <c r="I171" s="254" t="s">
        <v>347</v>
      </c>
      <c r="J171" s="254"/>
      <c r="K171" s="295"/>
    </row>
    <row r="172" spans="2:11" ht="15" customHeight="1">
      <c r="B172" s="274"/>
      <c r="C172" s="254" t="s">
        <v>356</v>
      </c>
      <c r="D172" s="254"/>
      <c r="E172" s="254"/>
      <c r="F172" s="273" t="s">
        <v>343</v>
      </c>
      <c r="G172" s="254"/>
      <c r="H172" s="254" t="s">
        <v>403</v>
      </c>
      <c r="I172" s="254" t="s">
        <v>339</v>
      </c>
      <c r="J172" s="254">
        <v>50</v>
      </c>
      <c r="K172" s="295"/>
    </row>
    <row r="173" spans="2:11" ht="15" customHeight="1">
      <c r="B173" s="274"/>
      <c r="C173" s="254" t="s">
        <v>364</v>
      </c>
      <c r="D173" s="254"/>
      <c r="E173" s="254"/>
      <c r="F173" s="273" t="s">
        <v>343</v>
      </c>
      <c r="G173" s="254"/>
      <c r="H173" s="254" t="s">
        <v>403</v>
      </c>
      <c r="I173" s="254" t="s">
        <v>339</v>
      </c>
      <c r="J173" s="254">
        <v>50</v>
      </c>
      <c r="K173" s="295"/>
    </row>
    <row r="174" spans="2:11" ht="15" customHeight="1">
      <c r="B174" s="274"/>
      <c r="C174" s="254" t="s">
        <v>362</v>
      </c>
      <c r="D174" s="254"/>
      <c r="E174" s="254"/>
      <c r="F174" s="273" t="s">
        <v>343</v>
      </c>
      <c r="G174" s="254"/>
      <c r="H174" s="254" t="s">
        <v>403</v>
      </c>
      <c r="I174" s="254" t="s">
        <v>339</v>
      </c>
      <c r="J174" s="254">
        <v>50</v>
      </c>
      <c r="K174" s="295"/>
    </row>
    <row r="175" spans="2:11" ht="15" customHeight="1">
      <c r="B175" s="274"/>
      <c r="C175" s="254" t="s">
        <v>107</v>
      </c>
      <c r="D175" s="254"/>
      <c r="E175" s="254"/>
      <c r="F175" s="273" t="s">
        <v>337</v>
      </c>
      <c r="G175" s="254"/>
      <c r="H175" s="254" t="s">
        <v>404</v>
      </c>
      <c r="I175" s="254" t="s">
        <v>405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337</v>
      </c>
      <c r="G176" s="254"/>
      <c r="H176" s="254" t="s">
        <v>406</v>
      </c>
      <c r="I176" s="254" t="s">
        <v>407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337</v>
      </c>
      <c r="G177" s="254"/>
      <c r="H177" s="254" t="s">
        <v>408</v>
      </c>
      <c r="I177" s="254" t="s">
        <v>339</v>
      </c>
      <c r="J177" s="254">
        <v>20</v>
      </c>
      <c r="K177" s="295"/>
    </row>
    <row r="178" spans="2:11" ht="15" customHeight="1">
      <c r="B178" s="274"/>
      <c r="C178" s="254" t="s">
        <v>108</v>
      </c>
      <c r="D178" s="254"/>
      <c r="E178" s="254"/>
      <c r="F178" s="273" t="s">
        <v>337</v>
      </c>
      <c r="G178" s="254"/>
      <c r="H178" s="254" t="s">
        <v>409</v>
      </c>
      <c r="I178" s="254" t="s">
        <v>339</v>
      </c>
      <c r="J178" s="254">
        <v>255</v>
      </c>
      <c r="K178" s="295"/>
    </row>
    <row r="179" spans="2:11" ht="15" customHeight="1">
      <c r="B179" s="274"/>
      <c r="C179" s="254" t="s">
        <v>109</v>
      </c>
      <c r="D179" s="254"/>
      <c r="E179" s="254"/>
      <c r="F179" s="273" t="s">
        <v>337</v>
      </c>
      <c r="G179" s="254"/>
      <c r="H179" s="254" t="s">
        <v>302</v>
      </c>
      <c r="I179" s="254" t="s">
        <v>339</v>
      </c>
      <c r="J179" s="254">
        <v>10</v>
      </c>
      <c r="K179" s="295"/>
    </row>
    <row r="180" spans="2:11" ht="15" customHeight="1">
      <c r="B180" s="274"/>
      <c r="C180" s="254" t="s">
        <v>110</v>
      </c>
      <c r="D180" s="254"/>
      <c r="E180" s="254"/>
      <c r="F180" s="273" t="s">
        <v>337</v>
      </c>
      <c r="G180" s="254"/>
      <c r="H180" s="254" t="s">
        <v>410</v>
      </c>
      <c r="I180" s="254" t="s">
        <v>371</v>
      </c>
      <c r="J180" s="254"/>
      <c r="K180" s="295"/>
    </row>
    <row r="181" spans="2:11" ht="15" customHeight="1">
      <c r="B181" s="274"/>
      <c r="C181" s="254" t="s">
        <v>411</v>
      </c>
      <c r="D181" s="254"/>
      <c r="E181" s="254"/>
      <c r="F181" s="273" t="s">
        <v>337</v>
      </c>
      <c r="G181" s="254"/>
      <c r="H181" s="254" t="s">
        <v>412</v>
      </c>
      <c r="I181" s="254" t="s">
        <v>371</v>
      </c>
      <c r="J181" s="254"/>
      <c r="K181" s="295"/>
    </row>
    <row r="182" spans="2:11" ht="15" customHeight="1">
      <c r="B182" s="274"/>
      <c r="C182" s="254" t="s">
        <v>400</v>
      </c>
      <c r="D182" s="254"/>
      <c r="E182" s="254"/>
      <c r="F182" s="273" t="s">
        <v>337</v>
      </c>
      <c r="G182" s="254"/>
      <c r="H182" s="254" t="s">
        <v>413</v>
      </c>
      <c r="I182" s="254" t="s">
        <v>371</v>
      </c>
      <c r="J182" s="254"/>
      <c r="K182" s="295"/>
    </row>
    <row r="183" spans="2:11" ht="15" customHeight="1">
      <c r="B183" s="274"/>
      <c r="C183" s="254" t="s">
        <v>112</v>
      </c>
      <c r="D183" s="254"/>
      <c r="E183" s="254"/>
      <c r="F183" s="273" t="s">
        <v>343</v>
      </c>
      <c r="G183" s="254"/>
      <c r="H183" s="254" t="s">
        <v>414</v>
      </c>
      <c r="I183" s="254" t="s">
        <v>339</v>
      </c>
      <c r="J183" s="254">
        <v>50</v>
      </c>
      <c r="K183" s="295"/>
    </row>
    <row r="184" spans="2:11" ht="15" customHeight="1">
      <c r="B184" s="274"/>
      <c r="C184" s="254" t="s">
        <v>415</v>
      </c>
      <c r="D184" s="254"/>
      <c r="E184" s="254"/>
      <c r="F184" s="273" t="s">
        <v>343</v>
      </c>
      <c r="G184" s="254"/>
      <c r="H184" s="254" t="s">
        <v>416</v>
      </c>
      <c r="I184" s="254" t="s">
        <v>417</v>
      </c>
      <c r="J184" s="254"/>
      <c r="K184" s="295"/>
    </row>
    <row r="185" spans="2:11" ht="15" customHeight="1">
      <c r="B185" s="274"/>
      <c r="C185" s="254" t="s">
        <v>418</v>
      </c>
      <c r="D185" s="254"/>
      <c r="E185" s="254"/>
      <c r="F185" s="273" t="s">
        <v>343</v>
      </c>
      <c r="G185" s="254"/>
      <c r="H185" s="254" t="s">
        <v>419</v>
      </c>
      <c r="I185" s="254" t="s">
        <v>417</v>
      </c>
      <c r="J185" s="254"/>
      <c r="K185" s="295"/>
    </row>
    <row r="186" spans="2:11" ht="15" customHeight="1">
      <c r="B186" s="274"/>
      <c r="C186" s="254" t="s">
        <v>420</v>
      </c>
      <c r="D186" s="254"/>
      <c r="E186" s="254"/>
      <c r="F186" s="273" t="s">
        <v>343</v>
      </c>
      <c r="G186" s="254"/>
      <c r="H186" s="254" t="s">
        <v>421</v>
      </c>
      <c r="I186" s="254" t="s">
        <v>417</v>
      </c>
      <c r="J186" s="254"/>
      <c r="K186" s="295"/>
    </row>
    <row r="187" spans="2:11" ht="15" customHeight="1">
      <c r="B187" s="274"/>
      <c r="C187" s="307" t="s">
        <v>422</v>
      </c>
      <c r="D187" s="254"/>
      <c r="E187" s="254"/>
      <c r="F187" s="273" t="s">
        <v>343</v>
      </c>
      <c r="G187" s="254"/>
      <c r="H187" s="254" t="s">
        <v>423</v>
      </c>
      <c r="I187" s="254" t="s">
        <v>424</v>
      </c>
      <c r="J187" s="308" t="s">
        <v>425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337</v>
      </c>
      <c r="G188" s="254"/>
      <c r="H188" s="250" t="s">
        <v>426</v>
      </c>
      <c r="I188" s="254" t="s">
        <v>427</v>
      </c>
      <c r="J188" s="254"/>
      <c r="K188" s="295"/>
    </row>
    <row r="189" spans="2:11" ht="15" customHeight="1">
      <c r="B189" s="274"/>
      <c r="C189" s="259" t="s">
        <v>428</v>
      </c>
      <c r="D189" s="254"/>
      <c r="E189" s="254"/>
      <c r="F189" s="273" t="s">
        <v>337</v>
      </c>
      <c r="G189" s="254"/>
      <c r="H189" s="254" t="s">
        <v>429</v>
      </c>
      <c r="I189" s="254" t="s">
        <v>371</v>
      </c>
      <c r="J189" s="254"/>
      <c r="K189" s="295"/>
    </row>
    <row r="190" spans="2:11" ht="15" customHeight="1">
      <c r="B190" s="274"/>
      <c r="C190" s="259" t="s">
        <v>430</v>
      </c>
      <c r="D190" s="254"/>
      <c r="E190" s="254"/>
      <c r="F190" s="273" t="s">
        <v>337</v>
      </c>
      <c r="G190" s="254"/>
      <c r="H190" s="254" t="s">
        <v>431</v>
      </c>
      <c r="I190" s="254" t="s">
        <v>371</v>
      </c>
      <c r="J190" s="254"/>
      <c r="K190" s="295"/>
    </row>
    <row r="191" spans="2:11" ht="15" customHeight="1">
      <c r="B191" s="274"/>
      <c r="C191" s="259" t="s">
        <v>432</v>
      </c>
      <c r="D191" s="254"/>
      <c r="E191" s="254"/>
      <c r="F191" s="273" t="s">
        <v>343</v>
      </c>
      <c r="G191" s="254"/>
      <c r="H191" s="254" t="s">
        <v>433</v>
      </c>
      <c r="I191" s="254" t="s">
        <v>371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2" t="s">
        <v>434</v>
      </c>
      <c r="D197" s="372"/>
      <c r="E197" s="372"/>
      <c r="F197" s="372"/>
      <c r="G197" s="372"/>
      <c r="H197" s="372"/>
      <c r="I197" s="372"/>
      <c r="J197" s="372"/>
      <c r="K197" s="246"/>
    </row>
    <row r="198" spans="2:11" ht="25.5" customHeight="1">
      <c r="B198" s="245"/>
      <c r="C198" s="310" t="s">
        <v>435</v>
      </c>
      <c r="D198" s="310"/>
      <c r="E198" s="310"/>
      <c r="F198" s="310" t="s">
        <v>436</v>
      </c>
      <c r="G198" s="311"/>
      <c r="H198" s="371" t="s">
        <v>437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427</v>
      </c>
      <c r="D200" s="254"/>
      <c r="E200" s="254"/>
      <c r="F200" s="273" t="s">
        <v>43</v>
      </c>
      <c r="G200" s="254"/>
      <c r="H200" s="369" t="s">
        <v>438</v>
      </c>
      <c r="I200" s="369"/>
      <c r="J200" s="369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69" t="s">
        <v>439</v>
      </c>
      <c r="I201" s="369"/>
      <c r="J201" s="369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69" t="s">
        <v>440</v>
      </c>
      <c r="I202" s="369"/>
      <c r="J202" s="369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69" t="s">
        <v>441</v>
      </c>
      <c r="I203" s="369"/>
      <c r="J203" s="369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69" t="s">
        <v>442</v>
      </c>
      <c r="I204" s="369"/>
      <c r="J204" s="369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383</v>
      </c>
      <c r="D206" s="254"/>
      <c r="E206" s="254"/>
      <c r="F206" s="273" t="s">
        <v>77</v>
      </c>
      <c r="G206" s="254"/>
      <c r="H206" s="369" t="s">
        <v>443</v>
      </c>
      <c r="I206" s="369"/>
      <c r="J206" s="369"/>
      <c r="K206" s="295"/>
    </row>
    <row r="207" spans="2:11" ht="15" customHeight="1">
      <c r="B207" s="274"/>
      <c r="C207" s="280"/>
      <c r="D207" s="254"/>
      <c r="E207" s="254"/>
      <c r="F207" s="273" t="s">
        <v>281</v>
      </c>
      <c r="G207" s="254"/>
      <c r="H207" s="369" t="s">
        <v>282</v>
      </c>
      <c r="I207" s="369"/>
      <c r="J207" s="369"/>
      <c r="K207" s="295"/>
    </row>
    <row r="208" spans="2:11" ht="15" customHeight="1">
      <c r="B208" s="274"/>
      <c r="C208" s="254"/>
      <c r="D208" s="254"/>
      <c r="E208" s="254"/>
      <c r="F208" s="273" t="s">
        <v>279</v>
      </c>
      <c r="G208" s="254"/>
      <c r="H208" s="369" t="s">
        <v>444</v>
      </c>
      <c r="I208" s="369"/>
      <c r="J208" s="369"/>
      <c r="K208" s="295"/>
    </row>
    <row r="209" spans="2:11" ht="15" customHeight="1">
      <c r="B209" s="312"/>
      <c r="C209" s="280"/>
      <c r="D209" s="280"/>
      <c r="E209" s="280"/>
      <c r="F209" s="273" t="s">
        <v>283</v>
      </c>
      <c r="G209" s="259"/>
      <c r="H209" s="370" t="s">
        <v>284</v>
      </c>
      <c r="I209" s="370"/>
      <c r="J209" s="370"/>
      <c r="K209" s="313"/>
    </row>
    <row r="210" spans="2:11" ht="15" customHeight="1">
      <c r="B210" s="312"/>
      <c r="C210" s="280"/>
      <c r="D210" s="280"/>
      <c r="E210" s="280"/>
      <c r="F210" s="273" t="s">
        <v>285</v>
      </c>
      <c r="G210" s="259"/>
      <c r="H210" s="370" t="s">
        <v>445</v>
      </c>
      <c r="I210" s="370"/>
      <c r="J210" s="370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407</v>
      </c>
      <c r="D212" s="280"/>
      <c r="E212" s="280"/>
      <c r="F212" s="273">
        <v>1</v>
      </c>
      <c r="G212" s="259"/>
      <c r="H212" s="370" t="s">
        <v>446</v>
      </c>
      <c r="I212" s="370"/>
      <c r="J212" s="370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0" t="s">
        <v>447</v>
      </c>
      <c r="I213" s="370"/>
      <c r="J213" s="370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0" t="s">
        <v>448</v>
      </c>
      <c r="I214" s="370"/>
      <c r="J214" s="370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0" t="s">
        <v>449</v>
      </c>
      <c r="I215" s="370"/>
      <c r="J215" s="370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algorithmName="SHA-512" hashValue="/1c7qDzAJoxUYPTzvB5IWadVbn8PaWtR9DPIkoZ64oKPb9A2dpvrriwRl3J+CkS4BUEAOmJUHRhV7cyLF1aO5g==" saltValue="kOSZ2asI4xq+bbVsLvOOz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15c_2019 - Venkovní sítě</vt:lpstr>
      <vt:lpstr>Pokyny pro vyplnění</vt:lpstr>
      <vt:lpstr>'15c_2019 - Venkovní sítě'!Názvy_tisku</vt:lpstr>
      <vt:lpstr>'Rekapitulace stavby'!Názvy_tisku</vt:lpstr>
      <vt:lpstr>'15c_2019 - Venkovní sítě'!Oblast_tisku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2019-12-11T17:52:55Z</dcterms:created>
  <dcterms:modified xsi:type="dcterms:W3CDTF">2019-12-11T17:53:04Z</dcterms:modified>
</cp:coreProperties>
</file>