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rchiv\Archiv 2023\271_2023 - Opravy ZŠ Vančurova\06-DPS\"/>
    </mc:Choice>
  </mc:AlternateContent>
  <xr:revisionPtr revIDLastSave="0" documentId="8_{A2B785A7-3927-46FE-9161-535B635BE63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D11 A.00 Pol" sheetId="12" r:id="rId4"/>
    <sheet name="D14 A.00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'D11 A.00 Pol'!$1:$7</definedName>
    <definedName name="_xlnm.Print_Titles" localSheetId="4">'D14 A.00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'D11 A.00 Pol'!$A$1:$Y$230</definedName>
    <definedName name="_xlnm.Print_Area" localSheetId="4">'D14 A.00 Pol'!$A$1:$Y$294</definedName>
    <definedName name="_xlnm.Print_Area" localSheetId="1">Stavba!$A$1:$J$84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3" i="1" l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16" i="1" s="1"/>
  <c r="I59" i="1"/>
  <c r="I58" i="1"/>
  <c r="I57" i="1"/>
  <c r="G44" i="1"/>
  <c r="F44" i="1"/>
  <c r="G43" i="1"/>
  <c r="F43" i="1"/>
  <c r="G42" i="1"/>
  <c r="F42" i="1"/>
  <c r="G41" i="1"/>
  <c r="F41" i="1"/>
  <c r="G39" i="1"/>
  <c r="F39" i="1"/>
  <c r="G293" i="13"/>
  <c r="BA287" i="13"/>
  <c r="BA278" i="13"/>
  <c r="BA54" i="13"/>
  <c r="BA52" i="13"/>
  <c r="BA50" i="13"/>
  <c r="BA21" i="13"/>
  <c r="BA20" i="13"/>
  <c r="G8" i="13"/>
  <c r="G9" i="13"/>
  <c r="I9" i="13"/>
  <c r="I8" i="13" s="1"/>
  <c r="K9" i="13"/>
  <c r="M9" i="13"/>
  <c r="O9" i="13"/>
  <c r="O8" i="13" s="1"/>
  <c r="Q9" i="13"/>
  <c r="Q8" i="13" s="1"/>
  <c r="V9" i="13"/>
  <c r="G13" i="13"/>
  <c r="M13" i="13" s="1"/>
  <c r="I13" i="13"/>
  <c r="K13" i="13"/>
  <c r="K8" i="13" s="1"/>
  <c r="O13" i="13"/>
  <c r="Q13" i="13"/>
  <c r="V13" i="13"/>
  <c r="G16" i="13"/>
  <c r="I16" i="13"/>
  <c r="K16" i="13"/>
  <c r="M16" i="13"/>
  <c r="O16" i="13"/>
  <c r="Q16" i="13"/>
  <c r="V16" i="13"/>
  <c r="V8" i="13" s="1"/>
  <c r="G19" i="13"/>
  <c r="I19" i="13"/>
  <c r="K19" i="13"/>
  <c r="M19" i="13"/>
  <c r="O19" i="13"/>
  <c r="Q19" i="13"/>
  <c r="V19" i="13"/>
  <c r="G23" i="13"/>
  <c r="Q23" i="13"/>
  <c r="G24" i="13"/>
  <c r="M24" i="13" s="1"/>
  <c r="M23" i="13" s="1"/>
  <c r="I24" i="13"/>
  <c r="I23" i="13" s="1"/>
  <c r="K24" i="13"/>
  <c r="K23" i="13" s="1"/>
  <c r="O24" i="13"/>
  <c r="O23" i="13" s="1"/>
  <c r="Q24" i="13"/>
  <c r="V24" i="13"/>
  <c r="V23" i="13" s="1"/>
  <c r="K28" i="13"/>
  <c r="Q28" i="13"/>
  <c r="G29" i="13"/>
  <c r="G28" i="13" s="1"/>
  <c r="I29" i="13"/>
  <c r="I28" i="13" s="1"/>
  <c r="K29" i="13"/>
  <c r="O29" i="13"/>
  <c r="O28" i="13" s="1"/>
  <c r="Q29" i="13"/>
  <c r="V29" i="13"/>
  <c r="V28" i="13" s="1"/>
  <c r="I33" i="13"/>
  <c r="G34" i="13"/>
  <c r="I34" i="13"/>
  <c r="K34" i="13"/>
  <c r="K33" i="13" s="1"/>
  <c r="M34" i="13"/>
  <c r="O34" i="13"/>
  <c r="Q34" i="13"/>
  <c r="Q33" i="13" s="1"/>
  <c r="V34" i="13"/>
  <c r="V33" i="13" s="1"/>
  <c r="G35" i="13"/>
  <c r="I35" i="13"/>
  <c r="K35" i="13"/>
  <c r="M35" i="13"/>
  <c r="O35" i="13"/>
  <c r="Q35" i="13"/>
  <c r="V35" i="13"/>
  <c r="G37" i="13"/>
  <c r="I37" i="13"/>
  <c r="K37" i="13"/>
  <c r="M37" i="13"/>
  <c r="O37" i="13"/>
  <c r="O33" i="13" s="1"/>
  <c r="Q37" i="13"/>
  <c r="V37" i="13"/>
  <c r="G39" i="13"/>
  <c r="M39" i="13" s="1"/>
  <c r="I39" i="13"/>
  <c r="K39" i="13"/>
  <c r="O39" i="13"/>
  <c r="Q39" i="13"/>
  <c r="V39" i="13"/>
  <c r="G42" i="13"/>
  <c r="M42" i="13" s="1"/>
  <c r="I42" i="13"/>
  <c r="K42" i="13"/>
  <c r="O42" i="13"/>
  <c r="Q42" i="13"/>
  <c r="V42" i="13"/>
  <c r="G45" i="13"/>
  <c r="M45" i="13" s="1"/>
  <c r="I45" i="13"/>
  <c r="K45" i="13"/>
  <c r="O45" i="13"/>
  <c r="Q45" i="13"/>
  <c r="V45" i="13"/>
  <c r="G48" i="13"/>
  <c r="G49" i="13"/>
  <c r="M49" i="13" s="1"/>
  <c r="I49" i="13"/>
  <c r="I48" i="13" s="1"/>
  <c r="K49" i="13"/>
  <c r="K48" i="13" s="1"/>
  <c r="O49" i="13"/>
  <c r="O48" i="13" s="1"/>
  <c r="Q49" i="13"/>
  <c r="Q48" i="13" s="1"/>
  <c r="V49" i="13"/>
  <c r="G51" i="13"/>
  <c r="I51" i="13"/>
  <c r="K51" i="13"/>
  <c r="M51" i="13"/>
  <c r="O51" i="13"/>
  <c r="Q51" i="13"/>
  <c r="V51" i="13"/>
  <c r="G53" i="13"/>
  <c r="I53" i="13"/>
  <c r="K53" i="13"/>
  <c r="M53" i="13"/>
  <c r="O53" i="13"/>
  <c r="Q53" i="13"/>
  <c r="V53" i="13"/>
  <c r="V48" i="13" s="1"/>
  <c r="G55" i="13"/>
  <c r="I55" i="13"/>
  <c r="K55" i="13"/>
  <c r="M55" i="13"/>
  <c r="O55" i="13"/>
  <c r="Q55" i="13"/>
  <c r="V55" i="13"/>
  <c r="G57" i="13"/>
  <c r="M57" i="13" s="1"/>
  <c r="I57" i="13"/>
  <c r="K57" i="13"/>
  <c r="O57" i="13"/>
  <c r="Q57" i="13"/>
  <c r="V57" i="13"/>
  <c r="G59" i="13"/>
  <c r="M59" i="13" s="1"/>
  <c r="I59" i="13"/>
  <c r="K59" i="13"/>
  <c r="O59" i="13"/>
  <c r="Q59" i="13"/>
  <c r="V59" i="13"/>
  <c r="G62" i="13"/>
  <c r="G61" i="13" s="1"/>
  <c r="I62" i="13"/>
  <c r="I61" i="13" s="1"/>
  <c r="K62" i="13"/>
  <c r="O62" i="13"/>
  <c r="O61" i="13" s="1"/>
  <c r="Q62" i="13"/>
  <c r="V62" i="13"/>
  <c r="G63" i="13"/>
  <c r="M63" i="13" s="1"/>
  <c r="I63" i="13"/>
  <c r="K63" i="13"/>
  <c r="K61" i="13" s="1"/>
  <c r="O63" i="13"/>
  <c r="Q63" i="13"/>
  <c r="V63" i="13"/>
  <c r="G66" i="13"/>
  <c r="I66" i="13"/>
  <c r="K66" i="13"/>
  <c r="M66" i="13"/>
  <c r="O66" i="13"/>
  <c r="Q66" i="13"/>
  <c r="Q61" i="13" s="1"/>
  <c r="V66" i="13"/>
  <c r="G68" i="13"/>
  <c r="I68" i="13"/>
  <c r="K68" i="13"/>
  <c r="M68" i="13"/>
  <c r="O68" i="13"/>
  <c r="Q68" i="13"/>
  <c r="V68" i="13"/>
  <c r="V61" i="13" s="1"/>
  <c r="G72" i="13"/>
  <c r="I72" i="13"/>
  <c r="K72" i="13"/>
  <c r="M72" i="13"/>
  <c r="O72" i="13"/>
  <c r="Q72" i="13"/>
  <c r="V72" i="13"/>
  <c r="G76" i="13"/>
  <c r="M76" i="13" s="1"/>
  <c r="I76" i="13"/>
  <c r="K76" i="13"/>
  <c r="O76" i="13"/>
  <c r="Q76" i="13"/>
  <c r="V76" i="13"/>
  <c r="G80" i="13"/>
  <c r="M80" i="13" s="1"/>
  <c r="I80" i="13"/>
  <c r="K80" i="13"/>
  <c r="O80" i="13"/>
  <c r="Q80" i="13"/>
  <c r="V80" i="13"/>
  <c r="G84" i="13"/>
  <c r="M84" i="13" s="1"/>
  <c r="I84" i="13"/>
  <c r="K84" i="13"/>
  <c r="O84" i="13"/>
  <c r="Q84" i="13"/>
  <c r="V84" i="13"/>
  <c r="G89" i="13"/>
  <c r="M89" i="13" s="1"/>
  <c r="I89" i="13"/>
  <c r="K89" i="13"/>
  <c r="O89" i="13"/>
  <c r="Q89" i="13"/>
  <c r="V89" i="13"/>
  <c r="G94" i="13"/>
  <c r="M94" i="13" s="1"/>
  <c r="I94" i="13"/>
  <c r="K94" i="13"/>
  <c r="O94" i="13"/>
  <c r="Q94" i="13"/>
  <c r="V94" i="13"/>
  <c r="G98" i="13"/>
  <c r="I98" i="13"/>
  <c r="K98" i="13"/>
  <c r="M98" i="13"/>
  <c r="O98" i="13"/>
  <c r="Q98" i="13"/>
  <c r="V98" i="13"/>
  <c r="G103" i="13"/>
  <c r="I103" i="13"/>
  <c r="K103" i="13"/>
  <c r="M103" i="13"/>
  <c r="O103" i="13"/>
  <c r="Q103" i="13"/>
  <c r="V103" i="13"/>
  <c r="G107" i="13"/>
  <c r="I107" i="13"/>
  <c r="K107" i="13"/>
  <c r="M107" i="13"/>
  <c r="O107" i="13"/>
  <c r="Q107" i="13"/>
  <c r="V107" i="13"/>
  <c r="G109" i="13"/>
  <c r="M109" i="13" s="1"/>
  <c r="I109" i="13"/>
  <c r="K109" i="13"/>
  <c r="O109" i="13"/>
  <c r="Q109" i="13"/>
  <c r="V109" i="13"/>
  <c r="G111" i="13"/>
  <c r="M111" i="13" s="1"/>
  <c r="I111" i="13"/>
  <c r="K111" i="13"/>
  <c r="O111" i="13"/>
  <c r="Q111" i="13"/>
  <c r="V111" i="13"/>
  <c r="G114" i="13"/>
  <c r="M114" i="13" s="1"/>
  <c r="I114" i="13"/>
  <c r="K114" i="13"/>
  <c r="O114" i="13"/>
  <c r="Q114" i="13"/>
  <c r="V114" i="13"/>
  <c r="G117" i="13"/>
  <c r="M117" i="13" s="1"/>
  <c r="I117" i="13"/>
  <c r="K117" i="13"/>
  <c r="O117" i="13"/>
  <c r="Q117" i="13"/>
  <c r="V117" i="13"/>
  <c r="G120" i="13"/>
  <c r="M120" i="13" s="1"/>
  <c r="I120" i="13"/>
  <c r="K120" i="13"/>
  <c r="O120" i="13"/>
  <c r="Q120" i="13"/>
  <c r="V120" i="13"/>
  <c r="G121" i="13"/>
  <c r="I121" i="13"/>
  <c r="K121" i="13"/>
  <c r="M121" i="13"/>
  <c r="O121" i="13"/>
  <c r="Q121" i="13"/>
  <c r="V121" i="13"/>
  <c r="G123" i="13"/>
  <c r="I123" i="13"/>
  <c r="K123" i="13"/>
  <c r="M123" i="13"/>
  <c r="O123" i="13"/>
  <c r="Q123" i="13"/>
  <c r="V123" i="13"/>
  <c r="G125" i="13"/>
  <c r="I125" i="13"/>
  <c r="K125" i="13"/>
  <c r="M125" i="13"/>
  <c r="O125" i="13"/>
  <c r="Q125" i="13"/>
  <c r="V125" i="13"/>
  <c r="G127" i="13"/>
  <c r="M127" i="13" s="1"/>
  <c r="I127" i="13"/>
  <c r="K127" i="13"/>
  <c r="O127" i="13"/>
  <c r="Q127" i="13"/>
  <c r="V127" i="13"/>
  <c r="G130" i="13"/>
  <c r="G129" i="13" s="1"/>
  <c r="I130" i="13"/>
  <c r="K130" i="13"/>
  <c r="K129" i="13" s="1"/>
  <c r="O130" i="13"/>
  <c r="Q130" i="13"/>
  <c r="V130" i="13"/>
  <c r="G131" i="13"/>
  <c r="M131" i="13" s="1"/>
  <c r="I131" i="13"/>
  <c r="I129" i="13" s="1"/>
  <c r="K131" i="13"/>
  <c r="O131" i="13"/>
  <c r="Q131" i="13"/>
  <c r="V131" i="13"/>
  <c r="G132" i="13"/>
  <c r="M132" i="13" s="1"/>
  <c r="I132" i="13"/>
  <c r="K132" i="13"/>
  <c r="O132" i="13"/>
  <c r="O129" i="13" s="1"/>
  <c r="Q132" i="13"/>
  <c r="V132" i="13"/>
  <c r="G133" i="13"/>
  <c r="I133" i="13"/>
  <c r="K133" i="13"/>
  <c r="M133" i="13"/>
  <c r="O133" i="13"/>
  <c r="Q133" i="13"/>
  <c r="Q129" i="13" s="1"/>
  <c r="V133" i="13"/>
  <c r="G134" i="13"/>
  <c r="I134" i="13"/>
  <c r="K134" i="13"/>
  <c r="M134" i="13"/>
  <c r="O134" i="13"/>
  <c r="Q134" i="13"/>
  <c r="V134" i="13"/>
  <c r="G139" i="13"/>
  <c r="I139" i="13"/>
  <c r="K139" i="13"/>
  <c r="M139" i="13"/>
  <c r="O139" i="13"/>
  <c r="Q139" i="13"/>
  <c r="V139" i="13"/>
  <c r="G144" i="13"/>
  <c r="M144" i="13" s="1"/>
  <c r="I144" i="13"/>
  <c r="K144" i="13"/>
  <c r="O144" i="13"/>
  <c r="Q144" i="13"/>
  <c r="V144" i="13"/>
  <c r="G149" i="13"/>
  <c r="M149" i="13" s="1"/>
  <c r="I149" i="13"/>
  <c r="K149" i="13"/>
  <c r="O149" i="13"/>
  <c r="Q149" i="13"/>
  <c r="V149" i="13"/>
  <c r="V129" i="13" s="1"/>
  <c r="G153" i="13"/>
  <c r="M153" i="13" s="1"/>
  <c r="I153" i="13"/>
  <c r="K153" i="13"/>
  <c r="O153" i="13"/>
  <c r="Q153" i="13"/>
  <c r="V153" i="13"/>
  <c r="G156" i="13"/>
  <c r="M156" i="13" s="1"/>
  <c r="I156" i="13"/>
  <c r="K156" i="13"/>
  <c r="O156" i="13"/>
  <c r="Q156" i="13"/>
  <c r="V156" i="13"/>
  <c r="G159" i="13"/>
  <c r="M159" i="13" s="1"/>
  <c r="I159" i="13"/>
  <c r="K159" i="13"/>
  <c r="O159" i="13"/>
  <c r="Q159" i="13"/>
  <c r="V159" i="13"/>
  <c r="G161" i="13"/>
  <c r="I161" i="13"/>
  <c r="K161" i="13"/>
  <c r="M161" i="13"/>
  <c r="O161" i="13"/>
  <c r="Q161" i="13"/>
  <c r="V161" i="13"/>
  <c r="G166" i="13"/>
  <c r="I166" i="13"/>
  <c r="K166" i="13"/>
  <c r="M166" i="13"/>
  <c r="O166" i="13"/>
  <c r="Q166" i="13"/>
  <c r="V166" i="13"/>
  <c r="G170" i="13"/>
  <c r="I170" i="13"/>
  <c r="K170" i="13"/>
  <c r="M170" i="13"/>
  <c r="O170" i="13"/>
  <c r="Q170" i="13"/>
  <c r="V170" i="13"/>
  <c r="G174" i="13"/>
  <c r="M174" i="13" s="1"/>
  <c r="I174" i="13"/>
  <c r="K174" i="13"/>
  <c r="O174" i="13"/>
  <c r="Q174" i="13"/>
  <c r="V174" i="13"/>
  <c r="G177" i="13"/>
  <c r="M177" i="13" s="1"/>
  <c r="I177" i="13"/>
  <c r="K177" i="13"/>
  <c r="O177" i="13"/>
  <c r="Q177" i="13"/>
  <c r="V177" i="13"/>
  <c r="G179" i="13"/>
  <c r="M179" i="13" s="1"/>
  <c r="I179" i="13"/>
  <c r="K179" i="13"/>
  <c r="O179" i="13"/>
  <c r="Q179" i="13"/>
  <c r="V179" i="13"/>
  <c r="G181" i="13"/>
  <c r="M181" i="13" s="1"/>
  <c r="I181" i="13"/>
  <c r="K181" i="13"/>
  <c r="O181" i="13"/>
  <c r="Q181" i="13"/>
  <c r="V181" i="13"/>
  <c r="G182" i="13"/>
  <c r="M182" i="13" s="1"/>
  <c r="I182" i="13"/>
  <c r="K182" i="13"/>
  <c r="O182" i="13"/>
  <c r="Q182" i="13"/>
  <c r="V182" i="13"/>
  <c r="G183" i="13"/>
  <c r="I183" i="13"/>
  <c r="K183" i="13"/>
  <c r="M183" i="13"/>
  <c r="O183" i="13"/>
  <c r="Q183" i="13"/>
  <c r="V183" i="13"/>
  <c r="G184" i="13"/>
  <c r="I184" i="13"/>
  <c r="K184" i="13"/>
  <c r="M184" i="13"/>
  <c r="O184" i="13"/>
  <c r="Q184" i="13"/>
  <c r="V184" i="13"/>
  <c r="G185" i="13"/>
  <c r="I185" i="13"/>
  <c r="K185" i="13"/>
  <c r="M185" i="13"/>
  <c r="O185" i="13"/>
  <c r="Q185" i="13"/>
  <c r="V185" i="13"/>
  <c r="G186" i="13"/>
  <c r="M186" i="13" s="1"/>
  <c r="I186" i="13"/>
  <c r="K186" i="13"/>
  <c r="O186" i="13"/>
  <c r="Q186" i="13"/>
  <c r="V186" i="13"/>
  <c r="G187" i="13"/>
  <c r="M187" i="13" s="1"/>
  <c r="I187" i="13"/>
  <c r="K187" i="13"/>
  <c r="O187" i="13"/>
  <c r="Q187" i="13"/>
  <c r="V187" i="13"/>
  <c r="G190" i="13"/>
  <c r="M190" i="13" s="1"/>
  <c r="I190" i="13"/>
  <c r="K190" i="13"/>
  <c r="O190" i="13"/>
  <c r="Q190" i="13"/>
  <c r="V190" i="13"/>
  <c r="G192" i="13"/>
  <c r="M192" i="13" s="1"/>
  <c r="I192" i="13"/>
  <c r="K192" i="13"/>
  <c r="O192" i="13"/>
  <c r="Q192" i="13"/>
  <c r="V192" i="13"/>
  <c r="G193" i="13"/>
  <c r="I193" i="13"/>
  <c r="K193" i="13"/>
  <c r="M193" i="13"/>
  <c r="O193" i="13"/>
  <c r="Q193" i="13"/>
  <c r="V193" i="13"/>
  <c r="G194" i="13"/>
  <c r="I194" i="13"/>
  <c r="K194" i="13"/>
  <c r="M194" i="13"/>
  <c r="O194" i="13"/>
  <c r="Q194" i="13"/>
  <c r="V194" i="13"/>
  <c r="G195" i="13"/>
  <c r="I195" i="13"/>
  <c r="K195" i="13"/>
  <c r="M195" i="13"/>
  <c r="O195" i="13"/>
  <c r="Q195" i="13"/>
  <c r="V195" i="13"/>
  <c r="G196" i="13"/>
  <c r="I196" i="13"/>
  <c r="K196" i="13"/>
  <c r="M196" i="13"/>
  <c r="O196" i="13"/>
  <c r="Q196" i="13"/>
  <c r="V196" i="13"/>
  <c r="G197" i="13"/>
  <c r="M197" i="13" s="1"/>
  <c r="I197" i="13"/>
  <c r="K197" i="13"/>
  <c r="O197" i="13"/>
  <c r="Q197" i="13"/>
  <c r="V197" i="13"/>
  <c r="G198" i="13"/>
  <c r="M198" i="13" s="1"/>
  <c r="I198" i="13"/>
  <c r="K198" i="13"/>
  <c r="O198" i="13"/>
  <c r="Q198" i="13"/>
  <c r="V198" i="13"/>
  <c r="G199" i="13"/>
  <c r="M199" i="13" s="1"/>
  <c r="I199" i="13"/>
  <c r="K199" i="13"/>
  <c r="O199" i="13"/>
  <c r="Q199" i="13"/>
  <c r="V199" i="13"/>
  <c r="G201" i="13"/>
  <c r="M201" i="13" s="1"/>
  <c r="I201" i="13"/>
  <c r="K201" i="13"/>
  <c r="O201" i="13"/>
  <c r="Q201" i="13"/>
  <c r="V201" i="13"/>
  <c r="G203" i="13"/>
  <c r="I203" i="13"/>
  <c r="K203" i="13"/>
  <c r="M203" i="13"/>
  <c r="O203" i="13"/>
  <c r="Q203" i="13"/>
  <c r="V203" i="13"/>
  <c r="G205" i="13"/>
  <c r="I205" i="13"/>
  <c r="K205" i="13"/>
  <c r="M205" i="13"/>
  <c r="O205" i="13"/>
  <c r="Q205" i="13"/>
  <c r="V205" i="13"/>
  <c r="G206" i="13"/>
  <c r="I206" i="13"/>
  <c r="K206" i="13"/>
  <c r="M206" i="13"/>
  <c r="O206" i="13"/>
  <c r="Q206" i="13"/>
  <c r="V206" i="13"/>
  <c r="G208" i="13"/>
  <c r="G207" i="13" s="1"/>
  <c r="I208" i="13"/>
  <c r="I207" i="13" s="1"/>
  <c r="K208" i="13"/>
  <c r="O208" i="13"/>
  <c r="Q208" i="13"/>
  <c r="Q207" i="13" s="1"/>
  <c r="V208" i="13"/>
  <c r="V207" i="13" s="1"/>
  <c r="G209" i="13"/>
  <c r="M209" i="13" s="1"/>
  <c r="I209" i="13"/>
  <c r="K209" i="13"/>
  <c r="K207" i="13" s="1"/>
  <c r="O209" i="13"/>
  <c r="Q209" i="13"/>
  <c r="V209" i="13"/>
  <c r="G211" i="13"/>
  <c r="M211" i="13" s="1"/>
  <c r="I211" i="13"/>
  <c r="K211" i="13"/>
  <c r="O211" i="13"/>
  <c r="Q211" i="13"/>
  <c r="V211" i="13"/>
  <c r="G212" i="13"/>
  <c r="M212" i="13" s="1"/>
  <c r="I212" i="13"/>
  <c r="K212" i="13"/>
  <c r="O212" i="13"/>
  <c r="Q212" i="13"/>
  <c r="V212" i="13"/>
  <c r="G213" i="13"/>
  <c r="I213" i="13"/>
  <c r="K213" i="13"/>
  <c r="M213" i="13"/>
  <c r="O213" i="13"/>
  <c r="Q213" i="13"/>
  <c r="V213" i="13"/>
  <c r="G214" i="13"/>
  <c r="I214" i="13"/>
  <c r="K214" i="13"/>
  <c r="M214" i="13"/>
  <c r="O214" i="13"/>
  <c r="Q214" i="13"/>
  <c r="V214" i="13"/>
  <c r="G215" i="13"/>
  <c r="I215" i="13"/>
  <c r="K215" i="13"/>
  <c r="M215" i="13"/>
  <c r="O215" i="13"/>
  <c r="Q215" i="13"/>
  <c r="V215" i="13"/>
  <c r="G216" i="13"/>
  <c r="I216" i="13"/>
  <c r="K216" i="13"/>
  <c r="M216" i="13"/>
  <c r="O216" i="13"/>
  <c r="O207" i="13" s="1"/>
  <c r="Q216" i="13"/>
  <c r="V216" i="13"/>
  <c r="G217" i="13"/>
  <c r="M217" i="13" s="1"/>
  <c r="I217" i="13"/>
  <c r="K217" i="13"/>
  <c r="O217" i="13"/>
  <c r="Q217" i="13"/>
  <c r="V217" i="13"/>
  <c r="G219" i="13"/>
  <c r="M219" i="13" s="1"/>
  <c r="I219" i="13"/>
  <c r="K219" i="13"/>
  <c r="O219" i="13"/>
  <c r="Q219" i="13"/>
  <c r="V219" i="13"/>
  <c r="G220" i="13"/>
  <c r="M220" i="13" s="1"/>
  <c r="I220" i="13"/>
  <c r="K220" i="13"/>
  <c r="O220" i="13"/>
  <c r="Q220" i="13"/>
  <c r="V220" i="13"/>
  <c r="G222" i="13"/>
  <c r="M222" i="13" s="1"/>
  <c r="I222" i="13"/>
  <c r="K222" i="13"/>
  <c r="O222" i="13"/>
  <c r="Q222" i="13"/>
  <c r="V222" i="13"/>
  <c r="G225" i="13"/>
  <c r="I225" i="13"/>
  <c r="K225" i="13"/>
  <c r="M225" i="13"/>
  <c r="O225" i="13"/>
  <c r="Q225" i="13"/>
  <c r="V225" i="13"/>
  <c r="G226" i="13"/>
  <c r="I226" i="13"/>
  <c r="K226" i="13"/>
  <c r="M226" i="13"/>
  <c r="O226" i="13"/>
  <c r="Q226" i="13"/>
  <c r="V226" i="13"/>
  <c r="G227" i="13"/>
  <c r="I227" i="13"/>
  <c r="K227" i="13"/>
  <c r="M227" i="13"/>
  <c r="O227" i="13"/>
  <c r="Q227" i="13"/>
  <c r="V227" i="13"/>
  <c r="G228" i="13"/>
  <c r="I228" i="13"/>
  <c r="K228" i="13"/>
  <c r="M228" i="13"/>
  <c r="O228" i="13"/>
  <c r="Q228" i="13"/>
  <c r="V228" i="13"/>
  <c r="G229" i="13"/>
  <c r="M229" i="13" s="1"/>
  <c r="I229" i="13"/>
  <c r="K229" i="13"/>
  <c r="O229" i="13"/>
  <c r="Q229" i="13"/>
  <c r="V229" i="13"/>
  <c r="G231" i="13"/>
  <c r="M231" i="13" s="1"/>
  <c r="I231" i="13"/>
  <c r="K231" i="13"/>
  <c r="O231" i="13"/>
  <c r="Q231" i="13"/>
  <c r="V231" i="13"/>
  <c r="G232" i="13"/>
  <c r="M232" i="13" s="1"/>
  <c r="I232" i="13"/>
  <c r="K232" i="13"/>
  <c r="O232" i="13"/>
  <c r="Q232" i="13"/>
  <c r="V232" i="13"/>
  <c r="G233" i="13"/>
  <c r="M233" i="13" s="1"/>
  <c r="I233" i="13"/>
  <c r="K233" i="13"/>
  <c r="O233" i="13"/>
  <c r="Q233" i="13"/>
  <c r="V233" i="13"/>
  <c r="G234" i="13"/>
  <c r="I234" i="13"/>
  <c r="K234" i="13"/>
  <c r="M234" i="13"/>
  <c r="O234" i="13"/>
  <c r="Q234" i="13"/>
  <c r="V234" i="13"/>
  <c r="G235" i="13"/>
  <c r="I235" i="13"/>
  <c r="K235" i="13"/>
  <c r="M235" i="13"/>
  <c r="O235" i="13"/>
  <c r="Q235" i="13"/>
  <c r="V235" i="13"/>
  <c r="G236" i="13"/>
  <c r="I236" i="13"/>
  <c r="K236" i="13"/>
  <c r="M236" i="13"/>
  <c r="O236" i="13"/>
  <c r="Q236" i="13"/>
  <c r="V236" i="13"/>
  <c r="G237" i="13"/>
  <c r="I237" i="13"/>
  <c r="K237" i="13"/>
  <c r="M237" i="13"/>
  <c r="O237" i="13"/>
  <c r="Q237" i="13"/>
  <c r="V237" i="13"/>
  <c r="G238" i="13"/>
  <c r="M238" i="13" s="1"/>
  <c r="I238" i="13"/>
  <c r="K238" i="13"/>
  <c r="O238" i="13"/>
  <c r="Q238" i="13"/>
  <c r="V238" i="13"/>
  <c r="G239" i="13"/>
  <c r="M239" i="13" s="1"/>
  <c r="I239" i="13"/>
  <c r="K239" i="13"/>
  <c r="O239" i="13"/>
  <c r="Q239" i="13"/>
  <c r="V239" i="13"/>
  <c r="G240" i="13"/>
  <c r="M240" i="13" s="1"/>
  <c r="I240" i="13"/>
  <c r="K240" i="13"/>
  <c r="O240" i="13"/>
  <c r="Q240" i="13"/>
  <c r="V240" i="13"/>
  <c r="G242" i="13"/>
  <c r="M242" i="13" s="1"/>
  <c r="I242" i="13"/>
  <c r="K242" i="13"/>
  <c r="O242" i="13"/>
  <c r="Q242" i="13"/>
  <c r="V242" i="13"/>
  <c r="G244" i="13"/>
  <c r="I244" i="13"/>
  <c r="K244" i="13"/>
  <c r="M244" i="13"/>
  <c r="O244" i="13"/>
  <c r="Q244" i="13"/>
  <c r="V244" i="13"/>
  <c r="G246" i="13"/>
  <c r="K246" i="13"/>
  <c r="O246" i="13"/>
  <c r="G247" i="13"/>
  <c r="I247" i="13"/>
  <c r="I246" i="13" s="1"/>
  <c r="K247" i="13"/>
  <c r="M247" i="13"/>
  <c r="M246" i="13" s="1"/>
  <c r="O247" i="13"/>
  <c r="Q247" i="13"/>
  <c r="Q246" i="13" s="1"/>
  <c r="V247" i="13"/>
  <c r="V246" i="13" s="1"/>
  <c r="K249" i="13"/>
  <c r="O249" i="13"/>
  <c r="V249" i="13"/>
  <c r="G250" i="13"/>
  <c r="G249" i="13" s="1"/>
  <c r="I250" i="13"/>
  <c r="I249" i="13" s="1"/>
  <c r="K250" i="13"/>
  <c r="M250" i="13"/>
  <c r="M249" i="13" s="1"/>
  <c r="O250" i="13"/>
  <c r="Q250" i="13"/>
  <c r="Q249" i="13" s="1"/>
  <c r="V250" i="13"/>
  <c r="G252" i="13"/>
  <c r="M252" i="13" s="1"/>
  <c r="I252" i="13"/>
  <c r="I251" i="13" s="1"/>
  <c r="K252" i="13"/>
  <c r="K251" i="13" s="1"/>
  <c r="O252" i="13"/>
  <c r="Q252" i="13"/>
  <c r="Q251" i="13" s="1"/>
  <c r="V252" i="13"/>
  <c r="G253" i="13"/>
  <c r="G251" i="13" s="1"/>
  <c r="I253" i="13"/>
  <c r="K253" i="13"/>
  <c r="O253" i="13"/>
  <c r="Q253" i="13"/>
  <c r="V253" i="13"/>
  <c r="G254" i="13"/>
  <c r="I254" i="13"/>
  <c r="K254" i="13"/>
  <c r="M254" i="13"/>
  <c r="O254" i="13"/>
  <c r="Q254" i="13"/>
  <c r="V254" i="13"/>
  <c r="G255" i="13"/>
  <c r="M255" i="13" s="1"/>
  <c r="I255" i="13"/>
  <c r="K255" i="13"/>
  <c r="O255" i="13"/>
  <c r="O251" i="13" s="1"/>
  <c r="Q255" i="13"/>
  <c r="V255" i="13"/>
  <c r="G256" i="13"/>
  <c r="I256" i="13"/>
  <c r="K256" i="13"/>
  <c r="M256" i="13"/>
  <c r="O256" i="13"/>
  <c r="Q256" i="13"/>
  <c r="V256" i="13"/>
  <c r="G257" i="13"/>
  <c r="I257" i="13"/>
  <c r="K257" i="13"/>
  <c r="M257" i="13"/>
  <c r="O257" i="13"/>
  <c r="Q257" i="13"/>
  <c r="V257" i="13"/>
  <c r="G259" i="13"/>
  <c r="I259" i="13"/>
  <c r="K259" i="13"/>
  <c r="M259" i="13"/>
  <c r="O259" i="13"/>
  <c r="Q259" i="13"/>
  <c r="V259" i="13"/>
  <c r="G261" i="13"/>
  <c r="M261" i="13" s="1"/>
  <c r="I261" i="13"/>
  <c r="K261" i="13"/>
  <c r="O261" i="13"/>
  <c r="Q261" i="13"/>
  <c r="V261" i="13"/>
  <c r="V251" i="13" s="1"/>
  <c r="Q263" i="13"/>
  <c r="G264" i="13"/>
  <c r="G263" i="13" s="1"/>
  <c r="I264" i="13"/>
  <c r="K264" i="13"/>
  <c r="K263" i="13" s="1"/>
  <c r="O264" i="13"/>
  <c r="O263" i="13" s="1"/>
  <c r="Q264" i="13"/>
  <c r="V264" i="13"/>
  <c r="V263" i="13" s="1"/>
  <c r="G265" i="13"/>
  <c r="I265" i="13"/>
  <c r="I263" i="13" s="1"/>
  <c r="K265" i="13"/>
  <c r="M265" i="13"/>
  <c r="O265" i="13"/>
  <c r="Q265" i="13"/>
  <c r="V265" i="13"/>
  <c r="G266" i="13"/>
  <c r="K266" i="13"/>
  <c r="G267" i="13"/>
  <c r="I267" i="13"/>
  <c r="I266" i="13" s="1"/>
  <c r="K267" i="13"/>
  <c r="M267" i="13"/>
  <c r="O267" i="13"/>
  <c r="Q267" i="13"/>
  <c r="Q266" i="13" s="1"/>
  <c r="V267" i="13"/>
  <c r="V266" i="13" s="1"/>
  <c r="G268" i="13"/>
  <c r="M268" i="13" s="1"/>
  <c r="I268" i="13"/>
  <c r="K268" i="13"/>
  <c r="O268" i="13"/>
  <c r="O266" i="13" s="1"/>
  <c r="Q268" i="13"/>
  <c r="V268" i="13"/>
  <c r="G269" i="13"/>
  <c r="I269" i="13"/>
  <c r="K269" i="13"/>
  <c r="M269" i="13"/>
  <c r="O269" i="13"/>
  <c r="Q269" i="13"/>
  <c r="V269" i="13"/>
  <c r="G271" i="13"/>
  <c r="M271" i="13" s="1"/>
  <c r="I271" i="13"/>
  <c r="I270" i="13" s="1"/>
  <c r="K271" i="13"/>
  <c r="K270" i="13" s="1"/>
  <c r="O271" i="13"/>
  <c r="Q271" i="13"/>
  <c r="Q270" i="13" s="1"/>
  <c r="V271" i="13"/>
  <c r="G276" i="13"/>
  <c r="G270" i="13" s="1"/>
  <c r="I276" i="13"/>
  <c r="K276" i="13"/>
  <c r="O276" i="13"/>
  <c r="Q276" i="13"/>
  <c r="V276" i="13"/>
  <c r="G277" i="13"/>
  <c r="I277" i="13"/>
  <c r="K277" i="13"/>
  <c r="M277" i="13"/>
  <c r="O277" i="13"/>
  <c r="Q277" i="13"/>
  <c r="V277" i="13"/>
  <c r="G279" i="13"/>
  <c r="M279" i="13" s="1"/>
  <c r="I279" i="13"/>
  <c r="K279" i="13"/>
  <c r="O279" i="13"/>
  <c r="O270" i="13" s="1"/>
  <c r="Q279" i="13"/>
  <c r="V279" i="13"/>
  <c r="G280" i="13"/>
  <c r="I280" i="13"/>
  <c r="K280" i="13"/>
  <c r="M280" i="13"/>
  <c r="O280" i="13"/>
  <c r="Q280" i="13"/>
  <c r="V280" i="13"/>
  <c r="G283" i="13"/>
  <c r="M283" i="13" s="1"/>
  <c r="I283" i="13"/>
  <c r="K283" i="13"/>
  <c r="O283" i="13"/>
  <c r="Q283" i="13"/>
  <c r="V283" i="13"/>
  <c r="V270" i="13" s="1"/>
  <c r="G286" i="13"/>
  <c r="I286" i="13"/>
  <c r="K286" i="13"/>
  <c r="M286" i="13"/>
  <c r="O286" i="13"/>
  <c r="Q286" i="13"/>
  <c r="V286" i="13"/>
  <c r="G288" i="13"/>
  <c r="O288" i="13"/>
  <c r="V288" i="13"/>
  <c r="G289" i="13"/>
  <c r="M289" i="13" s="1"/>
  <c r="I289" i="13"/>
  <c r="I288" i="13" s="1"/>
  <c r="K289" i="13"/>
  <c r="K288" i="13" s="1"/>
  <c r="O289" i="13"/>
  <c r="Q289" i="13"/>
  <c r="Q288" i="13" s="1"/>
  <c r="V289" i="13"/>
  <c r="G291" i="13"/>
  <c r="M291" i="13" s="1"/>
  <c r="I291" i="13"/>
  <c r="K291" i="13"/>
  <c r="O291" i="13"/>
  <c r="Q291" i="13"/>
  <c r="V291" i="13"/>
  <c r="AE293" i="13"/>
  <c r="AF293" i="13"/>
  <c r="G229" i="12"/>
  <c r="BA130" i="12"/>
  <c r="BA91" i="12"/>
  <c r="BA90" i="12"/>
  <c r="BA85" i="12"/>
  <c r="BA84" i="12"/>
  <c r="BA82" i="12"/>
  <c r="BA58" i="12"/>
  <c r="BA57" i="12"/>
  <c r="BA48" i="12"/>
  <c r="BA47" i="12"/>
  <c r="BA44" i="12"/>
  <c r="BA43" i="12"/>
  <c r="BA12" i="12"/>
  <c r="BA11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0" i="12"/>
  <c r="I10" i="12"/>
  <c r="K10" i="12"/>
  <c r="M10" i="12"/>
  <c r="O10" i="12"/>
  <c r="Q10" i="12"/>
  <c r="V10" i="12"/>
  <c r="G14" i="12"/>
  <c r="I14" i="12"/>
  <c r="K14" i="12"/>
  <c r="M14" i="12"/>
  <c r="O14" i="12"/>
  <c r="Q14" i="12"/>
  <c r="V14" i="12"/>
  <c r="G16" i="12"/>
  <c r="I16" i="12"/>
  <c r="K16" i="12"/>
  <c r="M16" i="12"/>
  <c r="O16" i="12"/>
  <c r="Q16" i="12"/>
  <c r="V16" i="12"/>
  <c r="G19" i="12"/>
  <c r="I19" i="12"/>
  <c r="K19" i="12"/>
  <c r="M19" i="12"/>
  <c r="O19" i="12"/>
  <c r="Q19" i="12"/>
  <c r="V19" i="12"/>
  <c r="G22" i="12"/>
  <c r="M22" i="12" s="1"/>
  <c r="I22" i="12"/>
  <c r="K22" i="12"/>
  <c r="O22" i="12"/>
  <c r="Q22" i="12"/>
  <c r="V22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I28" i="12"/>
  <c r="G29" i="12"/>
  <c r="I29" i="12"/>
  <c r="K29" i="12"/>
  <c r="K28" i="12" s="1"/>
  <c r="M29" i="12"/>
  <c r="O29" i="12"/>
  <c r="O28" i="12" s="1"/>
  <c r="Q29" i="12"/>
  <c r="Q28" i="12" s="1"/>
  <c r="V29" i="12"/>
  <c r="V28" i="12" s="1"/>
  <c r="G33" i="12"/>
  <c r="I33" i="12"/>
  <c r="K33" i="12"/>
  <c r="M33" i="12"/>
  <c r="O33" i="12"/>
  <c r="Q33" i="12"/>
  <c r="V33" i="12"/>
  <c r="G35" i="12"/>
  <c r="I35" i="12"/>
  <c r="K35" i="12"/>
  <c r="M35" i="12"/>
  <c r="O35" i="12"/>
  <c r="Q35" i="12"/>
  <c r="V35" i="12"/>
  <c r="G39" i="12"/>
  <c r="I39" i="12"/>
  <c r="K39" i="12"/>
  <c r="M39" i="12"/>
  <c r="O39" i="12"/>
  <c r="Q39" i="12"/>
  <c r="V39" i="12"/>
  <c r="G42" i="12"/>
  <c r="M42" i="12" s="1"/>
  <c r="I42" i="12"/>
  <c r="K42" i="12"/>
  <c r="O42" i="12"/>
  <c r="Q42" i="12"/>
  <c r="V42" i="12"/>
  <c r="G46" i="12"/>
  <c r="M46" i="12" s="1"/>
  <c r="I46" i="12"/>
  <c r="K46" i="12"/>
  <c r="O46" i="12"/>
  <c r="Q46" i="12"/>
  <c r="V46" i="12"/>
  <c r="G51" i="12"/>
  <c r="V51" i="12"/>
  <c r="G52" i="12"/>
  <c r="M52" i="12" s="1"/>
  <c r="M51" i="12" s="1"/>
  <c r="I52" i="12"/>
  <c r="I51" i="12" s="1"/>
  <c r="K52" i="12"/>
  <c r="K51" i="12" s="1"/>
  <c r="O52" i="12"/>
  <c r="O51" i="12" s="1"/>
  <c r="Q52" i="12"/>
  <c r="Q51" i="12" s="1"/>
  <c r="V52" i="12"/>
  <c r="G55" i="12"/>
  <c r="I55" i="12"/>
  <c r="K55" i="12"/>
  <c r="G56" i="12"/>
  <c r="I56" i="12"/>
  <c r="K56" i="12"/>
  <c r="M56" i="12"/>
  <c r="O56" i="12"/>
  <c r="O55" i="12" s="1"/>
  <c r="Q56" i="12"/>
  <c r="Q55" i="12" s="1"/>
  <c r="V56" i="12"/>
  <c r="V55" i="12" s="1"/>
  <c r="G60" i="12"/>
  <c r="I60" i="12"/>
  <c r="K60" i="12"/>
  <c r="M60" i="12"/>
  <c r="O60" i="12"/>
  <c r="Q60" i="12"/>
  <c r="V60" i="12"/>
  <c r="G63" i="12"/>
  <c r="I63" i="12"/>
  <c r="K63" i="12"/>
  <c r="M63" i="12"/>
  <c r="O63" i="12"/>
  <c r="Q63" i="12"/>
  <c r="V63" i="12"/>
  <c r="G64" i="12"/>
  <c r="M64" i="12" s="1"/>
  <c r="I64" i="12"/>
  <c r="K64" i="12"/>
  <c r="O64" i="12"/>
  <c r="Q64" i="12"/>
  <c r="V64" i="12"/>
  <c r="G66" i="12"/>
  <c r="M66" i="12" s="1"/>
  <c r="I66" i="12"/>
  <c r="K66" i="12"/>
  <c r="O66" i="12"/>
  <c r="Q66" i="12"/>
  <c r="V66" i="12"/>
  <c r="G69" i="12"/>
  <c r="V69" i="12"/>
  <c r="G70" i="12"/>
  <c r="M70" i="12" s="1"/>
  <c r="I70" i="12"/>
  <c r="I69" i="12" s="1"/>
  <c r="K70" i="12"/>
  <c r="K69" i="12" s="1"/>
  <c r="O70" i="12"/>
  <c r="O69" i="12" s="1"/>
  <c r="Q70" i="12"/>
  <c r="Q69" i="12" s="1"/>
  <c r="V70" i="12"/>
  <c r="G74" i="12"/>
  <c r="M74" i="12" s="1"/>
  <c r="I74" i="12"/>
  <c r="K74" i="12"/>
  <c r="O74" i="12"/>
  <c r="Q74" i="12"/>
  <c r="V74" i="12"/>
  <c r="G76" i="12"/>
  <c r="I76" i="12"/>
  <c r="K76" i="12"/>
  <c r="M76" i="12"/>
  <c r="O76" i="12"/>
  <c r="Q76" i="12"/>
  <c r="V76" i="12"/>
  <c r="G79" i="12"/>
  <c r="K79" i="12"/>
  <c r="O79" i="12"/>
  <c r="G80" i="12"/>
  <c r="I80" i="12"/>
  <c r="I79" i="12" s="1"/>
  <c r="K80" i="12"/>
  <c r="M80" i="12"/>
  <c r="O80" i="12"/>
  <c r="Q80" i="12"/>
  <c r="Q79" i="12" s="1"/>
  <c r="V80" i="12"/>
  <c r="V79" i="12" s="1"/>
  <c r="G83" i="12"/>
  <c r="M83" i="12" s="1"/>
  <c r="M79" i="12" s="1"/>
  <c r="I83" i="12"/>
  <c r="K83" i="12"/>
  <c r="O83" i="12"/>
  <c r="Q83" i="12"/>
  <c r="V83" i="12"/>
  <c r="G86" i="12"/>
  <c r="I86" i="12"/>
  <c r="K86" i="12"/>
  <c r="M86" i="12"/>
  <c r="O86" i="12"/>
  <c r="Q86" i="12"/>
  <c r="V86" i="12"/>
  <c r="G88" i="12"/>
  <c r="G89" i="12"/>
  <c r="M89" i="12" s="1"/>
  <c r="M88" i="12" s="1"/>
  <c r="I89" i="12"/>
  <c r="I88" i="12" s="1"/>
  <c r="K89" i="12"/>
  <c r="O89" i="12"/>
  <c r="Q89" i="12"/>
  <c r="Q88" i="12" s="1"/>
  <c r="V89" i="12"/>
  <c r="G94" i="12"/>
  <c r="M94" i="12" s="1"/>
  <c r="I94" i="12"/>
  <c r="K94" i="12"/>
  <c r="K88" i="12" s="1"/>
  <c r="O94" i="12"/>
  <c r="Q94" i="12"/>
  <c r="V94" i="12"/>
  <c r="G96" i="12"/>
  <c r="I96" i="12"/>
  <c r="K96" i="12"/>
  <c r="M96" i="12"/>
  <c r="O96" i="12"/>
  <c r="Q96" i="12"/>
  <c r="V96" i="12"/>
  <c r="G97" i="12"/>
  <c r="I97" i="12"/>
  <c r="K97" i="12"/>
  <c r="M97" i="12"/>
  <c r="O97" i="12"/>
  <c r="O88" i="12" s="1"/>
  <c r="Q97" i="12"/>
  <c r="V97" i="12"/>
  <c r="G101" i="12"/>
  <c r="I101" i="12"/>
  <c r="K101" i="12"/>
  <c r="M101" i="12"/>
  <c r="O101" i="12"/>
  <c r="Q101" i="12"/>
  <c r="V101" i="12"/>
  <c r="G105" i="12"/>
  <c r="M105" i="12" s="1"/>
  <c r="I105" i="12"/>
  <c r="K105" i="12"/>
  <c r="O105" i="12"/>
  <c r="Q105" i="12"/>
  <c r="V105" i="12"/>
  <c r="V88" i="12" s="1"/>
  <c r="Q107" i="12"/>
  <c r="V107" i="12"/>
  <c r="G108" i="12"/>
  <c r="M108" i="12" s="1"/>
  <c r="I108" i="12"/>
  <c r="I107" i="12" s="1"/>
  <c r="K108" i="12"/>
  <c r="K107" i="12" s="1"/>
  <c r="O108" i="12"/>
  <c r="O107" i="12" s="1"/>
  <c r="Q108" i="12"/>
  <c r="V108" i="12"/>
  <c r="G109" i="12"/>
  <c r="M109" i="12" s="1"/>
  <c r="I109" i="12"/>
  <c r="K109" i="12"/>
  <c r="O109" i="12"/>
  <c r="Q109" i="12"/>
  <c r="V109" i="12"/>
  <c r="G114" i="12"/>
  <c r="I114" i="12"/>
  <c r="K114" i="12"/>
  <c r="M114" i="12"/>
  <c r="O114" i="12"/>
  <c r="Q114" i="12"/>
  <c r="V114" i="12"/>
  <c r="G117" i="12"/>
  <c r="I117" i="12"/>
  <c r="K117" i="12"/>
  <c r="M117" i="12"/>
  <c r="O117" i="12"/>
  <c r="Q117" i="12"/>
  <c r="V117" i="12"/>
  <c r="G121" i="12"/>
  <c r="O121" i="12"/>
  <c r="G122" i="12"/>
  <c r="I122" i="12"/>
  <c r="I121" i="12" s="1"/>
  <c r="K122" i="12"/>
  <c r="M122" i="12"/>
  <c r="O122" i="12"/>
  <c r="Q122" i="12"/>
  <c r="Q121" i="12" s="1"/>
  <c r="V122" i="12"/>
  <c r="V121" i="12" s="1"/>
  <c r="G124" i="12"/>
  <c r="M124" i="12" s="1"/>
  <c r="M121" i="12" s="1"/>
  <c r="I124" i="12"/>
  <c r="K124" i="12"/>
  <c r="K121" i="12" s="1"/>
  <c r="O124" i="12"/>
  <c r="Q124" i="12"/>
  <c r="V124" i="12"/>
  <c r="V126" i="12"/>
  <c r="G127" i="12"/>
  <c r="M127" i="12" s="1"/>
  <c r="M126" i="12" s="1"/>
  <c r="I127" i="12"/>
  <c r="I126" i="12" s="1"/>
  <c r="K127" i="12"/>
  <c r="K126" i="12" s="1"/>
  <c r="O127" i="12"/>
  <c r="O126" i="12" s="1"/>
  <c r="Q127" i="12"/>
  <c r="V127" i="12"/>
  <c r="G129" i="12"/>
  <c r="M129" i="12" s="1"/>
  <c r="I129" i="12"/>
  <c r="K129" i="12"/>
  <c r="O129" i="12"/>
  <c r="Q129" i="12"/>
  <c r="Q126" i="12" s="1"/>
  <c r="V129" i="12"/>
  <c r="G132" i="12"/>
  <c r="I132" i="12"/>
  <c r="K132" i="12"/>
  <c r="M132" i="12"/>
  <c r="O132" i="12"/>
  <c r="Q132" i="12"/>
  <c r="V132" i="12"/>
  <c r="G133" i="12"/>
  <c r="I133" i="12"/>
  <c r="K133" i="12"/>
  <c r="M133" i="12"/>
  <c r="O133" i="12"/>
  <c r="Q133" i="12"/>
  <c r="V133" i="12"/>
  <c r="G135" i="12"/>
  <c r="I135" i="12"/>
  <c r="K135" i="12"/>
  <c r="M135" i="12"/>
  <c r="O135" i="12"/>
  <c r="Q135" i="12"/>
  <c r="V135" i="12"/>
  <c r="G137" i="12"/>
  <c r="I137" i="12"/>
  <c r="K137" i="12"/>
  <c r="M137" i="12"/>
  <c r="O137" i="12"/>
  <c r="Q137" i="12"/>
  <c r="V137" i="12"/>
  <c r="G140" i="12"/>
  <c r="G139" i="12" s="1"/>
  <c r="I140" i="12"/>
  <c r="I139" i="12" s="1"/>
  <c r="K140" i="12"/>
  <c r="O140" i="12"/>
  <c r="Q140" i="12"/>
  <c r="V140" i="12"/>
  <c r="G141" i="12"/>
  <c r="M141" i="12" s="1"/>
  <c r="I141" i="12"/>
  <c r="K141" i="12"/>
  <c r="O141" i="12"/>
  <c r="O139" i="12" s="1"/>
  <c r="Q141" i="12"/>
  <c r="V141" i="12"/>
  <c r="G143" i="12"/>
  <c r="M143" i="12" s="1"/>
  <c r="I143" i="12"/>
  <c r="K143" i="12"/>
  <c r="K139" i="12" s="1"/>
  <c r="O143" i="12"/>
  <c r="Q143" i="12"/>
  <c r="V143" i="12"/>
  <c r="G144" i="12"/>
  <c r="I144" i="12"/>
  <c r="K144" i="12"/>
  <c r="M144" i="12"/>
  <c r="O144" i="12"/>
  <c r="Q144" i="12"/>
  <c r="V144" i="12"/>
  <c r="G145" i="12"/>
  <c r="I145" i="12"/>
  <c r="K145" i="12"/>
  <c r="M145" i="12"/>
  <c r="O145" i="12"/>
  <c r="Q145" i="12"/>
  <c r="V145" i="12"/>
  <c r="G146" i="12"/>
  <c r="I146" i="12"/>
  <c r="K146" i="12"/>
  <c r="M146" i="12"/>
  <c r="O146" i="12"/>
  <c r="Q146" i="12"/>
  <c r="V146" i="12"/>
  <c r="G147" i="12"/>
  <c r="I147" i="12"/>
  <c r="K147" i="12"/>
  <c r="M147" i="12"/>
  <c r="O147" i="12"/>
  <c r="Q147" i="12"/>
  <c r="Q139" i="12" s="1"/>
  <c r="V147" i="12"/>
  <c r="G148" i="12"/>
  <c r="M148" i="12" s="1"/>
  <c r="I148" i="12"/>
  <c r="K148" i="12"/>
  <c r="O148" i="12"/>
  <c r="Q148" i="12"/>
  <c r="V148" i="12"/>
  <c r="V139" i="12" s="1"/>
  <c r="G149" i="12"/>
  <c r="M149" i="12" s="1"/>
  <c r="I149" i="12"/>
  <c r="K149" i="12"/>
  <c r="O149" i="12"/>
  <c r="Q149" i="12"/>
  <c r="V149" i="12"/>
  <c r="G151" i="12"/>
  <c r="M151" i="12" s="1"/>
  <c r="I151" i="12"/>
  <c r="K151" i="12"/>
  <c r="O151" i="12"/>
  <c r="Q151" i="12"/>
  <c r="V151" i="12"/>
  <c r="G153" i="12"/>
  <c r="M153" i="12" s="1"/>
  <c r="I153" i="12"/>
  <c r="K153" i="12"/>
  <c r="O153" i="12"/>
  <c r="Q153" i="12"/>
  <c r="V153" i="12"/>
  <c r="G155" i="12"/>
  <c r="M155" i="12" s="1"/>
  <c r="I155" i="12"/>
  <c r="K155" i="12"/>
  <c r="O155" i="12"/>
  <c r="Q155" i="12"/>
  <c r="V155" i="12"/>
  <c r="I157" i="12"/>
  <c r="K157" i="12"/>
  <c r="G158" i="12"/>
  <c r="G157" i="12" s="1"/>
  <c r="I158" i="12"/>
  <c r="K158" i="12"/>
  <c r="M158" i="12"/>
  <c r="O158" i="12"/>
  <c r="O157" i="12" s="1"/>
  <c r="Q158" i="12"/>
  <c r="Q157" i="12" s="1"/>
  <c r="V158" i="12"/>
  <c r="V157" i="12" s="1"/>
  <c r="G160" i="12"/>
  <c r="I160" i="12"/>
  <c r="K160" i="12"/>
  <c r="M160" i="12"/>
  <c r="O160" i="12"/>
  <c r="Q160" i="12"/>
  <c r="V160" i="12"/>
  <c r="G161" i="12"/>
  <c r="M161" i="12" s="1"/>
  <c r="M157" i="12" s="1"/>
  <c r="I161" i="12"/>
  <c r="K161" i="12"/>
  <c r="O161" i="12"/>
  <c r="Q161" i="12"/>
  <c r="V161" i="12"/>
  <c r="Q163" i="12"/>
  <c r="V163" i="12"/>
  <c r="G164" i="12"/>
  <c r="M164" i="12" s="1"/>
  <c r="M163" i="12" s="1"/>
  <c r="I164" i="12"/>
  <c r="I163" i="12" s="1"/>
  <c r="K164" i="12"/>
  <c r="K163" i="12" s="1"/>
  <c r="O164" i="12"/>
  <c r="O163" i="12" s="1"/>
  <c r="Q164" i="12"/>
  <c r="V164" i="12"/>
  <c r="G166" i="12"/>
  <c r="I166" i="12"/>
  <c r="G167" i="12"/>
  <c r="I167" i="12"/>
  <c r="K167" i="12"/>
  <c r="K166" i="12" s="1"/>
  <c r="M167" i="12"/>
  <c r="M166" i="12" s="1"/>
  <c r="O167" i="12"/>
  <c r="O166" i="12" s="1"/>
  <c r="Q167" i="12"/>
  <c r="V167" i="12"/>
  <c r="V166" i="12" s="1"/>
  <c r="G169" i="12"/>
  <c r="I169" i="12"/>
  <c r="K169" i="12"/>
  <c r="M169" i="12"/>
  <c r="O169" i="12"/>
  <c r="Q169" i="12"/>
  <c r="V169" i="12"/>
  <c r="G171" i="12"/>
  <c r="I171" i="12"/>
  <c r="K171" i="12"/>
  <c r="M171" i="12"/>
  <c r="O171" i="12"/>
  <c r="Q171" i="12"/>
  <c r="Q166" i="12" s="1"/>
  <c r="V171" i="12"/>
  <c r="Q173" i="12"/>
  <c r="G174" i="12"/>
  <c r="G173" i="12" s="1"/>
  <c r="I174" i="12"/>
  <c r="K174" i="12"/>
  <c r="K173" i="12" s="1"/>
  <c r="O174" i="12"/>
  <c r="Q174" i="12"/>
  <c r="V174" i="12"/>
  <c r="V173" i="12" s="1"/>
  <c r="G175" i="12"/>
  <c r="M175" i="12" s="1"/>
  <c r="I175" i="12"/>
  <c r="K175" i="12"/>
  <c r="O175" i="12"/>
  <c r="Q175" i="12"/>
  <c r="V175" i="12"/>
  <c r="G179" i="12"/>
  <c r="M179" i="12" s="1"/>
  <c r="I179" i="12"/>
  <c r="I173" i="12" s="1"/>
  <c r="K179" i="12"/>
  <c r="O179" i="12"/>
  <c r="Q179" i="12"/>
  <c r="V179" i="12"/>
  <c r="G181" i="12"/>
  <c r="M181" i="12" s="1"/>
  <c r="I181" i="12"/>
  <c r="K181" i="12"/>
  <c r="O181" i="12"/>
  <c r="Q181" i="12"/>
  <c r="V181" i="12"/>
  <c r="G183" i="12"/>
  <c r="I183" i="12"/>
  <c r="K183" i="12"/>
  <c r="M183" i="12"/>
  <c r="O183" i="12"/>
  <c r="Q183" i="12"/>
  <c r="V183" i="12"/>
  <c r="G185" i="12"/>
  <c r="I185" i="12"/>
  <c r="K185" i="12"/>
  <c r="M185" i="12"/>
  <c r="O185" i="12"/>
  <c r="Q185" i="12"/>
  <c r="V185" i="12"/>
  <c r="G187" i="12"/>
  <c r="I187" i="12"/>
  <c r="K187" i="12"/>
  <c r="M187" i="12"/>
  <c r="O187" i="12"/>
  <c r="O173" i="12" s="1"/>
  <c r="Q187" i="12"/>
  <c r="V187" i="12"/>
  <c r="G190" i="12"/>
  <c r="M190" i="12" s="1"/>
  <c r="I190" i="12"/>
  <c r="K190" i="12"/>
  <c r="K189" i="12" s="1"/>
  <c r="O190" i="12"/>
  <c r="Q190" i="12"/>
  <c r="V190" i="12"/>
  <c r="V189" i="12" s="1"/>
  <c r="G192" i="12"/>
  <c r="G189" i="12" s="1"/>
  <c r="I192" i="12"/>
  <c r="K192" i="12"/>
  <c r="O192" i="12"/>
  <c r="Q192" i="12"/>
  <c r="V192" i="12"/>
  <c r="G194" i="12"/>
  <c r="M194" i="12" s="1"/>
  <c r="I194" i="12"/>
  <c r="I189" i="12" s="1"/>
  <c r="K194" i="12"/>
  <c r="O194" i="12"/>
  <c r="Q194" i="12"/>
  <c r="V194" i="12"/>
  <c r="G196" i="12"/>
  <c r="M196" i="12" s="1"/>
  <c r="I196" i="12"/>
  <c r="K196" i="12"/>
  <c r="O196" i="12"/>
  <c r="Q196" i="12"/>
  <c r="V196" i="12"/>
  <c r="G198" i="12"/>
  <c r="M198" i="12" s="1"/>
  <c r="I198" i="12"/>
  <c r="K198" i="12"/>
  <c r="O198" i="12"/>
  <c r="Q198" i="12"/>
  <c r="V198" i="12"/>
  <c r="G201" i="12"/>
  <c r="I201" i="12"/>
  <c r="K201" i="12"/>
  <c r="M201" i="12"/>
  <c r="O201" i="12"/>
  <c r="Q201" i="12"/>
  <c r="V201" i="12"/>
  <c r="G203" i="12"/>
  <c r="I203" i="12"/>
  <c r="K203" i="12"/>
  <c r="M203" i="12"/>
  <c r="O203" i="12"/>
  <c r="O189" i="12" s="1"/>
  <c r="Q203" i="12"/>
  <c r="V203" i="12"/>
  <c r="G204" i="12"/>
  <c r="I204" i="12"/>
  <c r="K204" i="12"/>
  <c r="M204" i="12"/>
  <c r="O204" i="12"/>
  <c r="Q204" i="12"/>
  <c r="Q189" i="12" s="1"/>
  <c r="V204" i="12"/>
  <c r="G205" i="12"/>
  <c r="M205" i="12" s="1"/>
  <c r="I205" i="12"/>
  <c r="K205" i="12"/>
  <c r="O205" i="12"/>
  <c r="Q205" i="12"/>
  <c r="V205" i="12"/>
  <c r="Q206" i="12"/>
  <c r="V206" i="12"/>
  <c r="G207" i="12"/>
  <c r="M207" i="12" s="1"/>
  <c r="M206" i="12" s="1"/>
  <c r="I207" i="12"/>
  <c r="I206" i="12" s="1"/>
  <c r="K207" i="12"/>
  <c r="O207" i="12"/>
  <c r="O206" i="12" s="1"/>
  <c r="Q207" i="12"/>
  <c r="V207" i="12"/>
  <c r="G209" i="12"/>
  <c r="M209" i="12" s="1"/>
  <c r="I209" i="12"/>
  <c r="K209" i="12"/>
  <c r="K206" i="12" s="1"/>
  <c r="O209" i="12"/>
  <c r="Q209" i="12"/>
  <c r="V209" i="12"/>
  <c r="G213" i="12"/>
  <c r="I213" i="12"/>
  <c r="K213" i="12"/>
  <c r="G214" i="12"/>
  <c r="I214" i="12"/>
  <c r="K214" i="12"/>
  <c r="M214" i="12"/>
  <c r="M213" i="12" s="1"/>
  <c r="O214" i="12"/>
  <c r="O213" i="12" s="1"/>
  <c r="Q214" i="12"/>
  <c r="V214" i="12"/>
  <c r="G216" i="12"/>
  <c r="I216" i="12"/>
  <c r="K216" i="12"/>
  <c r="M216" i="12"/>
  <c r="O216" i="12"/>
  <c r="Q216" i="12"/>
  <c r="Q213" i="12" s="1"/>
  <c r="V216" i="12"/>
  <c r="G218" i="12"/>
  <c r="I218" i="12"/>
  <c r="K218" i="12"/>
  <c r="M218" i="12"/>
  <c r="O218" i="12"/>
  <c r="Q218" i="12"/>
  <c r="V218" i="12"/>
  <c r="V213" i="12" s="1"/>
  <c r="O219" i="12"/>
  <c r="Q219" i="12"/>
  <c r="V219" i="12"/>
  <c r="G220" i="12"/>
  <c r="G219" i="12" s="1"/>
  <c r="I220" i="12"/>
  <c r="I219" i="12" s="1"/>
  <c r="K220" i="12"/>
  <c r="O220" i="12"/>
  <c r="Q220" i="12"/>
  <c r="V220" i="12"/>
  <c r="G221" i="12"/>
  <c r="M221" i="12" s="1"/>
  <c r="I221" i="12"/>
  <c r="K221" i="12"/>
  <c r="K219" i="12" s="1"/>
  <c r="O221" i="12"/>
  <c r="Q221" i="12"/>
  <c r="V221" i="12"/>
  <c r="G223" i="12"/>
  <c r="M223" i="12" s="1"/>
  <c r="I223" i="12"/>
  <c r="K223" i="12"/>
  <c r="O223" i="12"/>
  <c r="Q223" i="12"/>
  <c r="V223" i="12"/>
  <c r="G224" i="12"/>
  <c r="I224" i="12"/>
  <c r="K224" i="12"/>
  <c r="V224" i="12"/>
  <c r="G225" i="12"/>
  <c r="I225" i="12"/>
  <c r="K225" i="12"/>
  <c r="M225" i="12"/>
  <c r="M224" i="12" s="1"/>
  <c r="O225" i="12"/>
  <c r="O224" i="12" s="1"/>
  <c r="Q225" i="12"/>
  <c r="Q224" i="12" s="1"/>
  <c r="V225" i="12"/>
  <c r="G226" i="12"/>
  <c r="K226" i="12"/>
  <c r="M226" i="12"/>
  <c r="O226" i="12"/>
  <c r="G227" i="12"/>
  <c r="I227" i="12"/>
  <c r="I226" i="12" s="1"/>
  <c r="K227" i="12"/>
  <c r="M227" i="12"/>
  <c r="O227" i="12"/>
  <c r="Q227" i="12"/>
  <c r="Q226" i="12" s="1"/>
  <c r="V227" i="12"/>
  <c r="V226" i="12" s="1"/>
  <c r="AE229" i="12"/>
  <c r="I20" i="1"/>
  <c r="I19" i="1"/>
  <c r="I18" i="1"/>
  <c r="I17" i="1"/>
  <c r="F45" i="1"/>
  <c r="G23" i="1" s="1"/>
  <c r="G45" i="1"/>
  <c r="G25" i="1" s="1"/>
  <c r="H45" i="1"/>
  <c r="I45" i="1"/>
  <c r="J44" i="1" s="1"/>
  <c r="I44" i="1"/>
  <c r="I43" i="1"/>
  <c r="I42" i="1"/>
  <c r="I41" i="1"/>
  <c r="I39" i="1"/>
  <c r="J28" i="1"/>
  <c r="J26" i="1"/>
  <c r="G38" i="1"/>
  <c r="F38" i="1"/>
  <c r="J23" i="1"/>
  <c r="J24" i="1"/>
  <c r="J25" i="1"/>
  <c r="J27" i="1"/>
  <c r="E24" i="1"/>
  <c r="G24" i="1"/>
  <c r="E26" i="1"/>
  <c r="G26" i="1"/>
  <c r="I84" i="1" l="1"/>
  <c r="J69" i="1" s="1"/>
  <c r="A27" i="1"/>
  <c r="J39" i="1"/>
  <c r="J45" i="1" s="1"/>
  <c r="J42" i="1"/>
  <c r="J41" i="1"/>
  <c r="M33" i="13"/>
  <c r="M251" i="13"/>
  <c r="M288" i="13"/>
  <c r="M266" i="13"/>
  <c r="M48" i="13"/>
  <c r="M8" i="13"/>
  <c r="G33" i="13"/>
  <c r="M208" i="13"/>
  <c r="M207" i="13" s="1"/>
  <c r="M130" i="13"/>
  <c r="M129" i="13" s="1"/>
  <c r="M276" i="13"/>
  <c r="M270" i="13" s="1"/>
  <c r="M264" i="13"/>
  <c r="M263" i="13" s="1"/>
  <c r="M253" i="13"/>
  <c r="M62" i="13"/>
  <c r="M61" i="13" s="1"/>
  <c r="M29" i="13"/>
  <c r="M28" i="13" s="1"/>
  <c r="M189" i="12"/>
  <c r="M28" i="12"/>
  <c r="M107" i="12"/>
  <c r="M8" i="12"/>
  <c r="M69" i="12"/>
  <c r="M55" i="12"/>
  <c r="G206" i="12"/>
  <c r="G163" i="12"/>
  <c r="G126" i="12"/>
  <c r="G107" i="12"/>
  <c r="G8" i="12"/>
  <c r="M174" i="12"/>
  <c r="M173" i="12" s="1"/>
  <c r="M220" i="12"/>
  <c r="M219" i="12" s="1"/>
  <c r="M192" i="12"/>
  <c r="M140" i="12"/>
  <c r="M139" i="12" s="1"/>
  <c r="AF229" i="12"/>
  <c r="I21" i="1"/>
  <c r="J43" i="1"/>
  <c r="J59" i="1" l="1"/>
  <c r="J61" i="1"/>
  <c r="J74" i="1"/>
  <c r="J70" i="1"/>
  <c r="J58" i="1"/>
  <c r="J64" i="1"/>
  <c r="J79" i="1"/>
  <c r="J71" i="1"/>
  <c r="J76" i="1"/>
  <c r="J80" i="1"/>
  <c r="J82" i="1"/>
  <c r="J81" i="1"/>
  <c r="J78" i="1"/>
  <c r="J67" i="1"/>
  <c r="J65" i="1"/>
  <c r="J63" i="1"/>
  <c r="J68" i="1"/>
  <c r="J77" i="1"/>
  <c r="J60" i="1"/>
  <c r="J66" i="1"/>
  <c r="J75" i="1"/>
  <c r="J62" i="1"/>
  <c r="J72" i="1"/>
  <c r="J83" i="1"/>
  <c r="J57" i="1"/>
  <c r="J73" i="1"/>
  <c r="A28" i="1"/>
  <c r="G28" i="1"/>
  <c r="G27" i="1" s="1"/>
  <c r="G29" i="1" s="1"/>
  <c r="J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LandSpace projekty</author>
  </authors>
  <commentList>
    <comment ref="S6" authorId="0" shapeId="0" xr:uid="{D2364158-1752-4400-9C62-DD3CFF70EB7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C62ACDC-8FF0-4169-AF58-9F1DE79FBCF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LandSpace projekty</author>
  </authors>
  <commentList>
    <comment ref="S6" authorId="0" shapeId="0" xr:uid="{9977FD70-B9EE-46BD-A7AE-7D56B0D0378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6A70AF9-A0F6-4B4F-B624-C18B9D0CF96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<sst xmlns="http://schemas.openxmlformats.org/spreadsheetml/2006/main" count="2855" uniqueCount="777">
  <si>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</si>
  <si>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</si>
  <si>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</si>
  <si>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</si>
  <si>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</si>
  <si>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</si>
  <si>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</si>
  <si>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</si>
  <si>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</si>
  <si>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</si>
  <si>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</si>
  <si>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</si>
  <si>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</si>
  <si>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</si>
  <si>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</si>
  <si>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</si>
  <si>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</si>
  <si>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</si>
  <si>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</si>
  <si>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</si>
  <si>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</si>
  <si>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</si>
  <si>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</si>
  <si>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</si>
  <si>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</si>
  <si>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</si>
  <si>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</si>
  <si>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</si>
  <si>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</si>
  <si>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</si>
  <si>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</si>
  <si>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</si>
  <si>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</si>
  <si>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</si>
  <si>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</si>
  <si>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</si>
  <si>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</si>
  <si>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</si>
  <si>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</si>
  <si>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</si>
  <si>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</si>
  <si>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</si>
  <si>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</si>
  <si>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271</t>
  </si>
  <si>
    <t>ZŠ Vančurova - Rekonstrukce ZTI - pavilon A6</t>
  </si>
  <si>
    <t>Stavba</t>
  </si>
  <si>
    <t>Stavební objekt</t>
  </si>
  <si>
    <t>D11</t>
  </si>
  <si>
    <t>Architektonicko stavební řešení</t>
  </si>
  <si>
    <t>A.00</t>
  </si>
  <si>
    <t>Soupis prací a dodávek</t>
  </si>
  <si>
    <t>D14</t>
  </si>
  <si>
    <t>ZTI, VZT, ELEKTRO</t>
  </si>
  <si>
    <t>Celkem za stavbu</t>
  </si>
  <si>
    <t>CZK</t>
  </si>
  <si>
    <t>#POPS</t>
  </si>
  <si>
    <t>Popis stavby: 271 - ZŠ Vančurova - Rekonstrukce ZTI - pavilon A6</t>
  </si>
  <si>
    <t>#POPO</t>
  </si>
  <si>
    <t>Popis objektu: D11 - Architektonicko stavební řešení</t>
  </si>
  <si>
    <t>#POPR</t>
  </si>
  <si>
    <t>Popis rozpočtu: A.00 - Soupis prací a dodávek</t>
  </si>
  <si>
    <t>Popis objektu: D14 - ZTI, VZT, ELEKTRO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</si>
  <si>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</si>
  <si>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</si>
  <si>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</si>
  <si>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</si>
  <si>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</si>
  <si>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</si>
  <si>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</si>
  <si>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</si>
  <si>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6</t>
  </si>
  <si>
    <t>Úpravy povrchu, podlahy</t>
  </si>
  <si>
    <t>61</t>
  </si>
  <si>
    <t>Upravy povrchů vnitřní</t>
  </si>
  <si>
    <t>63</t>
  </si>
  <si>
    <t>Podlahy a podlahové konstrukce</t>
  </si>
  <si>
    <t>64</t>
  </si>
  <si>
    <t>Výplně otvorů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</si>
  <si>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</si>
  <si>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</si>
  <si>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</si>
  <si>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</si>
  <si>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</si>
  <si>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</si>
  <si>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</si>
  <si>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</si>
  <si>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</si>
  <si>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</si>
  <si>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</si>
  <si>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</si>
  <si>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</si>
  <si>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</si>
  <si>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</si>
  <si>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</si>
  <si>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</si>
  <si>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</si>
  <si>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734</t>
  </si>
  <si>
    <t>Armatury</t>
  </si>
  <si>
    <t>735</t>
  </si>
  <si>
    <t>Otopná tělesa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</si>
  <si>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</si>
  <si>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</si>
  <si>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</si>
  <si>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</si>
  <si>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</si>
  <si>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</si>
  <si>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</si>
  <si>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</si>
  <si>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</si>
  <si>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</si>
  <si>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</si>
  <si>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</si>
  <si>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</si>
  <si>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</si>
  <si>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</si>
  <si>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</si>
  <si>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</si>
  <si>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</si>
  <si>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</si>
  <si>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</si>
  <si>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</si>
  <si>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</si>
  <si>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</si>
  <si>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</si>
  <si>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</si>
  <si>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</si>
  <si>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</si>
  <si>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</si>
  <si>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</si>
  <si>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</si>
  <si>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</si>
  <si>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</si>
  <si>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</si>
  <si>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</si>
  <si>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</si>
  <si>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</si>
  <si>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</si>
  <si>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</si>
  <si>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</si>
  <si>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</si>
  <si>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</si>
  <si>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</si>
  <si>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</si>
  <si>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</si>
  <si>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</si>
  <si>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</si>
  <si>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</si>
  <si>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</si>
  <si>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317121101RT2</t>
  </si>
  <si>
    <t>Překlady z prefabrikovaných dílců betonových světlost otvoru do 1050 mm</t>
  </si>
  <si>
    <t>kus</t>
  </si>
  <si>
    <t>801-1</t>
  </si>
  <si>
    <t>RTS 24/ II</t>
  </si>
  <si>
    <t>Práce</t>
  </si>
  <si>
    <t>Běžná</t>
  </si>
  <si>
    <t>POL1_1</t>
  </si>
  <si>
    <t>342011123R00</t>
  </si>
  <si>
    <t>Příčky z desek sádrokartonových jednoduché opláštění bez izolace, konstrukce CW 50 tloušťka příčky 75 mm, desky impregnované, tloušťky 12,5 mm,  , požární odolnost EI 15, Deska sádrokartonová voděodolná; H2; tl = 12,5 mm</t>
  </si>
  <si>
    <t>m2</t>
  </si>
  <si>
    <t>zřízení nosné konstrukce příčky, vložení tepelné izolace tl. do 5 cm, montáž desek, tmelení spár Q2 a úprava rohů. Včetně dodávek materiálu.</t>
  </si>
  <si>
    <t>SPI</t>
  </si>
  <si>
    <t>zřízení nosné konstrukce příčky, vložení tepelné izolace tl. do 5 cm, dodávka a montáž desek, přebroušení a tmelení spár a úprava rohů</t>
  </si>
  <si>
    <t>POP</t>
  </si>
  <si>
    <t>3*(0,8+2,7+4,5+0,9+3,6+2,9+1)+1*(0,8+1,6+1,5)</t>
  </si>
  <si>
    <t>VV</t>
  </si>
  <si>
    <t>342263410R00</t>
  </si>
  <si>
    <t>Úpravy, doplňkové práce a příplatky pro sádrokartonové a sádrovláknité příčky doplňkové práce osazení revizních dvířek plochy do 0,25 m2</t>
  </si>
  <si>
    <t>Včetně vytvoření otvoru a osazení rámu s dvířky a prošroubování.</t>
  </si>
  <si>
    <t>342256253R00</t>
  </si>
  <si>
    <t>Příčky z cihel a tvárnic nepálených příčky z příčkovek pórobetonových tloušťky 100 mm</t>
  </si>
  <si>
    <t>včetně pomocného lešení</t>
  </si>
  <si>
    <t>342256256R00</t>
  </si>
  <si>
    <t>Příčky z cihel a tvárnic nepálených příčky z příčkovek pórobetonových tloušťky 200 mm</t>
  </si>
  <si>
    <t>395367222R00</t>
  </si>
  <si>
    <t>Kotvičky pro přichycení osazené do tmelu D 10 mm</t>
  </si>
  <si>
    <t>stříkaného betonu z betonářské oceli průměru 18 až 25 mm</t>
  </si>
  <si>
    <t>Včetně vyvrtání otvorů, dodání a osazení kotviček a zalití vrtů cementovou maltou nebo tmelem Epoxy.</t>
  </si>
  <si>
    <t>28,4/0,15</t>
  </si>
  <si>
    <t>28349010R</t>
  </si>
  <si>
    <t>Dvířka revizní použití: stavební otvor; funkce: klasické; šířka = 200 mm; výška = 200 mm; materiál: plast; počet křídel: 1</t>
  </si>
  <si>
    <t>SPCM</t>
  </si>
  <si>
    <t>Specifikace</t>
  </si>
  <si>
    <t>POL3_</t>
  </si>
  <si>
    <t>28349014R</t>
  </si>
  <si>
    <t>Dvířka revizní použití: stavební otvor; funkce: klasické; šířka = 300 mm; výška = 300 mm; materiál: plast; počet křídel: 1</t>
  </si>
  <si>
    <t>4/0,15*2</t>
  </si>
  <si>
    <t>411321414R00</t>
  </si>
  <si>
    <t>Beton stropů železový stropů deskových, desek plochých střech, desek balkónových, desek hřibových stropů včetně hlavic hřibových sloupů, železový (bez výztuže) třídy C 25/30</t>
  </si>
  <si>
    <t>m3</t>
  </si>
  <si>
    <t>5,4*0,25</t>
  </si>
  <si>
    <t>411351101R00</t>
  </si>
  <si>
    <t>Bednění stropů deskových, balkonových nebo plošných konzol plné, rovné, popř. s náběhy systémové, včetně podepření, tloušťka stropu 120 mm, zřízení</t>
  </si>
  <si>
    <t>s pomocným lešením</t>
  </si>
  <si>
    <t>bez podpěrné konstrukce, s pomocným lešením</t>
  </si>
  <si>
    <t>5,4+0,6</t>
  </si>
  <si>
    <t>411351102R00</t>
  </si>
  <si>
    <t>Bednění stropů deskových, balkonových nebo plošných konzol plné, rovné, popř. s náběhy  , odstranění</t>
  </si>
  <si>
    <t>411361921RT2</t>
  </si>
  <si>
    <t>Výztuž stropů ze svařovaných sítí průměr drátu 5 mm, velikost oka 100 / 100 mm</t>
  </si>
  <si>
    <t>t</t>
  </si>
  <si>
    <t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podhledů. Včetně distančních prvků.</t>
  </si>
  <si>
    <t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podhledů,</t>
  </si>
  <si>
    <t>5,4*0,004</t>
  </si>
  <si>
    <t>411388531R00</t>
  </si>
  <si>
    <t>Zabetonování otvorů do 1 m2 ve stropech železobetonových, tvárnicových a prefabrikátových</t>
  </si>
  <si>
    <t>801-4</t>
  </si>
  <si>
    <t>včetně bednění, odbednění a výztuže (s dodáním hmot), z pomocného pracovního lešení o výšce podlahy do 1900 mm a pro zatížení do 1,5 kPa,</t>
  </si>
  <si>
    <t>0,6*0,25</t>
  </si>
  <si>
    <t>53*0,5*3,14*0,01*0,01/4*7,85</t>
  </si>
  <si>
    <t>602016195R00</t>
  </si>
  <si>
    <t>Omítka stěn z hotových směsí Doplňkové práce pro omítky stěn z hotových směsí  hloubková penetrace stěn silikátová, Hmota nátěrová typ: penetrace</t>
  </si>
  <si>
    <t>po jednotlivých vrstvách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</si>
  <si>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</si>
  <si>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</si>
  <si>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</si>
  <si>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4*2,4*2</t>
  </si>
  <si>
    <t>612421637R00</t>
  </si>
  <si>
    <t>Omítky vnitřní stěn vápenné nebo vápenocementové v podlaží i ve schodišti štukové</t>
  </si>
  <si>
    <t>3*3+2,7*3+3*1+2,7*1</t>
  </si>
  <si>
    <t>(1,02/0,1*1+1,4*0,1*1)*2</t>
  </si>
  <si>
    <t>612421231R00</t>
  </si>
  <si>
    <t>Oprava vnitřních vápenných omítek stěn v množství opravované plochy přes 5 do 10 %,  štukových</t>
  </si>
  <si>
    <t>612451420R00</t>
  </si>
  <si>
    <t>Oprava vnitřních cementových omítek stěn v množství opravované plochy přes 30 do 50 %, hladkých</t>
  </si>
  <si>
    <t>Včetně pomocného pracovního lešení o výšce podlahy do 1900 mm a pro zatížení do 1,5 kPa.</t>
  </si>
  <si>
    <t>612481211R00</t>
  </si>
  <si>
    <t>Vyztužení povrchu vnitřních stěn sklotextilní síťovinou bez dodávky síťoviny a stěrkového tmelu</t>
  </si>
  <si>
    <t>(3*3+2,7*3)*2</t>
  </si>
  <si>
    <t>(1,02/0,1*3+1,4*0,1*3)*2</t>
  </si>
  <si>
    <t>631312141R00</t>
  </si>
  <si>
    <t>Doplnění mazanin betonem prostým rýh v dosavadních mazaninách</t>
  </si>
  <si>
    <t>prostým betonem (s dodáním hmot) bez potěru,</t>
  </si>
  <si>
    <t>8,1*0,1+9,72*0,05</t>
  </si>
  <si>
    <t>631343891R00</t>
  </si>
  <si>
    <t>Mazanina z betonu lehkého hutného konstrukčního speciální úpravy povrchů  pod mazaniny penetračním nátěrem hloubkovým, Hmota nátěrová typ: penetrace</t>
  </si>
  <si>
    <t>82,2+113,6</t>
  </si>
  <si>
    <t>631361921RT2</t>
  </si>
  <si>
    <t>Výztuž mazanin z betonů a z lehkých betonů ze svařovaných sítí průměr drátu 5 mm, velikost oka 100/100 mm</t>
  </si>
  <si>
    <t>včetně distančních prvků</t>
  </si>
  <si>
    <t>8,1*0,004</t>
  </si>
  <si>
    <t>642941211RT3</t>
  </si>
  <si>
    <t>Stavební pouzdra pro posuvné dveře osazené do sádrokartonové příčky, sestavení pouzdra, vložení do stavebního otvoru, vyrovnání do vodorovné a svislé polohy, ukotvení pouzdra k nosné konstrukci příčky pomocí vrutů M 2 x 20, odstranění zaslepení pouzdra tj. víka a polystyrenu z vnitřku pouzdra, upevnění vodícího trnu, vsazení vozíků do kolejnice, upevnění závěsných prvků na vozíky, vsazení brzdy a seřízení dojezdu, připevnění úchytů na horní hranu dveřního křídla, našroubování gumových dorazů na křídlo, zavěšení dveří.  jednostranné  pouzdro 800/1970 mm</t>
  </si>
  <si>
    <t>z pozinkovaného ocelového profilovaného plechu</t>
  </si>
  <si>
    <t>z pozinkovaného ocelového profilovaného plechu Sestavení pouzdra, vložení do stavebního otvoru, vyrovnání do vodorovné a svislé polohy, ukotvení pouzdra k nosné konstrukci příčky pomocí vrutů M 2 x 20, odstranění zaslepení pouzdra tj. víka a polystyrenu z vnitřku pouzdra, upevnění vodícího trnu, vsazení vozíků do kolejnice, upevnění závěsných prvků na vozíky, vsazení brzdy a seřízení dojezdu, připevnění úchytů na horní hranu dveřního křídla, našroubování gumových dorazů na křídlo, zavěšení dveří.</t>
  </si>
  <si>
    <t>642944121RT3</t>
  </si>
  <si>
    <t>Ocelové zárubně osazované dodatečně šířky 700 mm, výšky 1970 mm, hloubky 100 mm, Zárubeň kovová pro zdění; průchozí š. = 700 mm; průchozí v. = 1970 mm; tl. stěny = 100 mm; povrchová úprava: základní nátěr</t>
  </si>
  <si>
    <t>lisované nebo z úhelníků s vybetonováním prahu, z pomocného pracovního lešení o výšce podlahy do 1900 mm a pro zatížení do 1,5 kPa, včetně dodávky zárubně</t>
  </si>
  <si>
    <t>642944121RLS</t>
  </si>
  <si>
    <t>Osazení ocelových zárubní dodatečně do 2,5 m2, včetně dodávky zárubně  80x197x21 cm</t>
  </si>
  <si>
    <t>Vlastní</t>
  </si>
  <si>
    <t>Indiv</t>
  </si>
  <si>
    <t>962032231R00</t>
  </si>
  <si>
    <t>Bourání zdiva nadzákladového z cihel pálených nebo vápenopískových, na maltu vápenou nebo vápenocementovou</t>
  </si>
  <si>
    <t>801-3</t>
  </si>
  <si>
    <t>nebo vybourání otvorů průřezové plochy přes 4 m2 ve zdivu nadzákladovém, včetně pomocného lešení o výšce podlahy do 1900 mm a pro zatížení do 1,5 kPa  (150 kg/m2)</t>
  </si>
  <si>
    <t>zdivo : 1,6*2*3</t>
  </si>
  <si>
    <t>kabinky : 2*0,075*(3,45*4+1,45*10+1,8*2)</t>
  </si>
  <si>
    <t>965042141R00</t>
  </si>
  <si>
    <t>Bourání podkladů pod dlažby nebo litých celistvých dlažeb a mazanin  betonových nebo z litého asfaltu, tloušťky do 100 mm, plochy přes 4 m2</t>
  </si>
  <si>
    <t>965048230R00</t>
  </si>
  <si>
    <t>Bourání podkladů pod dlažby nebo litých celistvých dlažeb a mazanin  Dočištění povrchu po vybourání dlažeb do cementové malty, plochy do 30%</t>
  </si>
  <si>
    <t>965081713R00</t>
  </si>
  <si>
    <t>Bourání podlah z keramických dlaždic, tloušťky do 10 mm, plochy přes 1 m2</t>
  </si>
  <si>
    <t>bez podkladního lože, s jakoukoliv výplní spár</t>
  </si>
  <si>
    <t>18,9*2+20,6*2+1,6*2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</si>
  <si>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</si>
  <si>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</si>
  <si>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</si>
  <si>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10+12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</si>
  <si>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</si>
  <si>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</si>
  <si>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9*0,2*(2+2+0,8)</t>
  </si>
  <si>
    <t>970241100R00</t>
  </si>
  <si>
    <t>Řezání prostého betonu hloubka řezu 100 mm</t>
  </si>
  <si>
    <t>m</t>
  </si>
  <si>
    <t>971033641R00</t>
  </si>
  <si>
    <t>Vybourání otvorů ve zdivu cihelném z jakýchkoliv cihel pálených  na jakoukoliv maltu vápenou nebo vápenocementovou, plochy do 4 m2, tloušťky do 300 mm</t>
  </si>
  <si>
    <t>základovém nebo nadzákladovém,</t>
  </si>
  <si>
    <t>Včetně pomocného lešení o výšce podlahy do 1900 mm a pro zatížení do 1,5 kPa  (150 kg/m2).</t>
  </si>
  <si>
    <t>2*(1,35*2+1,32+0,9+1,2+1,5)</t>
  </si>
  <si>
    <t>972054341R00</t>
  </si>
  <si>
    <t>Vybourání otvorů ve stropech nebo klenbách železobetonových plochy do 0,25 m2, tloušťky do 150 mm</t>
  </si>
  <si>
    <t>bez odstranění podlahy a násypu,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</si>
  <si>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</si>
  <si>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</si>
  <si>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</si>
  <si>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2*37,3</t>
  </si>
  <si>
    <t>999281105R00</t>
  </si>
  <si>
    <t xml:space="preserve">Přesun hmot pro opravy a údržbu objektů pro opravy a údržbu dosavadních objektů včetně vnějších plášťů  výšky do 6 m,  </t>
  </si>
  <si>
    <t>Přesun hmot</t>
  </si>
  <si>
    <t>POL7_1</t>
  </si>
  <si>
    <t>oborů 801, 803, 811 a 812</t>
  </si>
  <si>
    <t>999281196R00</t>
  </si>
  <si>
    <t>Přesun hmot pro opravy a údržbu objektů pro opravy a údržbu dosavadních objektů včetně vnějších plášťů  příplatek za zvětšený přesun přes vymezenou největší dopravní vzdálenost  do 5000 m</t>
  </si>
  <si>
    <t>711111001RZ2</t>
  </si>
  <si>
    <t>Provedení izolace proti zemní vlhkosti natěradly za studena na ploše vodorovné nátěrem penetračním, 1 x nátěr, včetně dodávky penetračního laku ALP-M</t>
  </si>
  <si>
    <t>800-711</t>
  </si>
  <si>
    <t>POL1_7</t>
  </si>
  <si>
    <t>Penetrace pod pásy z modifikovaného asfaltu.</t>
  </si>
  <si>
    <t>711141559RY5</t>
  </si>
  <si>
    <t>Provedení izolace proti zemní vlhkosti pásy přitavením vodorovná, 2 vrstvy, s dodávkou izolačního pásu se skleněnou, polyesterovou nebo hliníkovou vložkou, horní pás s minerálním posypem</t>
  </si>
  <si>
    <t>Provedení očištění povrchu a natavení dvou vrstev asfaltového těžkého pásu a modifikovaného asfaltového pásu včetně dodávky materiálů.</t>
  </si>
  <si>
    <t>8,1*1,2</t>
  </si>
  <si>
    <t>711140102R00</t>
  </si>
  <si>
    <t>Odstranění izolace proti vodě - pásy přitavením vodorovné, 2 vrstvy</t>
  </si>
  <si>
    <t>998711101R00</t>
  </si>
  <si>
    <t>Přesun hmot pro izolace proti vodě svisle do 6 m</t>
  </si>
  <si>
    <t>POL7_7</t>
  </si>
  <si>
    <t>50 m vodorovně měřeno od těžiště půdorysné plochy skládky do těžiště půdorysné plochy objektu</t>
  </si>
  <si>
    <t>998711194R00</t>
  </si>
  <si>
    <t>Přesun hmot pro izolace proti vodě příplatek k ceně za zvětšený přesun přes vymezenou největší dopravní vzdálenost  do 1000 m</t>
  </si>
  <si>
    <t>998711199R00</t>
  </si>
  <si>
    <t>Přesun hmot pro izolace proti vodě příplatek k ceně za zvětšený přesun přes vymezenou největší dopravní vzdálenost  za každých dalších i započatých 1000 m přes 1000 m</t>
  </si>
  <si>
    <t>766661112R00</t>
  </si>
  <si>
    <t>Montáž dveřních křídel kompletizovaných otevíravých ,  , do ocelové nebo fošnové zárubně, jednokřídlových, šířky do 800 mm</t>
  </si>
  <si>
    <t>800-766</t>
  </si>
  <si>
    <t>766666112R00</t>
  </si>
  <si>
    <t xml:space="preserve">Montáž dveřních křídel kompletizovaných posuvných,  , do předem osazeného stavebního pouzdra, jednokřídlových,  </t>
  </si>
  <si>
    <t>Bez osazení madla a zámku.</t>
  </si>
  <si>
    <t>766670021R00</t>
  </si>
  <si>
    <t xml:space="preserve">Doplňky ke dveřním křídlům - montáž </t>
  </si>
  <si>
    <t>762145103LS1</t>
  </si>
  <si>
    <t>Montáž záchodových kabin 1,25x0,9, nerezová konstrukce, včetně dodávky materiálu</t>
  </si>
  <si>
    <t xml:space="preserve">ks    </t>
  </si>
  <si>
    <t>762145103LS2</t>
  </si>
  <si>
    <t>Montáž pisoárové stěny 0,8x0,4, nerezová konstrukce, včetně dodávky materiálu</t>
  </si>
  <si>
    <t>762145103LS3</t>
  </si>
  <si>
    <t>Montáž umyvadlové skříně, nerezová konstrukce, včetně dodávky materiálu</t>
  </si>
  <si>
    <t>54914591R</t>
  </si>
  <si>
    <t>kování stavební - prvek: kliky se štíty pro klíč; provedení Cr; pro dveře</t>
  </si>
  <si>
    <t>766670011R00</t>
  </si>
  <si>
    <t>Montáž obložkové nebo rámové zárubně a dveřního křídla jednokřídlového</t>
  </si>
  <si>
    <t>611601203R</t>
  </si>
  <si>
    <t>Dveře dřevěné jednostranně otevíravé; šířka = 800 mm; výška = 1 970 mm; počet křídel: 1; povrchová úprava: CPL; struktura povrchu: oboustranně hladká; míra zasklení: plné křídlo</t>
  </si>
  <si>
    <t>kalvados, merano, titan</t>
  </si>
  <si>
    <t>998766101R00</t>
  </si>
  <si>
    <t>Přesun hmot pro konstrukce truhlářské v objektech výšky do 6 m</t>
  </si>
  <si>
    <t>50 m vodorovně</t>
  </si>
  <si>
    <t>998766194R00</t>
  </si>
  <si>
    <t>Přesun hmot pro konstrukce truhlářské příplatek k ceně za zvětšený přesun přes vymezenou největší dopravní vzdálenost  do 1000 m</t>
  </si>
  <si>
    <t>998766199R00</t>
  </si>
  <si>
    <t>Přesun hmot pro konstrukce truhlářské příplatek k ceně za zvětšený přesun přes vymezenou největší dopravní vzdálenost  za každých dalších i započatých 1000 m přes 1000 m</t>
  </si>
  <si>
    <t>767584641R00</t>
  </si>
  <si>
    <t>Montáž podhledů lamelových a kazetových Montáž podhledů z desek sádrokartonových, dřevovláknitých apod. montáž roštu</t>
  </si>
  <si>
    <t>800-767</t>
  </si>
  <si>
    <t>63*0,2+2,9*2+1,7*2</t>
  </si>
  <si>
    <t>767584642R00</t>
  </si>
  <si>
    <t>Montáž podhledů lamelových a kazetových Montáž podhledů z desek sádrokartonových, dřevovláknitých apod. montáž desek</t>
  </si>
  <si>
    <t>767581801R00</t>
  </si>
  <si>
    <t>Demontáž podhledů kazet</t>
  </si>
  <si>
    <t>31,5*2</t>
  </si>
  <si>
    <t>963016211R00</t>
  </si>
  <si>
    <t>Demontáž sádrokartonových a sádrovláknitých podhledů z kazet 600 x 600 mm bez minerální izolace, na kovovém roštu, tl. 12,5 mm</t>
  </si>
  <si>
    <t>(113,6-63)*1,1</t>
  </si>
  <si>
    <t>998767101R00</t>
  </si>
  <si>
    <t>Přesun hmot pro kovové stavební doplňk. konstrukce v objektech výšky do 6 m</t>
  </si>
  <si>
    <t>998767194R00</t>
  </si>
  <si>
    <t>Přesun hmot pro kovové stavební doplňk. konstrukce příplatek k ceně za zvětšený přesun přes vymezenou největší dopravní vzdálenost  do 1000 m</t>
  </si>
  <si>
    <t>998767199R00</t>
  </si>
  <si>
    <t>Přesun hmot pro kovové stavební doplňk. konstrukce příplatek k ceně za zvětšený přesun přes vymezenou největší dopravní vzdálenost  za každých dalších i započatých 1000 m přes 1000 m</t>
  </si>
  <si>
    <t>771101115R00</t>
  </si>
  <si>
    <t>Příprava podkladu před kladením dlažeb vyrovnání podkladů samonivelační hmotou tl. do 10 mm</t>
  </si>
  <si>
    <t>800-771</t>
  </si>
  <si>
    <t>771212113R00</t>
  </si>
  <si>
    <t>Kladení dlažby keramické do tmele velikosti do 400 x 400 m</t>
  </si>
  <si>
    <t>do tmele, rovnoběžně se stěnou, bez skládání složitých vzorů a tvarů.</t>
  </si>
  <si>
    <t>7,7+10,3+10,8+12,6+12,8+6,4+9,1+8,5+14+14,6+6,8</t>
  </si>
  <si>
    <t>585817201R</t>
  </si>
  <si>
    <t>vyrovnávací stěrka cementová; pro podlahy; samonivelační; pro interiér; pevnost v tlaku 25,0 MPa; tl. vrstvy 2,0 až 30,0 mm</t>
  </si>
  <si>
    <t>kg</t>
  </si>
  <si>
    <t>1,7*10*82,2</t>
  </si>
  <si>
    <t>597642031R</t>
  </si>
  <si>
    <t>Dlažba keramická bez glazury (UGL); tl. = 9,0 mm; a = 298 mm; b = 298 mm; nasákavost = 0,5 %; protiskluznost: R10; povrch: hladký, matný, protiskluzová úprava; barva: černá</t>
  </si>
  <si>
    <t>113,6*1,2</t>
  </si>
  <si>
    <t>998771101R00</t>
  </si>
  <si>
    <t>Přesun hmot pro podlahy z dlaždic v objektech výšky do 6 m</t>
  </si>
  <si>
    <t>998771194R00</t>
  </si>
  <si>
    <t>Přesun hmot pro podlahy z dlaždic příplatek k ceně za zvětšený přesun přes vymezenou největší dopravní vzdálenost  do 1000 m</t>
  </si>
  <si>
    <t>998771199R00</t>
  </si>
  <si>
    <t>Přesun hmot pro podlahy z dlaždic příplatek k ceně za zvětšený přesun přes vymezenou největší dopravní vzdálenost  za každých dalších i započatých 1000 m přes 1000 m</t>
  </si>
  <si>
    <t>781101210R00</t>
  </si>
  <si>
    <t>Příprava podkladu pod obklady penetrace podkladu pod obklady</t>
  </si>
  <si>
    <t>včetně dodávky materiálu.</t>
  </si>
  <si>
    <t>781475116R00</t>
  </si>
  <si>
    <t>Montáž obkladů vnitřních z dlaždic keramických kladených do tmele 300 x 300 mm,  , kladených do flexibilního tmele</t>
  </si>
  <si>
    <t>2,2*(1,1+1,2+13,7+14,2+8,1+8,7+12,2+12,4+9,9+10,4+7,3)</t>
  </si>
  <si>
    <t>781497131R00</t>
  </si>
  <si>
    <t xml:space="preserve">Lišty k obkladům profil ukončovací nerez odolná proti oděru, uložení do tmele, výška profilu 8 mm,  </t>
  </si>
  <si>
    <t>99,2+3*2,2</t>
  </si>
  <si>
    <t>63465126LS</t>
  </si>
  <si>
    <t>Zrcadlo lepené čiré tl. 5 mm</t>
  </si>
  <si>
    <t>POL3_0</t>
  </si>
  <si>
    <t>2*1,5*1+2*1,6*1</t>
  </si>
  <si>
    <t>24696900.AR</t>
  </si>
  <si>
    <t>Hmota nátěrová epoxidová (EP); typ: penetrace, impregnace; funkce: adhezní můstek</t>
  </si>
  <si>
    <t>, asfalt, omítka; pro interiér</t>
  </si>
  <si>
    <t>0,15*218,24</t>
  </si>
  <si>
    <t>597623141R</t>
  </si>
  <si>
    <t>Dlažba keramická s glazurou (GL); tl. = 7,0 mm; a = 298 mm; b = 298 mm; nasákavost = 3,0 %; povrch: hladký, matný; barva: bílá</t>
  </si>
  <si>
    <t>218,24*1,2</t>
  </si>
  <si>
    <t>998781101R00</t>
  </si>
  <si>
    <t>Přesun hmot pro obklady keramické v objektech výšky do 6 m</t>
  </si>
  <si>
    <t>998781194R00</t>
  </si>
  <si>
    <t>Přesun hmot pro obklady keramické příplatek k ceně za zvětšený přesun přes vymezenou největší dopravní vzdálenost  do 1000 m</t>
  </si>
  <si>
    <t>998781199R00</t>
  </si>
  <si>
    <t>Přesun hmot pro obklady keramické příplatek k ceně za zvětšený přesun přes vymezenou největší dopravní vzdálenost  za každých dalších i započatých 1000 m přes 1000 m</t>
  </si>
  <si>
    <t>783103821R00</t>
  </si>
  <si>
    <t>Odstranění starých nátěrů z ocelových konstrukcí konstrukcí lehkých "C" nebo velmi lehkých "CC", opálením nebo oklepáním</t>
  </si>
  <si>
    <t>800-783</t>
  </si>
  <si>
    <t>0,2*(2+2+0,8)</t>
  </si>
  <si>
    <t>783125230R00</t>
  </si>
  <si>
    <t>Nátěry ocelových konstrukcí syntetické C+CC ocelové konstrukce lehké + velmi lehké, jednonásobné + 2x email, Hmota nátěrová alkydová (AK); typ: email; funkce: dekorační; barva: světle šedá; lesk: lesklý (G1)</t>
  </si>
  <si>
    <t>na vzduchu schnoucí</t>
  </si>
  <si>
    <t>5*0,21*(2+2+0,8)+6*0,11*(2+2+0,8)</t>
  </si>
  <si>
    <t>784402801R00</t>
  </si>
  <si>
    <t>Odstranění maleb oškrabáním, v místnostech do 3,8 m</t>
  </si>
  <si>
    <t>800-784</t>
  </si>
  <si>
    <t>1*37,3+2*9,5</t>
  </si>
  <si>
    <t>784191101R00</t>
  </si>
  <si>
    <t>Příprava povrchu Penetrace (napouštění) podkladu disperzní, jednonásobná</t>
  </si>
  <si>
    <t>1*(1,1+1,2+13,7+14,2+8,1+8,7+12,2+12,4+9,9+10,4+7,3)+3*(13,5+13,2)-19,2</t>
  </si>
  <si>
    <t>784195412R00</t>
  </si>
  <si>
    <t>Malby z malířských směsí otěruvzdorných,  , bělost 92 %, dvojnásobné, Hmota nátěrová typ: malířská; funkce: dekorační; barva: bílá</t>
  </si>
  <si>
    <t>979011111R00</t>
  </si>
  <si>
    <t>Svislá doprava suti a vybouraných hmot za prvé podlaží nad nebo pod základním podlažím</t>
  </si>
  <si>
    <t>Přesun suti</t>
  </si>
  <si>
    <t>POL8_9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</si>
  <si>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</si>
  <si>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</si>
  <si>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</si>
  <si>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</si>
  <si>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</si>
  <si>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902      R00</t>
  </si>
  <si>
    <t>Hzs-průzk.práce na památkách</t>
  </si>
  <si>
    <t>h</t>
  </si>
  <si>
    <t>Prav.M</t>
  </si>
  <si>
    <t>HZS</t>
  </si>
  <si>
    <t>POL10_</t>
  </si>
  <si>
    <t>979999999R00</t>
  </si>
  <si>
    <t>Poplatek za recyklaci, suti s 10 % příměsi dřeva, plastu apod.,  , skupina 17 01 07 z Katalogu odpadů</t>
  </si>
  <si>
    <t>POL8_</t>
  </si>
  <si>
    <t>SUM</t>
  </si>
  <si>
    <t>END</t>
  </si>
  <si>
    <t>139601102R00</t>
  </si>
  <si>
    <t>Ruční výkop jam, rýh a šachet v hornině 3</t>
  </si>
  <si>
    <t>800-1</t>
  </si>
  <si>
    <t>s přehozením na vzdálenost do 5 m nebo s naložením na ruční dopravní prostředek</t>
  </si>
  <si>
    <t>14,3*0,4*0,4</t>
  </si>
  <si>
    <t>162201201R00</t>
  </si>
  <si>
    <t>Vodorovné přemístění výkopku nošením z horniny 1 až 4, nošením, na vzdálenost do 10 m</t>
  </si>
  <si>
    <t>bez naložení, avšak s vyprázdněním nádoby na hromadu nebo do dopravního prostředku,</t>
  </si>
  <si>
    <t>162201209R00</t>
  </si>
  <si>
    <t>Vodorovné přemístění výkopku nošením příplatek za každých dalších 10 m  z horniny 1 až 4, nošením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</si>
  <si>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</si>
  <si>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</si>
  <si>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</si>
  <si>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>14,3*0,4*0,3</t>
  </si>
  <si>
    <t>346244361RT2</t>
  </si>
  <si>
    <t>Zazdívka rýh, potrubí, nik (výklenků) nebo kapes tloušťka 65 mm, Prvek zdicí pálený funkce: cihla plná; dl = 290 mm; š = 140 mm; v = 65 mm; fb = 20,0 N/mm2</t>
  </si>
  <si>
    <t>z jakéhokoliv druhu pálených cihel, s pomocným lešením výšky do 1,9 m a pro zatížení do 1,5 kPa.</t>
  </si>
  <si>
    <t>0,5*4+0,1*(27+8)</t>
  </si>
  <si>
    <t>451573111R00</t>
  </si>
  <si>
    <t>Lože pod potrubí, stoky a drobné objekty z písku a štěrkopísku  do 65 mm</t>
  </si>
  <si>
    <t>827-1</t>
  </si>
  <si>
    <t>v otevřeném výkopu,</t>
  </si>
  <si>
    <t>14,3*0,1*0,4</t>
  </si>
  <si>
    <t>970031018R00</t>
  </si>
  <si>
    <t>Jádrové vrtání, kruhové prostupy v cihelném zdivu jádrové vrtání, d 14-18 mm</t>
  </si>
  <si>
    <t>970051060R00</t>
  </si>
  <si>
    <t>Jádrové vrtání, kruhové prostupy v železobetonu jádrové vrtání , do D 60 mm</t>
  </si>
  <si>
    <t>3*0,25</t>
  </si>
  <si>
    <t>970051160R00</t>
  </si>
  <si>
    <t>Jádrové vrtání, kruhové prostupy v železobetonu jádrové vrtání , do D 160 mm</t>
  </si>
  <si>
    <t>6*0,25</t>
  </si>
  <si>
    <t>971033241R00</t>
  </si>
  <si>
    <t>Vybourání otvorů ve zdivu cihelném z jakýchkoliv cihel pálených  na jakoukoliv maltu vápenou nebo vápenocementovou, plochy do 0,0225 m2, tloušťky do 300 mm</t>
  </si>
  <si>
    <t>974031121R00</t>
  </si>
  <si>
    <t>Vysekání rýh v jakémkoliv zdivu cihelném v ploše  do hloubky 30 mm, šířky do 30 mm</t>
  </si>
  <si>
    <t>4*2+2*2+3+2+5*2</t>
  </si>
  <si>
    <t>974031143R00</t>
  </si>
  <si>
    <t>Vysekání rýh v jakémkoliv zdivu cihelném v ploše  do hloubky 70 mm, šířky do 100 mm</t>
  </si>
  <si>
    <t>3+1+2+1+1</t>
  </si>
  <si>
    <t>713571111R00</t>
  </si>
  <si>
    <t>Požárně ochranná manžeta EI 90, D 50 mm, Manžeta potrubní</t>
  </si>
  <si>
    <t>800-713</t>
  </si>
  <si>
    <t>Montáž manžety ke stěně nebo stropu pomocí rozpěrné hmoždinky se šroubem. Cena obsahuje i dodávku manžety a spojovacích prostředků.</t>
  </si>
  <si>
    <t>713571113R00</t>
  </si>
  <si>
    <t>Požárně ochranná manžeta EI 90, D 75 mm, Manžeta potrubní</t>
  </si>
  <si>
    <t>713571115R00</t>
  </si>
  <si>
    <t>Požárně ochranná manžeta EI 90, D 110 mm, Manžeta potrubní</t>
  </si>
  <si>
    <t>998713101R00</t>
  </si>
  <si>
    <t>Přesun hmot pro izolace tepelné v objektech výšky do 6 m</t>
  </si>
  <si>
    <t>998713194R00</t>
  </si>
  <si>
    <t>Přesun hmot pro izolace tepelné příplatek k ceně za zvětšený přesun přes vymezenou největší dopravní vzdálenost za vzdálenost do 1 km</t>
  </si>
  <si>
    <t>998713199R00</t>
  </si>
  <si>
    <t>Přesun hmot pro izolace tepelné příplatek k ceně za zvětšený přesun přes vymezenou největší dopravní vzdálenost za každých dalších i započatých 1000 m přes 1000 m</t>
  </si>
  <si>
    <t>721110917R00</t>
  </si>
  <si>
    <t>Opravy odpadního potrubí kameninového propojení dosavadního potrubí , DN 150</t>
  </si>
  <si>
    <t>800-721</t>
  </si>
  <si>
    <t>721140802R00</t>
  </si>
  <si>
    <t>Demontáž potrubí z litinových trub do DN 100</t>
  </si>
  <si>
    <t>odpadního nebo dešťového,</t>
  </si>
  <si>
    <t>721170965R00</t>
  </si>
  <si>
    <t>Opravy odpadního potrubí novodurového propojení dosavadního potrubí PVC, D 110 mm</t>
  </si>
  <si>
    <t>Včetně pomocného lešení o výšce podlahy do 1900 mm a pro zatížení do 1,5 kPa.</t>
  </si>
  <si>
    <t>721176101R00</t>
  </si>
  <si>
    <t>Potrubí HT připojovací vnější průměr D 32 mm, tloušťka stěny 1,8 mm, DN 30</t>
  </si>
  <si>
    <t>včetně tvarovek, objímek. Bez zednických výpomocí.</t>
  </si>
  <si>
    <t>Potrubí včetně tvarovek. Bez zednických výpomocí.</t>
  </si>
  <si>
    <t>0,4+0,8+0,6</t>
  </si>
  <si>
    <t>721176102R00</t>
  </si>
  <si>
    <t>Potrubí HT připojovací vnější průměr D 40 mm, tloušťka stěny 1,8 mm, DN 40</t>
  </si>
  <si>
    <t>1,5+0,2</t>
  </si>
  <si>
    <t>721176103R00</t>
  </si>
  <si>
    <t>Potrubí HT připojovací vnější průměr D 50 mm, tloušťka stěny 1,8 mm, DN 50</t>
  </si>
  <si>
    <t>0,9+2,2+1,3+1,5+0,5+1,1+0,6+0,9+0,6+0,8+0,5</t>
  </si>
  <si>
    <t>721176105R00</t>
  </si>
  <si>
    <t>Potrubí HT připojovací vnější průměr D 110 mm, tloušťka stěny 2,7 mm, DN 100</t>
  </si>
  <si>
    <t>0,7+1,6+0,8+1,7+1,7+0,8+0,7+1,6+0,8+1,7+1,7+0,5</t>
  </si>
  <si>
    <t>721176114R00</t>
  </si>
  <si>
    <t>Potrubí HT odpadní svislé vnější průměr D 75 mm, tloušťka stěny 1,9 mm, DN 70</t>
  </si>
  <si>
    <t>Potrubí včetně tvarovek, objímek a vložek pro tlumení hluku. Bez zednických výpomocí.</t>
  </si>
  <si>
    <t>Včetně zřízení a demontáže pomocného lešení.</t>
  </si>
  <si>
    <t>3+3</t>
  </si>
  <si>
    <t>721176115R00</t>
  </si>
  <si>
    <t>Potrubí HT odpadní svislé vnější průměr D 110 mm, tloušťka stěny 2,7 mm, DN 100</t>
  </si>
  <si>
    <t>8*3</t>
  </si>
  <si>
    <t>721176134R00</t>
  </si>
  <si>
    <t>Potrubí svodné (ležaté) zavěšené vnější průměr D 75 mm, tloušťka stěny 1,9 mm, DN 70</t>
  </si>
  <si>
    <t>721176135R00</t>
  </si>
  <si>
    <t>Potrubí svodné (ležaté) zavěšené vnější průměr D 110 mm, tloušťka stěny 2,7 mm, DN 100</t>
  </si>
  <si>
    <t>1,8+1,2+3*5+4</t>
  </si>
  <si>
    <t>721176222R00</t>
  </si>
  <si>
    <t>Potrubí KG svodné (ležaté) v zemi vnější průměr D 110 mm, tloušťka stěny 3,2 mm, DN 100</t>
  </si>
  <si>
    <t>7,7+0,7+2,8+3,1</t>
  </si>
  <si>
    <t>721152218R00</t>
  </si>
  <si>
    <t>Čistící kus pro potrubí PE odpadní svislé vnější průměr D 110 mm, DN 100</t>
  </si>
  <si>
    <t>včetně tvarovek. Bez zednických výpomocí.</t>
  </si>
  <si>
    <t>721154237R00</t>
  </si>
  <si>
    <t>Kus čistící oválné víko, potrubí ležaté vnější průměr D 160 mm, DN 150</t>
  </si>
  <si>
    <t>721194104R00</t>
  </si>
  <si>
    <t>Zřízení přípojek na potrubí D 40 mm, materiál ve specifikaci</t>
  </si>
  <si>
    <t>vyvedení a upevnění odpadních výpustek,</t>
  </si>
  <si>
    <t>721194105R00</t>
  </si>
  <si>
    <t>Zřízení přípojek na potrubí D 50 mm, materiál ve specifikaci</t>
  </si>
  <si>
    <t>721194109R00</t>
  </si>
  <si>
    <t>Zřízení přípojek na potrubí D 110  mm, materiál ve specifikaci</t>
  </si>
  <si>
    <t>721290111R00</t>
  </si>
  <si>
    <t>Zkouška těsnosti kanalizace v objektech vodou, DN 125</t>
  </si>
  <si>
    <t>721290123R00</t>
  </si>
  <si>
    <t>Zkouška těsnosti kanalizace v objektech kouřem, DN 300</t>
  </si>
  <si>
    <t>1,8+1,7+10,9+14,3+6+24+4+22</t>
  </si>
  <si>
    <t>998721101R00</t>
  </si>
  <si>
    <t>Přesun hmot pro vnitřní kanalizaci v objektech výšky do 6 m</t>
  </si>
  <si>
    <t>50 m vodorovně, měřeno od těžiště půdorysné plochy skládky do těžiště půdorysné plochy objektu</t>
  </si>
  <si>
    <t>998721194R00</t>
  </si>
  <si>
    <t>Přesun hmot pro vnitřní kanalizaci příplatek k ceně za zvětšený přesun přes vymezenou největší dopravní vzdálenost  do 1000 m</t>
  </si>
  <si>
    <t>998721199R00</t>
  </si>
  <si>
    <t>Přesun hmot pro vnitřní kanalizaci příplatek k ceně za zvětšený přesun přes vymezenou největší dopravní vzdálenost  za každých dalších i započatých 1000 m přes 1000 m</t>
  </si>
  <si>
    <t>722130803R00</t>
  </si>
  <si>
    <t>Demontáž potrubí z ocelových trubek závitových přes DN 40 do DN 50</t>
  </si>
  <si>
    <t>722131931R00</t>
  </si>
  <si>
    <t>Opravy vodovodního potrubí závitového propojení dosavadního potrubí, DN 15</t>
  </si>
  <si>
    <t>722131933R00</t>
  </si>
  <si>
    <t>Opravy vodovodního potrubí závitového propojení dosavadního potrubí, DN 25</t>
  </si>
  <si>
    <t>722131934R00</t>
  </si>
  <si>
    <t>Opravy vodovodního potrubí závitového propojení dosavadního potrubí, DN 32</t>
  </si>
  <si>
    <t>722172411R00</t>
  </si>
  <si>
    <t>Potrubí z plastických hmot polypropylenové potrubí PP-R, D 20 mm, s 2,8 mm, PN 16, polyfúzně svařované, včetně zednických výpomocí, T-kus plastový typ: jednoznačný; materiál: PP-RCT; ds = 20,0 mm; ds3 = 20,0 mm; PN 20; teplota média do 70 °C</t>
  </si>
  <si>
    <t>včetně tvarovek, bez zednických výpomocí</t>
  </si>
  <si>
    <t>Potrubí včetně tvarovek a zednických výpomocí.</t>
  </si>
  <si>
    <t>12,7+52,9</t>
  </si>
  <si>
    <t>722172412R00</t>
  </si>
  <si>
    <t>Potrubí z plastických hmot polypropylenové potrubí PP-R, D 25 mm, s 3,5 mm, PN 16, polyfúzně svařované, včetně zednických výpomocí, T-kus plastový typ: jednoznačný; materiál: PP-RCT; ds = 25,0 mm; ds3 = 25,0 mm; PN 20; teplota média do 70 °C</t>
  </si>
  <si>
    <t>7+10,6</t>
  </si>
  <si>
    <t>722172413R00</t>
  </si>
  <si>
    <t>Potrubí z plastických hmot polypropylenové potrubí PP-R, D 32 mm, s 4,4 mm, PN 16, polyfúzně svařované, včetně zednických výpomocí, T-kus plastový typ: jednoznačný; materiál: PP-RCT; ds = 32,0 mm; ds3 = 32,0 mm; PN 20; teplota média do 70 °C</t>
  </si>
  <si>
    <t>2,8+11</t>
  </si>
  <si>
    <t>722172414R00</t>
  </si>
  <si>
    <t>Potrubí z plastických hmot polypropylenové potrubí PP-R, D 40 mm, s 5,5 mm, PN 16, polyfúzně svařované, včetně zednických výpomocí, Zátka plastová materiál: PP-RCT; ds = 32,0 mm; PN 20; teplota média do 70 °C</t>
  </si>
  <si>
    <t>722181211RT7</t>
  </si>
  <si>
    <t>Izolace vodovodního potrubí návleková z trubic z pěnového polyetylenu, tloušťka stěny 6 mm, d 22 mm</t>
  </si>
  <si>
    <t>V položce je kalkulována dodávka izolační trubice, spon a lepicí pásky.</t>
  </si>
  <si>
    <t>2,7+2,2+2,3+1,5+2,5+1,5</t>
  </si>
  <si>
    <t>722181211RT8</t>
  </si>
  <si>
    <t>Izolace vodovodního potrubí návleková z trubic z pěnového polyetylenu, tloušťka stěny 6 mm, d 25 mm</t>
  </si>
  <si>
    <t>4,3+2,7</t>
  </si>
  <si>
    <t>722181211RU1</t>
  </si>
  <si>
    <t>Izolace vodovodního potrubí návleková z trubic z pěnového polyetylenu, tloušťka stěny 6 mm, d 32 mm</t>
  </si>
  <si>
    <t>722181214RT7</t>
  </si>
  <si>
    <t>Izolace vodovodního potrubí návleková z trubic z pěnového polyetylenu, tloušťka stěny 20 mm, d 22 mm</t>
  </si>
  <si>
    <t>sv : 3,3+3,3</t>
  </si>
  <si>
    <t>cv : 19,4+6,8</t>
  </si>
  <si>
    <t>tv : 2,7+4,3+3,3+2,2+4,3+3,3</t>
  </si>
  <si>
    <t>722181214RT8</t>
  </si>
  <si>
    <t>Izolace vodovodního potrubí návleková z trubic z pěnového polyetylenu, tloušťka stěny 20 mm, d 25 mm</t>
  </si>
  <si>
    <t>sv : 3,3+4,3</t>
  </si>
  <si>
    <t>tv : 3</t>
  </si>
  <si>
    <t>722181214RU1</t>
  </si>
  <si>
    <t>Izolace vodovodního potrubí návleková z trubic z pěnového polyetylenu, tloušťka stěny 20 mm, d 32 mm</t>
  </si>
  <si>
    <t>sv : 1+3</t>
  </si>
  <si>
    <t>tv : 7</t>
  </si>
  <si>
    <t>722181214RV9</t>
  </si>
  <si>
    <t>Izolace vodovodního potrubí návleková z trubic z pěnového polyetylenu, tloušťka stěny 20 mm, d 40 mm</t>
  </si>
  <si>
    <t>7</t>
  </si>
  <si>
    <t>722220111R00</t>
  </si>
  <si>
    <t>Nástěnka nátrubková mosazná pro výtokový ventil, vnitřní závit, DN 15, PN 10, včetně dodávky materiálu</t>
  </si>
  <si>
    <t>Včetněi vyvedení a upevnění výpustek.</t>
  </si>
  <si>
    <t>722220121R00</t>
  </si>
  <si>
    <t>Nástěnka nátrubková mosazná pro baterii, vnitřní závit, DN 15, PN 10, včetně dodávky materiálu</t>
  </si>
  <si>
    <t>pár</t>
  </si>
  <si>
    <t>722224111R00</t>
  </si>
  <si>
    <t>Kohout kulový, vypouštěcí a napouštěcí, vnější závit, mosazný, DN 15, PN 10, včetně dodávky materiálu</t>
  </si>
  <si>
    <t>722235113R00</t>
  </si>
  <si>
    <t>Kohout kulový, mosazný, vnitřní-vnitřní závit, DN 25, PN 25, včetně dodávky materiálu</t>
  </si>
  <si>
    <t>722235114R00</t>
  </si>
  <si>
    <t>Kohout kulový, mosazný, vnitřní-vnitřní závit, DN 32, PN 25, včetně dodávky materiálu</t>
  </si>
  <si>
    <t>722239101R00</t>
  </si>
  <si>
    <t>Montáž armatury závitové se dvěma závity G 1/2"</t>
  </si>
  <si>
    <t>722239103R00</t>
  </si>
  <si>
    <t>Montáž armatury závitové se dvěma závity G 1"</t>
  </si>
  <si>
    <t>722239104R00</t>
  </si>
  <si>
    <t>Montáž armatury závitové se dvěma závity G 5/4"</t>
  </si>
  <si>
    <t>722290226R00</t>
  </si>
  <si>
    <t>Dílčí tlakové zkoušky vodovodního potrubí závitového, do DN 50</t>
  </si>
  <si>
    <t>Včetně dodávky vody, uzavření a zabezpečení konců potrubí.</t>
  </si>
  <si>
    <t>65,6+17,6+13,8+7</t>
  </si>
  <si>
    <t>722290234R00</t>
  </si>
  <si>
    <t>Proplach a dezinfekce vodovodního potrubí do DN 80</t>
  </si>
  <si>
    <t>Včetně dodání desinfekčního prostředku.</t>
  </si>
  <si>
    <t>28654305R</t>
  </si>
  <si>
    <t>Spojka plastová typ: přechodová; materiál: PP-R; ds = 16,0 mm; Rp; 1/2"; PN 20; teplota média do 70 °C</t>
  </si>
  <si>
    <t>28654308R</t>
  </si>
  <si>
    <t>Spojka plastová typ: přechodová; materiál: PP-R; ds = 32,0 mm; Rp; 1"; PN 20; teplota média do 70 °C</t>
  </si>
  <si>
    <t>28654309R</t>
  </si>
  <si>
    <t>Spojka plastová typ: přechodová; materiál: PP-R; ds = 40,0 mm; Rp; 1 1/4"; PN 20; teplota média do 70 °C</t>
  </si>
  <si>
    <t>31945142R</t>
  </si>
  <si>
    <t>vsuvka mosaz; spoj závitový; 1/2" x 1/2"; závit vnější; PN 10; T = 120  °C; použití pro: vodu</t>
  </si>
  <si>
    <t>31945144R</t>
  </si>
  <si>
    <t>vsuvka mosaz; spoj závitový; 1" x 1"; závit vnější; PN 10; T = 120  °C; použití pro: vodu</t>
  </si>
  <si>
    <t>31945145R</t>
  </si>
  <si>
    <t>vsuvka mosaz; spoj závitový; 5/4" x 5/4"; závit vnější; PN 10; T = 120  °C; použití pro: vodu</t>
  </si>
  <si>
    <t>55102022R</t>
  </si>
  <si>
    <t>ventil termostatický pro vodovod; regulační rozsah 35 až 65 °C</t>
  </si>
  <si>
    <t>998722101R00</t>
  </si>
  <si>
    <t>Přesun hmot pro vnitřní vodovod v objektech výšky do 6 m</t>
  </si>
  <si>
    <t>vodorovně do 50 m</t>
  </si>
  <si>
    <t>998722194R00</t>
  </si>
  <si>
    <t>Přesun hmot pro vnitřní vodovod příplatek k ceně za zvětšený přesun přes vymezenou největší dopravní vzdálenost  do 1000 m</t>
  </si>
  <si>
    <t>998722199R00</t>
  </si>
  <si>
    <t>Přesun hmot pro vnitřní vodovod příplatek k ceně za zvětšený přesun přes vymezenou největší dopravní vzdálenost  za každých dalších i započatých 1000 m přes 1000 m</t>
  </si>
  <si>
    <t>551100212RLS</t>
  </si>
  <si>
    <t>Ventil zpětný 1" FF, třída ochrany EA</t>
  </si>
  <si>
    <t>5512111141LS</t>
  </si>
  <si>
    <t>Termostatický ventil závitový 1/2'', pro cirkulaci</t>
  </si>
  <si>
    <t>725110814R00</t>
  </si>
  <si>
    <t>Demontáž klozetů kombinovaných</t>
  </si>
  <si>
    <t>soubor</t>
  </si>
  <si>
    <t>725119402R00</t>
  </si>
  <si>
    <t>Doplňky Montáž doplňků zařízení záchodů předstěnový systém do sádrokartonu</t>
  </si>
  <si>
    <t>16+10</t>
  </si>
  <si>
    <t>725122231R00</t>
  </si>
  <si>
    <t>Pisoár diturvit, bílý, s radarovým splachovačem</t>
  </si>
  <si>
    <t>725130811R00</t>
  </si>
  <si>
    <t>Demontáž pisoárových stání pisoárové nádrže + 1 stání</t>
  </si>
  <si>
    <t>725210821R00</t>
  </si>
  <si>
    <t>Demontáž umyvadel umyvadel bez výtokových armatur</t>
  </si>
  <si>
    <t>725017161R00</t>
  </si>
  <si>
    <t>Umyvadlo na šrouby, bílé, šířka 500 mm, hloubka 410 mm</t>
  </si>
  <si>
    <t>725017172R00</t>
  </si>
  <si>
    <t>Umyvadlo na skříňku, bílé, šířka 550 mm, hloubka 450 mm</t>
  </si>
  <si>
    <t>725017129R00</t>
  </si>
  <si>
    <t>Kryt sifonu keramický bílý</t>
  </si>
  <si>
    <t>POL1_</t>
  </si>
  <si>
    <t>725299101R00</t>
  </si>
  <si>
    <t>Montáž koupelnových doplňků mýdelníků, držáků apod.</t>
  </si>
  <si>
    <t>15+1+9+2+9+4+16+4</t>
  </si>
  <si>
    <t>725019101R00</t>
  </si>
  <si>
    <t>Výlevka diturvitová s plastovou mřížkou, stojící</t>
  </si>
  <si>
    <t>725334301R00</t>
  </si>
  <si>
    <t>Nálevka se sifonem PP DN 32, Nálevka plastová</t>
  </si>
  <si>
    <t>rozměry: 78x55 mm, výška 100 mm</t>
  </si>
  <si>
    <t>725330820R00</t>
  </si>
  <si>
    <t>Demontáž výlevek diturvitových</t>
  </si>
  <si>
    <t>bez výtokových armatur a bez nádrže a splachovacího potrubí,</t>
  </si>
  <si>
    <t>725823111RT2</t>
  </si>
  <si>
    <t>Baterie umyvadlové a dřezové umyvadlová, stojánková, ruční ovládání bez otvírání odpadu, nadstandardní, včetně dodávky materiálu</t>
  </si>
  <si>
    <t>725825114RT1</t>
  </si>
  <si>
    <t>Baterie umyvadlové a dřezové dřezová, nástěnná, ruční ovládání, standardní, včetně dodávky materiálu</t>
  </si>
  <si>
    <t>725820801R00</t>
  </si>
  <si>
    <t>Demontáž baterií nástěnných do G 3/4"</t>
  </si>
  <si>
    <t>725820802R00</t>
  </si>
  <si>
    <t>Demontáž baterií stojánkových do 1otvoru</t>
  </si>
  <si>
    <t>286967581R</t>
  </si>
  <si>
    <t>Systém předstěnový použití: záchodová mísa; pro suchou instalaci; v = 1 120 mm; š = 500 mm; hl = 120 mm; připojení vody: zezadu, shora; R; 1/2"; příslušenství: nádržka 7,5 l</t>
  </si>
  <si>
    <t>,0 cm;</t>
  </si>
  <si>
    <t>286967610R</t>
  </si>
  <si>
    <t>Systém předstěnový</t>
  </si>
  <si>
    <t>55149001R</t>
  </si>
  <si>
    <t>zásobník na toaletní papír; nerez</t>
  </si>
  <si>
    <t>55149002R</t>
  </si>
  <si>
    <t>držák toaletního papíru nerez; se zámkem a klíčem</t>
  </si>
  <si>
    <t>55149011R</t>
  </si>
  <si>
    <t>zásobník na papírové ručníky; nerez</t>
  </si>
  <si>
    <t>55149015LS</t>
  </si>
  <si>
    <t>Automatický osoušeč rukou, nerez</t>
  </si>
  <si>
    <t>55149015R</t>
  </si>
  <si>
    <t>Demontáž baterií zásobník na hygienické sáčky; nerez; montáž na omítku</t>
  </si>
  <si>
    <t>55149020R</t>
  </si>
  <si>
    <t>Demontáž baterií dávkovač tekutého mýdla nerez; dvojdílný; obsah 1,00 l</t>
  </si>
  <si>
    <t>55149031R</t>
  </si>
  <si>
    <t>koš odpadkový nerez; obsah 5,0 l</t>
  </si>
  <si>
    <t>55149050R</t>
  </si>
  <si>
    <t>WC kartáč nerez; držák univerzální</t>
  </si>
  <si>
    <t>998725101R00</t>
  </si>
  <si>
    <t>Přesun hmot pro zařizovací předměty v objektech výšky do 6 m</t>
  </si>
  <si>
    <t>998725194R00</t>
  </si>
  <si>
    <t>Přesun hmot pro zařizovací předměty -  příplatek k ceně za zvětšený přesun přes vymezenou největší dopravní vzdálenost  do 1000 m</t>
  </si>
  <si>
    <t>998725199R00</t>
  </si>
  <si>
    <t>Přesun hmot pro zařizovací předměty -  příplatek k ceně za zvětšený přesun přes vymezenou největší dopravní vzdálenost  za každých dalších i započatých 1000 m přes 1000 m</t>
  </si>
  <si>
    <t>728111115R00</t>
  </si>
  <si>
    <t>Montáž potrubí plechového čtyřhranného do průřezu 0,22 m2</t>
  </si>
  <si>
    <t>800-728</t>
  </si>
  <si>
    <t>2,3+3+2,1+0,5</t>
  </si>
  <si>
    <t>725014173R00</t>
  </si>
  <si>
    <t>Klozetové mísy závěsné, bilé, hluboké splachování bez splachovacího kruhu, zadní, včetně sedátka, šířka 360 mm, hloubka 530 mm, výška 400 mm, Mísa záchodová keramická se samostatným přívodem vody; zabudování: nástěnné; tvar: hranatý; splachování: hluboké; odpad: vodorovný; povrchová úprav...</t>
  </si>
  <si>
    <t>728111113R00</t>
  </si>
  <si>
    <t>Montáž potrubí plechového čtyřhranného do průřezu 0,07 m2</t>
  </si>
  <si>
    <t>728112111R00</t>
  </si>
  <si>
    <t>Montáž potrubí plechového kruhového do průměru d 100 mm</t>
  </si>
  <si>
    <t>728112112R00</t>
  </si>
  <si>
    <t>Montáž potrubí plechového kruhového do průměru d 200 mm</t>
  </si>
  <si>
    <t>42982103R</t>
  </si>
  <si>
    <t>Čtyřhranné plechové potrubí trouba do potrubí 4hranná, rovná; rozměr do obvodu d = 1890 mm; ocelová;, pozinkovaná</t>
  </si>
  <si>
    <t>42982123R</t>
  </si>
  <si>
    <t>Čtyřhranné plechové potrubí tvarovka do potrubí 4hranná; rozměr do obvodu d = 1890 mm; ocelová;, pozinkovaná</t>
  </si>
  <si>
    <t>998728101R00</t>
  </si>
  <si>
    <t>Přesun hmot pro vzduchotechniku v objektech výšky do 6 m</t>
  </si>
  <si>
    <t>998728194R00</t>
  </si>
  <si>
    <t>Přesun hmot pro vzduchotechniku - příplatek k ceně za zvětšený přesun přes vymezenou největší dopravní vzdálenost do 1000 m</t>
  </si>
  <si>
    <t>998728199R00</t>
  </si>
  <si>
    <t>Přesun hmot pro vzduchotechniku - příplatek k ceně za zvětšený přesun přes vymezenou největší dopravní vzdálenost za každých dalších i započatých 1000 m přes 1000 m</t>
  </si>
  <si>
    <t>734200822R00</t>
  </si>
  <si>
    <t>Demontáž závitových armatur se dvěma závity, přes 1/2 do G 1"</t>
  </si>
  <si>
    <t>800-731</t>
  </si>
  <si>
    <t>734233113R00</t>
  </si>
  <si>
    <t>Kohout kulový, mosazný, DN 25, PN 25, vnitřní-vnitřní, včetně dodávky materiálu</t>
  </si>
  <si>
    <t>735119140R00</t>
  </si>
  <si>
    <t>Otopná tělesa litinová článková montáž bez rozlišení, bez dodávky materiálu</t>
  </si>
  <si>
    <t>735111810R00</t>
  </si>
  <si>
    <t>Demontáž radiátorů litinových článkových</t>
  </si>
  <si>
    <t>998735101R00</t>
  </si>
  <si>
    <t>Přesun hmot pro otopná tělesa v objektech výšky do 6 m</t>
  </si>
  <si>
    <t>210810005R00</t>
  </si>
  <si>
    <t>Montáž kabelu CYKY 750 V, 3 x 1,5 mm2, volně uloženého</t>
  </si>
  <si>
    <t>POL1_9</t>
  </si>
  <si>
    <t>světla : 2*10+2*15</t>
  </si>
  <si>
    <t>pisoár : 15+25</t>
  </si>
  <si>
    <t>zásuvky : 30+35</t>
  </si>
  <si>
    <t>vysoušeče : 2*5+2*10</t>
  </si>
  <si>
    <t>210810013R00</t>
  </si>
  <si>
    <t>Montáž kabelu CYKY 750 V, 4 x 10 mm2, volně uloženého</t>
  </si>
  <si>
    <t>210190001R00</t>
  </si>
  <si>
    <t>Montáž oceloplechové rozvodnice, do hmotnosti 20 kg</t>
  </si>
  <si>
    <t>montáž rozvaděčů nn a vn včetně usazení, sestavení dílců, vyvážení, upevnění, zapojení a montáž demontovaných částí a přístrojů,  kontroly a dotažení spojů, opravy nátěrů, avšak bez zapojení, a ukončení kabelů</t>
  </si>
  <si>
    <t>34572172RLS</t>
  </si>
  <si>
    <t>Lišta hranatá LHD 20x20, délka 3m, včetně montáže</t>
  </si>
  <si>
    <t>34109515R</t>
  </si>
  <si>
    <t>kabel CYKYLo; instalační vícežilový; pevné uložení vnitřní; Cu plné holé jádro, tvar jádra RE-kulatý jednodrát; počet žil 3; teplota použití -30 až 70 °C; průřez vodiče 1,5 mm2; odolný proti šíření plamene; barva pláště černý</t>
  </si>
  <si>
    <t>proti šíření plamene</t>
  </si>
  <si>
    <t>50+40</t>
  </si>
  <si>
    <t>34109517R</t>
  </si>
  <si>
    <t>kabel CYKYLo; instalační vícežilový; pevné uložení vnitřní; Cu plné holé jádro, tvar jádra RE-kulatý jednodrát; počet žil 3; teplota použití -30 až 70 °C; průřez vodiče 2,5 mm2; odolný proti šíření plamene; barva pláště černý</t>
  </si>
  <si>
    <t>30+65</t>
  </si>
  <si>
    <t>34111100R</t>
  </si>
  <si>
    <t>kabel CYKY; instalační; pro pevné uložení ve vnitřních a venk.prostorách v zemi, betonu; Cu plné holé jádro, tvar jádra RE-kulatý jednodrát; počet a průřez žil 5x6mm2; počet žil 5; teplota použití -30 až 70 °C; max.provoz.teplota při zkratu 160 °C; min.teplota pokládky -5 °C; průřez vodiče 6,0 mm2; samozhášivý; odolnost vůči UV záření; barva pláště černá</t>
  </si>
  <si>
    <t>teplota použití -30 až 70 °C; max.provoz.teplota při zkratu 160 °C; min.teplota pokládky -5 °C; průřez vodiče 6,0 mm2; samozhášivý; odolnost vůči UV záření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</si>
</sst>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LLaVP4L2dstf73+Kh8jSOYbjiHrUycTDyQSFBZ6rXdOorF8qWxClkRdoILLh/qJiNWduvC74uuwu8HeXW7eH1g==" saltValue="dYAA9FZlhrH1utVuYiuVw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7"/>
  <sheetViews>
    <sheetView showGridLines="0" topLeftCell="B7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7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SUMIF(F57:F83,A16,I57:I83)+SUMIF(F57:F83,"PSU",I57:I83)</f>
        <v>0</v>
      </c>
      <c r="J16" s="85"/>
    </row>
    <row r="17" spans="1:10" ht="23.25" customHeight="1" x14ac:dyDescent="0.2">
      <c r="A17" s="197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SUMIF(F57:F83,A17,I57:I83)</f>
        <v>0</v>
      </c>
      <c r="J17" s="85"/>
    </row>
    <row r="18" spans="1:10" ht="23.25" customHeight="1" x14ac:dyDescent="0.2">
      <c r="A18" s="197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SUMIF(F57:F83,A18,I57:I83)</f>
        <v>0</v>
      </c>
      <c r="J18" s="85"/>
    </row>
    <row r="19" spans="1:10" ht="23.25" customHeight="1" x14ac:dyDescent="0.2">
      <c r="A19" s="197" t="s">
        <v>118</v>
      </c>
      <c r="B19" s="38" t="s">
        <v>27</v>
      </c>
      <c r="C19" s="62"/>
      <c r="D19" s="63"/>
      <c r="E19" s="83"/>
      <c r="F19" s="84"/>
      <c r="G19" s="83"/>
      <c r="H19" s="84"/>
      <c r="I19" s="83">
        <f>SUMIF(F57:F83,A19,I57:I83)</f>
        <v>0</v>
      </c>
      <c r="J19" s="85"/>
    </row>
    <row r="20" spans="1:10" ht="23.25" customHeight="1" x14ac:dyDescent="0.2">
      <c r="A20" s="197" t="s">
        <v>117</v>
      </c>
      <c r="B20" s="38" t="s">
        <v>28</v>
      </c>
      <c r="C20" s="62"/>
      <c r="D20" s="63"/>
      <c r="E20" s="83"/>
      <c r="F20" s="84"/>
      <c r="G20" s="83"/>
      <c r="H20" s="84"/>
      <c r="I20" s="83">
        <f>SUMIF(F57:F83,A20,I57:I83)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6" t="s">
        <v>23</v>
      </c>
      <c r="C28" s="167"/>
      <c r="D28" s="167"/>
      <c r="E28" s="168"/>
      <c r="F28" s="169"/>
      <c r="G28" s="170">
        <f>A27</f>
        <v>0</v>
      </c>
      <c r="H28" s="170"/>
      <c r="I28" s="170"/>
      <c r="J28" s="171" t="str">
        <f t="shared" si="0"/>
        <v>CZK</v>
      </c>
    </row>
    <row r="29" spans="1:10" ht="27.75" hidden="1" customHeight="1" thickBot="1" x14ac:dyDescent="0.25">
      <c r="A29" s="2"/>
      <c r="B29" s="166" t="s">
        <v>35</v>
      </c>
      <c r="C29" s="172"/>
      <c r="D29" s="172"/>
      <c r="E29" s="172"/>
      <c r="F29" s="173"/>
      <c r="G29" s="174">
        <f>ZakladDPHSni+DPHSni+ZakladDPHZakl+DPHZakl+Zaokrouhleni</f>
        <v>0</v>
      </c>
      <c r="H29" s="174"/>
      <c r="I29" s="174"/>
      <c r="J29" s="175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3" t="s">
        <v>1</v>
      </c>
      <c r="J38" s="144" t="s">
        <v>0</v>
      </c>
    </row>
    <row r="39" spans="1:10" ht="25.5" hidden="1" customHeight="1" x14ac:dyDescent="0.2">
      <c r="A39" s="134">
        <v>1</v>
      </c>
      <c r="B39" s="145" t="s">
        <v>45</v>
      </c>
      <c r="C39" s="146"/>
      <c r="D39" s="146"/>
      <c r="E39" s="146"/>
      <c r="F39" s="147">
        <f>'D11 A.00 Pol'!AE229+'D14 A.00 Pol'!AE293</f>
        <v>0</v>
      </c>
      <c r="G39" s="148">
        <f>'D11 A.00 Pol'!AF229+'D14 A.00 Pol'!AF293</f>
        <v>0</v>
      </c>
      <c r="H39" s="149"/>
      <c r="I39" s="150">
        <f>F39+G39+H39</f>
        <v>0</v>
      </c>
      <c r="J39" s="151" t="str">
        <f>IF(CenaCelkemVypocet=0,"",I39/CenaCelkemVypocet*100)</f>
        <v/>
      </c>
    </row>
    <row r="40" spans="1:10" ht="25.5" customHeight="1" x14ac:dyDescent="0.2">
      <c r="A40" s="134">
        <v>2</v>
      </c>
      <c r="B40" s="152"/>
      <c r="C40" s="153" t="s">
        <v>46</v>
      </c>
      <c r="D40" s="153"/>
      <c r="E40" s="153"/>
      <c r="F40" s="154"/>
      <c r="G40" s="155"/>
      <c r="H40" s="155"/>
      <c r="I40" s="156"/>
      <c r="J40" s="157"/>
    </row>
    <row r="41" spans="1:10" ht="25.5" customHeight="1" x14ac:dyDescent="0.2">
      <c r="A41" s="134">
        <v>2</v>
      </c>
      <c r="B41" s="152" t="s">
        <v>47</v>
      </c>
      <c r="C41" s="153" t="s">
        <v>48</v>
      </c>
      <c r="D41" s="153"/>
      <c r="E41" s="153"/>
      <c r="F41" s="154">
        <f>'D11 A.00 Pol'!AE229</f>
        <v>0</v>
      </c>
      <c r="G41" s="155">
        <f>'D11 A.00 Pol'!AF229</f>
        <v>0</v>
      </c>
      <c r="H41" s="155"/>
      <c r="I41" s="156">
        <f>F41+G41+H41</f>
        <v>0</v>
      </c>
      <c r="J41" s="157" t="str">
        <f>IF(CenaCelkemVypocet=0,"",I41/CenaCelkemVypocet*100)</f>
        <v/>
      </c>
    </row>
    <row r="42" spans="1:10" ht="25.5" customHeight="1" x14ac:dyDescent="0.2">
      <c r="A42" s="134">
        <v>3</v>
      </c>
      <c r="B42" s="158" t="s">
        <v>49</v>
      </c>
      <c r="C42" s="146" t="s">
        <v>50</v>
      </c>
      <c r="D42" s="146"/>
      <c r="E42" s="146"/>
      <c r="F42" s="159">
        <f>'D11 A.00 Pol'!AE229</f>
        <v>0</v>
      </c>
      <c r="G42" s="149">
        <f>'D11 A.00 Pol'!AF229</f>
        <v>0</v>
      </c>
      <c r="H42" s="149"/>
      <c r="I42" s="150">
        <f>F42+G42+H42</f>
        <v>0</v>
      </c>
      <c r="J42" s="151" t="str">
        <f>IF(CenaCelkemVypocet=0,"",I42/CenaCelkemVypocet*100)</f>
        <v/>
      </c>
    </row>
    <row r="43" spans="1:10" ht="25.5" customHeight="1" x14ac:dyDescent="0.2">
      <c r="A43" s="134">
        <v>2</v>
      </c>
      <c r="B43" s="152" t="s">
        <v>51</v>
      </c>
      <c r="C43" s="153" t="s">
        <v>52</v>
      </c>
      <c r="D43" s="153"/>
      <c r="E43" s="153"/>
      <c r="F43" s="154">
        <f>'D14 A.00 Pol'!AE293</f>
        <v>0</v>
      </c>
      <c r="G43" s="155">
        <f>'D14 A.00 Pol'!AF293</f>
        <v>0</v>
      </c>
      <c r="H43" s="155"/>
      <c r="I43" s="156">
        <f>F43+G43+H43</f>
        <v>0</v>
      </c>
      <c r="J43" s="157" t="str">
        <f>IF(CenaCelkemVypocet=0,"",I43/CenaCelkemVypocet*100)</f>
        <v/>
      </c>
    </row>
    <row r="44" spans="1:10" ht="25.5" customHeight="1" x14ac:dyDescent="0.2">
      <c r="A44" s="134">
        <v>3</v>
      </c>
      <c r="B44" s="158" t="s">
        <v>49</v>
      </c>
      <c r="C44" s="146" t="s">
        <v>50</v>
      </c>
      <c r="D44" s="146"/>
      <c r="E44" s="146"/>
      <c r="F44" s="159">
        <f>'D14 A.00 Pol'!AE293</f>
        <v>0</v>
      </c>
      <c r="G44" s="149">
        <f>'D14 A.00 Pol'!AF293</f>
        <v>0</v>
      </c>
      <c r="H44" s="149"/>
      <c r="I44" s="150">
        <f>F44+G44+H44</f>
        <v>0</v>
      </c>
      <c r="J44" s="151" t="str">
        <f>IF(CenaCelkemVypocet=0,"",I44/CenaCelkemVypocet*100)</f>
        <v/>
      </c>
    </row>
    <row r="45" spans="1:10" ht="25.5" customHeight="1" x14ac:dyDescent="0.2">
      <c r="A45" s="134"/>
      <c r="B45" s="160" t="s">
        <v>53</v>
      </c>
      <c r="C45" s="161"/>
      <c r="D45" s="161"/>
      <c r="E45" s="161"/>
      <c r="F45" s="162">
        <f>SUMIF(A39:A44,"=1",F39:F44)</f>
        <v>0</v>
      </c>
      <c r="G45" s="163">
        <f>SUMIF(A39:A44,"=1",G39:G44)</f>
        <v>0</v>
      </c>
      <c r="H45" s="163">
        <f>SUMIF(A39:A44,"=1",H39:H44)</f>
        <v>0</v>
      </c>
      <c r="I45" s="164">
        <f>SUMIF(A39:A44,"=1",I39:I44)</f>
        <v>0</v>
      </c>
      <c r="J45" s="165">
        <f>SUMIF(A39:A44,"=1",J39:J44)</f>
        <v>0</v>
      </c>
    </row>
    <row r="47" spans="1:10" x14ac:dyDescent="0.2">
      <c r="A47" t="s">
        <v>55</v>
      </c>
      <c r="B47" t="s">
        <v>56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57</v>
      </c>
      <c r="B50" t="s">
        <v>61</v>
      </c>
    </row>
    <row r="51" spans="1:10" x14ac:dyDescent="0.2">
      <c r="A51" t="s">
        <v>59</v>
      </c>
      <c r="B51" t="s">
        <v>60</v>
      </c>
    </row>
    <row r="54" spans="1:10" ht="15.75" x14ac:dyDescent="0.25">
      <c r="B54" s="176" t="s">
        <v>62</v>
      </c>
    </row>
    <row r="56" spans="1:10" ht="25.5" customHeight="1" x14ac:dyDescent="0.2">
      <c r="A56" s="178"/>
      <c r="B56" s="181" t="s">
        <v>17</v>
      </c>
      <c r="C56" s="181" t="s">
        <v>5</v>
      </c>
      <c r="D56" s="182"/>
      <c r="E56" s="182"/>
      <c r="F56" s="183" t="s">
        <v>63</v>
      </c>
      <c r="G56" s="183"/>
      <c r="H56" s="183"/>
      <c r="I56" s="183" t="s">
        <v>29</v>
      </c>
      <c r="J56" s="183" t="s">
        <v>0</v>
      </c>
    </row>
    <row r="57" spans="1:10" ht="36.75" customHeight="1" x14ac:dyDescent="0.2">
      <c r="A57" s="179"/>
      <c r="B57" s="184" t="s">
        <v>64</v>
      </c>
      <c r="C57" s="185" t="s">
        <v>65</v>
      </c>
      <c r="D57" s="186"/>
      <c r="E57" s="186"/>
      <c r="F57" s="193" t="s">
        <v>24</v>
      </c>
      <c r="G57" s="194"/>
      <c r="H57" s="194"/>
      <c r="I57" s="194">
        <f>'D14 A.00 Pol'!G8</f>
        <v>0</v>
      </c>
      <c r="J57" s="190" t="str">
        <f>IF(I84=0,"",I57/I84*100)</f>
        <v/>
      </c>
    </row>
    <row r="58" spans="1:10" ht="36.75" customHeight="1" x14ac:dyDescent="0.2">
      <c r="A58" s="179"/>
      <c r="B58" s="184" t="s">
        <v>66</v>
      </c>
      <c r="C58" s="185" t="s">
        <v>67</v>
      </c>
      <c r="D58" s="186"/>
      <c r="E58" s="186"/>
      <c r="F58" s="193" t="s">
        <v>24</v>
      </c>
      <c r="G58" s="194"/>
      <c r="H58" s="194"/>
      <c r="I58" s="194">
        <f>'D11 A.00 Pol'!G8+'D14 A.00 Pol'!G23</f>
        <v>0</v>
      </c>
      <c r="J58" s="190" t="str">
        <f>IF(I84=0,"",I58/I84*100)</f>
        <v/>
      </c>
    </row>
    <row r="59" spans="1:10" ht="36.75" customHeight="1" x14ac:dyDescent="0.2">
      <c r="A59" s="179"/>
      <c r="B59" s="184" t="s">
        <v>68</v>
      </c>
      <c r="C59" s="185" t="s">
        <v>69</v>
      </c>
      <c r="D59" s="186"/>
      <c r="E59" s="186"/>
      <c r="F59" s="193" t="s">
        <v>24</v>
      </c>
      <c r="G59" s="194"/>
      <c r="H59" s="194"/>
      <c r="I59" s="194">
        <f>'D11 A.00 Pol'!G28+'D14 A.00 Pol'!G28</f>
        <v>0</v>
      </c>
      <c r="J59" s="190" t="str">
        <f>IF(I84=0,"",I59/I84*100)</f>
        <v/>
      </c>
    </row>
    <row r="60" spans="1:10" ht="36.75" customHeight="1" x14ac:dyDescent="0.2">
      <c r="A60" s="179"/>
      <c r="B60" s="184" t="s">
        <v>70</v>
      </c>
      <c r="C60" s="185" t="s">
        <v>71</v>
      </c>
      <c r="D60" s="186"/>
      <c r="E60" s="186"/>
      <c r="F60" s="193" t="s">
        <v>24</v>
      </c>
      <c r="G60" s="194"/>
      <c r="H60" s="194"/>
      <c r="I60" s="194">
        <f>'D11 A.00 Pol'!G51</f>
        <v>0</v>
      </c>
      <c r="J60" s="190" t="str">
        <f>IF(I84=0,"",I60/I84*100)</f>
        <v/>
      </c>
    </row>
    <row r="61" spans="1:10" ht="36.75" customHeight="1" x14ac:dyDescent="0.2">
      <c r="A61" s="179"/>
      <c r="B61" s="184" t="s">
        <v>72</v>
      </c>
      <c r="C61" s="185" t="s">
        <v>73</v>
      </c>
      <c r="D61" s="186"/>
      <c r="E61" s="186"/>
      <c r="F61" s="193" t="s">
        <v>24</v>
      </c>
      <c r="G61" s="194"/>
      <c r="H61" s="194"/>
      <c r="I61" s="194">
        <f>'D11 A.00 Pol'!G55</f>
        <v>0</v>
      </c>
      <c r="J61" s="190" t="str">
        <f>IF(I84=0,"",I61/I84*100)</f>
        <v/>
      </c>
    </row>
    <row r="62" spans="1:10" ht="36.75" customHeight="1" x14ac:dyDescent="0.2">
      <c r="A62" s="179"/>
      <c r="B62" s="184" t="s">
        <v>74</v>
      </c>
      <c r="C62" s="185" t="s">
        <v>75</v>
      </c>
      <c r="D62" s="186"/>
      <c r="E62" s="186"/>
      <c r="F62" s="193" t="s">
        <v>24</v>
      </c>
      <c r="G62" s="194"/>
      <c r="H62" s="194"/>
      <c r="I62" s="194">
        <f>'D11 A.00 Pol'!G69</f>
        <v>0</v>
      </c>
      <c r="J62" s="190" t="str">
        <f>IF(I84=0,"",I62/I84*100)</f>
        <v/>
      </c>
    </row>
    <row r="63" spans="1:10" ht="36.75" customHeight="1" x14ac:dyDescent="0.2">
      <c r="A63" s="179"/>
      <c r="B63" s="184" t="s">
        <v>76</v>
      </c>
      <c r="C63" s="185" t="s">
        <v>77</v>
      </c>
      <c r="D63" s="186"/>
      <c r="E63" s="186"/>
      <c r="F63" s="193" t="s">
        <v>24</v>
      </c>
      <c r="G63" s="194"/>
      <c r="H63" s="194"/>
      <c r="I63" s="194">
        <f>'D11 A.00 Pol'!G79</f>
        <v>0</v>
      </c>
      <c r="J63" s="190" t="str">
        <f>IF(I84=0,"",I63/I84*100)</f>
        <v/>
      </c>
    </row>
    <row r="64" spans="1:10" ht="36.75" customHeight="1" x14ac:dyDescent="0.2">
      <c r="A64" s="179"/>
      <c r="B64" s="184" t="s">
        <v>78</v>
      </c>
      <c r="C64" s="185" t="s">
        <v>79</v>
      </c>
      <c r="D64" s="186"/>
      <c r="E64" s="186"/>
      <c r="F64" s="193" t="s">
        <v>24</v>
      </c>
      <c r="G64" s="194"/>
      <c r="H64" s="194"/>
      <c r="I64" s="194">
        <f>'D11 A.00 Pol'!G88+'D11 A.00 Pol'!G163</f>
        <v>0</v>
      </c>
      <c r="J64" s="190" t="str">
        <f>IF(I84=0,"",I64/I84*100)</f>
        <v/>
      </c>
    </row>
    <row r="65" spans="1:10" ht="36.75" customHeight="1" x14ac:dyDescent="0.2">
      <c r="A65" s="179"/>
      <c r="B65" s="184" t="s">
        <v>80</v>
      </c>
      <c r="C65" s="185" t="s">
        <v>81</v>
      </c>
      <c r="D65" s="186"/>
      <c r="E65" s="186"/>
      <c r="F65" s="193" t="s">
        <v>24</v>
      </c>
      <c r="G65" s="194"/>
      <c r="H65" s="194"/>
      <c r="I65" s="194">
        <f>'D11 A.00 Pol'!G107+'D14 A.00 Pol'!G33</f>
        <v>0</v>
      </c>
      <c r="J65" s="190" t="str">
        <f>IF(I84=0,"",I65/I84*100)</f>
        <v/>
      </c>
    </row>
    <row r="66" spans="1:10" ht="36.75" customHeight="1" x14ac:dyDescent="0.2">
      <c r="A66" s="179"/>
      <c r="B66" s="184" t="s">
        <v>82</v>
      </c>
      <c r="C66" s="185" t="s">
        <v>83</v>
      </c>
      <c r="D66" s="186"/>
      <c r="E66" s="186"/>
      <c r="F66" s="193" t="s">
        <v>24</v>
      </c>
      <c r="G66" s="194"/>
      <c r="H66" s="194"/>
      <c r="I66" s="194">
        <f>'D11 A.00 Pol'!G121</f>
        <v>0</v>
      </c>
      <c r="J66" s="190" t="str">
        <f>IF(I84=0,"",I66/I84*100)</f>
        <v/>
      </c>
    </row>
    <row r="67" spans="1:10" ht="36.75" customHeight="1" x14ac:dyDescent="0.2">
      <c r="A67" s="179"/>
      <c r="B67" s="184" t="s">
        <v>84</v>
      </c>
      <c r="C67" s="185" t="s">
        <v>85</v>
      </c>
      <c r="D67" s="186"/>
      <c r="E67" s="186"/>
      <c r="F67" s="193" t="s">
        <v>25</v>
      </c>
      <c r="G67" s="194"/>
      <c r="H67" s="194"/>
      <c r="I67" s="194">
        <f>'D11 A.00 Pol'!G126</f>
        <v>0</v>
      </c>
      <c r="J67" s="190" t="str">
        <f>IF(I84=0,"",I67/I84*100)</f>
        <v/>
      </c>
    </row>
    <row r="68" spans="1:10" ht="36.75" customHeight="1" x14ac:dyDescent="0.2">
      <c r="A68" s="179"/>
      <c r="B68" s="184" t="s">
        <v>86</v>
      </c>
      <c r="C68" s="185" t="s">
        <v>87</v>
      </c>
      <c r="D68" s="186"/>
      <c r="E68" s="186"/>
      <c r="F68" s="193" t="s">
        <v>25</v>
      </c>
      <c r="G68" s="194"/>
      <c r="H68" s="194"/>
      <c r="I68" s="194">
        <f>'D14 A.00 Pol'!G48</f>
        <v>0</v>
      </c>
      <c r="J68" s="190" t="str">
        <f>IF(I84=0,"",I68/I84*100)</f>
        <v/>
      </c>
    </row>
    <row r="69" spans="1:10" ht="36.75" customHeight="1" x14ac:dyDescent="0.2">
      <c r="A69" s="179"/>
      <c r="B69" s="184" t="s">
        <v>88</v>
      </c>
      <c r="C69" s="185" t="s">
        <v>89</v>
      </c>
      <c r="D69" s="186"/>
      <c r="E69" s="186"/>
      <c r="F69" s="193" t="s">
        <v>25</v>
      </c>
      <c r="G69" s="194"/>
      <c r="H69" s="194"/>
      <c r="I69" s="194">
        <f>'D14 A.00 Pol'!G61</f>
        <v>0</v>
      </c>
      <c r="J69" s="190" t="str">
        <f>IF(I84=0,"",I69/I84*100)</f>
        <v/>
      </c>
    </row>
    <row r="70" spans="1:10" ht="36.75" customHeight="1" x14ac:dyDescent="0.2">
      <c r="A70" s="179"/>
      <c r="B70" s="184" t="s">
        <v>90</v>
      </c>
      <c r="C70" s="185" t="s">
        <v>91</v>
      </c>
      <c r="D70" s="186"/>
      <c r="E70" s="186"/>
      <c r="F70" s="193" t="s">
        <v>25</v>
      </c>
      <c r="G70" s="194"/>
      <c r="H70" s="194"/>
      <c r="I70" s="194">
        <f>'D14 A.00 Pol'!G129</f>
        <v>0</v>
      </c>
      <c r="J70" s="190" t="str">
        <f>IF(I84=0,"",I70/I84*100)</f>
        <v/>
      </c>
    </row>
    <row r="71" spans="1:10" ht="36.75" customHeight="1" x14ac:dyDescent="0.2">
      <c r="A71" s="179"/>
      <c r="B71" s="184" t="s">
        <v>92</v>
      </c>
      <c r="C71" s="185" t="s">
        <v>93</v>
      </c>
      <c r="D71" s="186"/>
      <c r="E71" s="186"/>
      <c r="F71" s="193" t="s">
        <v>25</v>
      </c>
      <c r="G71" s="194"/>
      <c r="H71" s="194"/>
      <c r="I71" s="194">
        <f>'D14 A.00 Pol'!G207+'D14 A.00 Pol'!G249</f>
        <v>0</v>
      </c>
      <c r="J71" s="190" t="str">
        <f>IF(I84=0,"",I71/I84*100)</f>
        <v/>
      </c>
    </row>
    <row r="72" spans="1:10" ht="36.75" customHeight="1" x14ac:dyDescent="0.2">
      <c r="A72" s="179"/>
      <c r="B72" s="184" t="s">
        <v>94</v>
      </c>
      <c r="C72" s="185" t="s">
        <v>95</v>
      </c>
      <c r="D72" s="186"/>
      <c r="E72" s="186"/>
      <c r="F72" s="193" t="s">
        <v>25</v>
      </c>
      <c r="G72" s="194"/>
      <c r="H72" s="194"/>
      <c r="I72" s="194">
        <f>'D14 A.00 Pol'!G246+'D14 A.00 Pol'!G251</f>
        <v>0</v>
      </c>
      <c r="J72" s="190" t="str">
        <f>IF(I84=0,"",I72/I84*100)</f>
        <v/>
      </c>
    </row>
    <row r="73" spans="1:10" ht="36.75" customHeight="1" x14ac:dyDescent="0.2">
      <c r="A73" s="179"/>
      <c r="B73" s="184" t="s">
        <v>96</v>
      </c>
      <c r="C73" s="185" t="s">
        <v>97</v>
      </c>
      <c r="D73" s="186"/>
      <c r="E73" s="186"/>
      <c r="F73" s="193" t="s">
        <v>25</v>
      </c>
      <c r="G73" s="194"/>
      <c r="H73" s="194"/>
      <c r="I73" s="194">
        <f>'D14 A.00 Pol'!G263</f>
        <v>0</v>
      </c>
      <c r="J73" s="190" t="str">
        <f>IF(I84=0,"",I73/I84*100)</f>
        <v/>
      </c>
    </row>
    <row r="74" spans="1:10" ht="36.75" customHeight="1" x14ac:dyDescent="0.2">
      <c r="A74" s="179"/>
      <c r="B74" s="184" t="s">
        <v>98</v>
      </c>
      <c r="C74" s="185" t="s">
        <v>99</v>
      </c>
      <c r="D74" s="186"/>
      <c r="E74" s="186"/>
      <c r="F74" s="193" t="s">
        <v>25</v>
      </c>
      <c r="G74" s="194"/>
      <c r="H74" s="194"/>
      <c r="I74" s="194">
        <f>'D14 A.00 Pol'!G266</f>
        <v>0</v>
      </c>
      <c r="J74" s="190" t="str">
        <f>IF(I84=0,"",I74/I84*100)</f>
        <v/>
      </c>
    </row>
    <row r="75" spans="1:10" ht="36.75" customHeight="1" x14ac:dyDescent="0.2">
      <c r="A75" s="179"/>
      <c r="B75" s="184" t="s">
        <v>100</v>
      </c>
      <c r="C75" s="185" t="s">
        <v>101</v>
      </c>
      <c r="D75" s="186"/>
      <c r="E75" s="186"/>
      <c r="F75" s="193" t="s">
        <v>25</v>
      </c>
      <c r="G75" s="194"/>
      <c r="H75" s="194"/>
      <c r="I75" s="194">
        <f>'D11 A.00 Pol'!G139</f>
        <v>0</v>
      </c>
      <c r="J75" s="190" t="str">
        <f>IF(I84=0,"",I75/I84*100)</f>
        <v/>
      </c>
    </row>
    <row r="76" spans="1:10" ht="36.75" customHeight="1" x14ac:dyDescent="0.2">
      <c r="A76" s="179"/>
      <c r="B76" s="184" t="s">
        <v>102</v>
      </c>
      <c r="C76" s="185" t="s">
        <v>103</v>
      </c>
      <c r="D76" s="186"/>
      <c r="E76" s="186"/>
      <c r="F76" s="193" t="s">
        <v>25</v>
      </c>
      <c r="G76" s="194"/>
      <c r="H76" s="194"/>
      <c r="I76" s="194">
        <f>'D11 A.00 Pol'!G157+'D11 A.00 Pol'!G166</f>
        <v>0</v>
      </c>
      <c r="J76" s="190" t="str">
        <f>IF(I84=0,"",I76/I84*100)</f>
        <v/>
      </c>
    </row>
    <row r="77" spans="1:10" ht="36.75" customHeight="1" x14ac:dyDescent="0.2">
      <c r="A77" s="179"/>
      <c r="B77" s="184" t="s">
        <v>104</v>
      </c>
      <c r="C77" s="185" t="s">
        <v>105</v>
      </c>
      <c r="D77" s="186"/>
      <c r="E77" s="186"/>
      <c r="F77" s="193" t="s">
        <v>25</v>
      </c>
      <c r="G77" s="194"/>
      <c r="H77" s="194"/>
      <c r="I77" s="194">
        <f>'D11 A.00 Pol'!G173</f>
        <v>0</v>
      </c>
      <c r="J77" s="190" t="str">
        <f>IF(I84=0,"",I77/I84*100)</f>
        <v/>
      </c>
    </row>
    <row r="78" spans="1:10" ht="36.75" customHeight="1" x14ac:dyDescent="0.2">
      <c r="A78" s="179"/>
      <c r="B78" s="184" t="s">
        <v>106</v>
      </c>
      <c r="C78" s="185" t="s">
        <v>107</v>
      </c>
      <c r="D78" s="186"/>
      <c r="E78" s="186"/>
      <c r="F78" s="193" t="s">
        <v>25</v>
      </c>
      <c r="G78" s="194"/>
      <c r="H78" s="194"/>
      <c r="I78" s="194">
        <f>'D11 A.00 Pol'!G189</f>
        <v>0</v>
      </c>
      <c r="J78" s="190" t="str">
        <f>IF(I84=0,"",I78/I84*100)</f>
        <v/>
      </c>
    </row>
    <row r="79" spans="1:10" ht="36.75" customHeight="1" x14ac:dyDescent="0.2">
      <c r="A79" s="179"/>
      <c r="B79" s="184" t="s">
        <v>108</v>
      </c>
      <c r="C79" s="185" t="s">
        <v>109</v>
      </c>
      <c r="D79" s="186"/>
      <c r="E79" s="186"/>
      <c r="F79" s="193" t="s">
        <v>25</v>
      </c>
      <c r="G79" s="194"/>
      <c r="H79" s="194"/>
      <c r="I79" s="194">
        <f>'D11 A.00 Pol'!G206</f>
        <v>0</v>
      </c>
      <c r="J79" s="190" t="str">
        <f>IF(I84=0,"",I79/I84*100)</f>
        <v/>
      </c>
    </row>
    <row r="80" spans="1:10" ht="36.75" customHeight="1" x14ac:dyDescent="0.2">
      <c r="A80" s="179"/>
      <c r="B80" s="184" t="s">
        <v>110</v>
      </c>
      <c r="C80" s="185" t="s">
        <v>111</v>
      </c>
      <c r="D80" s="186"/>
      <c r="E80" s="186"/>
      <c r="F80" s="193" t="s">
        <v>25</v>
      </c>
      <c r="G80" s="194"/>
      <c r="H80" s="194"/>
      <c r="I80" s="194">
        <f>'D11 A.00 Pol'!G213</f>
        <v>0</v>
      </c>
      <c r="J80" s="190" t="str">
        <f>IF(I84=0,"",I80/I84*100)</f>
        <v/>
      </c>
    </row>
    <row r="81" spans="1:10" ht="36.75" customHeight="1" x14ac:dyDescent="0.2">
      <c r="A81" s="179"/>
      <c r="B81" s="184" t="s">
        <v>112</v>
      </c>
      <c r="C81" s="185" t="s">
        <v>113</v>
      </c>
      <c r="D81" s="186"/>
      <c r="E81" s="186"/>
      <c r="F81" s="193" t="s">
        <v>26</v>
      </c>
      <c r="G81" s="194"/>
      <c r="H81" s="194"/>
      <c r="I81" s="194">
        <f>'D14 A.00 Pol'!G270</f>
        <v>0</v>
      </c>
      <c r="J81" s="190" t="str">
        <f>IF(I84=0,"",I81/I84*100)</f>
        <v/>
      </c>
    </row>
    <row r="82" spans="1:10" ht="36.75" customHeight="1" x14ac:dyDescent="0.2">
      <c r="A82" s="179"/>
      <c r="B82" s="184" t="s">
        <v>114</v>
      </c>
      <c r="C82" s="185" t="s">
        <v>115</v>
      </c>
      <c r="D82" s="186"/>
      <c r="E82" s="186"/>
      <c r="F82" s="193" t="s">
        <v>116</v>
      </c>
      <c r="G82" s="194"/>
      <c r="H82" s="194"/>
      <c r="I82" s="194">
        <f>'D11 A.00 Pol'!G219+'D11 A.00 Pol'!G226+'D14 A.00 Pol'!G288</f>
        <v>0</v>
      </c>
      <c r="J82" s="190" t="str">
        <f>IF(I84=0,"",I82/I84*100)</f>
        <v/>
      </c>
    </row>
    <row r="83" spans="1:10" ht="36.75" customHeight="1" x14ac:dyDescent="0.2">
      <c r="A83" s="179"/>
      <c r="B83" s="184" t="s">
        <v>117</v>
      </c>
      <c r="C83" s="185" t="s">
        <v>28</v>
      </c>
      <c r="D83" s="186"/>
      <c r="E83" s="186"/>
      <c r="F83" s="193" t="s">
        <v>117</v>
      </c>
      <c r="G83" s="194"/>
      <c r="H83" s="194"/>
      <c r="I83" s="194">
        <f>'D11 A.00 Pol'!G224</f>
        <v>0</v>
      </c>
      <c r="J83" s="190" t="str">
        <f>IF(I84=0,"",I83/I84*100)</f>
        <v/>
      </c>
    </row>
    <row r="84" spans="1:10" ht="25.5" customHeight="1" x14ac:dyDescent="0.2">
      <c r="A84" s="180"/>
      <c r="B84" s="187" t="s">
        <v>1</v>
      </c>
      <c r="C84" s="188"/>
      <c r="D84" s="189"/>
      <c r="E84" s="189"/>
      <c r="F84" s="195"/>
      <c r="G84" s="196"/>
      <c r="H84" s="196"/>
      <c r="I84" s="196">
        <f>SUM(I57:I83)</f>
        <v>0</v>
      </c>
      <c r="J84" s="191">
        <f>SUM(J57:J83)</f>
        <v>0</v>
      </c>
    </row>
    <row r="85" spans="1:10" x14ac:dyDescent="0.2">
      <c r="F85" s="133"/>
      <c r="G85" s="133"/>
      <c r="H85" s="133"/>
      <c r="I85" s="133"/>
      <c r="J85" s="192"/>
    </row>
    <row r="86" spans="1:10" x14ac:dyDescent="0.2">
      <c r="F86" s="133"/>
      <c r="G86" s="133"/>
      <c r="H86" s="133"/>
      <c r="I86" s="133"/>
      <c r="J86" s="192"/>
    </row>
    <row r="87" spans="1:10" x14ac:dyDescent="0.2">
      <c r="F87" s="133"/>
      <c r="G87" s="133"/>
      <c r="H87" s="133"/>
      <c r="I87" s="133"/>
      <c r="J87" s="192"/>
    </row>
  </sheetData>
  <sheetProtection algorithmName="SHA-512" hashValue="fMU4HAF38P8kvIMQxRun8iD7s40qB3ELBxKJGRR48XTj1OHTJ3800MYfzKgemnPI3+etxgzqg8Y8VE8XVgoKDg==" saltValue="ZX/aYr86ju0tJS2DXuZ7t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5">
    <mergeCell ref="C80:E80"/>
    <mergeCell ref="C81:E81"/>
    <mergeCell ref="C82:E82"/>
    <mergeCell ref="C83:E83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izzrWRK6UCqfO2Sh7dfXqBDQI+shQqRarsey+XiFdpfTLw3JIDghnpZUumgsvsA10eprH+R6qXNKMMK6D3MK+g==" saltValue="0/rTrxGRTKrYBxF7HRIKT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B6E9-C9F0-4664-AA29-C9927C95CF0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119</v>
      </c>
      <c r="B1" s="198"/>
      <c r="C1" s="198"/>
      <c r="D1" s="198"/>
      <c r="E1" s="198"/>
      <c r="F1" s="198"/>
      <c r="G1" s="198"/>
      <c r="AG1" t="s">
        <v>120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121</v>
      </c>
    </row>
    <row r="3" spans="1:60" ht="24.95" customHeight="1" x14ac:dyDescent="0.2">
      <c r="A3" s="199" t="s">
        <v>8</v>
      </c>
      <c r="B3" s="49" t="s">
        <v>47</v>
      </c>
      <c r="C3" s="202" t="s">
        <v>48</v>
      </c>
      <c r="D3" s="200"/>
      <c r="E3" s="200"/>
      <c r="F3" s="200"/>
      <c r="G3" s="201"/>
      <c r="AC3" s="177" t="s">
        <v>121</v>
      </c>
      <c r="AG3" t="s">
        <v>122</v>
      </c>
    </row>
    <row r="4" spans="1:60" ht="24.95" customHeight="1" x14ac:dyDescent="0.2">
      <c r="A4" s="203" t="s">
        <v>9</v>
      </c>
      <c r="B4" s="204" t="s">
        <v>49</v>
      </c>
      <c r="C4" s="205" t="s">
        <v>50</v>
      </c>
      <c r="D4" s="206"/>
      <c r="E4" s="206"/>
      <c r="F4" s="206"/>
      <c r="G4" s="207"/>
      <c r="AG4" t="s">
        <v>123</v>
      </c>
    </row>
    <row r="5" spans="1:60" x14ac:dyDescent="0.2">
      <c r="D5" s="10"/>
    </row>
    <row r="6" spans="1:60" ht="38.25" x14ac:dyDescent="0.2">
      <c r="A6" s="209" t="s">
        <v>124</v>
      </c>
      <c r="B6" s="211" t="s">
        <v>125</v>
      </c>
      <c r="C6" s="211" t="s">
        <v>126</v>
      </c>
      <c r="D6" s="210" t="s">
        <v>127</v>
      </c>
      <c r="E6" s="209" t="s">
        <v>128</v>
      </c>
      <c r="F6" s="208" t="s">
        <v>129</v>
      </c>
      <c r="G6" s="209" t="s">
        <v>29</v>
      </c>
      <c r="H6" s="212" t="s">
        <v>30</v>
      </c>
      <c r="I6" s="212" t="s">
        <v>130</v>
      </c>
      <c r="J6" s="212" t="s">
        <v>31</v>
      </c>
      <c r="K6" s="212" t="s">
        <v>131</v>
      </c>
      <c r="L6" s="212" t="s">
        <v>132</v>
      </c>
      <c r="M6" s="212" t="s">
        <v>133</v>
      </c>
      <c r="N6" s="212" t="s">
        <v>134</v>
      </c>
      <c r="O6" s="212" t="s">
        <v>135</v>
      </c>
      <c r="P6" s="212" t="s">
        <v>136</v>
      </c>
      <c r="Q6" s="212" t="s">
        <v>137</v>
      </c>
      <c r="R6" s="212" t="s">
        <v>138</v>
      </c>
      <c r="S6" s="212" t="s">
        <v>139</v>
      </c>
      <c r="T6" s="212" t="s">
        <v>140</v>
      </c>
      <c r="U6" s="212" t="s">
        <v>141</v>
      </c>
      <c r="V6" s="212" t="s">
        <v>142</v>
      </c>
      <c r="W6" s="212" t="s">
        <v>143</v>
      </c>
      <c r="X6" s="212" t="s">
        <v>144</v>
      </c>
      <c r="Y6" s="212" t="s">
        <v>145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7" t="s">
        <v>146</v>
      </c>
      <c r="B8" s="228" t="s">
        <v>66</v>
      </c>
      <c r="C8" s="252" t="s">
        <v>67</v>
      </c>
      <c r="D8" s="229"/>
      <c r="E8" s="230"/>
      <c r="F8" s="231"/>
      <c r="G8" s="231">
        <f>SUMIF(AG9:AG27,"&lt;&gt;NOR",G9:G27)</f>
        <v>0</v>
      </c>
      <c r="H8" s="231"/>
      <c r="I8" s="231">
        <f>SUM(I9:I27)</f>
        <v>0</v>
      </c>
      <c r="J8" s="231"/>
      <c r="K8" s="231">
        <f>SUM(K9:K27)</f>
        <v>0</v>
      </c>
      <c r="L8" s="231"/>
      <c r="M8" s="231">
        <f>SUM(M9:M27)</f>
        <v>0</v>
      </c>
      <c r="N8" s="230"/>
      <c r="O8" s="230">
        <f>SUM(O9:O27)</f>
        <v>4.92</v>
      </c>
      <c r="P8" s="230"/>
      <c r="Q8" s="230">
        <f>SUM(Q9:Q27)</f>
        <v>0</v>
      </c>
      <c r="R8" s="231"/>
      <c r="S8" s="231"/>
      <c r="T8" s="232"/>
      <c r="U8" s="226"/>
      <c r="V8" s="226">
        <f>SUM(V9:V27)</f>
        <v>117.18</v>
      </c>
      <c r="W8" s="226"/>
      <c r="X8" s="226"/>
      <c r="Y8" s="226"/>
      <c r="AG8" t="s">
        <v>147</v>
      </c>
    </row>
    <row r="9" spans="1:60" outlineLevel="1" x14ac:dyDescent="0.2">
      <c r="A9" s="241">
        <v>1</v>
      </c>
      <c r="B9" s="242" t="s">
        <v>148</v>
      </c>
      <c r="C9" s="253" t="s">
        <v>149</v>
      </c>
      <c r="D9" s="243" t="s">
        <v>150</v>
      </c>
      <c r="E9" s="244">
        <v>6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4">
        <v>4.854E-2</v>
      </c>
      <c r="O9" s="244">
        <f>ROUND(E9*N9,2)</f>
        <v>0.28999999999999998</v>
      </c>
      <c r="P9" s="244">
        <v>0</v>
      </c>
      <c r="Q9" s="244">
        <f>ROUND(E9*P9,2)</f>
        <v>0</v>
      </c>
      <c r="R9" s="246" t="s">
        <v>151</v>
      </c>
      <c r="S9" s="246" t="s">
        <v>152</v>
      </c>
      <c r="T9" s="247" t="s">
        <v>152</v>
      </c>
      <c r="U9" s="223">
        <v>0.24199999999999999</v>
      </c>
      <c r="V9" s="223">
        <f>ROUND(E9*U9,2)</f>
        <v>1.45</v>
      </c>
      <c r="W9" s="223"/>
      <c r="X9" s="223" t="s">
        <v>153</v>
      </c>
      <c r="Y9" s="223" t="s">
        <v>154</v>
      </c>
      <c r="Z9" s="213"/>
      <c r="AA9" s="213"/>
      <c r="AB9" s="213"/>
      <c r="AC9" s="213"/>
      <c r="AD9" s="213"/>
      <c r="AE9" s="213"/>
      <c r="AF9" s="213"/>
      <c r="AG9" s="213" t="s">
        <v>155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33.75" outlineLevel="1" x14ac:dyDescent="0.2">
      <c r="A10" s="234">
        <v>2</v>
      </c>
      <c r="B10" s="235" t="s">
        <v>156</v>
      </c>
      <c r="C10" s="254" t="s">
        <v>157</v>
      </c>
      <c r="D10" s="236" t="s">
        <v>158</v>
      </c>
      <c r="E10" s="237">
        <v>53.1</v>
      </c>
      <c r="F10" s="238"/>
      <c r="G10" s="239">
        <f>ROUND(E10*F10,2)</f>
        <v>0</v>
      </c>
      <c r="H10" s="238"/>
      <c r="I10" s="239">
        <f>ROUND(E10*H10,2)</f>
        <v>0</v>
      </c>
      <c r="J10" s="238"/>
      <c r="K10" s="239">
        <f>ROUND(E10*J10,2)</f>
        <v>0</v>
      </c>
      <c r="L10" s="239">
        <v>21</v>
      </c>
      <c r="M10" s="239">
        <f>G10*(1+L10/100)</f>
        <v>0</v>
      </c>
      <c r="N10" s="237">
        <v>2.231E-2</v>
      </c>
      <c r="O10" s="237">
        <f>ROUND(E10*N10,2)</f>
        <v>1.18</v>
      </c>
      <c r="P10" s="237">
        <v>0</v>
      </c>
      <c r="Q10" s="237">
        <f>ROUND(E10*P10,2)</f>
        <v>0</v>
      </c>
      <c r="R10" s="239" t="s">
        <v>151</v>
      </c>
      <c r="S10" s="239" t="s">
        <v>152</v>
      </c>
      <c r="T10" s="240" t="s">
        <v>152</v>
      </c>
      <c r="U10" s="223">
        <v>0.88</v>
      </c>
      <c r="V10" s="223">
        <f>ROUND(E10*U10,2)</f>
        <v>46.73</v>
      </c>
      <c r="W10" s="223"/>
      <c r="X10" s="223" t="s">
        <v>153</v>
      </c>
      <c r="Y10" s="223" t="s">
        <v>154</v>
      </c>
      <c r="Z10" s="213"/>
      <c r="AA10" s="213"/>
      <c r="AB10" s="213"/>
      <c r="AC10" s="213"/>
      <c r="AD10" s="213"/>
      <c r="AE10" s="213"/>
      <c r="AF10" s="213"/>
      <c r="AG10" s="213" t="s">
        <v>155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ht="22.5" outlineLevel="2" x14ac:dyDescent="0.2">
      <c r="A11" s="220"/>
      <c r="B11" s="221"/>
      <c r="C11" s="255" t="s">
        <v>159</v>
      </c>
      <c r="D11" s="249"/>
      <c r="E11" s="249"/>
      <c r="F11" s="249"/>
      <c r="G11" s="249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160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48" t="str">
        <f>C11</f>
        <v>zřízení nosné konstrukce příčky, vložení tepelné izolace tl. do 5 cm, montáž desek, tmelení spár Q2 a úprava rohů. Včetně dodávek materiálu.</v>
      </c>
      <c r="BB11" s="213"/>
      <c r="BC11" s="213"/>
      <c r="BD11" s="213"/>
      <c r="BE11" s="213"/>
      <c r="BF11" s="213"/>
      <c r="BG11" s="213"/>
      <c r="BH11" s="213"/>
    </row>
    <row r="12" spans="1:60" outlineLevel="2" x14ac:dyDescent="0.2">
      <c r="A12" s="220"/>
      <c r="B12" s="221"/>
      <c r="C12" s="256" t="s">
        <v>161</v>
      </c>
      <c r="D12" s="250"/>
      <c r="E12" s="250"/>
      <c r="F12" s="250"/>
      <c r="G12" s="250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162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48" t="str">
        <f>C12</f>
        <v>zřízení nosné konstrukce příčky, vložení tepelné izolace tl. do 5 cm, dodávka a montáž desek, přebroušení a tmelení spár a úprava rohů</v>
      </c>
      <c r="BB12" s="213"/>
      <c r="BC12" s="213"/>
      <c r="BD12" s="213"/>
      <c r="BE12" s="213"/>
      <c r="BF12" s="213"/>
      <c r="BG12" s="213"/>
      <c r="BH12" s="213"/>
    </row>
    <row r="13" spans="1:60" outlineLevel="2" x14ac:dyDescent="0.2">
      <c r="A13" s="220"/>
      <c r="B13" s="221"/>
      <c r="C13" s="257" t="s">
        <v>163</v>
      </c>
      <c r="D13" s="224"/>
      <c r="E13" s="225">
        <v>53.1</v>
      </c>
      <c r="F13" s="223"/>
      <c r="G13" s="223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164</v>
      </c>
      <c r="AH13" s="213">
        <v>0</v>
      </c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2.5" outlineLevel="1" x14ac:dyDescent="0.2">
      <c r="A14" s="234">
        <v>3</v>
      </c>
      <c r="B14" s="235" t="s">
        <v>165</v>
      </c>
      <c r="C14" s="254" t="s">
        <v>166</v>
      </c>
      <c r="D14" s="236" t="s">
        <v>150</v>
      </c>
      <c r="E14" s="237">
        <v>5</v>
      </c>
      <c r="F14" s="238"/>
      <c r="G14" s="239">
        <f>ROUND(E14*F14,2)</f>
        <v>0</v>
      </c>
      <c r="H14" s="238"/>
      <c r="I14" s="239">
        <f>ROUND(E14*H14,2)</f>
        <v>0</v>
      </c>
      <c r="J14" s="238"/>
      <c r="K14" s="239">
        <f>ROUND(E14*J14,2)</f>
        <v>0</v>
      </c>
      <c r="L14" s="239">
        <v>21</v>
      </c>
      <c r="M14" s="239">
        <f>G14*(1+L14/100)</f>
        <v>0</v>
      </c>
      <c r="N14" s="237">
        <v>1.6000000000000001E-4</v>
      </c>
      <c r="O14" s="237">
        <f>ROUND(E14*N14,2)</f>
        <v>0</v>
      </c>
      <c r="P14" s="237">
        <v>0</v>
      </c>
      <c r="Q14" s="237">
        <f>ROUND(E14*P14,2)</f>
        <v>0</v>
      </c>
      <c r="R14" s="239" t="s">
        <v>151</v>
      </c>
      <c r="S14" s="239" t="s">
        <v>152</v>
      </c>
      <c r="T14" s="240" t="s">
        <v>152</v>
      </c>
      <c r="U14" s="223">
        <v>0.94</v>
      </c>
      <c r="V14" s="223">
        <f>ROUND(E14*U14,2)</f>
        <v>4.7</v>
      </c>
      <c r="W14" s="223"/>
      <c r="X14" s="223" t="s">
        <v>153</v>
      </c>
      <c r="Y14" s="223" t="s">
        <v>154</v>
      </c>
      <c r="Z14" s="213"/>
      <c r="AA14" s="213"/>
      <c r="AB14" s="213"/>
      <c r="AC14" s="213"/>
      <c r="AD14" s="213"/>
      <c r="AE14" s="213"/>
      <c r="AF14" s="213"/>
      <c r="AG14" s="213" t="s">
        <v>155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2" x14ac:dyDescent="0.2">
      <c r="A15" s="220"/>
      <c r="B15" s="221"/>
      <c r="C15" s="258" t="s">
        <v>167</v>
      </c>
      <c r="D15" s="251"/>
      <c r="E15" s="251"/>
      <c r="F15" s="251"/>
      <c r="G15" s="251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3"/>
      <c r="AA15" s="213"/>
      <c r="AB15" s="213"/>
      <c r="AC15" s="213"/>
      <c r="AD15" s="213"/>
      <c r="AE15" s="213"/>
      <c r="AF15" s="213"/>
      <c r="AG15" s="213" t="s">
        <v>162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">
      <c r="A16" s="234">
        <v>4</v>
      </c>
      <c r="B16" s="235" t="s">
        <v>168</v>
      </c>
      <c r="C16" s="254" t="s">
        <v>169</v>
      </c>
      <c r="D16" s="236" t="s">
        <v>158</v>
      </c>
      <c r="E16" s="237">
        <v>31.02</v>
      </c>
      <c r="F16" s="238"/>
      <c r="G16" s="239">
        <f>ROUND(E16*F16,2)</f>
        <v>0</v>
      </c>
      <c r="H16" s="238"/>
      <c r="I16" s="239">
        <f>ROUND(E16*H16,2)</f>
        <v>0</v>
      </c>
      <c r="J16" s="238"/>
      <c r="K16" s="239">
        <f>ROUND(E16*J16,2)</f>
        <v>0</v>
      </c>
      <c r="L16" s="239">
        <v>21</v>
      </c>
      <c r="M16" s="239">
        <f>G16*(1+L16/100)</f>
        <v>0</v>
      </c>
      <c r="N16" s="237">
        <v>7.535E-2</v>
      </c>
      <c r="O16" s="237">
        <f>ROUND(E16*N16,2)</f>
        <v>2.34</v>
      </c>
      <c r="P16" s="237">
        <v>0</v>
      </c>
      <c r="Q16" s="237">
        <f>ROUND(E16*P16,2)</f>
        <v>0</v>
      </c>
      <c r="R16" s="239" t="s">
        <v>151</v>
      </c>
      <c r="S16" s="239" t="s">
        <v>152</v>
      </c>
      <c r="T16" s="240" t="s">
        <v>152</v>
      </c>
      <c r="U16" s="223">
        <v>0.53500000000000003</v>
      </c>
      <c r="V16" s="223">
        <f>ROUND(E16*U16,2)</f>
        <v>16.600000000000001</v>
      </c>
      <c r="W16" s="223"/>
      <c r="X16" s="223" t="s">
        <v>153</v>
      </c>
      <c r="Y16" s="223" t="s">
        <v>154</v>
      </c>
      <c r="Z16" s="213"/>
      <c r="AA16" s="213"/>
      <c r="AB16" s="213"/>
      <c r="AC16" s="213"/>
      <c r="AD16" s="213"/>
      <c r="AE16" s="213"/>
      <c r="AF16" s="213"/>
      <c r="AG16" s="213" t="s">
        <v>155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2" x14ac:dyDescent="0.2">
      <c r="A17" s="220"/>
      <c r="B17" s="221"/>
      <c r="C17" s="255" t="s">
        <v>170</v>
      </c>
      <c r="D17" s="249"/>
      <c r="E17" s="249"/>
      <c r="F17" s="249"/>
      <c r="G17" s="249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160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2" x14ac:dyDescent="0.2">
      <c r="A18" s="220"/>
      <c r="B18" s="221"/>
      <c r="C18" s="256" t="s">
        <v>170</v>
      </c>
      <c r="D18" s="250"/>
      <c r="E18" s="250"/>
      <c r="F18" s="250"/>
      <c r="G18" s="250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3"/>
      <c r="AA18" s="213"/>
      <c r="AB18" s="213"/>
      <c r="AC18" s="213"/>
      <c r="AD18" s="213"/>
      <c r="AE18" s="213"/>
      <c r="AF18" s="213"/>
      <c r="AG18" s="213" t="s">
        <v>162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">
      <c r="A19" s="234">
        <v>5</v>
      </c>
      <c r="B19" s="235" t="s">
        <v>171</v>
      </c>
      <c r="C19" s="254" t="s">
        <v>172</v>
      </c>
      <c r="D19" s="236" t="s">
        <v>158</v>
      </c>
      <c r="E19" s="237">
        <v>7.2</v>
      </c>
      <c r="F19" s="238"/>
      <c r="G19" s="239">
        <f>ROUND(E19*F19,2)</f>
        <v>0</v>
      </c>
      <c r="H19" s="238"/>
      <c r="I19" s="239">
        <f>ROUND(E19*H19,2)</f>
        <v>0</v>
      </c>
      <c r="J19" s="238"/>
      <c r="K19" s="239">
        <f>ROUND(E19*J19,2)</f>
        <v>0</v>
      </c>
      <c r="L19" s="239">
        <v>21</v>
      </c>
      <c r="M19" s="239">
        <f>G19*(1+L19/100)</f>
        <v>0</v>
      </c>
      <c r="N19" s="237">
        <v>0.14992</v>
      </c>
      <c r="O19" s="237">
        <f>ROUND(E19*N19,2)</f>
        <v>1.08</v>
      </c>
      <c r="P19" s="237">
        <v>0</v>
      </c>
      <c r="Q19" s="237">
        <f>ROUND(E19*P19,2)</f>
        <v>0</v>
      </c>
      <c r="R19" s="239" t="s">
        <v>151</v>
      </c>
      <c r="S19" s="239" t="s">
        <v>152</v>
      </c>
      <c r="T19" s="240" t="s">
        <v>152</v>
      </c>
      <c r="U19" s="223">
        <v>0.78690000000000004</v>
      </c>
      <c r="V19" s="223">
        <f>ROUND(E19*U19,2)</f>
        <v>5.67</v>
      </c>
      <c r="W19" s="223"/>
      <c r="X19" s="223" t="s">
        <v>153</v>
      </c>
      <c r="Y19" s="223" t="s">
        <v>154</v>
      </c>
      <c r="Z19" s="213"/>
      <c r="AA19" s="213"/>
      <c r="AB19" s="213"/>
      <c r="AC19" s="213"/>
      <c r="AD19" s="213"/>
      <c r="AE19" s="213"/>
      <c r="AF19" s="213"/>
      <c r="AG19" s="213" t="s">
        <v>155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2" x14ac:dyDescent="0.2">
      <c r="A20" s="220"/>
      <c r="B20" s="221"/>
      <c r="C20" s="255" t="s">
        <v>170</v>
      </c>
      <c r="D20" s="249"/>
      <c r="E20" s="249"/>
      <c r="F20" s="249"/>
      <c r="G20" s="249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3"/>
      <c r="AA20" s="213"/>
      <c r="AB20" s="213"/>
      <c r="AC20" s="213"/>
      <c r="AD20" s="213"/>
      <c r="AE20" s="213"/>
      <c r="AF20" s="213"/>
      <c r="AG20" s="213" t="s">
        <v>160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2" x14ac:dyDescent="0.2">
      <c r="A21" s="220"/>
      <c r="B21" s="221"/>
      <c r="C21" s="256" t="s">
        <v>170</v>
      </c>
      <c r="D21" s="250"/>
      <c r="E21" s="250"/>
      <c r="F21" s="250"/>
      <c r="G21" s="250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3"/>
      <c r="AA21" s="213"/>
      <c r="AB21" s="213"/>
      <c r="AC21" s="213"/>
      <c r="AD21" s="213"/>
      <c r="AE21" s="213"/>
      <c r="AF21" s="213"/>
      <c r="AG21" s="213" t="s">
        <v>162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">
      <c r="A22" s="234">
        <v>6</v>
      </c>
      <c r="B22" s="235" t="s">
        <v>173</v>
      </c>
      <c r="C22" s="254" t="s">
        <v>174</v>
      </c>
      <c r="D22" s="236" t="s">
        <v>150</v>
      </c>
      <c r="E22" s="237">
        <v>189.33332999999999</v>
      </c>
      <c r="F22" s="238"/>
      <c r="G22" s="239">
        <f>ROUND(E22*F22,2)</f>
        <v>0</v>
      </c>
      <c r="H22" s="238"/>
      <c r="I22" s="239">
        <f>ROUND(E22*H22,2)</f>
        <v>0</v>
      </c>
      <c r="J22" s="238"/>
      <c r="K22" s="239">
        <f>ROUND(E22*J22,2)</f>
        <v>0</v>
      </c>
      <c r="L22" s="239">
        <v>21</v>
      </c>
      <c r="M22" s="239">
        <f>G22*(1+L22/100)</f>
        <v>0</v>
      </c>
      <c r="N22" s="237">
        <v>1.6000000000000001E-4</v>
      </c>
      <c r="O22" s="237">
        <f>ROUND(E22*N22,2)</f>
        <v>0.03</v>
      </c>
      <c r="P22" s="237">
        <v>0</v>
      </c>
      <c r="Q22" s="237">
        <f>ROUND(E22*P22,2)</f>
        <v>0</v>
      </c>
      <c r="R22" s="239"/>
      <c r="S22" s="239" t="s">
        <v>152</v>
      </c>
      <c r="T22" s="240" t="s">
        <v>152</v>
      </c>
      <c r="U22" s="223">
        <v>0.222</v>
      </c>
      <c r="V22" s="223">
        <f>ROUND(E22*U22,2)</f>
        <v>42.03</v>
      </c>
      <c r="W22" s="223"/>
      <c r="X22" s="223" t="s">
        <v>153</v>
      </c>
      <c r="Y22" s="223" t="s">
        <v>154</v>
      </c>
      <c r="Z22" s="213"/>
      <c r="AA22" s="213"/>
      <c r="AB22" s="213"/>
      <c r="AC22" s="213"/>
      <c r="AD22" s="213"/>
      <c r="AE22" s="213"/>
      <c r="AF22" s="213"/>
      <c r="AG22" s="213" t="s">
        <v>155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2" x14ac:dyDescent="0.2">
      <c r="A23" s="220"/>
      <c r="B23" s="221"/>
      <c r="C23" s="258" t="s">
        <v>175</v>
      </c>
      <c r="D23" s="251"/>
      <c r="E23" s="251"/>
      <c r="F23" s="251"/>
      <c r="G23" s="251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3"/>
      <c r="AA23" s="213"/>
      <c r="AB23" s="213"/>
      <c r="AC23" s="213"/>
      <c r="AD23" s="213"/>
      <c r="AE23" s="213"/>
      <c r="AF23" s="213"/>
      <c r="AG23" s="213" t="s">
        <v>162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3" x14ac:dyDescent="0.2">
      <c r="A24" s="220"/>
      <c r="B24" s="221"/>
      <c r="C24" s="256" t="s">
        <v>176</v>
      </c>
      <c r="D24" s="250"/>
      <c r="E24" s="250"/>
      <c r="F24" s="250"/>
      <c r="G24" s="250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3"/>
      <c r="AA24" s="213"/>
      <c r="AB24" s="213"/>
      <c r="AC24" s="213"/>
      <c r="AD24" s="213"/>
      <c r="AE24" s="213"/>
      <c r="AF24" s="213"/>
      <c r="AG24" s="213" t="s">
        <v>162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2" x14ac:dyDescent="0.2">
      <c r="A25" s="220"/>
      <c r="B25" s="221"/>
      <c r="C25" s="257" t="s">
        <v>177</v>
      </c>
      <c r="D25" s="224"/>
      <c r="E25" s="225">
        <v>189.33</v>
      </c>
      <c r="F25" s="223"/>
      <c r="G25" s="223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3"/>
      <c r="AA25" s="213"/>
      <c r="AB25" s="213"/>
      <c r="AC25" s="213"/>
      <c r="AD25" s="213"/>
      <c r="AE25" s="213"/>
      <c r="AF25" s="213"/>
      <c r="AG25" s="213" t="s">
        <v>164</v>
      </c>
      <c r="AH25" s="213">
        <v>0</v>
      </c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2.5" outlineLevel="1" x14ac:dyDescent="0.2">
      <c r="A26" s="241">
        <v>7</v>
      </c>
      <c r="B26" s="242" t="s">
        <v>178</v>
      </c>
      <c r="C26" s="253" t="s">
        <v>179</v>
      </c>
      <c r="D26" s="243" t="s">
        <v>150</v>
      </c>
      <c r="E26" s="244">
        <v>3</v>
      </c>
      <c r="F26" s="245"/>
      <c r="G26" s="246">
        <f>ROUND(E26*F26,2)</f>
        <v>0</v>
      </c>
      <c r="H26" s="245"/>
      <c r="I26" s="246">
        <f>ROUND(E26*H26,2)</f>
        <v>0</v>
      </c>
      <c r="J26" s="245"/>
      <c r="K26" s="246">
        <f>ROUND(E26*J26,2)</f>
        <v>0</v>
      </c>
      <c r="L26" s="246">
        <v>21</v>
      </c>
      <c r="M26" s="246">
        <f>G26*(1+L26/100)</f>
        <v>0</v>
      </c>
      <c r="N26" s="244">
        <v>5.9999999999999995E-4</v>
      </c>
      <c r="O26" s="244">
        <f>ROUND(E26*N26,2)</f>
        <v>0</v>
      </c>
      <c r="P26" s="244">
        <v>0</v>
      </c>
      <c r="Q26" s="244">
        <f>ROUND(E26*P26,2)</f>
        <v>0</v>
      </c>
      <c r="R26" s="246" t="s">
        <v>180</v>
      </c>
      <c r="S26" s="246" t="s">
        <v>152</v>
      </c>
      <c r="T26" s="247" t="s">
        <v>152</v>
      </c>
      <c r="U26" s="223">
        <v>0</v>
      </c>
      <c r="V26" s="223">
        <f>ROUND(E26*U26,2)</f>
        <v>0</v>
      </c>
      <c r="W26" s="223"/>
      <c r="X26" s="223" t="s">
        <v>181</v>
      </c>
      <c r="Y26" s="223" t="s">
        <v>154</v>
      </c>
      <c r="Z26" s="213"/>
      <c r="AA26" s="213"/>
      <c r="AB26" s="213"/>
      <c r="AC26" s="213"/>
      <c r="AD26" s="213"/>
      <c r="AE26" s="213"/>
      <c r="AF26" s="213"/>
      <c r="AG26" s="213" t="s">
        <v>182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2.5" outlineLevel="1" x14ac:dyDescent="0.2">
      <c r="A27" s="241">
        <v>8</v>
      </c>
      <c r="B27" s="242" t="s">
        <v>183</v>
      </c>
      <c r="C27" s="253" t="s">
        <v>184</v>
      </c>
      <c r="D27" s="243" t="s">
        <v>150</v>
      </c>
      <c r="E27" s="244">
        <v>2</v>
      </c>
      <c r="F27" s="245"/>
      <c r="G27" s="246">
        <f>ROUND(E27*F27,2)</f>
        <v>0</v>
      </c>
      <c r="H27" s="245"/>
      <c r="I27" s="246">
        <f>ROUND(E27*H27,2)</f>
        <v>0</v>
      </c>
      <c r="J27" s="245"/>
      <c r="K27" s="246">
        <f>ROUND(E27*J27,2)</f>
        <v>0</v>
      </c>
      <c r="L27" s="246">
        <v>21</v>
      </c>
      <c r="M27" s="246">
        <f>G27*(1+L27/100)</f>
        <v>0</v>
      </c>
      <c r="N27" s="244">
        <v>8.0000000000000004E-4</v>
      </c>
      <c r="O27" s="244">
        <f>ROUND(E27*N27,2)</f>
        <v>0</v>
      </c>
      <c r="P27" s="244">
        <v>0</v>
      </c>
      <c r="Q27" s="244">
        <f>ROUND(E27*P27,2)</f>
        <v>0</v>
      </c>
      <c r="R27" s="246" t="s">
        <v>180</v>
      </c>
      <c r="S27" s="246" t="s">
        <v>152</v>
      </c>
      <c r="T27" s="247" t="s">
        <v>152</v>
      </c>
      <c r="U27" s="223">
        <v>0</v>
      </c>
      <c r="V27" s="223">
        <f>ROUND(E27*U27,2)</f>
        <v>0</v>
      </c>
      <c r="W27" s="223"/>
      <c r="X27" s="223" t="s">
        <v>181</v>
      </c>
      <c r="Y27" s="223" t="s">
        <v>154</v>
      </c>
      <c r="Z27" s="213"/>
      <c r="AA27" s="213"/>
      <c r="AB27" s="213"/>
      <c r="AC27" s="213"/>
      <c r="AD27" s="213"/>
      <c r="AE27" s="213"/>
      <c r="AF27" s="213"/>
      <c r="AG27" s="213" t="s">
        <v>182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x14ac:dyDescent="0.2">
      <c r="A28" s="227" t="s">
        <v>146</v>
      </c>
      <c r="B28" s="228" t="s">
        <v>68</v>
      </c>
      <c r="C28" s="252" t="s">
        <v>69</v>
      </c>
      <c r="D28" s="229"/>
      <c r="E28" s="230"/>
      <c r="F28" s="231"/>
      <c r="G28" s="231">
        <f>SUMIF(AG29:AG50,"&lt;&gt;NOR",G29:G50)</f>
        <v>0</v>
      </c>
      <c r="H28" s="231"/>
      <c r="I28" s="231">
        <f>SUM(I29:I50)</f>
        <v>0</v>
      </c>
      <c r="J28" s="231"/>
      <c r="K28" s="231">
        <f>SUM(K29:K50)</f>
        <v>0</v>
      </c>
      <c r="L28" s="231"/>
      <c r="M28" s="231">
        <f>SUM(M29:M50)</f>
        <v>0</v>
      </c>
      <c r="N28" s="230"/>
      <c r="O28" s="230">
        <f>SUM(O29:O50)</f>
        <v>4.18</v>
      </c>
      <c r="P28" s="230"/>
      <c r="Q28" s="230">
        <f>SUM(Q29:Q50)</f>
        <v>0</v>
      </c>
      <c r="R28" s="231"/>
      <c r="S28" s="231"/>
      <c r="T28" s="232"/>
      <c r="U28" s="226"/>
      <c r="V28" s="226">
        <f>SUM(V29:V50)</f>
        <v>22.029999999999998</v>
      </c>
      <c r="W28" s="226"/>
      <c r="X28" s="226"/>
      <c r="Y28" s="226"/>
      <c r="AG28" t="s">
        <v>147</v>
      </c>
    </row>
    <row r="29" spans="1:60" outlineLevel="1" x14ac:dyDescent="0.2">
      <c r="A29" s="234">
        <v>9</v>
      </c>
      <c r="B29" s="235" t="s">
        <v>173</v>
      </c>
      <c r="C29" s="254" t="s">
        <v>174</v>
      </c>
      <c r="D29" s="236" t="s">
        <v>150</v>
      </c>
      <c r="E29" s="237">
        <v>53.333329999999997</v>
      </c>
      <c r="F29" s="238"/>
      <c r="G29" s="239">
        <f>ROUND(E29*F29,2)</f>
        <v>0</v>
      </c>
      <c r="H29" s="238"/>
      <c r="I29" s="239">
        <f>ROUND(E29*H29,2)</f>
        <v>0</v>
      </c>
      <c r="J29" s="238"/>
      <c r="K29" s="239">
        <f>ROUND(E29*J29,2)</f>
        <v>0</v>
      </c>
      <c r="L29" s="239">
        <v>21</v>
      </c>
      <c r="M29" s="239">
        <f>G29*(1+L29/100)</f>
        <v>0</v>
      </c>
      <c r="N29" s="237">
        <v>1.6000000000000001E-4</v>
      </c>
      <c r="O29" s="237">
        <f>ROUND(E29*N29,2)</f>
        <v>0.01</v>
      </c>
      <c r="P29" s="237">
        <v>0</v>
      </c>
      <c r="Q29" s="237">
        <f>ROUND(E29*P29,2)</f>
        <v>0</v>
      </c>
      <c r="R29" s="239"/>
      <c r="S29" s="239" t="s">
        <v>152</v>
      </c>
      <c r="T29" s="240" t="s">
        <v>152</v>
      </c>
      <c r="U29" s="223">
        <v>0.222</v>
      </c>
      <c r="V29" s="223">
        <f>ROUND(E29*U29,2)</f>
        <v>11.84</v>
      </c>
      <c r="W29" s="223"/>
      <c r="X29" s="223" t="s">
        <v>153</v>
      </c>
      <c r="Y29" s="223" t="s">
        <v>154</v>
      </c>
      <c r="Z29" s="213"/>
      <c r="AA29" s="213"/>
      <c r="AB29" s="213"/>
      <c r="AC29" s="213"/>
      <c r="AD29" s="213"/>
      <c r="AE29" s="213"/>
      <c r="AF29" s="213"/>
      <c r="AG29" s="213" t="s">
        <v>155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2" x14ac:dyDescent="0.2">
      <c r="A30" s="220"/>
      <c r="B30" s="221"/>
      <c r="C30" s="258" t="s">
        <v>175</v>
      </c>
      <c r="D30" s="251"/>
      <c r="E30" s="251"/>
      <c r="F30" s="251"/>
      <c r="G30" s="251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162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3" x14ac:dyDescent="0.2">
      <c r="A31" s="220"/>
      <c r="B31" s="221"/>
      <c r="C31" s="256" t="s">
        <v>176</v>
      </c>
      <c r="D31" s="250"/>
      <c r="E31" s="250"/>
      <c r="F31" s="250"/>
      <c r="G31" s="250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162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2" x14ac:dyDescent="0.2">
      <c r="A32" s="220"/>
      <c r="B32" s="221"/>
      <c r="C32" s="257" t="s">
        <v>185</v>
      </c>
      <c r="D32" s="224"/>
      <c r="E32" s="225">
        <v>53.33</v>
      </c>
      <c r="F32" s="223"/>
      <c r="G32" s="223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164</v>
      </c>
      <c r="AH32" s="213">
        <v>0</v>
      </c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ht="33.75" outlineLevel="1" x14ac:dyDescent="0.2">
      <c r="A33" s="234">
        <v>10</v>
      </c>
      <c r="B33" s="235" t="s">
        <v>186</v>
      </c>
      <c r="C33" s="254" t="s">
        <v>187</v>
      </c>
      <c r="D33" s="236" t="s">
        <v>188</v>
      </c>
      <c r="E33" s="237">
        <v>1.35</v>
      </c>
      <c r="F33" s="238"/>
      <c r="G33" s="239">
        <f>ROUND(E33*F33,2)</f>
        <v>0</v>
      </c>
      <c r="H33" s="238"/>
      <c r="I33" s="239">
        <f>ROUND(E33*H33,2)</f>
        <v>0</v>
      </c>
      <c r="J33" s="238"/>
      <c r="K33" s="239">
        <f>ROUND(E33*J33,2)</f>
        <v>0</v>
      </c>
      <c r="L33" s="239">
        <v>21</v>
      </c>
      <c r="M33" s="239">
        <f>G33*(1+L33/100)</f>
        <v>0</v>
      </c>
      <c r="N33" s="237">
        <v>2.5251399999999999</v>
      </c>
      <c r="O33" s="237">
        <f>ROUND(E33*N33,2)</f>
        <v>3.41</v>
      </c>
      <c r="P33" s="237">
        <v>0</v>
      </c>
      <c r="Q33" s="237">
        <f>ROUND(E33*P33,2)</f>
        <v>0</v>
      </c>
      <c r="R33" s="239" t="s">
        <v>151</v>
      </c>
      <c r="S33" s="239" t="s">
        <v>152</v>
      </c>
      <c r="T33" s="240" t="s">
        <v>152</v>
      </c>
      <c r="U33" s="223">
        <v>0.98699999999999999</v>
      </c>
      <c r="V33" s="223">
        <f>ROUND(E33*U33,2)</f>
        <v>1.33</v>
      </c>
      <c r="W33" s="223"/>
      <c r="X33" s="223" t="s">
        <v>153</v>
      </c>
      <c r="Y33" s="223" t="s">
        <v>154</v>
      </c>
      <c r="Z33" s="213"/>
      <c r="AA33" s="213"/>
      <c r="AB33" s="213"/>
      <c r="AC33" s="213"/>
      <c r="AD33" s="213"/>
      <c r="AE33" s="213"/>
      <c r="AF33" s="213"/>
      <c r="AG33" s="213" t="s">
        <v>155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2" x14ac:dyDescent="0.2">
      <c r="A34" s="220"/>
      <c r="B34" s="221"/>
      <c r="C34" s="257" t="s">
        <v>189</v>
      </c>
      <c r="D34" s="224"/>
      <c r="E34" s="225">
        <v>1.35</v>
      </c>
      <c r="F34" s="223"/>
      <c r="G34" s="223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3"/>
      <c r="AA34" s="213"/>
      <c r="AB34" s="213"/>
      <c r="AC34" s="213"/>
      <c r="AD34" s="213"/>
      <c r="AE34" s="213"/>
      <c r="AF34" s="213"/>
      <c r="AG34" s="213" t="s">
        <v>164</v>
      </c>
      <c r="AH34" s="213">
        <v>0</v>
      </c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ht="22.5" outlineLevel="1" x14ac:dyDescent="0.2">
      <c r="A35" s="234">
        <v>11</v>
      </c>
      <c r="B35" s="235" t="s">
        <v>190</v>
      </c>
      <c r="C35" s="254" t="s">
        <v>191</v>
      </c>
      <c r="D35" s="236" t="s">
        <v>158</v>
      </c>
      <c r="E35" s="237">
        <v>6</v>
      </c>
      <c r="F35" s="238"/>
      <c r="G35" s="239">
        <f>ROUND(E35*F35,2)</f>
        <v>0</v>
      </c>
      <c r="H35" s="238"/>
      <c r="I35" s="239">
        <f>ROUND(E35*H35,2)</f>
        <v>0</v>
      </c>
      <c r="J35" s="238"/>
      <c r="K35" s="239">
        <f>ROUND(E35*J35,2)</f>
        <v>0</v>
      </c>
      <c r="L35" s="239">
        <v>21</v>
      </c>
      <c r="M35" s="239">
        <f>G35*(1+L35/100)</f>
        <v>0</v>
      </c>
      <c r="N35" s="237">
        <v>4.7509999999999997E-2</v>
      </c>
      <c r="O35" s="237">
        <f>ROUND(E35*N35,2)</f>
        <v>0.28999999999999998</v>
      </c>
      <c r="P35" s="237">
        <v>0</v>
      </c>
      <c r="Q35" s="237">
        <f>ROUND(E35*P35,2)</f>
        <v>0</v>
      </c>
      <c r="R35" s="239" t="s">
        <v>151</v>
      </c>
      <c r="S35" s="239" t="s">
        <v>152</v>
      </c>
      <c r="T35" s="240" t="s">
        <v>152</v>
      </c>
      <c r="U35" s="223">
        <v>0.65</v>
      </c>
      <c r="V35" s="223">
        <f>ROUND(E35*U35,2)</f>
        <v>3.9</v>
      </c>
      <c r="W35" s="223"/>
      <c r="X35" s="223" t="s">
        <v>153</v>
      </c>
      <c r="Y35" s="223" t="s">
        <v>154</v>
      </c>
      <c r="Z35" s="213"/>
      <c r="AA35" s="213"/>
      <c r="AB35" s="213"/>
      <c r="AC35" s="213"/>
      <c r="AD35" s="213"/>
      <c r="AE35" s="213"/>
      <c r="AF35" s="213"/>
      <c r="AG35" s="213" t="s">
        <v>155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2" x14ac:dyDescent="0.2">
      <c r="A36" s="220"/>
      <c r="B36" s="221"/>
      <c r="C36" s="255" t="s">
        <v>192</v>
      </c>
      <c r="D36" s="249"/>
      <c r="E36" s="249"/>
      <c r="F36" s="249"/>
      <c r="G36" s="249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3"/>
      <c r="AA36" s="213"/>
      <c r="AB36" s="213"/>
      <c r="AC36" s="213"/>
      <c r="AD36" s="213"/>
      <c r="AE36" s="213"/>
      <c r="AF36" s="213"/>
      <c r="AG36" s="213" t="s">
        <v>160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2" x14ac:dyDescent="0.2">
      <c r="A37" s="220"/>
      <c r="B37" s="221"/>
      <c r="C37" s="256" t="s">
        <v>193</v>
      </c>
      <c r="D37" s="250"/>
      <c r="E37" s="250"/>
      <c r="F37" s="250"/>
      <c r="G37" s="250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3"/>
      <c r="AA37" s="213"/>
      <c r="AB37" s="213"/>
      <c r="AC37" s="213"/>
      <c r="AD37" s="213"/>
      <c r="AE37" s="213"/>
      <c r="AF37" s="213"/>
      <c r="AG37" s="213" t="s">
        <v>162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2" x14ac:dyDescent="0.2">
      <c r="A38" s="220"/>
      <c r="B38" s="221"/>
      <c r="C38" s="257" t="s">
        <v>194</v>
      </c>
      <c r="D38" s="224"/>
      <c r="E38" s="225">
        <v>6</v>
      </c>
      <c r="F38" s="223"/>
      <c r="G38" s="223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3"/>
      <c r="AA38" s="213"/>
      <c r="AB38" s="213"/>
      <c r="AC38" s="213"/>
      <c r="AD38" s="213"/>
      <c r="AE38" s="213"/>
      <c r="AF38" s="213"/>
      <c r="AG38" s="213" t="s">
        <v>164</v>
      </c>
      <c r="AH38" s="213">
        <v>0</v>
      </c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2.5" outlineLevel="1" x14ac:dyDescent="0.2">
      <c r="A39" s="234">
        <v>12</v>
      </c>
      <c r="B39" s="235" t="s">
        <v>195</v>
      </c>
      <c r="C39" s="254" t="s">
        <v>196</v>
      </c>
      <c r="D39" s="236" t="s">
        <v>158</v>
      </c>
      <c r="E39" s="237">
        <v>6</v>
      </c>
      <c r="F39" s="238"/>
      <c r="G39" s="239">
        <f>ROUND(E39*F39,2)</f>
        <v>0</v>
      </c>
      <c r="H39" s="238"/>
      <c r="I39" s="239">
        <f>ROUND(E39*H39,2)</f>
        <v>0</v>
      </c>
      <c r="J39" s="238"/>
      <c r="K39" s="239">
        <f>ROUND(E39*J39,2)</f>
        <v>0</v>
      </c>
      <c r="L39" s="239">
        <v>21</v>
      </c>
      <c r="M39" s="239">
        <f>G39*(1+L39/100)</f>
        <v>0</v>
      </c>
      <c r="N39" s="237">
        <v>0</v>
      </c>
      <c r="O39" s="237">
        <f>ROUND(E39*N39,2)</f>
        <v>0</v>
      </c>
      <c r="P39" s="237">
        <v>0</v>
      </c>
      <c r="Q39" s="237">
        <f>ROUND(E39*P39,2)</f>
        <v>0</v>
      </c>
      <c r="R39" s="239" t="s">
        <v>151</v>
      </c>
      <c r="S39" s="239" t="s">
        <v>152</v>
      </c>
      <c r="T39" s="240" t="s">
        <v>152</v>
      </c>
      <c r="U39" s="223">
        <v>0.17299999999999999</v>
      </c>
      <c r="V39" s="223">
        <f>ROUND(E39*U39,2)</f>
        <v>1.04</v>
      </c>
      <c r="W39" s="223"/>
      <c r="X39" s="223" t="s">
        <v>153</v>
      </c>
      <c r="Y39" s="223" t="s">
        <v>154</v>
      </c>
      <c r="Z39" s="213"/>
      <c r="AA39" s="213"/>
      <c r="AB39" s="213"/>
      <c r="AC39" s="213"/>
      <c r="AD39" s="213"/>
      <c r="AE39" s="213"/>
      <c r="AF39" s="213"/>
      <c r="AG39" s="213" t="s">
        <v>155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2" x14ac:dyDescent="0.2">
      <c r="A40" s="220"/>
      <c r="B40" s="221"/>
      <c r="C40" s="255" t="s">
        <v>192</v>
      </c>
      <c r="D40" s="249"/>
      <c r="E40" s="249"/>
      <c r="F40" s="249"/>
      <c r="G40" s="249"/>
      <c r="H40" s="223"/>
      <c r="I40" s="223"/>
      <c r="J40" s="223"/>
      <c r="K40" s="223"/>
      <c r="L40" s="223"/>
      <c r="M40" s="223"/>
      <c r="N40" s="222"/>
      <c r="O40" s="222"/>
      <c r="P40" s="222"/>
      <c r="Q40" s="222"/>
      <c r="R40" s="223"/>
      <c r="S40" s="223"/>
      <c r="T40" s="223"/>
      <c r="U40" s="223"/>
      <c r="V40" s="223"/>
      <c r="W40" s="223"/>
      <c r="X40" s="223"/>
      <c r="Y40" s="223"/>
      <c r="Z40" s="213"/>
      <c r="AA40" s="213"/>
      <c r="AB40" s="213"/>
      <c r="AC40" s="213"/>
      <c r="AD40" s="213"/>
      <c r="AE40" s="213"/>
      <c r="AF40" s="213"/>
      <c r="AG40" s="213" t="s">
        <v>160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">
      <c r="A41" s="220"/>
      <c r="B41" s="221"/>
      <c r="C41" s="256" t="s">
        <v>193</v>
      </c>
      <c r="D41" s="250"/>
      <c r="E41" s="250"/>
      <c r="F41" s="250"/>
      <c r="G41" s="250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162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 x14ac:dyDescent="0.2">
      <c r="A42" s="234">
        <v>13</v>
      </c>
      <c r="B42" s="235" t="s">
        <v>197</v>
      </c>
      <c r="C42" s="254" t="s">
        <v>198</v>
      </c>
      <c r="D42" s="236" t="s">
        <v>199</v>
      </c>
      <c r="E42" s="237">
        <v>2.1600000000000001E-2</v>
      </c>
      <c r="F42" s="238"/>
      <c r="G42" s="239">
        <f>ROUND(E42*F42,2)</f>
        <v>0</v>
      </c>
      <c r="H42" s="238"/>
      <c r="I42" s="239">
        <f>ROUND(E42*H42,2)</f>
        <v>0</v>
      </c>
      <c r="J42" s="238"/>
      <c r="K42" s="239">
        <f>ROUND(E42*J42,2)</f>
        <v>0</v>
      </c>
      <c r="L42" s="239">
        <v>21</v>
      </c>
      <c r="M42" s="239">
        <f>G42*(1+L42/100)</f>
        <v>0</v>
      </c>
      <c r="N42" s="237">
        <v>1.1047400000000001</v>
      </c>
      <c r="O42" s="237">
        <f>ROUND(E42*N42,2)</f>
        <v>0.02</v>
      </c>
      <c r="P42" s="237">
        <v>0</v>
      </c>
      <c r="Q42" s="237">
        <f>ROUND(E42*P42,2)</f>
        <v>0</v>
      </c>
      <c r="R42" s="239" t="s">
        <v>151</v>
      </c>
      <c r="S42" s="239" t="s">
        <v>152</v>
      </c>
      <c r="T42" s="240" t="s">
        <v>152</v>
      </c>
      <c r="U42" s="223">
        <v>15.211</v>
      </c>
      <c r="V42" s="223">
        <f>ROUND(E42*U42,2)</f>
        <v>0.33</v>
      </c>
      <c r="W42" s="223"/>
      <c r="X42" s="223" t="s">
        <v>153</v>
      </c>
      <c r="Y42" s="223" t="s">
        <v>154</v>
      </c>
      <c r="Z42" s="213"/>
      <c r="AA42" s="213"/>
      <c r="AB42" s="213"/>
      <c r="AC42" s="213"/>
      <c r="AD42" s="213"/>
      <c r="AE42" s="213"/>
      <c r="AF42" s="213"/>
      <c r="AG42" s="213" t="s">
        <v>155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33.75" outlineLevel="2" x14ac:dyDescent="0.2">
      <c r="A43" s="220"/>
      <c r="B43" s="221"/>
      <c r="C43" s="255" t="s">
        <v>200</v>
      </c>
      <c r="D43" s="249"/>
      <c r="E43" s="249"/>
      <c r="F43" s="249"/>
      <c r="G43" s="249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160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48" t="str">
        <f>C43</f>
        <v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podhledů. Včetně distančních prvků.</v>
      </c>
      <c r="BB43" s="213"/>
      <c r="BC43" s="213"/>
      <c r="BD43" s="213"/>
      <c r="BE43" s="213"/>
      <c r="BF43" s="213"/>
      <c r="BG43" s="213"/>
      <c r="BH43" s="213"/>
    </row>
    <row r="44" spans="1:60" ht="22.5" outlineLevel="2" x14ac:dyDescent="0.2">
      <c r="A44" s="220"/>
      <c r="B44" s="221"/>
      <c r="C44" s="256" t="s">
        <v>201</v>
      </c>
      <c r="D44" s="250"/>
      <c r="E44" s="250"/>
      <c r="F44" s="250"/>
      <c r="G44" s="250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3"/>
      <c r="AA44" s="213"/>
      <c r="AB44" s="213"/>
      <c r="AC44" s="213"/>
      <c r="AD44" s="213"/>
      <c r="AE44" s="213"/>
      <c r="AF44" s="213"/>
      <c r="AG44" s="213" t="s">
        <v>162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48" t="str">
        <f>C44</f>
        <v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podhledů,</v>
      </c>
      <c r="BB44" s="213"/>
      <c r="BC44" s="213"/>
      <c r="BD44" s="213"/>
      <c r="BE44" s="213"/>
      <c r="BF44" s="213"/>
      <c r="BG44" s="213"/>
      <c r="BH44" s="213"/>
    </row>
    <row r="45" spans="1:60" outlineLevel="2" x14ac:dyDescent="0.2">
      <c r="A45" s="220"/>
      <c r="B45" s="221"/>
      <c r="C45" s="257" t="s">
        <v>202</v>
      </c>
      <c r="D45" s="224"/>
      <c r="E45" s="225">
        <v>0.02</v>
      </c>
      <c r="F45" s="223"/>
      <c r="G45" s="223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3"/>
      <c r="AA45" s="213"/>
      <c r="AB45" s="213"/>
      <c r="AC45" s="213"/>
      <c r="AD45" s="213"/>
      <c r="AE45" s="213"/>
      <c r="AF45" s="213"/>
      <c r="AG45" s="213" t="s">
        <v>164</v>
      </c>
      <c r="AH45" s="213">
        <v>0</v>
      </c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 x14ac:dyDescent="0.2">
      <c r="A46" s="234">
        <v>14</v>
      </c>
      <c r="B46" s="235" t="s">
        <v>203</v>
      </c>
      <c r="C46" s="254" t="s">
        <v>204</v>
      </c>
      <c r="D46" s="236" t="s">
        <v>188</v>
      </c>
      <c r="E46" s="237">
        <v>0.16633000000000001</v>
      </c>
      <c r="F46" s="238"/>
      <c r="G46" s="239">
        <f>ROUND(E46*F46,2)</f>
        <v>0</v>
      </c>
      <c r="H46" s="238"/>
      <c r="I46" s="239">
        <f>ROUND(E46*H46,2)</f>
        <v>0</v>
      </c>
      <c r="J46" s="238"/>
      <c r="K46" s="239">
        <f>ROUND(E46*J46,2)</f>
        <v>0</v>
      </c>
      <c r="L46" s="239">
        <v>21</v>
      </c>
      <c r="M46" s="239">
        <f>G46*(1+L46/100)</f>
        <v>0</v>
      </c>
      <c r="N46" s="237">
        <v>2.6975199999999999</v>
      </c>
      <c r="O46" s="237">
        <f>ROUND(E46*N46,2)</f>
        <v>0.45</v>
      </c>
      <c r="P46" s="237">
        <v>0</v>
      </c>
      <c r="Q46" s="237">
        <f>ROUND(E46*P46,2)</f>
        <v>0</v>
      </c>
      <c r="R46" s="239" t="s">
        <v>205</v>
      </c>
      <c r="S46" s="239" t="s">
        <v>152</v>
      </c>
      <c r="T46" s="240" t="s">
        <v>152</v>
      </c>
      <c r="U46" s="223">
        <v>21.59</v>
      </c>
      <c r="V46" s="223">
        <f>ROUND(E46*U46,2)</f>
        <v>3.59</v>
      </c>
      <c r="W46" s="223"/>
      <c r="X46" s="223" t="s">
        <v>153</v>
      </c>
      <c r="Y46" s="223" t="s">
        <v>154</v>
      </c>
      <c r="Z46" s="213"/>
      <c r="AA46" s="213"/>
      <c r="AB46" s="213"/>
      <c r="AC46" s="213"/>
      <c r="AD46" s="213"/>
      <c r="AE46" s="213"/>
      <c r="AF46" s="213"/>
      <c r="AG46" s="213" t="s">
        <v>155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ht="22.5" outlineLevel="2" x14ac:dyDescent="0.2">
      <c r="A47" s="220"/>
      <c r="B47" s="221"/>
      <c r="C47" s="255" t="s">
        <v>206</v>
      </c>
      <c r="D47" s="249"/>
      <c r="E47" s="249"/>
      <c r="F47" s="249"/>
      <c r="G47" s="249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3"/>
      <c r="AA47" s="213"/>
      <c r="AB47" s="213"/>
      <c r="AC47" s="213"/>
      <c r="AD47" s="213"/>
      <c r="AE47" s="213"/>
      <c r="AF47" s="213"/>
      <c r="AG47" s="213" t="s">
        <v>160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48" t="str">
        <f>C47</f>
        <v>včetně bednění, odbednění a výztuže (s dodáním hmot), z pomocného pracovního lešení o výšce podlahy do 1900 mm a pro zatížení do 1,5 kPa,</v>
      </c>
      <c r="BB47" s="213"/>
      <c r="BC47" s="213"/>
      <c r="BD47" s="213"/>
      <c r="BE47" s="213"/>
      <c r="BF47" s="213"/>
      <c r="BG47" s="213"/>
      <c r="BH47" s="213"/>
    </row>
    <row r="48" spans="1:60" ht="22.5" outlineLevel="2" x14ac:dyDescent="0.2">
      <c r="A48" s="220"/>
      <c r="B48" s="221"/>
      <c r="C48" s="256" t="s">
        <v>206</v>
      </c>
      <c r="D48" s="250"/>
      <c r="E48" s="250"/>
      <c r="F48" s="250"/>
      <c r="G48" s="250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3"/>
      <c r="AA48" s="213"/>
      <c r="AB48" s="213"/>
      <c r="AC48" s="213"/>
      <c r="AD48" s="213"/>
      <c r="AE48" s="213"/>
      <c r="AF48" s="213"/>
      <c r="AG48" s="213" t="s">
        <v>162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48" t="str">
        <f>C48</f>
        <v>včetně bednění, odbednění a výztuže (s dodáním hmot), z pomocného pracovního lešení o výšce podlahy do 1900 mm a pro zatížení do 1,5 kPa,</v>
      </c>
      <c r="BB48" s="213"/>
      <c r="BC48" s="213"/>
      <c r="BD48" s="213"/>
      <c r="BE48" s="213"/>
      <c r="BF48" s="213"/>
      <c r="BG48" s="213"/>
      <c r="BH48" s="213"/>
    </row>
    <row r="49" spans="1:60" outlineLevel="2" x14ac:dyDescent="0.2">
      <c r="A49" s="220"/>
      <c r="B49" s="221"/>
      <c r="C49" s="257" t="s">
        <v>207</v>
      </c>
      <c r="D49" s="224"/>
      <c r="E49" s="225">
        <v>0.15</v>
      </c>
      <c r="F49" s="223"/>
      <c r="G49" s="223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3"/>
      <c r="AA49" s="213"/>
      <c r="AB49" s="213"/>
      <c r="AC49" s="213"/>
      <c r="AD49" s="213"/>
      <c r="AE49" s="213"/>
      <c r="AF49" s="213"/>
      <c r="AG49" s="213" t="s">
        <v>164</v>
      </c>
      <c r="AH49" s="213">
        <v>0</v>
      </c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3" x14ac:dyDescent="0.2">
      <c r="A50" s="220"/>
      <c r="B50" s="221"/>
      <c r="C50" s="257" t="s">
        <v>208</v>
      </c>
      <c r="D50" s="224"/>
      <c r="E50" s="225">
        <v>1.6330000000000001E-2</v>
      </c>
      <c r="F50" s="223"/>
      <c r="G50" s="223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164</v>
      </c>
      <c r="AH50" s="213">
        <v>0</v>
      </c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x14ac:dyDescent="0.2">
      <c r="A51" s="227" t="s">
        <v>146</v>
      </c>
      <c r="B51" s="228" t="s">
        <v>70</v>
      </c>
      <c r="C51" s="252" t="s">
        <v>71</v>
      </c>
      <c r="D51" s="229"/>
      <c r="E51" s="230"/>
      <c r="F51" s="231"/>
      <c r="G51" s="231">
        <f>SUMIF(AG52:AG54,"&lt;&gt;NOR",G52:G54)</f>
        <v>0</v>
      </c>
      <c r="H51" s="231"/>
      <c r="I51" s="231">
        <f>SUM(I52:I54)</f>
        <v>0</v>
      </c>
      <c r="J51" s="231"/>
      <c r="K51" s="231">
        <f>SUM(K52:K54)</f>
        <v>0</v>
      </c>
      <c r="L51" s="231"/>
      <c r="M51" s="231">
        <f>SUM(M52:M54)</f>
        <v>0</v>
      </c>
      <c r="N51" s="230"/>
      <c r="O51" s="230">
        <f>SUM(O52:O54)</f>
        <v>7.0000000000000007E-2</v>
      </c>
      <c r="P51" s="230"/>
      <c r="Q51" s="230">
        <f>SUM(Q52:Q54)</f>
        <v>0</v>
      </c>
      <c r="R51" s="231"/>
      <c r="S51" s="231"/>
      <c r="T51" s="232"/>
      <c r="U51" s="226"/>
      <c r="V51" s="226">
        <f>SUM(V52:V54)</f>
        <v>15.28</v>
      </c>
      <c r="W51" s="226"/>
      <c r="X51" s="226"/>
      <c r="Y51" s="226"/>
      <c r="AG51" t="s">
        <v>147</v>
      </c>
    </row>
    <row r="52" spans="1:60" ht="22.5" outlineLevel="1" x14ac:dyDescent="0.2">
      <c r="A52" s="234">
        <v>15</v>
      </c>
      <c r="B52" s="235" t="s">
        <v>209</v>
      </c>
      <c r="C52" s="254" t="s">
        <v>210</v>
      </c>
      <c r="D52" s="236" t="s">
        <v>158</v>
      </c>
      <c r="E52" s="237">
        <v>218.24</v>
      </c>
      <c r="F52" s="238"/>
      <c r="G52" s="239">
        <f>ROUND(E52*F52,2)</f>
        <v>0</v>
      </c>
      <c r="H52" s="238"/>
      <c r="I52" s="239">
        <f>ROUND(E52*H52,2)</f>
        <v>0</v>
      </c>
      <c r="J52" s="238"/>
      <c r="K52" s="239">
        <f>ROUND(E52*J52,2)</f>
        <v>0</v>
      </c>
      <c r="L52" s="239">
        <v>21</v>
      </c>
      <c r="M52" s="239">
        <f>G52*(1+L52/100)</f>
        <v>0</v>
      </c>
      <c r="N52" s="237">
        <v>3.2000000000000003E-4</v>
      </c>
      <c r="O52" s="237">
        <f>ROUND(E52*N52,2)</f>
        <v>7.0000000000000007E-2</v>
      </c>
      <c r="P52" s="237">
        <v>0</v>
      </c>
      <c r="Q52" s="237">
        <f>ROUND(E52*P52,2)</f>
        <v>0</v>
      </c>
      <c r="R52" s="239" t="s">
        <v>151</v>
      </c>
      <c r="S52" s="239" t="s">
        <v>152</v>
      </c>
      <c r="T52" s="240" t="s">
        <v>152</v>
      </c>
      <c r="U52" s="223">
        <v>7.0000000000000007E-2</v>
      </c>
      <c r="V52" s="223">
        <f>ROUND(E52*U52,2)</f>
        <v>15.28</v>
      </c>
      <c r="W52" s="223"/>
      <c r="X52" s="223" t="s">
        <v>153</v>
      </c>
      <c r="Y52" s="223" t="s">
        <v>154</v>
      </c>
      <c r="Z52" s="213"/>
      <c r="AA52" s="213"/>
      <c r="AB52" s="213"/>
      <c r="AC52" s="213"/>
      <c r="AD52" s="213"/>
      <c r="AE52" s="213"/>
      <c r="AF52" s="213"/>
      <c r="AG52" s="213" t="s">
        <v>155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2" x14ac:dyDescent="0.2">
      <c r="A53" s="220"/>
      <c r="B53" s="221"/>
      <c r="C53" s="255" t="s">
        <v>211</v>
      </c>
      <c r="D53" s="249"/>
      <c r="E53" s="249"/>
      <c r="F53" s="249"/>
      <c r="G53" s="249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3"/>
      <c r="AA53" s="213"/>
      <c r="AB53" s="213"/>
      <c r="AC53" s="213"/>
      <c r="AD53" s="213"/>
      <c r="AE53" s="213"/>
      <c r="AF53" s="213"/>
      <c r="AG53" s="213" t="s">
        <v>160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2" x14ac:dyDescent="0.2">
      <c r="A54" s="220"/>
      <c r="B54" s="221"/>
      <c r="C54" s="256" t="s">
        <v>211</v>
      </c>
      <c r="D54" s="250"/>
      <c r="E54" s="250"/>
      <c r="F54" s="250"/>
      <c r="G54" s="250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3"/>
      <c r="AA54" s="213"/>
      <c r="AB54" s="213"/>
      <c r="AC54" s="213"/>
      <c r="AD54" s="213"/>
      <c r="AE54" s="213"/>
      <c r="AF54" s="213"/>
      <c r="AG54" s="213" t="s">
        <v>162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x14ac:dyDescent="0.2">
      <c r="A55" s="227" t="s">
        <v>146</v>
      </c>
      <c r="B55" s="228" t="s">
        <v>72</v>
      </c>
      <c r="C55" s="252" t="s">
        <v>73</v>
      </c>
      <c r="D55" s="229"/>
      <c r="E55" s="230"/>
      <c r="F55" s="231"/>
      <c r="G55" s="231">
        <f>SUMIF(AG56:AG68,"&lt;&gt;NOR",G56:G68)</f>
        <v>0</v>
      </c>
      <c r="H55" s="231"/>
      <c r="I55" s="231">
        <f>SUM(I56:I68)</f>
        <v>0</v>
      </c>
      <c r="J55" s="231"/>
      <c r="K55" s="231">
        <f>SUM(K56:K68)</f>
        <v>0</v>
      </c>
      <c r="L55" s="231"/>
      <c r="M55" s="231">
        <f>SUM(M56:M68)</f>
        <v>0</v>
      </c>
      <c r="N55" s="230"/>
      <c r="O55" s="230">
        <f>SUM(O56:O68)</f>
        <v>3.86</v>
      </c>
      <c r="P55" s="230"/>
      <c r="Q55" s="230">
        <f>SUM(Q56:Q68)</f>
        <v>0</v>
      </c>
      <c r="R55" s="231"/>
      <c r="S55" s="231"/>
      <c r="T55" s="232"/>
      <c r="U55" s="226"/>
      <c r="V55" s="226">
        <f>SUM(V56:V68)</f>
        <v>117.72</v>
      </c>
      <c r="W55" s="226"/>
      <c r="X55" s="226"/>
      <c r="Y55" s="226"/>
      <c r="AG55" t="s">
        <v>147</v>
      </c>
    </row>
    <row r="56" spans="1:60" outlineLevel="1" x14ac:dyDescent="0.2">
      <c r="A56" s="234">
        <v>16</v>
      </c>
      <c r="B56" s="235" t="s">
        <v>212</v>
      </c>
      <c r="C56" s="254" t="s">
        <v>213</v>
      </c>
      <c r="D56" s="236" t="s">
        <v>158</v>
      </c>
      <c r="E56" s="237">
        <v>19.2</v>
      </c>
      <c r="F56" s="238"/>
      <c r="G56" s="239">
        <f>ROUND(E56*F56,2)</f>
        <v>0</v>
      </c>
      <c r="H56" s="238"/>
      <c r="I56" s="239">
        <f>ROUND(E56*H56,2)</f>
        <v>0</v>
      </c>
      <c r="J56" s="238"/>
      <c r="K56" s="239">
        <f>ROUND(E56*J56,2)</f>
        <v>0</v>
      </c>
      <c r="L56" s="239">
        <v>21</v>
      </c>
      <c r="M56" s="239">
        <f>G56*(1+L56/100)</f>
        <v>0</v>
      </c>
      <c r="N56" s="237">
        <v>4.0000000000000003E-5</v>
      </c>
      <c r="O56" s="237">
        <f>ROUND(E56*N56,2)</f>
        <v>0</v>
      </c>
      <c r="P56" s="237">
        <v>0</v>
      </c>
      <c r="Q56" s="237">
        <f>ROUND(E56*P56,2)</f>
        <v>0</v>
      </c>
      <c r="R56" s="239" t="s">
        <v>151</v>
      </c>
      <c r="S56" s="239" t="s">
        <v>152</v>
      </c>
      <c r="T56" s="240" t="s">
        <v>152</v>
      </c>
      <c r="U56" s="223">
        <v>7.8E-2</v>
      </c>
      <c r="V56" s="223">
        <f>ROUND(E56*U56,2)</f>
        <v>1.5</v>
      </c>
      <c r="W56" s="223"/>
      <c r="X56" s="223" t="s">
        <v>153</v>
      </c>
      <c r="Y56" s="223" t="s">
        <v>154</v>
      </c>
      <c r="Z56" s="213"/>
      <c r="AA56" s="213"/>
      <c r="AB56" s="213"/>
      <c r="AC56" s="213"/>
      <c r="AD56" s="213"/>
      <c r="AE56" s="213"/>
      <c r="AF56" s="213"/>
      <c r="AG56" s="213" t="s">
        <v>155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2" x14ac:dyDescent="0.2">
      <c r="A57" s="220"/>
      <c r="B57" s="221"/>
      <c r="C57" s="255" t="s">
        <v>214</v>
      </c>
      <c r="D57" s="249"/>
      <c r="E57" s="249"/>
      <c r="F57" s="249"/>
      <c r="G57" s="249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3"/>
      <c r="AA57" s="213"/>
      <c r="AB57" s="213"/>
      <c r="AC57" s="213"/>
      <c r="AD57" s="213"/>
      <c r="AE57" s="213"/>
      <c r="AF57" s="213"/>
      <c r="AG57" s="213" t="s">
        <v>160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48" t="str">
        <f>C57</f>
        <v>které se zřizují před úpravami povrchu, a obalení osazených dveřních zárubní před znečištěním při úpravách povrchu nástřikem plastických maltovin včetně pozdějšího odkrytí,</v>
      </c>
      <c r="BB57" s="213"/>
      <c r="BC57" s="213"/>
      <c r="BD57" s="213"/>
      <c r="BE57" s="213"/>
      <c r="BF57" s="213"/>
      <c r="BG57" s="213"/>
      <c r="BH57" s="213"/>
    </row>
    <row r="58" spans="1:60" ht="22.5" outlineLevel="2" x14ac:dyDescent="0.2">
      <c r="A58" s="220"/>
      <c r="B58" s="221"/>
      <c r="C58" s="256" t="s">
        <v>214</v>
      </c>
      <c r="D58" s="250"/>
      <c r="E58" s="250"/>
      <c r="F58" s="250"/>
      <c r="G58" s="250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3"/>
      <c r="AA58" s="213"/>
      <c r="AB58" s="213"/>
      <c r="AC58" s="213"/>
      <c r="AD58" s="213"/>
      <c r="AE58" s="213"/>
      <c r="AF58" s="213"/>
      <c r="AG58" s="213" t="s">
        <v>162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48" t="str">
        <f>C58</f>
        <v>které se zřizují před úpravami povrchu, a obalení osazených dveřních zárubní před znečištěním při úpravách povrchu nástřikem plastických maltovin včetně pozdějšího odkrytí,</v>
      </c>
      <c r="BB58" s="213"/>
      <c r="BC58" s="213"/>
      <c r="BD58" s="213"/>
      <c r="BE58" s="213"/>
      <c r="BF58" s="213"/>
      <c r="BG58" s="213"/>
      <c r="BH58" s="213"/>
    </row>
    <row r="59" spans="1:60" outlineLevel="2" x14ac:dyDescent="0.2">
      <c r="A59" s="220"/>
      <c r="B59" s="221"/>
      <c r="C59" s="257" t="s">
        <v>215</v>
      </c>
      <c r="D59" s="224"/>
      <c r="E59" s="225">
        <v>19.2</v>
      </c>
      <c r="F59" s="223"/>
      <c r="G59" s="223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3"/>
      <c r="AA59" s="213"/>
      <c r="AB59" s="213"/>
      <c r="AC59" s="213"/>
      <c r="AD59" s="213"/>
      <c r="AE59" s="213"/>
      <c r="AF59" s="213"/>
      <c r="AG59" s="213" t="s">
        <v>164</v>
      </c>
      <c r="AH59" s="213">
        <v>0</v>
      </c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34">
        <v>17</v>
      </c>
      <c r="B60" s="235" t="s">
        <v>216</v>
      </c>
      <c r="C60" s="254" t="s">
        <v>217</v>
      </c>
      <c r="D60" s="236" t="s">
        <v>158</v>
      </c>
      <c r="E60" s="237">
        <v>43.48</v>
      </c>
      <c r="F60" s="238"/>
      <c r="G60" s="239">
        <f>ROUND(E60*F60,2)</f>
        <v>0</v>
      </c>
      <c r="H60" s="238"/>
      <c r="I60" s="239">
        <f>ROUND(E60*H60,2)</f>
        <v>0</v>
      </c>
      <c r="J60" s="238"/>
      <c r="K60" s="239">
        <f>ROUND(E60*J60,2)</f>
        <v>0</v>
      </c>
      <c r="L60" s="239">
        <v>21</v>
      </c>
      <c r="M60" s="239">
        <f>G60*(1+L60/100)</f>
        <v>0</v>
      </c>
      <c r="N60" s="237">
        <v>4.7660000000000001E-2</v>
      </c>
      <c r="O60" s="237">
        <f>ROUND(E60*N60,2)</f>
        <v>2.0699999999999998</v>
      </c>
      <c r="P60" s="237">
        <v>0</v>
      </c>
      <c r="Q60" s="237">
        <f>ROUND(E60*P60,2)</f>
        <v>0</v>
      </c>
      <c r="R60" s="239" t="s">
        <v>151</v>
      </c>
      <c r="S60" s="239" t="s">
        <v>152</v>
      </c>
      <c r="T60" s="240" t="s">
        <v>152</v>
      </c>
      <c r="U60" s="223">
        <v>0.84</v>
      </c>
      <c r="V60" s="223">
        <f>ROUND(E60*U60,2)</f>
        <v>36.520000000000003</v>
      </c>
      <c r="W60" s="223"/>
      <c r="X60" s="223" t="s">
        <v>153</v>
      </c>
      <c r="Y60" s="223" t="s">
        <v>154</v>
      </c>
      <c r="Z60" s="213"/>
      <c r="AA60" s="213"/>
      <c r="AB60" s="213"/>
      <c r="AC60" s="213"/>
      <c r="AD60" s="213"/>
      <c r="AE60" s="213"/>
      <c r="AF60" s="213"/>
      <c r="AG60" s="213" t="s">
        <v>155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2" x14ac:dyDescent="0.2">
      <c r="A61" s="220"/>
      <c r="B61" s="221"/>
      <c r="C61" s="257" t="s">
        <v>218</v>
      </c>
      <c r="D61" s="224"/>
      <c r="E61" s="225">
        <v>22.8</v>
      </c>
      <c r="F61" s="223"/>
      <c r="G61" s="223"/>
      <c r="H61" s="223"/>
      <c r="I61" s="223"/>
      <c r="J61" s="223"/>
      <c r="K61" s="223"/>
      <c r="L61" s="223"/>
      <c r="M61" s="223"/>
      <c r="N61" s="222"/>
      <c r="O61" s="222"/>
      <c r="P61" s="222"/>
      <c r="Q61" s="222"/>
      <c r="R61" s="223"/>
      <c r="S61" s="223"/>
      <c r="T61" s="223"/>
      <c r="U61" s="223"/>
      <c r="V61" s="223"/>
      <c r="W61" s="223"/>
      <c r="X61" s="223"/>
      <c r="Y61" s="223"/>
      <c r="Z61" s="213"/>
      <c r="AA61" s="213"/>
      <c r="AB61" s="213"/>
      <c r="AC61" s="213"/>
      <c r="AD61" s="213"/>
      <c r="AE61" s="213"/>
      <c r="AF61" s="213"/>
      <c r="AG61" s="213" t="s">
        <v>164</v>
      </c>
      <c r="AH61" s="213">
        <v>0</v>
      </c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3" x14ac:dyDescent="0.2">
      <c r="A62" s="220"/>
      <c r="B62" s="221"/>
      <c r="C62" s="257" t="s">
        <v>219</v>
      </c>
      <c r="D62" s="224"/>
      <c r="E62" s="225">
        <v>20.68</v>
      </c>
      <c r="F62" s="223"/>
      <c r="G62" s="223"/>
      <c r="H62" s="223"/>
      <c r="I62" s="223"/>
      <c r="J62" s="223"/>
      <c r="K62" s="223"/>
      <c r="L62" s="223"/>
      <c r="M62" s="223"/>
      <c r="N62" s="222"/>
      <c r="O62" s="222"/>
      <c r="P62" s="222"/>
      <c r="Q62" s="222"/>
      <c r="R62" s="223"/>
      <c r="S62" s="223"/>
      <c r="T62" s="223"/>
      <c r="U62" s="223"/>
      <c r="V62" s="223"/>
      <c r="W62" s="223"/>
      <c r="X62" s="223"/>
      <c r="Y62" s="223"/>
      <c r="Z62" s="213"/>
      <c r="AA62" s="213"/>
      <c r="AB62" s="213"/>
      <c r="AC62" s="213"/>
      <c r="AD62" s="213"/>
      <c r="AE62" s="213"/>
      <c r="AF62" s="213"/>
      <c r="AG62" s="213" t="s">
        <v>164</v>
      </c>
      <c r="AH62" s="213">
        <v>0</v>
      </c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2.5" outlineLevel="1" x14ac:dyDescent="0.2">
      <c r="A63" s="241">
        <v>18</v>
      </c>
      <c r="B63" s="242" t="s">
        <v>220</v>
      </c>
      <c r="C63" s="253" t="s">
        <v>221</v>
      </c>
      <c r="D63" s="243" t="s">
        <v>158</v>
      </c>
      <c r="E63" s="244">
        <v>56.3</v>
      </c>
      <c r="F63" s="245"/>
      <c r="G63" s="246">
        <f>ROUND(E63*F63,2)</f>
        <v>0</v>
      </c>
      <c r="H63" s="245"/>
      <c r="I63" s="246">
        <f>ROUND(E63*H63,2)</f>
        <v>0</v>
      </c>
      <c r="J63" s="245"/>
      <c r="K63" s="246">
        <f>ROUND(E63*J63,2)</f>
        <v>0</v>
      </c>
      <c r="L63" s="246">
        <v>21</v>
      </c>
      <c r="M63" s="246">
        <f>G63*(1+L63/100)</f>
        <v>0</v>
      </c>
      <c r="N63" s="244">
        <v>5.4299999999999999E-3</v>
      </c>
      <c r="O63" s="244">
        <f>ROUND(E63*N63,2)</f>
        <v>0.31</v>
      </c>
      <c r="P63" s="244">
        <v>0</v>
      </c>
      <c r="Q63" s="244">
        <f>ROUND(E63*P63,2)</f>
        <v>0</v>
      </c>
      <c r="R63" s="246" t="s">
        <v>205</v>
      </c>
      <c r="S63" s="246" t="s">
        <v>152</v>
      </c>
      <c r="T63" s="247" t="s">
        <v>152</v>
      </c>
      <c r="U63" s="223">
        <v>0.16941999999999999</v>
      </c>
      <c r="V63" s="223">
        <f>ROUND(E63*U63,2)</f>
        <v>9.5399999999999991</v>
      </c>
      <c r="W63" s="223"/>
      <c r="X63" s="223" t="s">
        <v>153</v>
      </c>
      <c r="Y63" s="223" t="s">
        <v>154</v>
      </c>
      <c r="Z63" s="213"/>
      <c r="AA63" s="213"/>
      <c r="AB63" s="213"/>
      <c r="AC63" s="213"/>
      <c r="AD63" s="213"/>
      <c r="AE63" s="213"/>
      <c r="AF63" s="213"/>
      <c r="AG63" s="213" t="s">
        <v>155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 x14ac:dyDescent="0.2">
      <c r="A64" s="234">
        <v>19</v>
      </c>
      <c r="B64" s="235" t="s">
        <v>222</v>
      </c>
      <c r="C64" s="254" t="s">
        <v>223</v>
      </c>
      <c r="D64" s="236" t="s">
        <v>158</v>
      </c>
      <c r="E64" s="237">
        <v>74.599999999999994</v>
      </c>
      <c r="F64" s="238"/>
      <c r="G64" s="239">
        <f>ROUND(E64*F64,2)</f>
        <v>0</v>
      </c>
      <c r="H64" s="238"/>
      <c r="I64" s="239">
        <f>ROUND(E64*H64,2)</f>
        <v>0</v>
      </c>
      <c r="J64" s="238"/>
      <c r="K64" s="239">
        <f>ROUND(E64*J64,2)</f>
        <v>0</v>
      </c>
      <c r="L64" s="239">
        <v>21</v>
      </c>
      <c r="M64" s="239">
        <f>G64*(1+L64/100)</f>
        <v>0</v>
      </c>
      <c r="N64" s="237">
        <v>1.9869999999999999E-2</v>
      </c>
      <c r="O64" s="237">
        <f>ROUND(E64*N64,2)</f>
        <v>1.48</v>
      </c>
      <c r="P64" s="237">
        <v>0</v>
      </c>
      <c r="Q64" s="237">
        <f>ROUND(E64*P64,2)</f>
        <v>0</v>
      </c>
      <c r="R64" s="239" t="s">
        <v>205</v>
      </c>
      <c r="S64" s="239" t="s">
        <v>152</v>
      </c>
      <c r="T64" s="240" t="s">
        <v>152</v>
      </c>
      <c r="U64" s="223">
        <v>0.47349999999999998</v>
      </c>
      <c r="V64" s="223">
        <f>ROUND(E64*U64,2)</f>
        <v>35.32</v>
      </c>
      <c r="W64" s="223"/>
      <c r="X64" s="223" t="s">
        <v>153</v>
      </c>
      <c r="Y64" s="223" t="s">
        <v>154</v>
      </c>
      <c r="Z64" s="213"/>
      <c r="AA64" s="213"/>
      <c r="AB64" s="213"/>
      <c r="AC64" s="213"/>
      <c r="AD64" s="213"/>
      <c r="AE64" s="213"/>
      <c r="AF64" s="213"/>
      <c r="AG64" s="213" t="s">
        <v>155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2" x14ac:dyDescent="0.2">
      <c r="A65" s="220"/>
      <c r="B65" s="221"/>
      <c r="C65" s="258" t="s">
        <v>224</v>
      </c>
      <c r="D65" s="251"/>
      <c r="E65" s="251"/>
      <c r="F65" s="251"/>
      <c r="G65" s="251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3"/>
      <c r="AA65" s="213"/>
      <c r="AB65" s="213"/>
      <c r="AC65" s="213"/>
      <c r="AD65" s="213"/>
      <c r="AE65" s="213"/>
      <c r="AF65" s="213"/>
      <c r="AG65" s="213" t="s">
        <v>162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22.5" outlineLevel="1" x14ac:dyDescent="0.2">
      <c r="A66" s="234">
        <v>20</v>
      </c>
      <c r="B66" s="235" t="s">
        <v>225</v>
      </c>
      <c r="C66" s="254" t="s">
        <v>226</v>
      </c>
      <c r="D66" s="236" t="s">
        <v>158</v>
      </c>
      <c r="E66" s="237">
        <v>96.24</v>
      </c>
      <c r="F66" s="238"/>
      <c r="G66" s="239">
        <f>ROUND(E66*F66,2)</f>
        <v>0</v>
      </c>
      <c r="H66" s="238"/>
      <c r="I66" s="239">
        <f>ROUND(E66*H66,2)</f>
        <v>0</v>
      </c>
      <c r="J66" s="238"/>
      <c r="K66" s="239">
        <f>ROUND(E66*J66,2)</f>
        <v>0</v>
      </c>
      <c r="L66" s="239">
        <v>21</v>
      </c>
      <c r="M66" s="239">
        <f>G66*(1+L66/100)</f>
        <v>0</v>
      </c>
      <c r="N66" s="237">
        <v>0</v>
      </c>
      <c r="O66" s="237">
        <f>ROUND(E66*N66,2)</f>
        <v>0</v>
      </c>
      <c r="P66" s="237">
        <v>0</v>
      </c>
      <c r="Q66" s="237">
        <f>ROUND(E66*P66,2)</f>
        <v>0</v>
      </c>
      <c r="R66" s="239" t="s">
        <v>151</v>
      </c>
      <c r="S66" s="239" t="s">
        <v>152</v>
      </c>
      <c r="T66" s="240" t="s">
        <v>152</v>
      </c>
      <c r="U66" s="223">
        <v>0.36199999999999999</v>
      </c>
      <c r="V66" s="223">
        <f>ROUND(E66*U66,2)</f>
        <v>34.840000000000003</v>
      </c>
      <c r="W66" s="223"/>
      <c r="X66" s="223" t="s">
        <v>153</v>
      </c>
      <c r="Y66" s="223" t="s">
        <v>154</v>
      </c>
      <c r="Z66" s="213"/>
      <c r="AA66" s="213"/>
      <c r="AB66" s="213"/>
      <c r="AC66" s="213"/>
      <c r="AD66" s="213"/>
      <c r="AE66" s="213"/>
      <c r="AF66" s="213"/>
      <c r="AG66" s="213" t="s">
        <v>155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2" x14ac:dyDescent="0.2">
      <c r="A67" s="220"/>
      <c r="B67" s="221"/>
      <c r="C67" s="257" t="s">
        <v>227</v>
      </c>
      <c r="D67" s="224"/>
      <c r="E67" s="225">
        <v>34.200000000000003</v>
      </c>
      <c r="F67" s="223"/>
      <c r="G67" s="223"/>
      <c r="H67" s="223"/>
      <c r="I67" s="223"/>
      <c r="J67" s="223"/>
      <c r="K67" s="223"/>
      <c r="L67" s="223"/>
      <c r="M67" s="223"/>
      <c r="N67" s="222"/>
      <c r="O67" s="222"/>
      <c r="P67" s="222"/>
      <c r="Q67" s="222"/>
      <c r="R67" s="223"/>
      <c r="S67" s="223"/>
      <c r="T67" s="223"/>
      <c r="U67" s="223"/>
      <c r="V67" s="223"/>
      <c r="W67" s="223"/>
      <c r="X67" s="223"/>
      <c r="Y67" s="223"/>
      <c r="Z67" s="213"/>
      <c r="AA67" s="213"/>
      <c r="AB67" s="213"/>
      <c r="AC67" s="213"/>
      <c r="AD67" s="213"/>
      <c r="AE67" s="213"/>
      <c r="AF67" s="213"/>
      <c r="AG67" s="213" t="s">
        <v>164</v>
      </c>
      <c r="AH67" s="213">
        <v>0</v>
      </c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3" x14ac:dyDescent="0.2">
      <c r="A68" s="220"/>
      <c r="B68" s="221"/>
      <c r="C68" s="257" t="s">
        <v>228</v>
      </c>
      <c r="D68" s="224"/>
      <c r="E68" s="225">
        <v>62.04</v>
      </c>
      <c r="F68" s="223"/>
      <c r="G68" s="223"/>
      <c r="H68" s="223"/>
      <c r="I68" s="223"/>
      <c r="J68" s="223"/>
      <c r="K68" s="223"/>
      <c r="L68" s="223"/>
      <c r="M68" s="223"/>
      <c r="N68" s="222"/>
      <c r="O68" s="222"/>
      <c r="P68" s="222"/>
      <c r="Q68" s="222"/>
      <c r="R68" s="223"/>
      <c r="S68" s="223"/>
      <c r="T68" s="223"/>
      <c r="U68" s="223"/>
      <c r="V68" s="223"/>
      <c r="W68" s="223"/>
      <c r="X68" s="223"/>
      <c r="Y68" s="223"/>
      <c r="Z68" s="213"/>
      <c r="AA68" s="213"/>
      <c r="AB68" s="213"/>
      <c r="AC68" s="213"/>
      <c r="AD68" s="213"/>
      <c r="AE68" s="213"/>
      <c r="AF68" s="213"/>
      <c r="AG68" s="213" t="s">
        <v>164</v>
      </c>
      <c r="AH68" s="213">
        <v>0</v>
      </c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x14ac:dyDescent="0.2">
      <c r="A69" s="227" t="s">
        <v>146</v>
      </c>
      <c r="B69" s="228" t="s">
        <v>74</v>
      </c>
      <c r="C69" s="252" t="s">
        <v>75</v>
      </c>
      <c r="D69" s="229"/>
      <c r="E69" s="230"/>
      <c r="F69" s="231"/>
      <c r="G69" s="231">
        <f>SUMIF(AG70:AG78,"&lt;&gt;NOR",G70:G78)</f>
        <v>0</v>
      </c>
      <c r="H69" s="231"/>
      <c r="I69" s="231">
        <f>SUM(I70:I78)</f>
        <v>0</v>
      </c>
      <c r="J69" s="231"/>
      <c r="K69" s="231">
        <f>SUM(K70:K78)</f>
        <v>0</v>
      </c>
      <c r="L69" s="231"/>
      <c r="M69" s="231">
        <f>SUM(M70:M78)</f>
        <v>0</v>
      </c>
      <c r="N69" s="230"/>
      <c r="O69" s="230">
        <f>SUM(O70:O78)</f>
        <v>3.31</v>
      </c>
      <c r="P69" s="230"/>
      <c r="Q69" s="230">
        <f>SUM(Q70:Q78)</f>
        <v>0</v>
      </c>
      <c r="R69" s="231"/>
      <c r="S69" s="231"/>
      <c r="T69" s="232"/>
      <c r="U69" s="226"/>
      <c r="V69" s="226">
        <f>SUM(V70:V78)</f>
        <v>25.02</v>
      </c>
      <c r="W69" s="226"/>
      <c r="X69" s="226"/>
      <c r="Y69" s="226"/>
      <c r="AG69" t="s">
        <v>147</v>
      </c>
    </row>
    <row r="70" spans="1:60" outlineLevel="1" x14ac:dyDescent="0.2">
      <c r="A70" s="234">
        <v>21</v>
      </c>
      <c r="B70" s="235" t="s">
        <v>229</v>
      </c>
      <c r="C70" s="254" t="s">
        <v>230</v>
      </c>
      <c r="D70" s="236" t="s">
        <v>188</v>
      </c>
      <c r="E70" s="237">
        <v>1.296</v>
      </c>
      <c r="F70" s="238"/>
      <c r="G70" s="239">
        <f>ROUND(E70*F70,2)</f>
        <v>0</v>
      </c>
      <c r="H70" s="238"/>
      <c r="I70" s="239">
        <f>ROUND(E70*H70,2)</f>
        <v>0</v>
      </c>
      <c r="J70" s="238"/>
      <c r="K70" s="239">
        <f>ROUND(E70*J70,2)</f>
        <v>0</v>
      </c>
      <c r="L70" s="239">
        <v>21</v>
      </c>
      <c r="M70" s="239">
        <f>G70*(1+L70/100)</f>
        <v>0</v>
      </c>
      <c r="N70" s="237">
        <v>2.5</v>
      </c>
      <c r="O70" s="237">
        <f>ROUND(E70*N70,2)</f>
        <v>3.24</v>
      </c>
      <c r="P70" s="237">
        <v>0</v>
      </c>
      <c r="Q70" s="237">
        <f>ROUND(E70*P70,2)</f>
        <v>0</v>
      </c>
      <c r="R70" s="239" t="s">
        <v>205</v>
      </c>
      <c r="S70" s="239" t="s">
        <v>152</v>
      </c>
      <c r="T70" s="240" t="s">
        <v>152</v>
      </c>
      <c r="U70" s="223">
        <v>5.33</v>
      </c>
      <c r="V70" s="223">
        <f>ROUND(E70*U70,2)</f>
        <v>6.91</v>
      </c>
      <c r="W70" s="223"/>
      <c r="X70" s="223" t="s">
        <v>153</v>
      </c>
      <c r="Y70" s="223" t="s">
        <v>154</v>
      </c>
      <c r="Z70" s="213"/>
      <c r="AA70" s="213"/>
      <c r="AB70" s="213"/>
      <c r="AC70" s="213"/>
      <c r="AD70" s="213"/>
      <c r="AE70" s="213"/>
      <c r="AF70" s="213"/>
      <c r="AG70" s="213" t="s">
        <v>155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2" x14ac:dyDescent="0.2">
      <c r="A71" s="220"/>
      <c r="B71" s="221"/>
      <c r="C71" s="255" t="s">
        <v>231</v>
      </c>
      <c r="D71" s="249"/>
      <c r="E71" s="249"/>
      <c r="F71" s="249"/>
      <c r="G71" s="249"/>
      <c r="H71" s="223"/>
      <c r="I71" s="223"/>
      <c r="J71" s="223"/>
      <c r="K71" s="223"/>
      <c r="L71" s="223"/>
      <c r="M71" s="223"/>
      <c r="N71" s="222"/>
      <c r="O71" s="222"/>
      <c r="P71" s="222"/>
      <c r="Q71" s="222"/>
      <c r="R71" s="223"/>
      <c r="S71" s="223"/>
      <c r="T71" s="223"/>
      <c r="U71" s="223"/>
      <c r="V71" s="223"/>
      <c r="W71" s="223"/>
      <c r="X71" s="223"/>
      <c r="Y71" s="223"/>
      <c r="Z71" s="213"/>
      <c r="AA71" s="213"/>
      <c r="AB71" s="213"/>
      <c r="AC71" s="213"/>
      <c r="AD71" s="213"/>
      <c r="AE71" s="213"/>
      <c r="AF71" s="213"/>
      <c r="AG71" s="213" t="s">
        <v>160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2" x14ac:dyDescent="0.2">
      <c r="A72" s="220"/>
      <c r="B72" s="221"/>
      <c r="C72" s="256" t="s">
        <v>231</v>
      </c>
      <c r="D72" s="250"/>
      <c r="E72" s="250"/>
      <c r="F72" s="250"/>
      <c r="G72" s="250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3"/>
      <c r="AA72" s="213"/>
      <c r="AB72" s="213"/>
      <c r="AC72" s="213"/>
      <c r="AD72" s="213"/>
      <c r="AE72" s="213"/>
      <c r="AF72" s="213"/>
      <c r="AG72" s="213" t="s">
        <v>162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2" x14ac:dyDescent="0.2">
      <c r="A73" s="220"/>
      <c r="B73" s="221"/>
      <c r="C73" s="257" t="s">
        <v>232</v>
      </c>
      <c r="D73" s="224"/>
      <c r="E73" s="225">
        <v>1.3</v>
      </c>
      <c r="F73" s="223"/>
      <c r="G73" s="223"/>
      <c r="H73" s="223"/>
      <c r="I73" s="223"/>
      <c r="J73" s="223"/>
      <c r="K73" s="223"/>
      <c r="L73" s="223"/>
      <c r="M73" s="223"/>
      <c r="N73" s="222"/>
      <c r="O73" s="222"/>
      <c r="P73" s="222"/>
      <c r="Q73" s="222"/>
      <c r="R73" s="223"/>
      <c r="S73" s="223"/>
      <c r="T73" s="223"/>
      <c r="U73" s="223"/>
      <c r="V73" s="223"/>
      <c r="W73" s="223"/>
      <c r="X73" s="223"/>
      <c r="Y73" s="223"/>
      <c r="Z73" s="213"/>
      <c r="AA73" s="213"/>
      <c r="AB73" s="213"/>
      <c r="AC73" s="213"/>
      <c r="AD73" s="213"/>
      <c r="AE73" s="213"/>
      <c r="AF73" s="213"/>
      <c r="AG73" s="213" t="s">
        <v>164</v>
      </c>
      <c r="AH73" s="213">
        <v>0</v>
      </c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ht="22.5" outlineLevel="1" x14ac:dyDescent="0.2">
      <c r="A74" s="234">
        <v>22</v>
      </c>
      <c r="B74" s="235" t="s">
        <v>233</v>
      </c>
      <c r="C74" s="254" t="s">
        <v>234</v>
      </c>
      <c r="D74" s="236" t="s">
        <v>158</v>
      </c>
      <c r="E74" s="237">
        <v>195.8</v>
      </c>
      <c r="F74" s="238"/>
      <c r="G74" s="239">
        <f>ROUND(E74*F74,2)</f>
        <v>0</v>
      </c>
      <c r="H74" s="238"/>
      <c r="I74" s="239">
        <f>ROUND(E74*H74,2)</f>
        <v>0</v>
      </c>
      <c r="J74" s="238"/>
      <c r="K74" s="239">
        <f>ROUND(E74*J74,2)</f>
        <v>0</v>
      </c>
      <c r="L74" s="239">
        <v>21</v>
      </c>
      <c r="M74" s="239">
        <f>G74*(1+L74/100)</f>
        <v>0</v>
      </c>
      <c r="N74" s="237">
        <v>2.1000000000000001E-4</v>
      </c>
      <c r="O74" s="237">
        <f>ROUND(E74*N74,2)</f>
        <v>0.04</v>
      </c>
      <c r="P74" s="237">
        <v>0</v>
      </c>
      <c r="Q74" s="237">
        <f>ROUND(E74*P74,2)</f>
        <v>0</v>
      </c>
      <c r="R74" s="239" t="s">
        <v>151</v>
      </c>
      <c r="S74" s="239" t="s">
        <v>152</v>
      </c>
      <c r="T74" s="240" t="s">
        <v>152</v>
      </c>
      <c r="U74" s="223">
        <v>0.09</v>
      </c>
      <c r="V74" s="223">
        <f>ROUND(E74*U74,2)</f>
        <v>17.62</v>
      </c>
      <c r="W74" s="223"/>
      <c r="X74" s="223" t="s">
        <v>153</v>
      </c>
      <c r="Y74" s="223" t="s">
        <v>154</v>
      </c>
      <c r="Z74" s="213"/>
      <c r="AA74" s="213"/>
      <c r="AB74" s="213"/>
      <c r="AC74" s="213"/>
      <c r="AD74" s="213"/>
      <c r="AE74" s="213"/>
      <c r="AF74" s="213"/>
      <c r="AG74" s="213" t="s">
        <v>155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2" x14ac:dyDescent="0.2">
      <c r="A75" s="220"/>
      <c r="B75" s="221"/>
      <c r="C75" s="257" t="s">
        <v>235</v>
      </c>
      <c r="D75" s="224"/>
      <c r="E75" s="225">
        <v>195.8</v>
      </c>
      <c r="F75" s="223"/>
      <c r="G75" s="223"/>
      <c r="H75" s="223"/>
      <c r="I75" s="223"/>
      <c r="J75" s="223"/>
      <c r="K75" s="223"/>
      <c r="L75" s="223"/>
      <c r="M75" s="223"/>
      <c r="N75" s="222"/>
      <c r="O75" s="222"/>
      <c r="P75" s="222"/>
      <c r="Q75" s="222"/>
      <c r="R75" s="223"/>
      <c r="S75" s="223"/>
      <c r="T75" s="223"/>
      <c r="U75" s="223"/>
      <c r="V75" s="223"/>
      <c r="W75" s="223"/>
      <c r="X75" s="223"/>
      <c r="Y75" s="223"/>
      <c r="Z75" s="213"/>
      <c r="AA75" s="213"/>
      <c r="AB75" s="213"/>
      <c r="AC75" s="213"/>
      <c r="AD75" s="213"/>
      <c r="AE75" s="213"/>
      <c r="AF75" s="213"/>
      <c r="AG75" s="213" t="s">
        <v>164</v>
      </c>
      <c r="AH75" s="213">
        <v>0</v>
      </c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ht="22.5" outlineLevel="1" x14ac:dyDescent="0.2">
      <c r="A76" s="234">
        <v>23</v>
      </c>
      <c r="B76" s="235" t="s">
        <v>236</v>
      </c>
      <c r="C76" s="254" t="s">
        <v>237</v>
      </c>
      <c r="D76" s="236" t="s">
        <v>199</v>
      </c>
      <c r="E76" s="237">
        <v>3.2399999999999998E-2</v>
      </c>
      <c r="F76" s="238"/>
      <c r="G76" s="239">
        <f>ROUND(E76*F76,2)</f>
        <v>0</v>
      </c>
      <c r="H76" s="238"/>
      <c r="I76" s="239">
        <f>ROUND(E76*H76,2)</f>
        <v>0</v>
      </c>
      <c r="J76" s="238"/>
      <c r="K76" s="239">
        <f>ROUND(E76*J76,2)</f>
        <v>0</v>
      </c>
      <c r="L76" s="239">
        <v>21</v>
      </c>
      <c r="M76" s="239">
        <f>G76*(1+L76/100)</f>
        <v>0</v>
      </c>
      <c r="N76" s="237">
        <v>1.0800399999999999</v>
      </c>
      <c r="O76" s="237">
        <f>ROUND(E76*N76,2)</f>
        <v>0.03</v>
      </c>
      <c r="P76" s="237">
        <v>0</v>
      </c>
      <c r="Q76" s="237">
        <f>ROUND(E76*P76,2)</f>
        <v>0</v>
      </c>
      <c r="R76" s="239" t="s">
        <v>151</v>
      </c>
      <c r="S76" s="239" t="s">
        <v>152</v>
      </c>
      <c r="T76" s="240" t="s">
        <v>152</v>
      </c>
      <c r="U76" s="223">
        <v>15.231</v>
      </c>
      <c r="V76" s="223">
        <f>ROUND(E76*U76,2)</f>
        <v>0.49</v>
      </c>
      <c r="W76" s="223"/>
      <c r="X76" s="223" t="s">
        <v>153</v>
      </c>
      <c r="Y76" s="223" t="s">
        <v>154</v>
      </c>
      <c r="Z76" s="213"/>
      <c r="AA76" s="213"/>
      <c r="AB76" s="213"/>
      <c r="AC76" s="213"/>
      <c r="AD76" s="213"/>
      <c r="AE76" s="213"/>
      <c r="AF76" s="213"/>
      <c r="AG76" s="213" t="s">
        <v>155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2" x14ac:dyDescent="0.2">
      <c r="A77" s="220"/>
      <c r="B77" s="221"/>
      <c r="C77" s="255" t="s">
        <v>238</v>
      </c>
      <c r="D77" s="249"/>
      <c r="E77" s="249"/>
      <c r="F77" s="249"/>
      <c r="G77" s="249"/>
      <c r="H77" s="223"/>
      <c r="I77" s="223"/>
      <c r="J77" s="223"/>
      <c r="K77" s="223"/>
      <c r="L77" s="223"/>
      <c r="M77" s="223"/>
      <c r="N77" s="222"/>
      <c r="O77" s="222"/>
      <c r="P77" s="222"/>
      <c r="Q77" s="222"/>
      <c r="R77" s="223"/>
      <c r="S77" s="223"/>
      <c r="T77" s="223"/>
      <c r="U77" s="223"/>
      <c r="V77" s="223"/>
      <c r="W77" s="223"/>
      <c r="X77" s="223"/>
      <c r="Y77" s="223"/>
      <c r="Z77" s="213"/>
      <c r="AA77" s="213"/>
      <c r="AB77" s="213"/>
      <c r="AC77" s="213"/>
      <c r="AD77" s="213"/>
      <c r="AE77" s="213"/>
      <c r="AF77" s="213"/>
      <c r="AG77" s="213" t="s">
        <v>160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2" x14ac:dyDescent="0.2">
      <c r="A78" s="220"/>
      <c r="B78" s="221"/>
      <c r="C78" s="257" t="s">
        <v>239</v>
      </c>
      <c r="D78" s="224"/>
      <c r="E78" s="225">
        <v>0.03</v>
      </c>
      <c r="F78" s="223"/>
      <c r="G78" s="223"/>
      <c r="H78" s="223"/>
      <c r="I78" s="223"/>
      <c r="J78" s="223"/>
      <c r="K78" s="223"/>
      <c r="L78" s="223"/>
      <c r="M78" s="223"/>
      <c r="N78" s="222"/>
      <c r="O78" s="222"/>
      <c r="P78" s="222"/>
      <c r="Q78" s="222"/>
      <c r="R78" s="223"/>
      <c r="S78" s="223"/>
      <c r="T78" s="223"/>
      <c r="U78" s="223"/>
      <c r="V78" s="223"/>
      <c r="W78" s="223"/>
      <c r="X78" s="223"/>
      <c r="Y78" s="223"/>
      <c r="Z78" s="213"/>
      <c r="AA78" s="213"/>
      <c r="AB78" s="213"/>
      <c r="AC78" s="213"/>
      <c r="AD78" s="213"/>
      <c r="AE78" s="213"/>
      <c r="AF78" s="213"/>
      <c r="AG78" s="213" t="s">
        <v>164</v>
      </c>
      <c r="AH78" s="213">
        <v>0</v>
      </c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x14ac:dyDescent="0.2">
      <c r="A79" s="227" t="s">
        <v>146</v>
      </c>
      <c r="B79" s="228" t="s">
        <v>76</v>
      </c>
      <c r="C79" s="252" t="s">
        <v>77</v>
      </c>
      <c r="D79" s="229"/>
      <c r="E79" s="230"/>
      <c r="F79" s="231"/>
      <c r="G79" s="231">
        <f>SUMIF(AG80:AG87,"&lt;&gt;NOR",G80:G87)</f>
        <v>0</v>
      </c>
      <c r="H79" s="231"/>
      <c r="I79" s="231">
        <f>SUM(I80:I87)</f>
        <v>0</v>
      </c>
      <c r="J79" s="231"/>
      <c r="K79" s="231">
        <f>SUM(K80:K87)</f>
        <v>0</v>
      </c>
      <c r="L79" s="231"/>
      <c r="M79" s="231">
        <f>SUM(M80:M87)</f>
        <v>0</v>
      </c>
      <c r="N79" s="230"/>
      <c r="O79" s="230">
        <f>SUM(O80:O87)</f>
        <v>0.66999999999999993</v>
      </c>
      <c r="P79" s="230"/>
      <c r="Q79" s="230">
        <f>SUM(Q80:Q87)</f>
        <v>0</v>
      </c>
      <c r="R79" s="231"/>
      <c r="S79" s="231"/>
      <c r="T79" s="232"/>
      <c r="U79" s="226"/>
      <c r="V79" s="226">
        <f>SUM(V80:V87)</f>
        <v>22.97</v>
      </c>
      <c r="W79" s="226"/>
      <c r="X79" s="226"/>
      <c r="Y79" s="226"/>
      <c r="AG79" t="s">
        <v>147</v>
      </c>
    </row>
    <row r="80" spans="1:60" ht="78.75" outlineLevel="1" x14ac:dyDescent="0.2">
      <c r="A80" s="234">
        <v>24</v>
      </c>
      <c r="B80" s="235" t="s">
        <v>240</v>
      </c>
      <c r="C80" s="254" t="s">
        <v>241</v>
      </c>
      <c r="D80" s="236" t="s">
        <v>150</v>
      </c>
      <c r="E80" s="237">
        <v>1</v>
      </c>
      <c r="F80" s="238"/>
      <c r="G80" s="239">
        <f>ROUND(E80*F80,2)</f>
        <v>0</v>
      </c>
      <c r="H80" s="238"/>
      <c r="I80" s="239">
        <f>ROUND(E80*H80,2)</f>
        <v>0</v>
      </c>
      <c r="J80" s="238"/>
      <c r="K80" s="239">
        <f>ROUND(E80*J80,2)</f>
        <v>0</v>
      </c>
      <c r="L80" s="239">
        <v>21</v>
      </c>
      <c r="M80" s="239">
        <f>G80*(1+L80/100)</f>
        <v>0</v>
      </c>
      <c r="N80" s="237">
        <v>4.3150000000000001E-2</v>
      </c>
      <c r="O80" s="237">
        <f>ROUND(E80*N80,2)</f>
        <v>0.04</v>
      </c>
      <c r="P80" s="237">
        <v>0</v>
      </c>
      <c r="Q80" s="237">
        <f>ROUND(E80*P80,2)</f>
        <v>0</v>
      </c>
      <c r="R80" s="239" t="s">
        <v>151</v>
      </c>
      <c r="S80" s="239" t="s">
        <v>152</v>
      </c>
      <c r="T80" s="240" t="s">
        <v>152</v>
      </c>
      <c r="U80" s="223">
        <v>2</v>
      </c>
      <c r="V80" s="223">
        <f>ROUND(E80*U80,2)</f>
        <v>2</v>
      </c>
      <c r="W80" s="223"/>
      <c r="X80" s="223" t="s">
        <v>153</v>
      </c>
      <c r="Y80" s="223" t="s">
        <v>154</v>
      </c>
      <c r="Z80" s="213"/>
      <c r="AA80" s="213"/>
      <c r="AB80" s="213"/>
      <c r="AC80" s="213"/>
      <c r="AD80" s="213"/>
      <c r="AE80" s="213"/>
      <c r="AF80" s="213"/>
      <c r="AG80" s="213" t="s">
        <v>155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2" x14ac:dyDescent="0.2">
      <c r="A81" s="220"/>
      <c r="B81" s="221"/>
      <c r="C81" s="255" t="s">
        <v>242</v>
      </c>
      <c r="D81" s="249"/>
      <c r="E81" s="249"/>
      <c r="F81" s="249"/>
      <c r="G81" s="249"/>
      <c r="H81" s="223"/>
      <c r="I81" s="223"/>
      <c r="J81" s="223"/>
      <c r="K81" s="223"/>
      <c r="L81" s="223"/>
      <c r="M81" s="223"/>
      <c r="N81" s="222"/>
      <c r="O81" s="222"/>
      <c r="P81" s="222"/>
      <c r="Q81" s="222"/>
      <c r="R81" s="223"/>
      <c r="S81" s="223"/>
      <c r="T81" s="223"/>
      <c r="U81" s="223"/>
      <c r="V81" s="223"/>
      <c r="W81" s="223"/>
      <c r="X81" s="223"/>
      <c r="Y81" s="223"/>
      <c r="Z81" s="213"/>
      <c r="AA81" s="213"/>
      <c r="AB81" s="213"/>
      <c r="AC81" s="213"/>
      <c r="AD81" s="213"/>
      <c r="AE81" s="213"/>
      <c r="AF81" s="213"/>
      <c r="AG81" s="213" t="s">
        <v>160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ht="45" outlineLevel="2" x14ac:dyDescent="0.2">
      <c r="A82" s="220"/>
      <c r="B82" s="221"/>
      <c r="C82" s="256" t="s">
        <v>243</v>
      </c>
      <c r="D82" s="250"/>
      <c r="E82" s="250"/>
      <c r="F82" s="250"/>
      <c r="G82" s="250"/>
      <c r="H82" s="223"/>
      <c r="I82" s="223"/>
      <c r="J82" s="223"/>
      <c r="K82" s="223"/>
      <c r="L82" s="223"/>
      <c r="M82" s="223"/>
      <c r="N82" s="222"/>
      <c r="O82" s="222"/>
      <c r="P82" s="222"/>
      <c r="Q82" s="222"/>
      <c r="R82" s="223"/>
      <c r="S82" s="223"/>
      <c r="T82" s="223"/>
      <c r="U82" s="223"/>
      <c r="V82" s="223"/>
      <c r="W82" s="223"/>
      <c r="X82" s="223"/>
      <c r="Y82" s="223"/>
      <c r="Z82" s="213"/>
      <c r="AA82" s="213"/>
      <c r="AB82" s="213"/>
      <c r="AC82" s="213"/>
      <c r="AD82" s="213"/>
      <c r="AE82" s="213"/>
      <c r="AF82" s="213"/>
      <c r="AG82" s="213" t="s">
        <v>162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48" t="str">
        <f>C82</f>
        <v>z pozinkovaného ocelového profilovaného plechu Sestavení pouzdra, vložení do stavebního otvoru, vyrovnání do vodorovné a svislé polohy, ukotvení pouzdra k nosné konstrukci příčky pomocí vrutů M 2 x 20, odstranění zaslepení pouzdra tj. víka a polystyrenu z vnitřku pouzdra, upevnění vodícího trnu, vsazení vozíků do kolejnice, upevnění závěsných prvků na vozíky, vsazení brzdy a seřízení dojezdu, připevnění úchytů na horní hranu dveřního křídla, našroubování gumových dorazů na křídlo, zavěšení dveří.</v>
      </c>
      <c r="BB82" s="213"/>
      <c r="BC82" s="213"/>
      <c r="BD82" s="213"/>
      <c r="BE82" s="213"/>
      <c r="BF82" s="213"/>
      <c r="BG82" s="213"/>
      <c r="BH82" s="213"/>
    </row>
    <row r="83" spans="1:60" ht="33.75" outlineLevel="1" x14ac:dyDescent="0.2">
      <c r="A83" s="234">
        <v>25</v>
      </c>
      <c r="B83" s="235" t="s">
        <v>244</v>
      </c>
      <c r="C83" s="254" t="s">
        <v>245</v>
      </c>
      <c r="D83" s="236" t="s">
        <v>150</v>
      </c>
      <c r="E83" s="237">
        <v>6</v>
      </c>
      <c r="F83" s="238"/>
      <c r="G83" s="239">
        <f>ROUND(E83*F83,2)</f>
        <v>0</v>
      </c>
      <c r="H83" s="238"/>
      <c r="I83" s="239">
        <f>ROUND(E83*H83,2)</f>
        <v>0</v>
      </c>
      <c r="J83" s="238"/>
      <c r="K83" s="239">
        <f>ROUND(E83*J83,2)</f>
        <v>0</v>
      </c>
      <c r="L83" s="239">
        <v>21</v>
      </c>
      <c r="M83" s="239">
        <f>G83*(1+L83/100)</f>
        <v>0</v>
      </c>
      <c r="N83" s="237">
        <v>6.7510000000000001E-2</v>
      </c>
      <c r="O83" s="237">
        <f>ROUND(E83*N83,2)</f>
        <v>0.41</v>
      </c>
      <c r="P83" s="237">
        <v>0</v>
      </c>
      <c r="Q83" s="237">
        <f>ROUND(E83*P83,2)</f>
        <v>0</v>
      </c>
      <c r="R83" s="239" t="s">
        <v>205</v>
      </c>
      <c r="S83" s="239" t="s">
        <v>152</v>
      </c>
      <c r="T83" s="240" t="s">
        <v>152</v>
      </c>
      <c r="U83" s="223">
        <v>2.097</v>
      </c>
      <c r="V83" s="223">
        <f>ROUND(E83*U83,2)</f>
        <v>12.58</v>
      </c>
      <c r="W83" s="223"/>
      <c r="X83" s="223" t="s">
        <v>153</v>
      </c>
      <c r="Y83" s="223" t="s">
        <v>154</v>
      </c>
      <c r="Z83" s="213"/>
      <c r="AA83" s="213"/>
      <c r="AB83" s="213"/>
      <c r="AC83" s="213"/>
      <c r="AD83" s="213"/>
      <c r="AE83" s="213"/>
      <c r="AF83" s="213"/>
      <c r="AG83" s="213" t="s">
        <v>155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ht="22.5" outlineLevel="2" x14ac:dyDescent="0.2">
      <c r="A84" s="220"/>
      <c r="B84" s="221"/>
      <c r="C84" s="255" t="s">
        <v>246</v>
      </c>
      <c r="D84" s="249"/>
      <c r="E84" s="249"/>
      <c r="F84" s="249"/>
      <c r="G84" s="249"/>
      <c r="H84" s="223"/>
      <c r="I84" s="223"/>
      <c r="J84" s="223"/>
      <c r="K84" s="223"/>
      <c r="L84" s="223"/>
      <c r="M84" s="223"/>
      <c r="N84" s="222"/>
      <c r="O84" s="222"/>
      <c r="P84" s="222"/>
      <c r="Q84" s="222"/>
      <c r="R84" s="223"/>
      <c r="S84" s="223"/>
      <c r="T84" s="223"/>
      <c r="U84" s="223"/>
      <c r="V84" s="223"/>
      <c r="W84" s="223"/>
      <c r="X84" s="223"/>
      <c r="Y84" s="223"/>
      <c r="Z84" s="213"/>
      <c r="AA84" s="213"/>
      <c r="AB84" s="213"/>
      <c r="AC84" s="213"/>
      <c r="AD84" s="213"/>
      <c r="AE84" s="213"/>
      <c r="AF84" s="213"/>
      <c r="AG84" s="213" t="s">
        <v>160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48" t="str">
        <f>C84</f>
        <v>lisované nebo z úhelníků s vybetonováním prahu, z pomocného pracovního lešení o výšce podlahy do 1900 mm a pro zatížení do 1,5 kPa, včetně dodávky zárubně</v>
      </c>
      <c r="BB84" s="213"/>
      <c r="BC84" s="213"/>
      <c r="BD84" s="213"/>
      <c r="BE84" s="213"/>
      <c r="BF84" s="213"/>
      <c r="BG84" s="213"/>
      <c r="BH84" s="213"/>
    </row>
    <row r="85" spans="1:60" ht="22.5" outlineLevel="2" x14ac:dyDescent="0.2">
      <c r="A85" s="220"/>
      <c r="B85" s="221"/>
      <c r="C85" s="256" t="s">
        <v>246</v>
      </c>
      <c r="D85" s="250"/>
      <c r="E85" s="250"/>
      <c r="F85" s="250"/>
      <c r="G85" s="250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3"/>
      <c r="AA85" s="213"/>
      <c r="AB85" s="213"/>
      <c r="AC85" s="213"/>
      <c r="AD85" s="213"/>
      <c r="AE85" s="213"/>
      <c r="AF85" s="213"/>
      <c r="AG85" s="213" t="s">
        <v>162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48" t="str">
        <f>C85</f>
        <v>lisované nebo z úhelníků s vybetonováním prahu, z pomocného pracovního lešení o výšce podlahy do 1900 mm a pro zatížení do 1,5 kPa, včetně dodávky zárubně</v>
      </c>
      <c r="BB85" s="213"/>
      <c r="BC85" s="213"/>
      <c r="BD85" s="213"/>
      <c r="BE85" s="213"/>
      <c r="BF85" s="213"/>
      <c r="BG85" s="213"/>
      <c r="BH85" s="213"/>
    </row>
    <row r="86" spans="1:60" ht="22.5" outlineLevel="1" x14ac:dyDescent="0.2">
      <c r="A86" s="234">
        <v>26</v>
      </c>
      <c r="B86" s="235" t="s">
        <v>247</v>
      </c>
      <c r="C86" s="254" t="s">
        <v>248</v>
      </c>
      <c r="D86" s="236" t="s">
        <v>150</v>
      </c>
      <c r="E86" s="237">
        <v>4</v>
      </c>
      <c r="F86" s="238"/>
      <c r="G86" s="239">
        <f>ROUND(E86*F86,2)</f>
        <v>0</v>
      </c>
      <c r="H86" s="238"/>
      <c r="I86" s="239">
        <f>ROUND(E86*H86,2)</f>
        <v>0</v>
      </c>
      <c r="J86" s="238"/>
      <c r="K86" s="239">
        <f>ROUND(E86*J86,2)</f>
        <v>0</v>
      </c>
      <c r="L86" s="239">
        <v>21</v>
      </c>
      <c r="M86" s="239">
        <f>G86*(1+L86/100)</f>
        <v>0</v>
      </c>
      <c r="N86" s="237">
        <v>5.5210000000000002E-2</v>
      </c>
      <c r="O86" s="237">
        <f>ROUND(E86*N86,2)</f>
        <v>0.22</v>
      </c>
      <c r="P86" s="237">
        <v>0</v>
      </c>
      <c r="Q86" s="237">
        <f>ROUND(E86*P86,2)</f>
        <v>0</v>
      </c>
      <c r="R86" s="239"/>
      <c r="S86" s="239" t="s">
        <v>249</v>
      </c>
      <c r="T86" s="240" t="s">
        <v>250</v>
      </c>
      <c r="U86" s="223">
        <v>2.097</v>
      </c>
      <c r="V86" s="223">
        <f>ROUND(E86*U86,2)</f>
        <v>8.39</v>
      </c>
      <c r="W86" s="223"/>
      <c r="X86" s="223" t="s">
        <v>153</v>
      </c>
      <c r="Y86" s="223" t="s">
        <v>154</v>
      </c>
      <c r="Z86" s="213"/>
      <c r="AA86" s="213"/>
      <c r="AB86" s="213"/>
      <c r="AC86" s="213"/>
      <c r="AD86" s="213"/>
      <c r="AE86" s="213"/>
      <c r="AF86" s="213"/>
      <c r="AG86" s="213" t="s">
        <v>155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2" x14ac:dyDescent="0.2">
      <c r="A87" s="220"/>
      <c r="B87" s="221"/>
      <c r="C87" s="258" t="s">
        <v>224</v>
      </c>
      <c r="D87" s="251"/>
      <c r="E87" s="251"/>
      <c r="F87" s="251"/>
      <c r="G87" s="251"/>
      <c r="H87" s="223"/>
      <c r="I87" s="223"/>
      <c r="J87" s="223"/>
      <c r="K87" s="223"/>
      <c r="L87" s="223"/>
      <c r="M87" s="223"/>
      <c r="N87" s="222"/>
      <c r="O87" s="222"/>
      <c r="P87" s="222"/>
      <c r="Q87" s="222"/>
      <c r="R87" s="223"/>
      <c r="S87" s="223"/>
      <c r="T87" s="223"/>
      <c r="U87" s="223"/>
      <c r="V87" s="223"/>
      <c r="W87" s="223"/>
      <c r="X87" s="223"/>
      <c r="Y87" s="223"/>
      <c r="Z87" s="213"/>
      <c r="AA87" s="213"/>
      <c r="AB87" s="213"/>
      <c r="AC87" s="213"/>
      <c r="AD87" s="213"/>
      <c r="AE87" s="213"/>
      <c r="AF87" s="213"/>
      <c r="AG87" s="213" t="s">
        <v>162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x14ac:dyDescent="0.2">
      <c r="A88" s="227" t="s">
        <v>146</v>
      </c>
      <c r="B88" s="228" t="s">
        <v>78</v>
      </c>
      <c r="C88" s="252" t="s">
        <v>79</v>
      </c>
      <c r="D88" s="229"/>
      <c r="E88" s="230"/>
      <c r="F88" s="231"/>
      <c r="G88" s="231">
        <f>SUMIF(AG89:AG106,"&lt;&gt;NOR",G89:G106)</f>
        <v>0</v>
      </c>
      <c r="H88" s="231"/>
      <c r="I88" s="231">
        <f>SUM(I89:I106)</f>
        <v>0</v>
      </c>
      <c r="J88" s="231"/>
      <c r="K88" s="231">
        <f>SUM(K89:K106)</f>
        <v>0</v>
      </c>
      <c r="L88" s="231"/>
      <c r="M88" s="231">
        <f>SUM(M89:M106)</f>
        <v>0</v>
      </c>
      <c r="N88" s="230"/>
      <c r="O88" s="230">
        <f>SUM(O89:O106)</f>
        <v>0.03</v>
      </c>
      <c r="P88" s="230"/>
      <c r="Q88" s="230">
        <f>SUM(Q89:Q106)</f>
        <v>32.300000000000004</v>
      </c>
      <c r="R88" s="231"/>
      <c r="S88" s="231"/>
      <c r="T88" s="232"/>
      <c r="U88" s="226"/>
      <c r="V88" s="226">
        <f>SUM(V89:V106)</f>
        <v>58.18</v>
      </c>
      <c r="W88" s="226"/>
      <c r="X88" s="226"/>
      <c r="Y88" s="226"/>
      <c r="AG88" t="s">
        <v>147</v>
      </c>
    </row>
    <row r="89" spans="1:60" ht="22.5" outlineLevel="1" x14ac:dyDescent="0.2">
      <c r="A89" s="234">
        <v>27</v>
      </c>
      <c r="B89" s="235" t="s">
        <v>251</v>
      </c>
      <c r="C89" s="254" t="s">
        <v>252</v>
      </c>
      <c r="D89" s="236" t="s">
        <v>188</v>
      </c>
      <c r="E89" s="237">
        <v>14.385</v>
      </c>
      <c r="F89" s="238"/>
      <c r="G89" s="239">
        <f>ROUND(E89*F89,2)</f>
        <v>0</v>
      </c>
      <c r="H89" s="238"/>
      <c r="I89" s="239">
        <f>ROUND(E89*H89,2)</f>
        <v>0</v>
      </c>
      <c r="J89" s="238"/>
      <c r="K89" s="239">
        <f>ROUND(E89*J89,2)</f>
        <v>0</v>
      </c>
      <c r="L89" s="239">
        <v>21</v>
      </c>
      <c r="M89" s="239">
        <f>G89*(1+L89/100)</f>
        <v>0</v>
      </c>
      <c r="N89" s="237">
        <v>1.2800000000000001E-3</v>
      </c>
      <c r="O89" s="237">
        <f>ROUND(E89*N89,2)</f>
        <v>0.02</v>
      </c>
      <c r="P89" s="237">
        <v>1.8</v>
      </c>
      <c r="Q89" s="237">
        <f>ROUND(E89*P89,2)</f>
        <v>25.89</v>
      </c>
      <c r="R89" s="239" t="s">
        <v>253</v>
      </c>
      <c r="S89" s="239" t="s">
        <v>152</v>
      </c>
      <c r="T89" s="240" t="s">
        <v>152</v>
      </c>
      <c r="U89" s="223">
        <v>1.52</v>
      </c>
      <c r="V89" s="223">
        <f>ROUND(E89*U89,2)</f>
        <v>21.87</v>
      </c>
      <c r="W89" s="223"/>
      <c r="X89" s="223" t="s">
        <v>153</v>
      </c>
      <c r="Y89" s="223" t="s">
        <v>154</v>
      </c>
      <c r="Z89" s="213"/>
      <c r="AA89" s="213"/>
      <c r="AB89" s="213"/>
      <c r="AC89" s="213"/>
      <c r="AD89" s="213"/>
      <c r="AE89" s="213"/>
      <c r="AF89" s="213"/>
      <c r="AG89" s="213" t="s">
        <v>155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22.5" outlineLevel="2" x14ac:dyDescent="0.2">
      <c r="A90" s="220"/>
      <c r="B90" s="221"/>
      <c r="C90" s="255" t="s">
        <v>254</v>
      </c>
      <c r="D90" s="249"/>
      <c r="E90" s="249"/>
      <c r="F90" s="249"/>
      <c r="G90" s="249"/>
      <c r="H90" s="223"/>
      <c r="I90" s="223"/>
      <c r="J90" s="223"/>
      <c r="K90" s="223"/>
      <c r="L90" s="223"/>
      <c r="M90" s="223"/>
      <c r="N90" s="222"/>
      <c r="O90" s="222"/>
      <c r="P90" s="222"/>
      <c r="Q90" s="222"/>
      <c r="R90" s="223"/>
      <c r="S90" s="223"/>
      <c r="T90" s="223"/>
      <c r="U90" s="223"/>
      <c r="V90" s="223"/>
      <c r="W90" s="223"/>
      <c r="X90" s="223"/>
      <c r="Y90" s="223"/>
      <c r="Z90" s="213"/>
      <c r="AA90" s="213"/>
      <c r="AB90" s="213"/>
      <c r="AC90" s="213"/>
      <c r="AD90" s="213"/>
      <c r="AE90" s="213"/>
      <c r="AF90" s="213"/>
      <c r="AG90" s="213" t="s">
        <v>160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48" t="str">
        <f>C90</f>
        <v>nebo vybourání otvorů průřezové plochy přes 4 m2 ve zdivu nadzákladovém, včetně pomocného lešení o výšce podlahy do 1900 mm a pro zatížení do 1,5 kPa  (150 kg/m2)</v>
      </c>
      <c r="BB90" s="213"/>
      <c r="BC90" s="213"/>
      <c r="BD90" s="213"/>
      <c r="BE90" s="213"/>
      <c r="BF90" s="213"/>
      <c r="BG90" s="213"/>
      <c r="BH90" s="213"/>
    </row>
    <row r="91" spans="1:60" ht="22.5" outlineLevel="2" x14ac:dyDescent="0.2">
      <c r="A91" s="220"/>
      <c r="B91" s="221"/>
      <c r="C91" s="256" t="s">
        <v>254</v>
      </c>
      <c r="D91" s="250"/>
      <c r="E91" s="250"/>
      <c r="F91" s="250"/>
      <c r="G91" s="250"/>
      <c r="H91" s="223"/>
      <c r="I91" s="223"/>
      <c r="J91" s="223"/>
      <c r="K91" s="223"/>
      <c r="L91" s="223"/>
      <c r="M91" s="223"/>
      <c r="N91" s="222"/>
      <c r="O91" s="222"/>
      <c r="P91" s="222"/>
      <c r="Q91" s="222"/>
      <c r="R91" s="223"/>
      <c r="S91" s="223"/>
      <c r="T91" s="223"/>
      <c r="U91" s="223"/>
      <c r="V91" s="223"/>
      <c r="W91" s="223"/>
      <c r="X91" s="223"/>
      <c r="Y91" s="223"/>
      <c r="Z91" s="213"/>
      <c r="AA91" s="213"/>
      <c r="AB91" s="213"/>
      <c r="AC91" s="213"/>
      <c r="AD91" s="213"/>
      <c r="AE91" s="213"/>
      <c r="AF91" s="213"/>
      <c r="AG91" s="213" t="s">
        <v>162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48" t="str">
        <f>C91</f>
        <v>nebo vybourání otvorů průřezové plochy přes 4 m2 ve zdivu nadzákladovém, včetně pomocného lešení o výšce podlahy do 1900 mm a pro zatížení do 1,5 kPa  (150 kg/m2)</v>
      </c>
      <c r="BB91" s="213"/>
      <c r="BC91" s="213"/>
      <c r="BD91" s="213"/>
      <c r="BE91" s="213"/>
      <c r="BF91" s="213"/>
      <c r="BG91" s="213"/>
      <c r="BH91" s="213"/>
    </row>
    <row r="92" spans="1:60" outlineLevel="2" x14ac:dyDescent="0.2">
      <c r="A92" s="220"/>
      <c r="B92" s="221"/>
      <c r="C92" s="257" t="s">
        <v>255</v>
      </c>
      <c r="D92" s="224"/>
      <c r="E92" s="225">
        <v>9.6</v>
      </c>
      <c r="F92" s="223"/>
      <c r="G92" s="223"/>
      <c r="H92" s="223"/>
      <c r="I92" s="223"/>
      <c r="J92" s="223"/>
      <c r="K92" s="223"/>
      <c r="L92" s="223"/>
      <c r="M92" s="223"/>
      <c r="N92" s="222"/>
      <c r="O92" s="222"/>
      <c r="P92" s="222"/>
      <c r="Q92" s="222"/>
      <c r="R92" s="223"/>
      <c r="S92" s="223"/>
      <c r="T92" s="223"/>
      <c r="U92" s="223"/>
      <c r="V92" s="223"/>
      <c r="W92" s="223"/>
      <c r="X92" s="223"/>
      <c r="Y92" s="223"/>
      <c r="Z92" s="213"/>
      <c r="AA92" s="213"/>
      <c r="AB92" s="213"/>
      <c r="AC92" s="213"/>
      <c r="AD92" s="213"/>
      <c r="AE92" s="213"/>
      <c r="AF92" s="213"/>
      <c r="AG92" s="213" t="s">
        <v>164</v>
      </c>
      <c r="AH92" s="213">
        <v>0</v>
      </c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3" x14ac:dyDescent="0.2">
      <c r="A93" s="220"/>
      <c r="B93" s="221"/>
      <c r="C93" s="257" t="s">
        <v>256</v>
      </c>
      <c r="D93" s="224"/>
      <c r="E93" s="225">
        <v>4.79</v>
      </c>
      <c r="F93" s="223"/>
      <c r="G93" s="223"/>
      <c r="H93" s="223"/>
      <c r="I93" s="223"/>
      <c r="J93" s="223"/>
      <c r="K93" s="223"/>
      <c r="L93" s="223"/>
      <c r="M93" s="223"/>
      <c r="N93" s="222"/>
      <c r="O93" s="222"/>
      <c r="P93" s="222"/>
      <c r="Q93" s="222"/>
      <c r="R93" s="223"/>
      <c r="S93" s="223"/>
      <c r="T93" s="223"/>
      <c r="U93" s="223"/>
      <c r="V93" s="223"/>
      <c r="W93" s="223"/>
      <c r="X93" s="223"/>
      <c r="Y93" s="223"/>
      <c r="Z93" s="213"/>
      <c r="AA93" s="213"/>
      <c r="AB93" s="213"/>
      <c r="AC93" s="213"/>
      <c r="AD93" s="213"/>
      <c r="AE93" s="213"/>
      <c r="AF93" s="213"/>
      <c r="AG93" s="213" t="s">
        <v>164</v>
      </c>
      <c r="AH93" s="213">
        <v>0</v>
      </c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ht="22.5" outlineLevel="1" x14ac:dyDescent="0.2">
      <c r="A94" s="234">
        <v>28</v>
      </c>
      <c r="B94" s="235" t="s">
        <v>257</v>
      </c>
      <c r="C94" s="254" t="s">
        <v>258</v>
      </c>
      <c r="D94" s="236" t="s">
        <v>188</v>
      </c>
      <c r="E94" s="237">
        <v>1.296</v>
      </c>
      <c r="F94" s="238"/>
      <c r="G94" s="239">
        <f>ROUND(E94*F94,2)</f>
        <v>0</v>
      </c>
      <c r="H94" s="238"/>
      <c r="I94" s="239">
        <f>ROUND(E94*H94,2)</f>
        <v>0</v>
      </c>
      <c r="J94" s="238"/>
      <c r="K94" s="239">
        <f>ROUND(E94*J94,2)</f>
        <v>0</v>
      </c>
      <c r="L94" s="239">
        <v>21</v>
      </c>
      <c r="M94" s="239">
        <f>G94*(1+L94/100)</f>
        <v>0</v>
      </c>
      <c r="N94" s="237">
        <v>0</v>
      </c>
      <c r="O94" s="237">
        <f>ROUND(E94*N94,2)</f>
        <v>0</v>
      </c>
      <c r="P94" s="237">
        <v>2.2000000000000002</v>
      </c>
      <c r="Q94" s="237">
        <f>ROUND(E94*P94,2)</f>
        <v>2.85</v>
      </c>
      <c r="R94" s="239" t="s">
        <v>253</v>
      </c>
      <c r="S94" s="239" t="s">
        <v>152</v>
      </c>
      <c r="T94" s="240" t="s">
        <v>152</v>
      </c>
      <c r="U94" s="223">
        <v>7.1950000000000003</v>
      </c>
      <c r="V94" s="223">
        <f>ROUND(E94*U94,2)</f>
        <v>9.32</v>
      </c>
      <c r="W94" s="223"/>
      <c r="X94" s="223" t="s">
        <v>153</v>
      </c>
      <c r="Y94" s="223" t="s">
        <v>154</v>
      </c>
      <c r="Z94" s="213"/>
      <c r="AA94" s="213"/>
      <c r="AB94" s="213"/>
      <c r="AC94" s="213"/>
      <c r="AD94" s="213"/>
      <c r="AE94" s="213"/>
      <c r="AF94" s="213"/>
      <c r="AG94" s="213" t="s">
        <v>155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2" x14ac:dyDescent="0.2">
      <c r="A95" s="220"/>
      <c r="B95" s="221"/>
      <c r="C95" s="257" t="s">
        <v>232</v>
      </c>
      <c r="D95" s="224"/>
      <c r="E95" s="225">
        <v>1.3</v>
      </c>
      <c r="F95" s="223"/>
      <c r="G95" s="223"/>
      <c r="H95" s="223"/>
      <c r="I95" s="223"/>
      <c r="J95" s="223"/>
      <c r="K95" s="223"/>
      <c r="L95" s="223"/>
      <c r="M95" s="223"/>
      <c r="N95" s="222"/>
      <c r="O95" s="222"/>
      <c r="P95" s="222"/>
      <c r="Q95" s="222"/>
      <c r="R95" s="223"/>
      <c r="S95" s="223"/>
      <c r="T95" s="223"/>
      <c r="U95" s="223"/>
      <c r="V95" s="223"/>
      <c r="W95" s="223"/>
      <c r="X95" s="223"/>
      <c r="Y95" s="223"/>
      <c r="Z95" s="213"/>
      <c r="AA95" s="213"/>
      <c r="AB95" s="213"/>
      <c r="AC95" s="213"/>
      <c r="AD95" s="213"/>
      <c r="AE95" s="213"/>
      <c r="AF95" s="213"/>
      <c r="AG95" s="213" t="s">
        <v>164</v>
      </c>
      <c r="AH95" s="213">
        <v>0</v>
      </c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ht="22.5" outlineLevel="1" x14ac:dyDescent="0.2">
      <c r="A96" s="241">
        <v>29</v>
      </c>
      <c r="B96" s="242" t="s">
        <v>259</v>
      </c>
      <c r="C96" s="253" t="s">
        <v>260</v>
      </c>
      <c r="D96" s="243" t="s">
        <v>158</v>
      </c>
      <c r="E96" s="244">
        <v>82.2</v>
      </c>
      <c r="F96" s="245"/>
      <c r="G96" s="246">
        <f>ROUND(E96*F96,2)</f>
        <v>0</v>
      </c>
      <c r="H96" s="245"/>
      <c r="I96" s="246">
        <f>ROUND(E96*H96,2)</f>
        <v>0</v>
      </c>
      <c r="J96" s="245"/>
      <c r="K96" s="246">
        <f>ROUND(E96*J96,2)</f>
        <v>0</v>
      </c>
      <c r="L96" s="246">
        <v>21</v>
      </c>
      <c r="M96" s="246">
        <f>G96*(1+L96/100)</f>
        <v>0</v>
      </c>
      <c r="N96" s="244">
        <v>0</v>
      </c>
      <c r="O96" s="244">
        <f>ROUND(E96*N96,2)</f>
        <v>0</v>
      </c>
      <c r="P96" s="244">
        <v>1.5299999999999999E-2</v>
      </c>
      <c r="Q96" s="244">
        <f>ROUND(E96*P96,2)</f>
        <v>1.26</v>
      </c>
      <c r="R96" s="246" t="s">
        <v>253</v>
      </c>
      <c r="S96" s="246" t="s">
        <v>152</v>
      </c>
      <c r="T96" s="247" t="s">
        <v>152</v>
      </c>
      <c r="U96" s="223">
        <v>6.93E-2</v>
      </c>
      <c r="V96" s="223">
        <f>ROUND(E96*U96,2)</f>
        <v>5.7</v>
      </c>
      <c r="W96" s="223"/>
      <c r="X96" s="223" t="s">
        <v>153</v>
      </c>
      <c r="Y96" s="223" t="s">
        <v>154</v>
      </c>
      <c r="Z96" s="213"/>
      <c r="AA96" s="213"/>
      <c r="AB96" s="213"/>
      <c r="AC96" s="213"/>
      <c r="AD96" s="213"/>
      <c r="AE96" s="213"/>
      <c r="AF96" s="213"/>
      <c r="AG96" s="213" t="s">
        <v>155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 x14ac:dyDescent="0.2">
      <c r="A97" s="234">
        <v>30</v>
      </c>
      <c r="B97" s="235" t="s">
        <v>261</v>
      </c>
      <c r="C97" s="254" t="s">
        <v>262</v>
      </c>
      <c r="D97" s="236" t="s">
        <v>158</v>
      </c>
      <c r="E97" s="237">
        <v>82.2</v>
      </c>
      <c r="F97" s="238"/>
      <c r="G97" s="239">
        <f>ROUND(E97*F97,2)</f>
        <v>0</v>
      </c>
      <c r="H97" s="238"/>
      <c r="I97" s="239">
        <f>ROUND(E97*H97,2)</f>
        <v>0</v>
      </c>
      <c r="J97" s="238"/>
      <c r="K97" s="239">
        <f>ROUND(E97*J97,2)</f>
        <v>0</v>
      </c>
      <c r="L97" s="239">
        <v>21</v>
      </c>
      <c r="M97" s="239">
        <f>G97*(1+L97/100)</f>
        <v>0</v>
      </c>
      <c r="N97" s="237">
        <v>0</v>
      </c>
      <c r="O97" s="237">
        <f>ROUND(E97*N97,2)</f>
        <v>0</v>
      </c>
      <c r="P97" s="237">
        <v>0.02</v>
      </c>
      <c r="Q97" s="237">
        <f>ROUND(E97*P97,2)</f>
        <v>1.64</v>
      </c>
      <c r="R97" s="239" t="s">
        <v>253</v>
      </c>
      <c r="S97" s="239" t="s">
        <v>152</v>
      </c>
      <c r="T97" s="240" t="s">
        <v>152</v>
      </c>
      <c r="U97" s="223">
        <v>0.14699999999999999</v>
      </c>
      <c r="V97" s="223">
        <f>ROUND(E97*U97,2)</f>
        <v>12.08</v>
      </c>
      <c r="W97" s="223"/>
      <c r="X97" s="223" t="s">
        <v>153</v>
      </c>
      <c r="Y97" s="223" t="s">
        <v>154</v>
      </c>
      <c r="Z97" s="213"/>
      <c r="AA97" s="213"/>
      <c r="AB97" s="213"/>
      <c r="AC97" s="213"/>
      <c r="AD97" s="213"/>
      <c r="AE97" s="213"/>
      <c r="AF97" s="213"/>
      <c r="AG97" s="213" t="s">
        <v>155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2" x14ac:dyDescent="0.2">
      <c r="A98" s="220"/>
      <c r="B98" s="221"/>
      <c r="C98" s="255" t="s">
        <v>263</v>
      </c>
      <c r="D98" s="249"/>
      <c r="E98" s="249"/>
      <c r="F98" s="249"/>
      <c r="G98" s="249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3"/>
      <c r="AA98" s="213"/>
      <c r="AB98" s="213"/>
      <c r="AC98" s="213"/>
      <c r="AD98" s="213"/>
      <c r="AE98" s="213"/>
      <c r="AF98" s="213"/>
      <c r="AG98" s="213" t="s">
        <v>160</v>
      </c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2" x14ac:dyDescent="0.2">
      <c r="A99" s="220"/>
      <c r="B99" s="221"/>
      <c r="C99" s="256" t="s">
        <v>263</v>
      </c>
      <c r="D99" s="250"/>
      <c r="E99" s="250"/>
      <c r="F99" s="250"/>
      <c r="G99" s="250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3"/>
      <c r="AA99" s="213"/>
      <c r="AB99" s="213"/>
      <c r="AC99" s="213"/>
      <c r="AD99" s="213"/>
      <c r="AE99" s="213"/>
      <c r="AF99" s="213"/>
      <c r="AG99" s="213" t="s">
        <v>162</v>
      </c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2" x14ac:dyDescent="0.2">
      <c r="A100" s="220"/>
      <c r="B100" s="221"/>
      <c r="C100" s="257" t="s">
        <v>264</v>
      </c>
      <c r="D100" s="224"/>
      <c r="E100" s="225">
        <v>82.2</v>
      </c>
      <c r="F100" s="223"/>
      <c r="G100" s="223"/>
      <c r="H100" s="223"/>
      <c r="I100" s="223"/>
      <c r="J100" s="223"/>
      <c r="K100" s="223"/>
      <c r="L100" s="223"/>
      <c r="M100" s="223"/>
      <c r="N100" s="222"/>
      <c r="O100" s="222"/>
      <c r="P100" s="222"/>
      <c r="Q100" s="222"/>
      <c r="R100" s="223"/>
      <c r="S100" s="223"/>
      <c r="T100" s="223"/>
      <c r="U100" s="223"/>
      <c r="V100" s="223"/>
      <c r="W100" s="223"/>
      <c r="X100" s="223"/>
      <c r="Y100" s="223"/>
      <c r="Z100" s="213"/>
      <c r="AA100" s="213"/>
      <c r="AB100" s="213"/>
      <c r="AC100" s="213"/>
      <c r="AD100" s="213"/>
      <c r="AE100" s="213"/>
      <c r="AF100" s="213"/>
      <c r="AG100" s="213" t="s">
        <v>164</v>
      </c>
      <c r="AH100" s="213">
        <v>0</v>
      </c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 x14ac:dyDescent="0.2">
      <c r="A101" s="234">
        <v>31</v>
      </c>
      <c r="B101" s="235" t="s">
        <v>265</v>
      </c>
      <c r="C101" s="254" t="s">
        <v>266</v>
      </c>
      <c r="D101" s="236" t="s">
        <v>150</v>
      </c>
      <c r="E101" s="237">
        <v>22</v>
      </c>
      <c r="F101" s="238"/>
      <c r="G101" s="239">
        <f>ROUND(E101*F101,2)</f>
        <v>0</v>
      </c>
      <c r="H101" s="238"/>
      <c r="I101" s="239">
        <f>ROUND(E101*H101,2)</f>
        <v>0</v>
      </c>
      <c r="J101" s="238"/>
      <c r="K101" s="239">
        <f>ROUND(E101*J101,2)</f>
        <v>0</v>
      </c>
      <c r="L101" s="239">
        <v>21</v>
      </c>
      <c r="M101" s="239">
        <f>G101*(1+L101/100)</f>
        <v>0</v>
      </c>
      <c r="N101" s="237">
        <v>0</v>
      </c>
      <c r="O101" s="237">
        <f>ROUND(E101*N101,2)</f>
        <v>0</v>
      </c>
      <c r="P101" s="237">
        <v>0</v>
      </c>
      <c r="Q101" s="237">
        <f>ROUND(E101*P101,2)</f>
        <v>0</v>
      </c>
      <c r="R101" s="239" t="s">
        <v>253</v>
      </c>
      <c r="S101" s="239" t="s">
        <v>152</v>
      </c>
      <c r="T101" s="240" t="s">
        <v>152</v>
      </c>
      <c r="U101" s="223">
        <v>0.05</v>
      </c>
      <c r="V101" s="223">
        <f>ROUND(E101*U101,2)</f>
        <v>1.1000000000000001</v>
      </c>
      <c r="W101" s="223"/>
      <c r="X101" s="223" t="s">
        <v>153</v>
      </c>
      <c r="Y101" s="223" t="s">
        <v>154</v>
      </c>
      <c r="Z101" s="213"/>
      <c r="AA101" s="213"/>
      <c r="AB101" s="213"/>
      <c r="AC101" s="213"/>
      <c r="AD101" s="213"/>
      <c r="AE101" s="213"/>
      <c r="AF101" s="213"/>
      <c r="AG101" s="213" t="s">
        <v>155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2" x14ac:dyDescent="0.2">
      <c r="A102" s="220"/>
      <c r="B102" s="221"/>
      <c r="C102" s="255" t="s">
        <v>267</v>
      </c>
      <c r="D102" s="249"/>
      <c r="E102" s="249"/>
      <c r="F102" s="249"/>
      <c r="G102" s="249"/>
      <c r="H102" s="223"/>
      <c r="I102" s="223"/>
      <c r="J102" s="223"/>
      <c r="K102" s="223"/>
      <c r="L102" s="223"/>
      <c r="M102" s="223"/>
      <c r="N102" s="222"/>
      <c r="O102" s="222"/>
      <c r="P102" s="222"/>
      <c r="Q102" s="222"/>
      <c r="R102" s="223"/>
      <c r="S102" s="223"/>
      <c r="T102" s="223"/>
      <c r="U102" s="223"/>
      <c r="V102" s="223"/>
      <c r="W102" s="223"/>
      <c r="X102" s="223"/>
      <c r="Y102" s="223"/>
      <c r="Z102" s="213"/>
      <c r="AA102" s="213"/>
      <c r="AB102" s="213"/>
      <c r="AC102" s="213"/>
      <c r="AD102" s="213"/>
      <c r="AE102" s="213"/>
      <c r="AF102" s="213"/>
      <c r="AG102" s="213" t="s">
        <v>160</v>
      </c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2" x14ac:dyDescent="0.2">
      <c r="A103" s="220"/>
      <c r="B103" s="221"/>
      <c r="C103" s="256" t="s">
        <v>267</v>
      </c>
      <c r="D103" s="250"/>
      <c r="E103" s="250"/>
      <c r="F103" s="250"/>
      <c r="G103" s="250"/>
      <c r="H103" s="223"/>
      <c r="I103" s="223"/>
      <c r="J103" s="223"/>
      <c r="K103" s="223"/>
      <c r="L103" s="223"/>
      <c r="M103" s="223"/>
      <c r="N103" s="222"/>
      <c r="O103" s="222"/>
      <c r="P103" s="222"/>
      <c r="Q103" s="222"/>
      <c r="R103" s="223"/>
      <c r="S103" s="223"/>
      <c r="T103" s="223"/>
      <c r="U103" s="223"/>
      <c r="V103" s="223"/>
      <c r="W103" s="223"/>
      <c r="X103" s="223"/>
      <c r="Y103" s="223"/>
      <c r="Z103" s="213"/>
      <c r="AA103" s="213"/>
      <c r="AB103" s="213"/>
      <c r="AC103" s="213"/>
      <c r="AD103" s="213"/>
      <c r="AE103" s="213"/>
      <c r="AF103" s="213"/>
      <c r="AG103" s="213" t="s">
        <v>162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2" x14ac:dyDescent="0.2">
      <c r="A104" s="220"/>
      <c r="B104" s="221"/>
      <c r="C104" s="257" t="s">
        <v>268</v>
      </c>
      <c r="D104" s="224"/>
      <c r="E104" s="225">
        <v>22</v>
      </c>
      <c r="F104" s="223"/>
      <c r="G104" s="223"/>
      <c r="H104" s="223"/>
      <c r="I104" s="223"/>
      <c r="J104" s="223"/>
      <c r="K104" s="223"/>
      <c r="L104" s="223"/>
      <c r="M104" s="223"/>
      <c r="N104" s="222"/>
      <c r="O104" s="222"/>
      <c r="P104" s="222"/>
      <c r="Q104" s="222"/>
      <c r="R104" s="223"/>
      <c r="S104" s="223"/>
      <c r="T104" s="223"/>
      <c r="U104" s="223"/>
      <c r="V104" s="223"/>
      <c r="W104" s="223"/>
      <c r="X104" s="223"/>
      <c r="Y104" s="223"/>
      <c r="Z104" s="213"/>
      <c r="AA104" s="213"/>
      <c r="AB104" s="213"/>
      <c r="AC104" s="213"/>
      <c r="AD104" s="213"/>
      <c r="AE104" s="213"/>
      <c r="AF104" s="213"/>
      <c r="AG104" s="213" t="s">
        <v>164</v>
      </c>
      <c r="AH104" s="213">
        <v>0</v>
      </c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ht="33.75" outlineLevel="1" x14ac:dyDescent="0.2">
      <c r="A105" s="234">
        <v>32</v>
      </c>
      <c r="B105" s="235" t="s">
        <v>269</v>
      </c>
      <c r="C105" s="254" t="s">
        <v>270</v>
      </c>
      <c r="D105" s="236" t="s">
        <v>158</v>
      </c>
      <c r="E105" s="237">
        <v>8.64</v>
      </c>
      <c r="F105" s="238"/>
      <c r="G105" s="239">
        <f>ROUND(E105*F105,2)</f>
        <v>0</v>
      </c>
      <c r="H105" s="238"/>
      <c r="I105" s="239">
        <f>ROUND(E105*H105,2)</f>
        <v>0</v>
      </c>
      <c r="J105" s="238"/>
      <c r="K105" s="239">
        <f>ROUND(E105*J105,2)</f>
        <v>0</v>
      </c>
      <c r="L105" s="239">
        <v>21</v>
      </c>
      <c r="M105" s="239">
        <f>G105*(1+L105/100)</f>
        <v>0</v>
      </c>
      <c r="N105" s="237">
        <v>1.17E-3</v>
      </c>
      <c r="O105" s="237">
        <f>ROUND(E105*N105,2)</f>
        <v>0.01</v>
      </c>
      <c r="P105" s="237">
        <v>7.5999999999999998E-2</v>
      </c>
      <c r="Q105" s="237">
        <f>ROUND(E105*P105,2)</f>
        <v>0.66</v>
      </c>
      <c r="R105" s="239" t="s">
        <v>253</v>
      </c>
      <c r="S105" s="239" t="s">
        <v>152</v>
      </c>
      <c r="T105" s="240" t="s">
        <v>152</v>
      </c>
      <c r="U105" s="223">
        <v>0.93899999999999995</v>
      </c>
      <c r="V105" s="223">
        <f>ROUND(E105*U105,2)</f>
        <v>8.11</v>
      </c>
      <c r="W105" s="223"/>
      <c r="X105" s="223" t="s">
        <v>153</v>
      </c>
      <c r="Y105" s="223" t="s">
        <v>154</v>
      </c>
      <c r="Z105" s="213"/>
      <c r="AA105" s="213"/>
      <c r="AB105" s="213"/>
      <c r="AC105" s="213"/>
      <c r="AD105" s="213"/>
      <c r="AE105" s="213"/>
      <c r="AF105" s="213"/>
      <c r="AG105" s="213" t="s">
        <v>155</v>
      </c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2" x14ac:dyDescent="0.2">
      <c r="A106" s="220"/>
      <c r="B106" s="221"/>
      <c r="C106" s="257" t="s">
        <v>271</v>
      </c>
      <c r="D106" s="224"/>
      <c r="E106" s="225">
        <v>8.64</v>
      </c>
      <c r="F106" s="223"/>
      <c r="G106" s="223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3"/>
      <c r="AA106" s="213"/>
      <c r="AB106" s="213"/>
      <c r="AC106" s="213"/>
      <c r="AD106" s="213"/>
      <c r="AE106" s="213"/>
      <c r="AF106" s="213"/>
      <c r="AG106" s="213" t="s">
        <v>164</v>
      </c>
      <c r="AH106" s="213">
        <v>0</v>
      </c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x14ac:dyDescent="0.2">
      <c r="A107" s="227" t="s">
        <v>146</v>
      </c>
      <c r="B107" s="228" t="s">
        <v>80</v>
      </c>
      <c r="C107" s="252" t="s">
        <v>81</v>
      </c>
      <c r="D107" s="229"/>
      <c r="E107" s="230"/>
      <c r="F107" s="231"/>
      <c r="G107" s="231">
        <f>SUMIF(AG108:AG120,"&lt;&gt;NOR",G108:G120)</f>
        <v>0</v>
      </c>
      <c r="H107" s="231"/>
      <c r="I107" s="231">
        <f>SUM(I108:I120)</f>
        <v>0</v>
      </c>
      <c r="J107" s="231"/>
      <c r="K107" s="231">
        <f>SUM(K108:K120)</f>
        <v>0</v>
      </c>
      <c r="L107" s="231"/>
      <c r="M107" s="231">
        <f>SUM(M108:M120)</f>
        <v>0</v>
      </c>
      <c r="N107" s="230"/>
      <c r="O107" s="230">
        <f>SUM(O108:O120)</f>
        <v>0.03</v>
      </c>
      <c r="P107" s="230"/>
      <c r="Q107" s="230">
        <f>SUM(Q108:Q120)</f>
        <v>32.6</v>
      </c>
      <c r="R107" s="231"/>
      <c r="S107" s="231"/>
      <c r="T107" s="232"/>
      <c r="U107" s="226"/>
      <c r="V107" s="226">
        <f>SUM(V108:V120)</f>
        <v>97.91</v>
      </c>
      <c r="W107" s="226"/>
      <c r="X107" s="226"/>
      <c r="Y107" s="226"/>
      <c r="AG107" t="s">
        <v>147</v>
      </c>
    </row>
    <row r="108" spans="1:60" outlineLevel="1" x14ac:dyDescent="0.2">
      <c r="A108" s="241">
        <v>33</v>
      </c>
      <c r="B108" s="242" t="s">
        <v>272</v>
      </c>
      <c r="C108" s="253" t="s">
        <v>273</v>
      </c>
      <c r="D108" s="243" t="s">
        <v>274</v>
      </c>
      <c r="E108" s="244">
        <v>28.4</v>
      </c>
      <c r="F108" s="245"/>
      <c r="G108" s="246">
        <f>ROUND(E108*F108,2)</f>
        <v>0</v>
      </c>
      <c r="H108" s="245"/>
      <c r="I108" s="246">
        <f>ROUND(E108*H108,2)</f>
        <v>0</v>
      </c>
      <c r="J108" s="245"/>
      <c r="K108" s="246">
        <f>ROUND(E108*J108,2)</f>
        <v>0</v>
      </c>
      <c r="L108" s="246">
        <v>21</v>
      </c>
      <c r="M108" s="246">
        <f>G108*(1+L108/100)</f>
        <v>0</v>
      </c>
      <c r="N108" s="244">
        <v>0</v>
      </c>
      <c r="O108" s="244">
        <f>ROUND(E108*N108,2)</f>
        <v>0</v>
      </c>
      <c r="P108" s="244">
        <v>4.6000000000000001E-4</v>
      </c>
      <c r="Q108" s="244">
        <f>ROUND(E108*P108,2)</f>
        <v>0.01</v>
      </c>
      <c r="R108" s="246" t="s">
        <v>253</v>
      </c>
      <c r="S108" s="246" t="s">
        <v>152</v>
      </c>
      <c r="T108" s="247" t="s">
        <v>152</v>
      </c>
      <c r="U108" s="223">
        <v>0.9</v>
      </c>
      <c r="V108" s="223">
        <f>ROUND(E108*U108,2)</f>
        <v>25.56</v>
      </c>
      <c r="W108" s="223"/>
      <c r="X108" s="223" t="s">
        <v>153</v>
      </c>
      <c r="Y108" s="223" t="s">
        <v>154</v>
      </c>
      <c r="Z108" s="213"/>
      <c r="AA108" s="213"/>
      <c r="AB108" s="213"/>
      <c r="AC108" s="213"/>
      <c r="AD108" s="213"/>
      <c r="AE108" s="213"/>
      <c r="AF108" s="213"/>
      <c r="AG108" s="213" t="s">
        <v>155</v>
      </c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ht="22.5" outlineLevel="1" x14ac:dyDescent="0.2">
      <c r="A109" s="234">
        <v>34</v>
      </c>
      <c r="B109" s="235" t="s">
        <v>275</v>
      </c>
      <c r="C109" s="254" t="s">
        <v>276</v>
      </c>
      <c r="D109" s="236" t="s">
        <v>188</v>
      </c>
      <c r="E109" s="237">
        <v>15.24</v>
      </c>
      <c r="F109" s="238"/>
      <c r="G109" s="239">
        <f>ROUND(E109*F109,2)</f>
        <v>0</v>
      </c>
      <c r="H109" s="238"/>
      <c r="I109" s="239">
        <f>ROUND(E109*H109,2)</f>
        <v>0</v>
      </c>
      <c r="J109" s="238"/>
      <c r="K109" s="239">
        <f>ROUND(E109*J109,2)</f>
        <v>0</v>
      </c>
      <c r="L109" s="239">
        <v>21</v>
      </c>
      <c r="M109" s="239">
        <f>G109*(1+L109/100)</f>
        <v>0</v>
      </c>
      <c r="N109" s="237">
        <v>1.82E-3</v>
      </c>
      <c r="O109" s="237">
        <f>ROUND(E109*N109,2)</f>
        <v>0.03</v>
      </c>
      <c r="P109" s="237">
        <v>1.8</v>
      </c>
      <c r="Q109" s="237">
        <f>ROUND(E109*P109,2)</f>
        <v>27.43</v>
      </c>
      <c r="R109" s="239" t="s">
        <v>253</v>
      </c>
      <c r="S109" s="239" t="s">
        <v>152</v>
      </c>
      <c r="T109" s="240" t="s">
        <v>152</v>
      </c>
      <c r="U109" s="223">
        <v>3.1960000000000002</v>
      </c>
      <c r="V109" s="223">
        <f>ROUND(E109*U109,2)</f>
        <v>48.71</v>
      </c>
      <c r="W109" s="223"/>
      <c r="X109" s="223" t="s">
        <v>153</v>
      </c>
      <c r="Y109" s="223" t="s">
        <v>154</v>
      </c>
      <c r="Z109" s="213"/>
      <c r="AA109" s="213"/>
      <c r="AB109" s="213"/>
      <c r="AC109" s="213"/>
      <c r="AD109" s="213"/>
      <c r="AE109" s="213"/>
      <c r="AF109" s="213"/>
      <c r="AG109" s="213" t="s">
        <v>155</v>
      </c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2" x14ac:dyDescent="0.2">
      <c r="A110" s="220"/>
      <c r="B110" s="221"/>
      <c r="C110" s="255" t="s">
        <v>277</v>
      </c>
      <c r="D110" s="249"/>
      <c r="E110" s="249"/>
      <c r="F110" s="249"/>
      <c r="G110" s="249"/>
      <c r="H110" s="223"/>
      <c r="I110" s="223"/>
      <c r="J110" s="223"/>
      <c r="K110" s="223"/>
      <c r="L110" s="223"/>
      <c r="M110" s="223"/>
      <c r="N110" s="222"/>
      <c r="O110" s="222"/>
      <c r="P110" s="222"/>
      <c r="Q110" s="222"/>
      <c r="R110" s="223"/>
      <c r="S110" s="223"/>
      <c r="T110" s="223"/>
      <c r="U110" s="223"/>
      <c r="V110" s="223"/>
      <c r="W110" s="223"/>
      <c r="X110" s="223"/>
      <c r="Y110" s="223"/>
      <c r="Z110" s="213"/>
      <c r="AA110" s="213"/>
      <c r="AB110" s="213"/>
      <c r="AC110" s="213"/>
      <c r="AD110" s="213"/>
      <c r="AE110" s="213"/>
      <c r="AF110" s="213"/>
      <c r="AG110" s="213" t="s">
        <v>160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2" x14ac:dyDescent="0.2">
      <c r="A111" s="220"/>
      <c r="B111" s="221"/>
      <c r="C111" s="256" t="s">
        <v>277</v>
      </c>
      <c r="D111" s="250"/>
      <c r="E111" s="250"/>
      <c r="F111" s="250"/>
      <c r="G111" s="250"/>
      <c r="H111" s="223"/>
      <c r="I111" s="223"/>
      <c r="J111" s="223"/>
      <c r="K111" s="223"/>
      <c r="L111" s="223"/>
      <c r="M111" s="223"/>
      <c r="N111" s="222"/>
      <c r="O111" s="222"/>
      <c r="P111" s="222"/>
      <c r="Q111" s="222"/>
      <c r="R111" s="223"/>
      <c r="S111" s="223"/>
      <c r="T111" s="223"/>
      <c r="U111" s="223"/>
      <c r="V111" s="223"/>
      <c r="W111" s="223"/>
      <c r="X111" s="223"/>
      <c r="Y111" s="223"/>
      <c r="Z111" s="213"/>
      <c r="AA111" s="213"/>
      <c r="AB111" s="213"/>
      <c r="AC111" s="213"/>
      <c r="AD111" s="213"/>
      <c r="AE111" s="213"/>
      <c r="AF111" s="213"/>
      <c r="AG111" s="213" t="s">
        <v>162</v>
      </c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3" x14ac:dyDescent="0.2">
      <c r="A112" s="220"/>
      <c r="B112" s="221"/>
      <c r="C112" s="256" t="s">
        <v>278</v>
      </c>
      <c r="D112" s="250"/>
      <c r="E112" s="250"/>
      <c r="F112" s="250"/>
      <c r="G112" s="250"/>
      <c r="H112" s="223"/>
      <c r="I112" s="223"/>
      <c r="J112" s="223"/>
      <c r="K112" s="223"/>
      <c r="L112" s="223"/>
      <c r="M112" s="223"/>
      <c r="N112" s="222"/>
      <c r="O112" s="222"/>
      <c r="P112" s="222"/>
      <c r="Q112" s="222"/>
      <c r="R112" s="223"/>
      <c r="S112" s="223"/>
      <c r="T112" s="223"/>
      <c r="U112" s="223"/>
      <c r="V112" s="223"/>
      <c r="W112" s="223"/>
      <c r="X112" s="223"/>
      <c r="Y112" s="223"/>
      <c r="Z112" s="213"/>
      <c r="AA112" s="213"/>
      <c r="AB112" s="213"/>
      <c r="AC112" s="213"/>
      <c r="AD112" s="213"/>
      <c r="AE112" s="213"/>
      <c r="AF112" s="213"/>
      <c r="AG112" s="213" t="s">
        <v>162</v>
      </c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2" x14ac:dyDescent="0.2">
      <c r="A113" s="220"/>
      <c r="B113" s="221"/>
      <c r="C113" s="257" t="s">
        <v>279</v>
      </c>
      <c r="D113" s="224"/>
      <c r="E113" s="225">
        <v>15.24</v>
      </c>
      <c r="F113" s="223"/>
      <c r="G113" s="223"/>
      <c r="H113" s="223"/>
      <c r="I113" s="223"/>
      <c r="J113" s="223"/>
      <c r="K113" s="223"/>
      <c r="L113" s="223"/>
      <c r="M113" s="223"/>
      <c r="N113" s="222"/>
      <c r="O113" s="222"/>
      <c r="P113" s="222"/>
      <c r="Q113" s="222"/>
      <c r="R113" s="223"/>
      <c r="S113" s="223"/>
      <c r="T113" s="223"/>
      <c r="U113" s="223"/>
      <c r="V113" s="223"/>
      <c r="W113" s="223"/>
      <c r="X113" s="223"/>
      <c r="Y113" s="223"/>
      <c r="Z113" s="213"/>
      <c r="AA113" s="213"/>
      <c r="AB113" s="213"/>
      <c r="AC113" s="213"/>
      <c r="AD113" s="213"/>
      <c r="AE113" s="213"/>
      <c r="AF113" s="213"/>
      <c r="AG113" s="213" t="s">
        <v>164</v>
      </c>
      <c r="AH113" s="213">
        <v>0</v>
      </c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ht="22.5" outlineLevel="1" x14ac:dyDescent="0.2">
      <c r="A114" s="234">
        <v>35</v>
      </c>
      <c r="B114" s="235" t="s">
        <v>280</v>
      </c>
      <c r="C114" s="254" t="s">
        <v>281</v>
      </c>
      <c r="D114" s="236" t="s">
        <v>150</v>
      </c>
      <c r="E114" s="237">
        <v>1</v>
      </c>
      <c r="F114" s="238"/>
      <c r="G114" s="239">
        <f>ROUND(E114*F114,2)</f>
        <v>0</v>
      </c>
      <c r="H114" s="238"/>
      <c r="I114" s="239">
        <f>ROUND(E114*H114,2)</f>
        <v>0</v>
      </c>
      <c r="J114" s="238"/>
      <c r="K114" s="239">
        <f>ROUND(E114*J114,2)</f>
        <v>0</v>
      </c>
      <c r="L114" s="239">
        <v>21</v>
      </c>
      <c r="M114" s="239">
        <f>G114*(1+L114/100)</f>
        <v>0</v>
      </c>
      <c r="N114" s="237">
        <v>0</v>
      </c>
      <c r="O114" s="237">
        <f>ROUND(E114*N114,2)</f>
        <v>0</v>
      </c>
      <c r="P114" s="237">
        <v>0.09</v>
      </c>
      <c r="Q114" s="237">
        <f>ROUND(E114*P114,2)</f>
        <v>0.09</v>
      </c>
      <c r="R114" s="239" t="s">
        <v>253</v>
      </c>
      <c r="S114" s="239" t="s">
        <v>152</v>
      </c>
      <c r="T114" s="240" t="s">
        <v>152</v>
      </c>
      <c r="U114" s="223">
        <v>1.2549999999999999</v>
      </c>
      <c r="V114" s="223">
        <f>ROUND(E114*U114,2)</f>
        <v>1.26</v>
      </c>
      <c r="W114" s="223"/>
      <c r="X114" s="223" t="s">
        <v>153</v>
      </c>
      <c r="Y114" s="223" t="s">
        <v>154</v>
      </c>
      <c r="Z114" s="213"/>
      <c r="AA114" s="213"/>
      <c r="AB114" s="213"/>
      <c r="AC114" s="213"/>
      <c r="AD114" s="213"/>
      <c r="AE114" s="213"/>
      <c r="AF114" s="213"/>
      <c r="AG114" s="213" t="s">
        <v>155</v>
      </c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outlineLevel="2" x14ac:dyDescent="0.2">
      <c r="A115" s="220"/>
      <c r="B115" s="221"/>
      <c r="C115" s="255" t="s">
        <v>282</v>
      </c>
      <c r="D115" s="249"/>
      <c r="E115" s="249"/>
      <c r="F115" s="249"/>
      <c r="G115" s="249"/>
      <c r="H115" s="223"/>
      <c r="I115" s="223"/>
      <c r="J115" s="223"/>
      <c r="K115" s="223"/>
      <c r="L115" s="223"/>
      <c r="M115" s="223"/>
      <c r="N115" s="222"/>
      <c r="O115" s="222"/>
      <c r="P115" s="222"/>
      <c r="Q115" s="222"/>
      <c r="R115" s="223"/>
      <c r="S115" s="223"/>
      <c r="T115" s="223"/>
      <c r="U115" s="223"/>
      <c r="V115" s="223"/>
      <c r="W115" s="223"/>
      <c r="X115" s="223"/>
      <c r="Y115" s="223"/>
      <c r="Z115" s="213"/>
      <c r="AA115" s="213"/>
      <c r="AB115" s="213"/>
      <c r="AC115" s="213"/>
      <c r="AD115" s="213"/>
      <c r="AE115" s="213"/>
      <c r="AF115" s="213"/>
      <c r="AG115" s="213" t="s">
        <v>160</v>
      </c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2" x14ac:dyDescent="0.2">
      <c r="A116" s="220"/>
      <c r="B116" s="221"/>
      <c r="C116" s="256" t="s">
        <v>282</v>
      </c>
      <c r="D116" s="250"/>
      <c r="E116" s="250"/>
      <c r="F116" s="250"/>
      <c r="G116" s="250"/>
      <c r="H116" s="223"/>
      <c r="I116" s="223"/>
      <c r="J116" s="223"/>
      <c r="K116" s="223"/>
      <c r="L116" s="223"/>
      <c r="M116" s="223"/>
      <c r="N116" s="222"/>
      <c r="O116" s="222"/>
      <c r="P116" s="222"/>
      <c r="Q116" s="222"/>
      <c r="R116" s="223"/>
      <c r="S116" s="223"/>
      <c r="T116" s="223"/>
      <c r="U116" s="223"/>
      <c r="V116" s="223"/>
      <c r="W116" s="223"/>
      <c r="X116" s="223"/>
      <c r="Y116" s="223"/>
      <c r="Z116" s="213"/>
      <c r="AA116" s="213"/>
      <c r="AB116" s="213"/>
      <c r="AC116" s="213"/>
      <c r="AD116" s="213"/>
      <c r="AE116" s="213"/>
      <c r="AF116" s="213"/>
      <c r="AG116" s="213" t="s">
        <v>162</v>
      </c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ht="22.5" outlineLevel="1" x14ac:dyDescent="0.2">
      <c r="A117" s="234">
        <v>36</v>
      </c>
      <c r="B117" s="235" t="s">
        <v>283</v>
      </c>
      <c r="C117" s="254" t="s">
        <v>284</v>
      </c>
      <c r="D117" s="236" t="s">
        <v>158</v>
      </c>
      <c r="E117" s="237">
        <v>74.599999999999994</v>
      </c>
      <c r="F117" s="238"/>
      <c r="G117" s="239">
        <f>ROUND(E117*F117,2)</f>
        <v>0</v>
      </c>
      <c r="H117" s="238"/>
      <c r="I117" s="239">
        <f>ROUND(E117*H117,2)</f>
        <v>0</v>
      </c>
      <c r="J117" s="238"/>
      <c r="K117" s="239">
        <f>ROUND(E117*J117,2)</f>
        <v>0</v>
      </c>
      <c r="L117" s="239">
        <v>21</v>
      </c>
      <c r="M117" s="239">
        <f>G117*(1+L117/100)</f>
        <v>0</v>
      </c>
      <c r="N117" s="237">
        <v>0</v>
      </c>
      <c r="O117" s="237">
        <f>ROUND(E117*N117,2)</f>
        <v>0</v>
      </c>
      <c r="P117" s="237">
        <v>6.8000000000000005E-2</v>
      </c>
      <c r="Q117" s="237">
        <f>ROUND(E117*P117,2)</f>
        <v>5.07</v>
      </c>
      <c r="R117" s="239" t="s">
        <v>253</v>
      </c>
      <c r="S117" s="239" t="s">
        <v>152</v>
      </c>
      <c r="T117" s="240" t="s">
        <v>152</v>
      </c>
      <c r="U117" s="223">
        <v>0.3</v>
      </c>
      <c r="V117" s="223">
        <f>ROUND(E117*U117,2)</f>
        <v>22.38</v>
      </c>
      <c r="W117" s="223"/>
      <c r="X117" s="223" t="s">
        <v>153</v>
      </c>
      <c r="Y117" s="223" t="s">
        <v>154</v>
      </c>
      <c r="Z117" s="213"/>
      <c r="AA117" s="213"/>
      <c r="AB117" s="213"/>
      <c r="AC117" s="213"/>
      <c r="AD117" s="213"/>
      <c r="AE117" s="213"/>
      <c r="AF117" s="213"/>
      <c r="AG117" s="213" t="s">
        <v>155</v>
      </c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2" x14ac:dyDescent="0.2">
      <c r="A118" s="220"/>
      <c r="B118" s="221"/>
      <c r="C118" s="255" t="s">
        <v>285</v>
      </c>
      <c r="D118" s="249"/>
      <c r="E118" s="249"/>
      <c r="F118" s="249"/>
      <c r="G118" s="249"/>
      <c r="H118" s="223"/>
      <c r="I118" s="223"/>
      <c r="J118" s="223"/>
      <c r="K118" s="223"/>
      <c r="L118" s="223"/>
      <c r="M118" s="223"/>
      <c r="N118" s="222"/>
      <c r="O118" s="222"/>
      <c r="P118" s="222"/>
      <c r="Q118" s="222"/>
      <c r="R118" s="223"/>
      <c r="S118" s="223"/>
      <c r="T118" s="223"/>
      <c r="U118" s="223"/>
      <c r="V118" s="223"/>
      <c r="W118" s="223"/>
      <c r="X118" s="223"/>
      <c r="Y118" s="223"/>
      <c r="Z118" s="213"/>
      <c r="AA118" s="213"/>
      <c r="AB118" s="213"/>
      <c r="AC118" s="213"/>
      <c r="AD118" s="213"/>
      <c r="AE118" s="213"/>
      <c r="AF118" s="213"/>
      <c r="AG118" s="213" t="s">
        <v>160</v>
      </c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2" x14ac:dyDescent="0.2">
      <c r="A119" s="220"/>
      <c r="B119" s="221"/>
      <c r="C119" s="256" t="s">
        <v>285</v>
      </c>
      <c r="D119" s="250"/>
      <c r="E119" s="250"/>
      <c r="F119" s="250"/>
      <c r="G119" s="250"/>
      <c r="H119" s="223"/>
      <c r="I119" s="223"/>
      <c r="J119" s="223"/>
      <c r="K119" s="223"/>
      <c r="L119" s="223"/>
      <c r="M119" s="223"/>
      <c r="N119" s="222"/>
      <c r="O119" s="222"/>
      <c r="P119" s="222"/>
      <c r="Q119" s="222"/>
      <c r="R119" s="223"/>
      <c r="S119" s="223"/>
      <c r="T119" s="223"/>
      <c r="U119" s="223"/>
      <c r="V119" s="223"/>
      <c r="W119" s="223"/>
      <c r="X119" s="223"/>
      <c r="Y119" s="223"/>
      <c r="Z119" s="213"/>
      <c r="AA119" s="213"/>
      <c r="AB119" s="213"/>
      <c r="AC119" s="213"/>
      <c r="AD119" s="213"/>
      <c r="AE119" s="213"/>
      <c r="AF119" s="213"/>
      <c r="AG119" s="213" t="s">
        <v>162</v>
      </c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2" x14ac:dyDescent="0.2">
      <c r="A120" s="220"/>
      <c r="B120" s="221"/>
      <c r="C120" s="257" t="s">
        <v>286</v>
      </c>
      <c r="D120" s="224"/>
      <c r="E120" s="225">
        <v>74.599999999999994</v>
      </c>
      <c r="F120" s="223"/>
      <c r="G120" s="223"/>
      <c r="H120" s="223"/>
      <c r="I120" s="223"/>
      <c r="J120" s="223"/>
      <c r="K120" s="223"/>
      <c r="L120" s="223"/>
      <c r="M120" s="223"/>
      <c r="N120" s="222"/>
      <c r="O120" s="222"/>
      <c r="P120" s="222"/>
      <c r="Q120" s="222"/>
      <c r="R120" s="223"/>
      <c r="S120" s="223"/>
      <c r="T120" s="223"/>
      <c r="U120" s="223"/>
      <c r="V120" s="223"/>
      <c r="W120" s="223"/>
      <c r="X120" s="223"/>
      <c r="Y120" s="223"/>
      <c r="Z120" s="213"/>
      <c r="AA120" s="213"/>
      <c r="AB120" s="213"/>
      <c r="AC120" s="213"/>
      <c r="AD120" s="213"/>
      <c r="AE120" s="213"/>
      <c r="AF120" s="213"/>
      <c r="AG120" s="213" t="s">
        <v>164</v>
      </c>
      <c r="AH120" s="213">
        <v>0</v>
      </c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x14ac:dyDescent="0.2">
      <c r="A121" s="227" t="s">
        <v>146</v>
      </c>
      <c r="B121" s="228" t="s">
        <v>82</v>
      </c>
      <c r="C121" s="252" t="s">
        <v>83</v>
      </c>
      <c r="D121" s="229"/>
      <c r="E121" s="230"/>
      <c r="F121" s="231"/>
      <c r="G121" s="231">
        <f>SUMIF(AG122:AG125,"&lt;&gt;NOR",G122:G125)</f>
        <v>0</v>
      </c>
      <c r="H121" s="231"/>
      <c r="I121" s="231">
        <f>SUM(I122:I125)</f>
        <v>0</v>
      </c>
      <c r="J121" s="231"/>
      <c r="K121" s="231">
        <f>SUM(K122:K125)</f>
        <v>0</v>
      </c>
      <c r="L121" s="231"/>
      <c r="M121" s="231">
        <f>SUM(M122:M125)</f>
        <v>0</v>
      </c>
      <c r="N121" s="230"/>
      <c r="O121" s="230">
        <f>SUM(O122:O125)</f>
        <v>0</v>
      </c>
      <c r="P121" s="230"/>
      <c r="Q121" s="230">
        <f>SUM(Q122:Q125)</f>
        <v>0</v>
      </c>
      <c r="R121" s="231"/>
      <c r="S121" s="231"/>
      <c r="T121" s="232"/>
      <c r="U121" s="226"/>
      <c r="V121" s="226">
        <f>SUM(V122:V125)</f>
        <v>16.04</v>
      </c>
      <c r="W121" s="226"/>
      <c r="X121" s="226"/>
      <c r="Y121" s="226"/>
      <c r="AG121" t="s">
        <v>147</v>
      </c>
    </row>
    <row r="122" spans="1:60" ht="22.5" outlineLevel="1" x14ac:dyDescent="0.2">
      <c r="A122" s="234">
        <v>37</v>
      </c>
      <c r="B122" s="235" t="s">
        <v>287</v>
      </c>
      <c r="C122" s="254" t="s">
        <v>288</v>
      </c>
      <c r="D122" s="236" t="s">
        <v>199</v>
      </c>
      <c r="E122" s="237">
        <v>17.09291</v>
      </c>
      <c r="F122" s="238"/>
      <c r="G122" s="239">
        <f>ROUND(E122*F122,2)</f>
        <v>0</v>
      </c>
      <c r="H122" s="238"/>
      <c r="I122" s="239">
        <f>ROUND(E122*H122,2)</f>
        <v>0</v>
      </c>
      <c r="J122" s="238"/>
      <c r="K122" s="239">
        <f>ROUND(E122*J122,2)</f>
        <v>0</v>
      </c>
      <c r="L122" s="239">
        <v>21</v>
      </c>
      <c r="M122" s="239">
        <f>G122*(1+L122/100)</f>
        <v>0</v>
      </c>
      <c r="N122" s="237">
        <v>0</v>
      </c>
      <c r="O122" s="237">
        <f>ROUND(E122*N122,2)</f>
        <v>0</v>
      </c>
      <c r="P122" s="237">
        <v>0</v>
      </c>
      <c r="Q122" s="237">
        <f>ROUND(E122*P122,2)</f>
        <v>0</v>
      </c>
      <c r="R122" s="239" t="s">
        <v>205</v>
      </c>
      <c r="S122" s="239" t="s">
        <v>152</v>
      </c>
      <c r="T122" s="240" t="s">
        <v>152</v>
      </c>
      <c r="U122" s="223">
        <v>0.9385</v>
      </c>
      <c r="V122" s="223">
        <f>ROUND(E122*U122,2)</f>
        <v>16.04</v>
      </c>
      <c r="W122" s="223"/>
      <c r="X122" s="223" t="s">
        <v>289</v>
      </c>
      <c r="Y122" s="223" t="s">
        <v>154</v>
      </c>
      <c r="Z122" s="213"/>
      <c r="AA122" s="213"/>
      <c r="AB122" s="213"/>
      <c r="AC122" s="213"/>
      <c r="AD122" s="213"/>
      <c r="AE122" s="213"/>
      <c r="AF122" s="213"/>
      <c r="AG122" s="213" t="s">
        <v>290</v>
      </c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2" x14ac:dyDescent="0.2">
      <c r="A123" s="220"/>
      <c r="B123" s="221"/>
      <c r="C123" s="255" t="s">
        <v>291</v>
      </c>
      <c r="D123" s="249"/>
      <c r="E123" s="249"/>
      <c r="F123" s="249"/>
      <c r="G123" s="249"/>
      <c r="H123" s="223"/>
      <c r="I123" s="223"/>
      <c r="J123" s="223"/>
      <c r="K123" s="223"/>
      <c r="L123" s="223"/>
      <c r="M123" s="223"/>
      <c r="N123" s="222"/>
      <c r="O123" s="222"/>
      <c r="P123" s="222"/>
      <c r="Q123" s="222"/>
      <c r="R123" s="223"/>
      <c r="S123" s="223"/>
      <c r="T123" s="223"/>
      <c r="U123" s="223"/>
      <c r="V123" s="223"/>
      <c r="W123" s="223"/>
      <c r="X123" s="223"/>
      <c r="Y123" s="223"/>
      <c r="Z123" s="213"/>
      <c r="AA123" s="213"/>
      <c r="AB123" s="213"/>
      <c r="AC123" s="213"/>
      <c r="AD123" s="213"/>
      <c r="AE123" s="213"/>
      <c r="AF123" s="213"/>
      <c r="AG123" s="213" t="s">
        <v>160</v>
      </c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ht="33.75" outlineLevel="1" x14ac:dyDescent="0.2">
      <c r="A124" s="234">
        <v>38</v>
      </c>
      <c r="B124" s="235" t="s">
        <v>292</v>
      </c>
      <c r="C124" s="254" t="s">
        <v>293</v>
      </c>
      <c r="D124" s="236" t="s">
        <v>199</v>
      </c>
      <c r="E124" s="237">
        <v>17.09291</v>
      </c>
      <c r="F124" s="238"/>
      <c r="G124" s="239">
        <f>ROUND(E124*F124,2)</f>
        <v>0</v>
      </c>
      <c r="H124" s="238"/>
      <c r="I124" s="239">
        <f>ROUND(E124*H124,2)</f>
        <v>0</v>
      </c>
      <c r="J124" s="238"/>
      <c r="K124" s="239">
        <f>ROUND(E124*J124,2)</f>
        <v>0</v>
      </c>
      <c r="L124" s="239">
        <v>21</v>
      </c>
      <c r="M124" s="239">
        <f>G124*(1+L124/100)</f>
        <v>0</v>
      </c>
      <c r="N124" s="237">
        <v>0</v>
      </c>
      <c r="O124" s="237">
        <f>ROUND(E124*N124,2)</f>
        <v>0</v>
      </c>
      <c r="P124" s="237">
        <v>0</v>
      </c>
      <c r="Q124" s="237">
        <f>ROUND(E124*P124,2)</f>
        <v>0</v>
      </c>
      <c r="R124" s="239" t="s">
        <v>205</v>
      </c>
      <c r="S124" s="239" t="s">
        <v>152</v>
      </c>
      <c r="T124" s="240" t="s">
        <v>152</v>
      </c>
      <c r="U124" s="223">
        <v>0</v>
      </c>
      <c r="V124" s="223">
        <f>ROUND(E124*U124,2)</f>
        <v>0</v>
      </c>
      <c r="W124" s="223"/>
      <c r="X124" s="223" t="s">
        <v>289</v>
      </c>
      <c r="Y124" s="223" t="s">
        <v>154</v>
      </c>
      <c r="Z124" s="213"/>
      <c r="AA124" s="213"/>
      <c r="AB124" s="213"/>
      <c r="AC124" s="213"/>
      <c r="AD124" s="213"/>
      <c r="AE124" s="213"/>
      <c r="AF124" s="213"/>
      <c r="AG124" s="213" t="s">
        <v>290</v>
      </c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2" x14ac:dyDescent="0.2">
      <c r="A125" s="220"/>
      <c r="B125" s="221"/>
      <c r="C125" s="255" t="s">
        <v>291</v>
      </c>
      <c r="D125" s="249"/>
      <c r="E125" s="249"/>
      <c r="F125" s="249"/>
      <c r="G125" s="249"/>
      <c r="H125" s="223"/>
      <c r="I125" s="223"/>
      <c r="J125" s="223"/>
      <c r="K125" s="223"/>
      <c r="L125" s="223"/>
      <c r="M125" s="223"/>
      <c r="N125" s="222"/>
      <c r="O125" s="222"/>
      <c r="P125" s="222"/>
      <c r="Q125" s="222"/>
      <c r="R125" s="223"/>
      <c r="S125" s="223"/>
      <c r="T125" s="223"/>
      <c r="U125" s="223"/>
      <c r="V125" s="223"/>
      <c r="W125" s="223"/>
      <c r="X125" s="223"/>
      <c r="Y125" s="223"/>
      <c r="Z125" s="213"/>
      <c r="AA125" s="213"/>
      <c r="AB125" s="213"/>
      <c r="AC125" s="213"/>
      <c r="AD125" s="213"/>
      <c r="AE125" s="213"/>
      <c r="AF125" s="213"/>
      <c r="AG125" s="213" t="s">
        <v>160</v>
      </c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x14ac:dyDescent="0.2">
      <c r="A126" s="227" t="s">
        <v>146</v>
      </c>
      <c r="B126" s="228" t="s">
        <v>84</v>
      </c>
      <c r="C126" s="252" t="s">
        <v>85</v>
      </c>
      <c r="D126" s="229"/>
      <c r="E126" s="230"/>
      <c r="F126" s="231"/>
      <c r="G126" s="231">
        <f>SUMIF(AG127:AG138,"&lt;&gt;NOR",G127:G138)</f>
        <v>0</v>
      </c>
      <c r="H126" s="231"/>
      <c r="I126" s="231">
        <f>SUM(I127:I138)</f>
        <v>0</v>
      </c>
      <c r="J126" s="231"/>
      <c r="K126" s="231">
        <f>SUM(K127:K138)</f>
        <v>0</v>
      </c>
      <c r="L126" s="231"/>
      <c r="M126" s="231">
        <f>SUM(M127:M138)</f>
        <v>0</v>
      </c>
      <c r="N126" s="230"/>
      <c r="O126" s="230">
        <f>SUM(O127:O138)</f>
        <v>0.11</v>
      </c>
      <c r="P126" s="230"/>
      <c r="Q126" s="230">
        <f>SUM(Q127:Q138)</f>
        <v>0.08</v>
      </c>
      <c r="R126" s="231"/>
      <c r="S126" s="231"/>
      <c r="T126" s="232"/>
      <c r="U126" s="226"/>
      <c r="V126" s="226">
        <f>SUM(V127:V138)</f>
        <v>5.2700000000000005</v>
      </c>
      <c r="W126" s="226"/>
      <c r="X126" s="226"/>
      <c r="Y126" s="226"/>
      <c r="AG126" t="s">
        <v>147</v>
      </c>
    </row>
    <row r="127" spans="1:60" ht="22.5" outlineLevel="1" x14ac:dyDescent="0.2">
      <c r="A127" s="234">
        <v>39</v>
      </c>
      <c r="B127" s="235" t="s">
        <v>294</v>
      </c>
      <c r="C127" s="254" t="s">
        <v>295</v>
      </c>
      <c r="D127" s="236" t="s">
        <v>158</v>
      </c>
      <c r="E127" s="237">
        <v>9.7200000000000006</v>
      </c>
      <c r="F127" s="238"/>
      <c r="G127" s="239">
        <f>ROUND(E127*F127,2)</f>
        <v>0</v>
      </c>
      <c r="H127" s="238"/>
      <c r="I127" s="239">
        <f>ROUND(E127*H127,2)</f>
        <v>0</v>
      </c>
      <c r="J127" s="238"/>
      <c r="K127" s="239">
        <f>ROUND(E127*J127,2)</f>
        <v>0</v>
      </c>
      <c r="L127" s="239">
        <v>21</v>
      </c>
      <c r="M127" s="239">
        <f>G127*(1+L127/100)</f>
        <v>0</v>
      </c>
      <c r="N127" s="237">
        <v>3.3E-4</v>
      </c>
      <c r="O127" s="237">
        <f>ROUND(E127*N127,2)</f>
        <v>0</v>
      </c>
      <c r="P127" s="237">
        <v>0</v>
      </c>
      <c r="Q127" s="237">
        <f>ROUND(E127*P127,2)</f>
        <v>0</v>
      </c>
      <c r="R127" s="239" t="s">
        <v>296</v>
      </c>
      <c r="S127" s="239" t="s">
        <v>152</v>
      </c>
      <c r="T127" s="240" t="s">
        <v>152</v>
      </c>
      <c r="U127" s="223">
        <v>2.75E-2</v>
      </c>
      <c r="V127" s="223">
        <f>ROUND(E127*U127,2)</f>
        <v>0.27</v>
      </c>
      <c r="W127" s="223"/>
      <c r="X127" s="223" t="s">
        <v>153</v>
      </c>
      <c r="Y127" s="223" t="s">
        <v>154</v>
      </c>
      <c r="Z127" s="213"/>
      <c r="AA127" s="213"/>
      <c r="AB127" s="213"/>
      <c r="AC127" s="213"/>
      <c r="AD127" s="213"/>
      <c r="AE127" s="213"/>
      <c r="AF127" s="213"/>
      <c r="AG127" s="213" t="s">
        <v>297</v>
      </c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2" x14ac:dyDescent="0.2">
      <c r="A128" s="220"/>
      <c r="B128" s="221"/>
      <c r="C128" s="258" t="s">
        <v>298</v>
      </c>
      <c r="D128" s="251"/>
      <c r="E128" s="251"/>
      <c r="F128" s="251"/>
      <c r="G128" s="251"/>
      <c r="H128" s="223"/>
      <c r="I128" s="223"/>
      <c r="J128" s="223"/>
      <c r="K128" s="223"/>
      <c r="L128" s="223"/>
      <c r="M128" s="223"/>
      <c r="N128" s="222"/>
      <c r="O128" s="222"/>
      <c r="P128" s="222"/>
      <c r="Q128" s="222"/>
      <c r="R128" s="223"/>
      <c r="S128" s="223"/>
      <c r="T128" s="223"/>
      <c r="U128" s="223"/>
      <c r="V128" s="223"/>
      <c r="W128" s="223"/>
      <c r="X128" s="223"/>
      <c r="Y128" s="223"/>
      <c r="Z128" s="213"/>
      <c r="AA128" s="213"/>
      <c r="AB128" s="213"/>
      <c r="AC128" s="213"/>
      <c r="AD128" s="213"/>
      <c r="AE128" s="213"/>
      <c r="AF128" s="213"/>
      <c r="AG128" s="213" t="s">
        <v>162</v>
      </c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ht="33.75" outlineLevel="1" x14ac:dyDescent="0.2">
      <c r="A129" s="234">
        <v>40</v>
      </c>
      <c r="B129" s="235" t="s">
        <v>299</v>
      </c>
      <c r="C129" s="254" t="s">
        <v>300</v>
      </c>
      <c r="D129" s="236" t="s">
        <v>158</v>
      </c>
      <c r="E129" s="237">
        <v>9.7200000000000006</v>
      </c>
      <c r="F129" s="238"/>
      <c r="G129" s="239">
        <f>ROUND(E129*F129,2)</f>
        <v>0</v>
      </c>
      <c r="H129" s="238"/>
      <c r="I129" s="239">
        <f>ROUND(E129*H129,2)</f>
        <v>0</v>
      </c>
      <c r="J129" s="238"/>
      <c r="K129" s="239">
        <f>ROUND(E129*J129,2)</f>
        <v>0</v>
      </c>
      <c r="L129" s="239">
        <v>21</v>
      </c>
      <c r="M129" s="239">
        <f>G129*(1+L129/100)</f>
        <v>0</v>
      </c>
      <c r="N129" s="237">
        <v>1.094E-2</v>
      </c>
      <c r="O129" s="237">
        <f>ROUND(E129*N129,2)</f>
        <v>0.11</v>
      </c>
      <c r="P129" s="237">
        <v>0</v>
      </c>
      <c r="Q129" s="237">
        <f>ROUND(E129*P129,2)</f>
        <v>0</v>
      </c>
      <c r="R129" s="239" t="s">
        <v>296</v>
      </c>
      <c r="S129" s="239" t="s">
        <v>152</v>
      </c>
      <c r="T129" s="240" t="s">
        <v>152</v>
      </c>
      <c r="U129" s="223">
        <v>0.45982000000000001</v>
      </c>
      <c r="V129" s="223">
        <f>ROUND(E129*U129,2)</f>
        <v>4.47</v>
      </c>
      <c r="W129" s="223"/>
      <c r="X129" s="223" t="s">
        <v>153</v>
      </c>
      <c r="Y129" s="223" t="s">
        <v>154</v>
      </c>
      <c r="Z129" s="213"/>
      <c r="AA129" s="213"/>
      <c r="AB129" s="213"/>
      <c r="AC129" s="213"/>
      <c r="AD129" s="213"/>
      <c r="AE129" s="213"/>
      <c r="AF129" s="213"/>
      <c r="AG129" s="213" t="s">
        <v>297</v>
      </c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ht="22.5" outlineLevel="2" x14ac:dyDescent="0.2">
      <c r="A130" s="220"/>
      <c r="B130" s="221"/>
      <c r="C130" s="258" t="s">
        <v>301</v>
      </c>
      <c r="D130" s="251"/>
      <c r="E130" s="251"/>
      <c r="F130" s="251"/>
      <c r="G130" s="251"/>
      <c r="H130" s="223"/>
      <c r="I130" s="223"/>
      <c r="J130" s="223"/>
      <c r="K130" s="223"/>
      <c r="L130" s="223"/>
      <c r="M130" s="223"/>
      <c r="N130" s="222"/>
      <c r="O130" s="222"/>
      <c r="P130" s="222"/>
      <c r="Q130" s="222"/>
      <c r="R130" s="223"/>
      <c r="S130" s="223"/>
      <c r="T130" s="223"/>
      <c r="U130" s="223"/>
      <c r="V130" s="223"/>
      <c r="W130" s="223"/>
      <c r="X130" s="223"/>
      <c r="Y130" s="223"/>
      <c r="Z130" s="213"/>
      <c r="AA130" s="213"/>
      <c r="AB130" s="213"/>
      <c r="AC130" s="213"/>
      <c r="AD130" s="213"/>
      <c r="AE130" s="213"/>
      <c r="AF130" s="213"/>
      <c r="AG130" s="213" t="s">
        <v>162</v>
      </c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48" t="str">
        <f>C130</f>
        <v>Provedení očištění povrchu a natavení dvou vrstev asfaltového těžkého pásu a modifikovaného asfaltového pásu včetně dodávky materiálů.</v>
      </c>
      <c r="BB130" s="213"/>
      <c r="BC130" s="213"/>
      <c r="BD130" s="213"/>
      <c r="BE130" s="213"/>
      <c r="BF130" s="213"/>
      <c r="BG130" s="213"/>
      <c r="BH130" s="213"/>
    </row>
    <row r="131" spans="1:60" outlineLevel="2" x14ac:dyDescent="0.2">
      <c r="A131" s="220"/>
      <c r="B131" s="221"/>
      <c r="C131" s="257" t="s">
        <v>302</v>
      </c>
      <c r="D131" s="224"/>
      <c r="E131" s="225">
        <v>9.7200000000000006</v>
      </c>
      <c r="F131" s="223"/>
      <c r="G131" s="223"/>
      <c r="H131" s="223"/>
      <c r="I131" s="223"/>
      <c r="J131" s="223"/>
      <c r="K131" s="223"/>
      <c r="L131" s="223"/>
      <c r="M131" s="223"/>
      <c r="N131" s="222"/>
      <c r="O131" s="222"/>
      <c r="P131" s="222"/>
      <c r="Q131" s="222"/>
      <c r="R131" s="223"/>
      <c r="S131" s="223"/>
      <c r="T131" s="223"/>
      <c r="U131" s="223"/>
      <c r="V131" s="223"/>
      <c r="W131" s="223"/>
      <c r="X131" s="223"/>
      <c r="Y131" s="223"/>
      <c r="Z131" s="213"/>
      <c r="AA131" s="213"/>
      <c r="AB131" s="213"/>
      <c r="AC131" s="213"/>
      <c r="AD131" s="213"/>
      <c r="AE131" s="213"/>
      <c r="AF131" s="213"/>
      <c r="AG131" s="213" t="s">
        <v>164</v>
      </c>
      <c r="AH131" s="213">
        <v>0</v>
      </c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 x14ac:dyDescent="0.2">
      <c r="A132" s="241">
        <v>41</v>
      </c>
      <c r="B132" s="242" t="s">
        <v>303</v>
      </c>
      <c r="C132" s="253" t="s">
        <v>304</v>
      </c>
      <c r="D132" s="243" t="s">
        <v>158</v>
      </c>
      <c r="E132" s="244">
        <v>8.1</v>
      </c>
      <c r="F132" s="245"/>
      <c r="G132" s="246">
        <f>ROUND(E132*F132,2)</f>
        <v>0</v>
      </c>
      <c r="H132" s="245"/>
      <c r="I132" s="246">
        <f>ROUND(E132*H132,2)</f>
        <v>0</v>
      </c>
      <c r="J132" s="245"/>
      <c r="K132" s="246">
        <f>ROUND(E132*J132,2)</f>
        <v>0</v>
      </c>
      <c r="L132" s="246">
        <v>21</v>
      </c>
      <c r="M132" s="246">
        <f>G132*(1+L132/100)</f>
        <v>0</v>
      </c>
      <c r="N132" s="244">
        <v>0</v>
      </c>
      <c r="O132" s="244">
        <f>ROUND(E132*N132,2)</f>
        <v>0</v>
      </c>
      <c r="P132" s="244">
        <v>9.7400000000000004E-3</v>
      </c>
      <c r="Q132" s="244">
        <f>ROUND(E132*P132,2)</f>
        <v>0.08</v>
      </c>
      <c r="R132" s="246" t="s">
        <v>296</v>
      </c>
      <c r="S132" s="246" t="s">
        <v>152</v>
      </c>
      <c r="T132" s="247" t="s">
        <v>152</v>
      </c>
      <c r="U132" s="223">
        <v>4.3999999999999997E-2</v>
      </c>
      <c r="V132" s="223">
        <f>ROUND(E132*U132,2)</f>
        <v>0.36</v>
      </c>
      <c r="W132" s="223"/>
      <c r="X132" s="223" t="s">
        <v>153</v>
      </c>
      <c r="Y132" s="223" t="s">
        <v>154</v>
      </c>
      <c r="Z132" s="213"/>
      <c r="AA132" s="213"/>
      <c r="AB132" s="213"/>
      <c r="AC132" s="213"/>
      <c r="AD132" s="213"/>
      <c r="AE132" s="213"/>
      <c r="AF132" s="213"/>
      <c r="AG132" s="213" t="s">
        <v>297</v>
      </c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">
      <c r="A133" s="234">
        <v>42</v>
      </c>
      <c r="B133" s="235" t="s">
        <v>305</v>
      </c>
      <c r="C133" s="254" t="s">
        <v>306</v>
      </c>
      <c r="D133" s="236" t="s">
        <v>199</v>
      </c>
      <c r="E133" s="237">
        <v>0.10954</v>
      </c>
      <c r="F133" s="238"/>
      <c r="G133" s="239">
        <f>ROUND(E133*F133,2)</f>
        <v>0</v>
      </c>
      <c r="H133" s="238"/>
      <c r="I133" s="239">
        <f>ROUND(E133*H133,2)</f>
        <v>0</v>
      </c>
      <c r="J133" s="238"/>
      <c r="K133" s="239">
        <f>ROUND(E133*J133,2)</f>
        <v>0</v>
      </c>
      <c r="L133" s="239">
        <v>21</v>
      </c>
      <c r="M133" s="239">
        <f>G133*(1+L133/100)</f>
        <v>0</v>
      </c>
      <c r="N133" s="237">
        <v>0</v>
      </c>
      <c r="O133" s="237">
        <f>ROUND(E133*N133,2)</f>
        <v>0</v>
      </c>
      <c r="P133" s="237">
        <v>0</v>
      </c>
      <c r="Q133" s="237">
        <f>ROUND(E133*P133,2)</f>
        <v>0</v>
      </c>
      <c r="R133" s="239" t="s">
        <v>296</v>
      </c>
      <c r="S133" s="239" t="s">
        <v>152</v>
      </c>
      <c r="T133" s="240" t="s">
        <v>152</v>
      </c>
      <c r="U133" s="223">
        <v>1.5669999999999999</v>
      </c>
      <c r="V133" s="223">
        <f>ROUND(E133*U133,2)</f>
        <v>0.17</v>
      </c>
      <c r="W133" s="223"/>
      <c r="X133" s="223" t="s">
        <v>289</v>
      </c>
      <c r="Y133" s="223" t="s">
        <v>154</v>
      </c>
      <c r="Z133" s="213"/>
      <c r="AA133" s="213"/>
      <c r="AB133" s="213"/>
      <c r="AC133" s="213"/>
      <c r="AD133" s="213"/>
      <c r="AE133" s="213"/>
      <c r="AF133" s="213"/>
      <c r="AG133" s="213" t="s">
        <v>307</v>
      </c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2" x14ac:dyDescent="0.2">
      <c r="A134" s="220"/>
      <c r="B134" s="221"/>
      <c r="C134" s="255" t="s">
        <v>308</v>
      </c>
      <c r="D134" s="249"/>
      <c r="E134" s="249"/>
      <c r="F134" s="249"/>
      <c r="G134" s="249"/>
      <c r="H134" s="223"/>
      <c r="I134" s="223"/>
      <c r="J134" s="223"/>
      <c r="K134" s="223"/>
      <c r="L134" s="223"/>
      <c r="M134" s="223"/>
      <c r="N134" s="222"/>
      <c r="O134" s="222"/>
      <c r="P134" s="222"/>
      <c r="Q134" s="222"/>
      <c r="R134" s="223"/>
      <c r="S134" s="223"/>
      <c r="T134" s="223"/>
      <c r="U134" s="223"/>
      <c r="V134" s="223"/>
      <c r="W134" s="223"/>
      <c r="X134" s="223"/>
      <c r="Y134" s="223"/>
      <c r="Z134" s="213"/>
      <c r="AA134" s="213"/>
      <c r="AB134" s="213"/>
      <c r="AC134" s="213"/>
      <c r="AD134" s="213"/>
      <c r="AE134" s="213"/>
      <c r="AF134" s="213"/>
      <c r="AG134" s="213" t="s">
        <v>160</v>
      </c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ht="22.5" outlineLevel="1" x14ac:dyDescent="0.2">
      <c r="A135" s="234">
        <v>43</v>
      </c>
      <c r="B135" s="235" t="s">
        <v>309</v>
      </c>
      <c r="C135" s="254" t="s">
        <v>310</v>
      </c>
      <c r="D135" s="236" t="s">
        <v>199</v>
      </c>
      <c r="E135" s="237">
        <v>0.10954</v>
      </c>
      <c r="F135" s="238"/>
      <c r="G135" s="239">
        <f>ROUND(E135*F135,2)</f>
        <v>0</v>
      </c>
      <c r="H135" s="238"/>
      <c r="I135" s="239">
        <f>ROUND(E135*H135,2)</f>
        <v>0</v>
      </c>
      <c r="J135" s="238"/>
      <c r="K135" s="239">
        <f>ROUND(E135*J135,2)</f>
        <v>0</v>
      </c>
      <c r="L135" s="239">
        <v>21</v>
      </c>
      <c r="M135" s="239">
        <f>G135*(1+L135/100)</f>
        <v>0</v>
      </c>
      <c r="N135" s="237">
        <v>0</v>
      </c>
      <c r="O135" s="237">
        <f>ROUND(E135*N135,2)</f>
        <v>0</v>
      </c>
      <c r="P135" s="237">
        <v>0</v>
      </c>
      <c r="Q135" s="237">
        <f>ROUND(E135*P135,2)</f>
        <v>0</v>
      </c>
      <c r="R135" s="239" t="s">
        <v>296</v>
      </c>
      <c r="S135" s="239" t="s">
        <v>152</v>
      </c>
      <c r="T135" s="240" t="s">
        <v>152</v>
      </c>
      <c r="U135" s="223">
        <v>0</v>
      </c>
      <c r="V135" s="223">
        <f>ROUND(E135*U135,2)</f>
        <v>0</v>
      </c>
      <c r="W135" s="223"/>
      <c r="X135" s="223" t="s">
        <v>289</v>
      </c>
      <c r="Y135" s="223" t="s">
        <v>154</v>
      </c>
      <c r="Z135" s="213"/>
      <c r="AA135" s="213"/>
      <c r="AB135" s="213"/>
      <c r="AC135" s="213"/>
      <c r="AD135" s="213"/>
      <c r="AE135" s="213"/>
      <c r="AF135" s="213"/>
      <c r="AG135" s="213" t="s">
        <v>307</v>
      </c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2" x14ac:dyDescent="0.2">
      <c r="A136" s="220"/>
      <c r="B136" s="221"/>
      <c r="C136" s="255" t="s">
        <v>308</v>
      </c>
      <c r="D136" s="249"/>
      <c r="E136" s="249"/>
      <c r="F136" s="249"/>
      <c r="G136" s="249"/>
      <c r="H136" s="223"/>
      <c r="I136" s="223"/>
      <c r="J136" s="223"/>
      <c r="K136" s="223"/>
      <c r="L136" s="223"/>
      <c r="M136" s="223"/>
      <c r="N136" s="222"/>
      <c r="O136" s="222"/>
      <c r="P136" s="222"/>
      <c r="Q136" s="222"/>
      <c r="R136" s="223"/>
      <c r="S136" s="223"/>
      <c r="T136" s="223"/>
      <c r="U136" s="223"/>
      <c r="V136" s="223"/>
      <c r="W136" s="223"/>
      <c r="X136" s="223"/>
      <c r="Y136" s="223"/>
      <c r="Z136" s="213"/>
      <c r="AA136" s="213"/>
      <c r="AB136" s="213"/>
      <c r="AC136" s="213"/>
      <c r="AD136" s="213"/>
      <c r="AE136" s="213"/>
      <c r="AF136" s="213"/>
      <c r="AG136" s="213" t="s">
        <v>160</v>
      </c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ht="33.75" outlineLevel="1" x14ac:dyDescent="0.2">
      <c r="A137" s="234">
        <v>44</v>
      </c>
      <c r="B137" s="235" t="s">
        <v>311</v>
      </c>
      <c r="C137" s="254" t="s">
        <v>312</v>
      </c>
      <c r="D137" s="236" t="s">
        <v>199</v>
      </c>
      <c r="E137" s="237">
        <v>0.10954</v>
      </c>
      <c r="F137" s="238"/>
      <c r="G137" s="239">
        <f>ROUND(E137*F137,2)</f>
        <v>0</v>
      </c>
      <c r="H137" s="238"/>
      <c r="I137" s="239">
        <f>ROUND(E137*H137,2)</f>
        <v>0</v>
      </c>
      <c r="J137" s="238"/>
      <c r="K137" s="239">
        <f>ROUND(E137*J137,2)</f>
        <v>0</v>
      </c>
      <c r="L137" s="239">
        <v>21</v>
      </c>
      <c r="M137" s="239">
        <f>G137*(1+L137/100)</f>
        <v>0</v>
      </c>
      <c r="N137" s="237">
        <v>0</v>
      </c>
      <c r="O137" s="237">
        <f>ROUND(E137*N137,2)</f>
        <v>0</v>
      </c>
      <c r="P137" s="237">
        <v>0</v>
      </c>
      <c r="Q137" s="237">
        <f>ROUND(E137*P137,2)</f>
        <v>0</v>
      </c>
      <c r="R137" s="239" t="s">
        <v>296</v>
      </c>
      <c r="S137" s="239" t="s">
        <v>152</v>
      </c>
      <c r="T137" s="240" t="s">
        <v>152</v>
      </c>
      <c r="U137" s="223">
        <v>0</v>
      </c>
      <c r="V137" s="223">
        <f>ROUND(E137*U137,2)</f>
        <v>0</v>
      </c>
      <c r="W137" s="223"/>
      <c r="X137" s="223" t="s">
        <v>289</v>
      </c>
      <c r="Y137" s="223" t="s">
        <v>154</v>
      </c>
      <c r="Z137" s="213"/>
      <c r="AA137" s="213"/>
      <c r="AB137" s="213"/>
      <c r="AC137" s="213"/>
      <c r="AD137" s="213"/>
      <c r="AE137" s="213"/>
      <c r="AF137" s="213"/>
      <c r="AG137" s="213" t="s">
        <v>307</v>
      </c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2" x14ac:dyDescent="0.2">
      <c r="A138" s="220"/>
      <c r="B138" s="221"/>
      <c r="C138" s="255" t="s">
        <v>308</v>
      </c>
      <c r="D138" s="249"/>
      <c r="E138" s="249"/>
      <c r="F138" s="249"/>
      <c r="G138" s="249"/>
      <c r="H138" s="223"/>
      <c r="I138" s="223"/>
      <c r="J138" s="223"/>
      <c r="K138" s="223"/>
      <c r="L138" s="223"/>
      <c r="M138" s="223"/>
      <c r="N138" s="222"/>
      <c r="O138" s="222"/>
      <c r="P138" s="222"/>
      <c r="Q138" s="222"/>
      <c r="R138" s="223"/>
      <c r="S138" s="223"/>
      <c r="T138" s="223"/>
      <c r="U138" s="223"/>
      <c r="V138" s="223"/>
      <c r="W138" s="223"/>
      <c r="X138" s="223"/>
      <c r="Y138" s="223"/>
      <c r="Z138" s="213"/>
      <c r="AA138" s="213"/>
      <c r="AB138" s="213"/>
      <c r="AC138" s="213"/>
      <c r="AD138" s="213"/>
      <c r="AE138" s="213"/>
      <c r="AF138" s="213"/>
      <c r="AG138" s="213" t="s">
        <v>160</v>
      </c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x14ac:dyDescent="0.2">
      <c r="A139" s="227" t="s">
        <v>146</v>
      </c>
      <c r="B139" s="228" t="s">
        <v>100</v>
      </c>
      <c r="C139" s="252" t="s">
        <v>101</v>
      </c>
      <c r="D139" s="229"/>
      <c r="E139" s="230"/>
      <c r="F139" s="231"/>
      <c r="G139" s="231">
        <f>SUMIF(AG140:AG156,"&lt;&gt;NOR",G140:G156)</f>
        <v>0</v>
      </c>
      <c r="H139" s="231"/>
      <c r="I139" s="231">
        <f>SUM(I140:I156)</f>
        <v>0</v>
      </c>
      <c r="J139" s="231"/>
      <c r="K139" s="231">
        <f>SUM(K140:K156)</f>
        <v>0</v>
      </c>
      <c r="L139" s="231"/>
      <c r="M139" s="231">
        <f>SUM(M140:M156)</f>
        <v>0</v>
      </c>
      <c r="N139" s="230"/>
      <c r="O139" s="230">
        <f>SUM(O140:O156)</f>
        <v>0.24000000000000002</v>
      </c>
      <c r="P139" s="230"/>
      <c r="Q139" s="230">
        <f>SUM(Q140:Q156)</f>
        <v>0</v>
      </c>
      <c r="R139" s="231"/>
      <c r="S139" s="231"/>
      <c r="T139" s="232"/>
      <c r="U139" s="226"/>
      <c r="V139" s="226">
        <f>SUM(V140:V156)</f>
        <v>42.460000000000008</v>
      </c>
      <c r="W139" s="226"/>
      <c r="X139" s="226"/>
      <c r="Y139" s="226"/>
      <c r="AG139" t="s">
        <v>147</v>
      </c>
    </row>
    <row r="140" spans="1:60" ht="22.5" outlineLevel="1" x14ac:dyDescent="0.2">
      <c r="A140" s="241">
        <v>45</v>
      </c>
      <c r="B140" s="242" t="s">
        <v>313</v>
      </c>
      <c r="C140" s="253" t="s">
        <v>314</v>
      </c>
      <c r="D140" s="243" t="s">
        <v>150</v>
      </c>
      <c r="E140" s="244">
        <v>11</v>
      </c>
      <c r="F140" s="245"/>
      <c r="G140" s="246">
        <f>ROUND(E140*F140,2)</f>
        <v>0</v>
      </c>
      <c r="H140" s="245"/>
      <c r="I140" s="246">
        <f>ROUND(E140*H140,2)</f>
        <v>0</v>
      </c>
      <c r="J140" s="245"/>
      <c r="K140" s="246">
        <f>ROUND(E140*J140,2)</f>
        <v>0</v>
      </c>
      <c r="L140" s="246">
        <v>21</v>
      </c>
      <c r="M140" s="246">
        <f>G140*(1+L140/100)</f>
        <v>0</v>
      </c>
      <c r="N140" s="244">
        <v>0</v>
      </c>
      <c r="O140" s="244">
        <f>ROUND(E140*N140,2)</f>
        <v>0</v>
      </c>
      <c r="P140" s="244">
        <v>0</v>
      </c>
      <c r="Q140" s="244">
        <f>ROUND(E140*P140,2)</f>
        <v>0</v>
      </c>
      <c r="R140" s="246" t="s">
        <v>315</v>
      </c>
      <c r="S140" s="246" t="s">
        <v>152</v>
      </c>
      <c r="T140" s="247" t="s">
        <v>152</v>
      </c>
      <c r="U140" s="223">
        <v>1.45</v>
      </c>
      <c r="V140" s="223">
        <f>ROUND(E140*U140,2)</f>
        <v>15.95</v>
      </c>
      <c r="W140" s="223"/>
      <c r="X140" s="223" t="s">
        <v>153</v>
      </c>
      <c r="Y140" s="223" t="s">
        <v>154</v>
      </c>
      <c r="Z140" s="213"/>
      <c r="AA140" s="213"/>
      <c r="AB140" s="213"/>
      <c r="AC140" s="213"/>
      <c r="AD140" s="213"/>
      <c r="AE140" s="213"/>
      <c r="AF140" s="213"/>
      <c r="AG140" s="213" t="s">
        <v>297</v>
      </c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ht="22.5" outlineLevel="1" x14ac:dyDescent="0.2">
      <c r="A141" s="234">
        <v>46</v>
      </c>
      <c r="B141" s="235" t="s">
        <v>316</v>
      </c>
      <c r="C141" s="254" t="s">
        <v>317</v>
      </c>
      <c r="D141" s="236" t="s">
        <v>150</v>
      </c>
      <c r="E141" s="237">
        <v>1</v>
      </c>
      <c r="F141" s="238"/>
      <c r="G141" s="239">
        <f>ROUND(E141*F141,2)</f>
        <v>0</v>
      </c>
      <c r="H141" s="238"/>
      <c r="I141" s="239">
        <f>ROUND(E141*H141,2)</f>
        <v>0</v>
      </c>
      <c r="J141" s="238"/>
      <c r="K141" s="239">
        <f>ROUND(E141*J141,2)</f>
        <v>0</v>
      </c>
      <c r="L141" s="239">
        <v>21</v>
      </c>
      <c r="M141" s="239">
        <f>G141*(1+L141/100)</f>
        <v>0</v>
      </c>
      <c r="N141" s="237">
        <v>0</v>
      </c>
      <c r="O141" s="237">
        <f>ROUND(E141*N141,2)</f>
        <v>0</v>
      </c>
      <c r="P141" s="237">
        <v>0</v>
      </c>
      <c r="Q141" s="237">
        <f>ROUND(E141*P141,2)</f>
        <v>0</v>
      </c>
      <c r="R141" s="239" t="s">
        <v>315</v>
      </c>
      <c r="S141" s="239" t="s">
        <v>152</v>
      </c>
      <c r="T141" s="240" t="s">
        <v>152</v>
      </c>
      <c r="U141" s="223">
        <v>2.5099999999999998</v>
      </c>
      <c r="V141" s="223">
        <f>ROUND(E141*U141,2)</f>
        <v>2.5099999999999998</v>
      </c>
      <c r="W141" s="223"/>
      <c r="X141" s="223" t="s">
        <v>153</v>
      </c>
      <c r="Y141" s="223" t="s">
        <v>154</v>
      </c>
      <c r="Z141" s="213"/>
      <c r="AA141" s="213"/>
      <c r="AB141" s="213"/>
      <c r="AC141" s="213"/>
      <c r="AD141" s="213"/>
      <c r="AE141" s="213"/>
      <c r="AF141" s="213"/>
      <c r="AG141" s="213" t="s">
        <v>297</v>
      </c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outlineLevel="2" x14ac:dyDescent="0.2">
      <c r="A142" s="220"/>
      <c r="B142" s="221"/>
      <c r="C142" s="258" t="s">
        <v>318</v>
      </c>
      <c r="D142" s="251"/>
      <c r="E142" s="251"/>
      <c r="F142" s="251"/>
      <c r="G142" s="251"/>
      <c r="H142" s="223"/>
      <c r="I142" s="223"/>
      <c r="J142" s="223"/>
      <c r="K142" s="223"/>
      <c r="L142" s="223"/>
      <c r="M142" s="223"/>
      <c r="N142" s="222"/>
      <c r="O142" s="222"/>
      <c r="P142" s="222"/>
      <c r="Q142" s="222"/>
      <c r="R142" s="223"/>
      <c r="S142" s="223"/>
      <c r="T142" s="223"/>
      <c r="U142" s="223"/>
      <c r="V142" s="223"/>
      <c r="W142" s="223"/>
      <c r="X142" s="223"/>
      <c r="Y142" s="223"/>
      <c r="Z142" s="213"/>
      <c r="AA142" s="213"/>
      <c r="AB142" s="213"/>
      <c r="AC142" s="213"/>
      <c r="AD142" s="213"/>
      <c r="AE142" s="213"/>
      <c r="AF142" s="213"/>
      <c r="AG142" s="213" t="s">
        <v>162</v>
      </c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">
      <c r="A143" s="241">
        <v>47</v>
      </c>
      <c r="B143" s="242" t="s">
        <v>319</v>
      </c>
      <c r="C143" s="253" t="s">
        <v>320</v>
      </c>
      <c r="D143" s="243" t="s">
        <v>150</v>
      </c>
      <c r="E143" s="244">
        <v>12</v>
      </c>
      <c r="F143" s="245"/>
      <c r="G143" s="246">
        <f>ROUND(E143*F143,2)</f>
        <v>0</v>
      </c>
      <c r="H143" s="245"/>
      <c r="I143" s="246">
        <f>ROUND(E143*H143,2)</f>
        <v>0</v>
      </c>
      <c r="J143" s="245"/>
      <c r="K143" s="246">
        <f>ROUND(E143*J143,2)</f>
        <v>0</v>
      </c>
      <c r="L143" s="246">
        <v>21</v>
      </c>
      <c r="M143" s="246">
        <f>G143*(1+L143/100)</f>
        <v>0</v>
      </c>
      <c r="N143" s="244">
        <v>0</v>
      </c>
      <c r="O143" s="244">
        <f>ROUND(E143*N143,2)</f>
        <v>0</v>
      </c>
      <c r="P143" s="244">
        <v>0</v>
      </c>
      <c r="Q143" s="244">
        <f>ROUND(E143*P143,2)</f>
        <v>0</v>
      </c>
      <c r="R143" s="246" t="s">
        <v>315</v>
      </c>
      <c r="S143" s="246" t="s">
        <v>152</v>
      </c>
      <c r="T143" s="247" t="s">
        <v>152</v>
      </c>
      <c r="U143" s="223">
        <v>0.77500000000000002</v>
      </c>
      <c r="V143" s="223">
        <f>ROUND(E143*U143,2)</f>
        <v>9.3000000000000007</v>
      </c>
      <c r="W143" s="223"/>
      <c r="X143" s="223" t="s">
        <v>153</v>
      </c>
      <c r="Y143" s="223" t="s">
        <v>154</v>
      </c>
      <c r="Z143" s="213"/>
      <c r="AA143" s="213"/>
      <c r="AB143" s="213"/>
      <c r="AC143" s="213"/>
      <c r="AD143" s="213"/>
      <c r="AE143" s="213"/>
      <c r="AF143" s="213"/>
      <c r="AG143" s="213" t="s">
        <v>297</v>
      </c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outlineLevel="1" x14ac:dyDescent="0.2">
      <c r="A144" s="241">
        <v>48</v>
      </c>
      <c r="B144" s="242" t="s">
        <v>321</v>
      </c>
      <c r="C144" s="253" t="s">
        <v>322</v>
      </c>
      <c r="D144" s="243" t="s">
        <v>323</v>
      </c>
      <c r="E144" s="244">
        <v>15</v>
      </c>
      <c r="F144" s="245"/>
      <c r="G144" s="246">
        <f>ROUND(E144*F144,2)</f>
        <v>0</v>
      </c>
      <c r="H144" s="245"/>
      <c r="I144" s="246">
        <f>ROUND(E144*H144,2)</f>
        <v>0</v>
      </c>
      <c r="J144" s="245"/>
      <c r="K144" s="246">
        <f>ROUND(E144*J144,2)</f>
        <v>0</v>
      </c>
      <c r="L144" s="246">
        <v>21</v>
      </c>
      <c r="M144" s="246">
        <f>G144*(1+L144/100)</f>
        <v>0</v>
      </c>
      <c r="N144" s="244">
        <v>2.0000000000000002E-5</v>
      </c>
      <c r="O144" s="244">
        <f>ROUND(E144*N144,2)</f>
        <v>0</v>
      </c>
      <c r="P144" s="244">
        <v>0</v>
      </c>
      <c r="Q144" s="244">
        <f>ROUND(E144*P144,2)</f>
        <v>0</v>
      </c>
      <c r="R144" s="246"/>
      <c r="S144" s="246" t="s">
        <v>249</v>
      </c>
      <c r="T144" s="247" t="s">
        <v>250</v>
      </c>
      <c r="U144" s="223">
        <v>0.35</v>
      </c>
      <c r="V144" s="223">
        <f>ROUND(E144*U144,2)</f>
        <v>5.25</v>
      </c>
      <c r="W144" s="223"/>
      <c r="X144" s="223" t="s">
        <v>153</v>
      </c>
      <c r="Y144" s="223" t="s">
        <v>154</v>
      </c>
      <c r="Z144" s="213"/>
      <c r="AA144" s="213"/>
      <c r="AB144" s="213"/>
      <c r="AC144" s="213"/>
      <c r="AD144" s="213"/>
      <c r="AE144" s="213"/>
      <c r="AF144" s="213"/>
      <c r="AG144" s="213" t="s">
        <v>297</v>
      </c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1" x14ac:dyDescent="0.2">
      <c r="A145" s="241">
        <v>49</v>
      </c>
      <c r="B145" s="242" t="s">
        <v>324</v>
      </c>
      <c r="C145" s="253" t="s">
        <v>325</v>
      </c>
      <c r="D145" s="243" t="s">
        <v>323</v>
      </c>
      <c r="E145" s="244">
        <v>10</v>
      </c>
      <c r="F145" s="245"/>
      <c r="G145" s="246">
        <f>ROUND(E145*F145,2)</f>
        <v>0</v>
      </c>
      <c r="H145" s="245"/>
      <c r="I145" s="246">
        <f>ROUND(E145*H145,2)</f>
        <v>0</v>
      </c>
      <c r="J145" s="245"/>
      <c r="K145" s="246">
        <f>ROUND(E145*J145,2)</f>
        <v>0</v>
      </c>
      <c r="L145" s="246">
        <v>21</v>
      </c>
      <c r="M145" s="246">
        <f>G145*(1+L145/100)</f>
        <v>0</v>
      </c>
      <c r="N145" s="244">
        <v>2.0000000000000002E-5</v>
      </c>
      <c r="O145" s="244">
        <f>ROUND(E145*N145,2)</f>
        <v>0</v>
      </c>
      <c r="P145" s="244">
        <v>0</v>
      </c>
      <c r="Q145" s="244">
        <f>ROUND(E145*P145,2)</f>
        <v>0</v>
      </c>
      <c r="R145" s="246"/>
      <c r="S145" s="246" t="s">
        <v>249</v>
      </c>
      <c r="T145" s="247" t="s">
        <v>250</v>
      </c>
      <c r="U145" s="223">
        <v>0.35</v>
      </c>
      <c r="V145" s="223">
        <f>ROUND(E145*U145,2)</f>
        <v>3.5</v>
      </c>
      <c r="W145" s="223"/>
      <c r="X145" s="223" t="s">
        <v>153</v>
      </c>
      <c r="Y145" s="223" t="s">
        <v>154</v>
      </c>
      <c r="Z145" s="213"/>
      <c r="AA145" s="213"/>
      <c r="AB145" s="213"/>
      <c r="AC145" s="213"/>
      <c r="AD145" s="213"/>
      <c r="AE145" s="213"/>
      <c r="AF145" s="213"/>
      <c r="AG145" s="213" t="s">
        <v>297</v>
      </c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1" x14ac:dyDescent="0.2">
      <c r="A146" s="241">
        <v>50</v>
      </c>
      <c r="B146" s="242" t="s">
        <v>326</v>
      </c>
      <c r="C146" s="253" t="s">
        <v>327</v>
      </c>
      <c r="D146" s="243" t="s">
        <v>323</v>
      </c>
      <c r="E146" s="244">
        <v>4</v>
      </c>
      <c r="F146" s="245"/>
      <c r="G146" s="246">
        <f>ROUND(E146*F146,2)</f>
        <v>0</v>
      </c>
      <c r="H146" s="245"/>
      <c r="I146" s="246">
        <f>ROUND(E146*H146,2)</f>
        <v>0</v>
      </c>
      <c r="J146" s="245"/>
      <c r="K146" s="246">
        <f>ROUND(E146*J146,2)</f>
        <v>0</v>
      </c>
      <c r="L146" s="246">
        <v>21</v>
      </c>
      <c r="M146" s="246">
        <f>G146*(1+L146/100)</f>
        <v>0</v>
      </c>
      <c r="N146" s="244">
        <v>2.0000000000000002E-5</v>
      </c>
      <c r="O146" s="244">
        <f>ROUND(E146*N146,2)</f>
        <v>0</v>
      </c>
      <c r="P146" s="244">
        <v>0</v>
      </c>
      <c r="Q146" s="244">
        <f>ROUND(E146*P146,2)</f>
        <v>0</v>
      </c>
      <c r="R146" s="246"/>
      <c r="S146" s="246" t="s">
        <v>249</v>
      </c>
      <c r="T146" s="247" t="s">
        <v>250</v>
      </c>
      <c r="U146" s="223">
        <v>0.35</v>
      </c>
      <c r="V146" s="223">
        <f>ROUND(E146*U146,2)</f>
        <v>1.4</v>
      </c>
      <c r="W146" s="223"/>
      <c r="X146" s="223" t="s">
        <v>153</v>
      </c>
      <c r="Y146" s="223" t="s">
        <v>154</v>
      </c>
      <c r="Z146" s="213"/>
      <c r="AA146" s="213"/>
      <c r="AB146" s="213"/>
      <c r="AC146" s="213"/>
      <c r="AD146" s="213"/>
      <c r="AE146" s="213"/>
      <c r="AF146" s="213"/>
      <c r="AG146" s="213" t="s">
        <v>297</v>
      </c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">
      <c r="A147" s="241">
        <v>51</v>
      </c>
      <c r="B147" s="242" t="s">
        <v>328</v>
      </c>
      <c r="C147" s="253" t="s">
        <v>329</v>
      </c>
      <c r="D147" s="243" t="s">
        <v>150</v>
      </c>
      <c r="E147" s="244">
        <v>11</v>
      </c>
      <c r="F147" s="245"/>
      <c r="G147" s="246">
        <f>ROUND(E147*F147,2)</f>
        <v>0</v>
      </c>
      <c r="H147" s="245"/>
      <c r="I147" s="246">
        <f>ROUND(E147*H147,2)</f>
        <v>0</v>
      </c>
      <c r="J147" s="245"/>
      <c r="K147" s="246">
        <f>ROUND(E147*J147,2)</f>
        <v>0</v>
      </c>
      <c r="L147" s="246">
        <v>21</v>
      </c>
      <c r="M147" s="246">
        <f>G147*(1+L147/100)</f>
        <v>0</v>
      </c>
      <c r="N147" s="244">
        <v>7.5000000000000002E-4</v>
      </c>
      <c r="O147" s="244">
        <f>ROUND(E147*N147,2)</f>
        <v>0.01</v>
      </c>
      <c r="P147" s="244">
        <v>0</v>
      </c>
      <c r="Q147" s="244">
        <f>ROUND(E147*P147,2)</f>
        <v>0</v>
      </c>
      <c r="R147" s="246" t="s">
        <v>180</v>
      </c>
      <c r="S147" s="246" t="s">
        <v>152</v>
      </c>
      <c r="T147" s="247" t="s">
        <v>152</v>
      </c>
      <c r="U147" s="223">
        <v>0</v>
      </c>
      <c r="V147" s="223">
        <f>ROUND(E147*U147,2)</f>
        <v>0</v>
      </c>
      <c r="W147" s="223"/>
      <c r="X147" s="223" t="s">
        <v>181</v>
      </c>
      <c r="Y147" s="223" t="s">
        <v>154</v>
      </c>
      <c r="Z147" s="213"/>
      <c r="AA147" s="213"/>
      <c r="AB147" s="213"/>
      <c r="AC147" s="213"/>
      <c r="AD147" s="213"/>
      <c r="AE147" s="213"/>
      <c r="AF147" s="213"/>
      <c r="AG147" s="213" t="s">
        <v>182</v>
      </c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outlineLevel="1" x14ac:dyDescent="0.2">
      <c r="A148" s="241">
        <v>52</v>
      </c>
      <c r="B148" s="242" t="s">
        <v>330</v>
      </c>
      <c r="C148" s="253" t="s">
        <v>331</v>
      </c>
      <c r="D148" s="243" t="s">
        <v>150</v>
      </c>
      <c r="E148" s="244">
        <v>1</v>
      </c>
      <c r="F148" s="245"/>
      <c r="G148" s="246">
        <f>ROUND(E148*F148,2)</f>
        <v>0</v>
      </c>
      <c r="H148" s="245"/>
      <c r="I148" s="246">
        <f>ROUND(E148*H148,2)</f>
        <v>0</v>
      </c>
      <c r="J148" s="245"/>
      <c r="K148" s="246">
        <f>ROUND(E148*J148,2)</f>
        <v>0</v>
      </c>
      <c r="L148" s="246">
        <v>21</v>
      </c>
      <c r="M148" s="246">
        <f>G148*(1+L148/100)</f>
        <v>0</v>
      </c>
      <c r="N148" s="244">
        <v>2.0000000000000002E-5</v>
      </c>
      <c r="O148" s="244">
        <f>ROUND(E148*N148,2)</f>
        <v>0</v>
      </c>
      <c r="P148" s="244">
        <v>0</v>
      </c>
      <c r="Q148" s="244">
        <f>ROUND(E148*P148,2)</f>
        <v>0</v>
      </c>
      <c r="R148" s="246" t="s">
        <v>315</v>
      </c>
      <c r="S148" s="246" t="s">
        <v>152</v>
      </c>
      <c r="T148" s="247" t="s">
        <v>152</v>
      </c>
      <c r="U148" s="223">
        <v>4.0199999999999996</v>
      </c>
      <c r="V148" s="223">
        <f>ROUND(E148*U148,2)</f>
        <v>4.0199999999999996</v>
      </c>
      <c r="W148" s="223"/>
      <c r="X148" s="223" t="s">
        <v>153</v>
      </c>
      <c r="Y148" s="223" t="s">
        <v>154</v>
      </c>
      <c r="Z148" s="213"/>
      <c r="AA148" s="213"/>
      <c r="AB148" s="213"/>
      <c r="AC148" s="213"/>
      <c r="AD148" s="213"/>
      <c r="AE148" s="213"/>
      <c r="AF148" s="213"/>
      <c r="AG148" s="213" t="s">
        <v>297</v>
      </c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ht="33.75" outlineLevel="1" x14ac:dyDescent="0.2">
      <c r="A149" s="234">
        <v>53</v>
      </c>
      <c r="B149" s="235" t="s">
        <v>332</v>
      </c>
      <c r="C149" s="254" t="s">
        <v>333</v>
      </c>
      <c r="D149" s="236" t="s">
        <v>150</v>
      </c>
      <c r="E149" s="237">
        <v>12</v>
      </c>
      <c r="F149" s="238"/>
      <c r="G149" s="239">
        <f>ROUND(E149*F149,2)</f>
        <v>0</v>
      </c>
      <c r="H149" s="238"/>
      <c r="I149" s="239">
        <f>ROUND(E149*H149,2)</f>
        <v>0</v>
      </c>
      <c r="J149" s="238"/>
      <c r="K149" s="239">
        <f>ROUND(E149*J149,2)</f>
        <v>0</v>
      </c>
      <c r="L149" s="239">
        <v>21</v>
      </c>
      <c r="M149" s="239">
        <f>G149*(1+L149/100)</f>
        <v>0</v>
      </c>
      <c r="N149" s="237">
        <v>1.9E-2</v>
      </c>
      <c r="O149" s="237">
        <f>ROUND(E149*N149,2)</f>
        <v>0.23</v>
      </c>
      <c r="P149" s="237">
        <v>0</v>
      </c>
      <c r="Q149" s="237">
        <f>ROUND(E149*P149,2)</f>
        <v>0</v>
      </c>
      <c r="R149" s="239" t="s">
        <v>180</v>
      </c>
      <c r="S149" s="239" t="s">
        <v>152</v>
      </c>
      <c r="T149" s="240" t="s">
        <v>152</v>
      </c>
      <c r="U149" s="223">
        <v>0</v>
      </c>
      <c r="V149" s="223">
        <f>ROUND(E149*U149,2)</f>
        <v>0</v>
      </c>
      <c r="W149" s="223"/>
      <c r="X149" s="223" t="s">
        <v>181</v>
      </c>
      <c r="Y149" s="223" t="s">
        <v>154</v>
      </c>
      <c r="Z149" s="213"/>
      <c r="AA149" s="213"/>
      <c r="AB149" s="213"/>
      <c r="AC149" s="213"/>
      <c r="AD149" s="213"/>
      <c r="AE149" s="213"/>
      <c r="AF149" s="213"/>
      <c r="AG149" s="213" t="s">
        <v>182</v>
      </c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2" x14ac:dyDescent="0.2">
      <c r="A150" s="220"/>
      <c r="B150" s="221"/>
      <c r="C150" s="258" t="s">
        <v>334</v>
      </c>
      <c r="D150" s="251"/>
      <c r="E150" s="251"/>
      <c r="F150" s="251"/>
      <c r="G150" s="251"/>
      <c r="H150" s="223"/>
      <c r="I150" s="223"/>
      <c r="J150" s="223"/>
      <c r="K150" s="223"/>
      <c r="L150" s="223"/>
      <c r="M150" s="223"/>
      <c r="N150" s="222"/>
      <c r="O150" s="222"/>
      <c r="P150" s="222"/>
      <c r="Q150" s="222"/>
      <c r="R150" s="223"/>
      <c r="S150" s="223"/>
      <c r="T150" s="223"/>
      <c r="U150" s="223"/>
      <c r="V150" s="223"/>
      <c r="W150" s="223"/>
      <c r="X150" s="223"/>
      <c r="Y150" s="223"/>
      <c r="Z150" s="213"/>
      <c r="AA150" s="213"/>
      <c r="AB150" s="213"/>
      <c r="AC150" s="213"/>
      <c r="AD150" s="213"/>
      <c r="AE150" s="213"/>
      <c r="AF150" s="213"/>
      <c r="AG150" s="213" t="s">
        <v>162</v>
      </c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1" x14ac:dyDescent="0.2">
      <c r="A151" s="234">
        <v>54</v>
      </c>
      <c r="B151" s="235" t="s">
        <v>335</v>
      </c>
      <c r="C151" s="254" t="s">
        <v>336</v>
      </c>
      <c r="D151" s="236" t="s">
        <v>199</v>
      </c>
      <c r="E151" s="237">
        <v>0.23685</v>
      </c>
      <c r="F151" s="238"/>
      <c r="G151" s="239">
        <f>ROUND(E151*F151,2)</f>
        <v>0</v>
      </c>
      <c r="H151" s="238"/>
      <c r="I151" s="239">
        <f>ROUND(E151*H151,2)</f>
        <v>0</v>
      </c>
      <c r="J151" s="238"/>
      <c r="K151" s="239">
        <f>ROUND(E151*J151,2)</f>
        <v>0</v>
      </c>
      <c r="L151" s="239">
        <v>21</v>
      </c>
      <c r="M151" s="239">
        <f>G151*(1+L151/100)</f>
        <v>0</v>
      </c>
      <c r="N151" s="237">
        <v>0</v>
      </c>
      <c r="O151" s="237">
        <f>ROUND(E151*N151,2)</f>
        <v>0</v>
      </c>
      <c r="P151" s="237">
        <v>0</v>
      </c>
      <c r="Q151" s="237">
        <f>ROUND(E151*P151,2)</f>
        <v>0</v>
      </c>
      <c r="R151" s="239" t="s">
        <v>315</v>
      </c>
      <c r="S151" s="239" t="s">
        <v>152</v>
      </c>
      <c r="T151" s="240" t="s">
        <v>152</v>
      </c>
      <c r="U151" s="223">
        <v>2.2549999999999999</v>
      </c>
      <c r="V151" s="223">
        <f>ROUND(E151*U151,2)</f>
        <v>0.53</v>
      </c>
      <c r="W151" s="223"/>
      <c r="X151" s="223" t="s">
        <v>289</v>
      </c>
      <c r="Y151" s="223" t="s">
        <v>154</v>
      </c>
      <c r="Z151" s="213"/>
      <c r="AA151" s="213"/>
      <c r="AB151" s="213"/>
      <c r="AC151" s="213"/>
      <c r="AD151" s="213"/>
      <c r="AE151" s="213"/>
      <c r="AF151" s="213"/>
      <c r="AG151" s="213" t="s">
        <v>307</v>
      </c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2" x14ac:dyDescent="0.2">
      <c r="A152" s="220"/>
      <c r="B152" s="221"/>
      <c r="C152" s="255" t="s">
        <v>337</v>
      </c>
      <c r="D152" s="249"/>
      <c r="E152" s="249"/>
      <c r="F152" s="249"/>
      <c r="G152" s="249"/>
      <c r="H152" s="223"/>
      <c r="I152" s="223"/>
      <c r="J152" s="223"/>
      <c r="K152" s="223"/>
      <c r="L152" s="223"/>
      <c r="M152" s="223"/>
      <c r="N152" s="222"/>
      <c r="O152" s="222"/>
      <c r="P152" s="222"/>
      <c r="Q152" s="222"/>
      <c r="R152" s="223"/>
      <c r="S152" s="223"/>
      <c r="T152" s="223"/>
      <c r="U152" s="223"/>
      <c r="V152" s="223"/>
      <c r="W152" s="223"/>
      <c r="X152" s="223"/>
      <c r="Y152" s="223"/>
      <c r="Z152" s="213"/>
      <c r="AA152" s="213"/>
      <c r="AB152" s="213"/>
      <c r="AC152" s="213"/>
      <c r="AD152" s="213"/>
      <c r="AE152" s="213"/>
      <c r="AF152" s="213"/>
      <c r="AG152" s="213" t="s">
        <v>160</v>
      </c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ht="22.5" outlineLevel="1" x14ac:dyDescent="0.2">
      <c r="A153" s="234">
        <v>55</v>
      </c>
      <c r="B153" s="235" t="s">
        <v>338</v>
      </c>
      <c r="C153" s="254" t="s">
        <v>339</v>
      </c>
      <c r="D153" s="236" t="s">
        <v>199</v>
      </c>
      <c r="E153" s="237">
        <v>0.23685</v>
      </c>
      <c r="F153" s="238"/>
      <c r="G153" s="239">
        <f>ROUND(E153*F153,2)</f>
        <v>0</v>
      </c>
      <c r="H153" s="238"/>
      <c r="I153" s="239">
        <f>ROUND(E153*H153,2)</f>
        <v>0</v>
      </c>
      <c r="J153" s="238"/>
      <c r="K153" s="239">
        <f>ROUND(E153*J153,2)</f>
        <v>0</v>
      </c>
      <c r="L153" s="239">
        <v>21</v>
      </c>
      <c r="M153" s="239">
        <f>G153*(1+L153/100)</f>
        <v>0</v>
      </c>
      <c r="N153" s="237">
        <v>0</v>
      </c>
      <c r="O153" s="237">
        <f>ROUND(E153*N153,2)</f>
        <v>0</v>
      </c>
      <c r="P153" s="237">
        <v>0</v>
      </c>
      <c r="Q153" s="237">
        <f>ROUND(E153*P153,2)</f>
        <v>0</v>
      </c>
      <c r="R153" s="239" t="s">
        <v>315</v>
      </c>
      <c r="S153" s="239" t="s">
        <v>152</v>
      </c>
      <c r="T153" s="240" t="s">
        <v>152</v>
      </c>
      <c r="U153" s="223">
        <v>0</v>
      </c>
      <c r="V153" s="223">
        <f>ROUND(E153*U153,2)</f>
        <v>0</v>
      </c>
      <c r="W153" s="223"/>
      <c r="X153" s="223" t="s">
        <v>289</v>
      </c>
      <c r="Y153" s="223" t="s">
        <v>154</v>
      </c>
      <c r="Z153" s="213"/>
      <c r="AA153" s="213"/>
      <c r="AB153" s="213"/>
      <c r="AC153" s="213"/>
      <c r="AD153" s="213"/>
      <c r="AE153" s="213"/>
      <c r="AF153" s="213"/>
      <c r="AG153" s="213" t="s">
        <v>307</v>
      </c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2" x14ac:dyDescent="0.2">
      <c r="A154" s="220"/>
      <c r="B154" s="221"/>
      <c r="C154" s="255" t="s">
        <v>337</v>
      </c>
      <c r="D154" s="249"/>
      <c r="E154" s="249"/>
      <c r="F154" s="249"/>
      <c r="G154" s="249"/>
      <c r="H154" s="223"/>
      <c r="I154" s="223"/>
      <c r="J154" s="223"/>
      <c r="K154" s="223"/>
      <c r="L154" s="223"/>
      <c r="M154" s="223"/>
      <c r="N154" s="222"/>
      <c r="O154" s="222"/>
      <c r="P154" s="222"/>
      <c r="Q154" s="222"/>
      <c r="R154" s="223"/>
      <c r="S154" s="223"/>
      <c r="T154" s="223"/>
      <c r="U154" s="223"/>
      <c r="V154" s="223"/>
      <c r="W154" s="223"/>
      <c r="X154" s="223"/>
      <c r="Y154" s="223"/>
      <c r="Z154" s="213"/>
      <c r="AA154" s="213"/>
      <c r="AB154" s="213"/>
      <c r="AC154" s="213"/>
      <c r="AD154" s="213"/>
      <c r="AE154" s="213"/>
      <c r="AF154" s="213"/>
      <c r="AG154" s="213" t="s">
        <v>160</v>
      </c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ht="33.75" outlineLevel="1" x14ac:dyDescent="0.2">
      <c r="A155" s="234">
        <v>56</v>
      </c>
      <c r="B155" s="235" t="s">
        <v>340</v>
      </c>
      <c r="C155" s="254" t="s">
        <v>341</v>
      </c>
      <c r="D155" s="236" t="s">
        <v>199</v>
      </c>
      <c r="E155" s="237">
        <v>0.23685</v>
      </c>
      <c r="F155" s="238"/>
      <c r="G155" s="239">
        <f>ROUND(E155*F155,2)</f>
        <v>0</v>
      </c>
      <c r="H155" s="238"/>
      <c r="I155" s="239">
        <f>ROUND(E155*H155,2)</f>
        <v>0</v>
      </c>
      <c r="J155" s="238"/>
      <c r="K155" s="239">
        <f>ROUND(E155*J155,2)</f>
        <v>0</v>
      </c>
      <c r="L155" s="239">
        <v>21</v>
      </c>
      <c r="M155" s="239">
        <f>G155*(1+L155/100)</f>
        <v>0</v>
      </c>
      <c r="N155" s="237">
        <v>0</v>
      </c>
      <c r="O155" s="237">
        <f>ROUND(E155*N155,2)</f>
        <v>0</v>
      </c>
      <c r="P155" s="237">
        <v>0</v>
      </c>
      <c r="Q155" s="237">
        <f>ROUND(E155*P155,2)</f>
        <v>0</v>
      </c>
      <c r="R155" s="239" t="s">
        <v>315</v>
      </c>
      <c r="S155" s="239" t="s">
        <v>152</v>
      </c>
      <c r="T155" s="240" t="s">
        <v>152</v>
      </c>
      <c r="U155" s="223">
        <v>0</v>
      </c>
      <c r="V155" s="223">
        <f>ROUND(E155*U155,2)</f>
        <v>0</v>
      </c>
      <c r="W155" s="223"/>
      <c r="X155" s="223" t="s">
        <v>289</v>
      </c>
      <c r="Y155" s="223" t="s">
        <v>154</v>
      </c>
      <c r="Z155" s="213"/>
      <c r="AA155" s="213"/>
      <c r="AB155" s="213"/>
      <c r="AC155" s="213"/>
      <c r="AD155" s="213"/>
      <c r="AE155" s="213"/>
      <c r="AF155" s="213"/>
      <c r="AG155" s="213" t="s">
        <v>307</v>
      </c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2" x14ac:dyDescent="0.2">
      <c r="A156" s="220"/>
      <c r="B156" s="221"/>
      <c r="C156" s="255" t="s">
        <v>337</v>
      </c>
      <c r="D156" s="249"/>
      <c r="E156" s="249"/>
      <c r="F156" s="249"/>
      <c r="G156" s="249"/>
      <c r="H156" s="223"/>
      <c r="I156" s="223"/>
      <c r="J156" s="223"/>
      <c r="K156" s="223"/>
      <c r="L156" s="223"/>
      <c r="M156" s="223"/>
      <c r="N156" s="222"/>
      <c r="O156" s="222"/>
      <c r="P156" s="222"/>
      <c r="Q156" s="222"/>
      <c r="R156" s="223"/>
      <c r="S156" s="223"/>
      <c r="T156" s="223"/>
      <c r="U156" s="223"/>
      <c r="V156" s="223"/>
      <c r="W156" s="223"/>
      <c r="X156" s="223"/>
      <c r="Y156" s="223"/>
      <c r="Z156" s="213"/>
      <c r="AA156" s="213"/>
      <c r="AB156" s="213"/>
      <c r="AC156" s="213"/>
      <c r="AD156" s="213"/>
      <c r="AE156" s="213"/>
      <c r="AF156" s="213"/>
      <c r="AG156" s="213" t="s">
        <v>160</v>
      </c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x14ac:dyDescent="0.2">
      <c r="A157" s="227" t="s">
        <v>146</v>
      </c>
      <c r="B157" s="228" t="s">
        <v>102</v>
      </c>
      <c r="C157" s="252" t="s">
        <v>103</v>
      </c>
      <c r="D157" s="229"/>
      <c r="E157" s="230"/>
      <c r="F157" s="231"/>
      <c r="G157" s="231">
        <f>SUMIF(AG158:AG162,"&lt;&gt;NOR",G158:G162)</f>
        <v>0</v>
      </c>
      <c r="H157" s="231"/>
      <c r="I157" s="231">
        <f>SUM(I158:I162)</f>
        <v>0</v>
      </c>
      <c r="J157" s="231"/>
      <c r="K157" s="231">
        <f>SUM(K158:K162)</f>
        <v>0</v>
      </c>
      <c r="L157" s="231"/>
      <c r="M157" s="231">
        <f>SUM(M158:M162)</f>
        <v>0</v>
      </c>
      <c r="N157" s="230"/>
      <c r="O157" s="230">
        <f>SUM(O158:O162)</f>
        <v>0</v>
      </c>
      <c r="P157" s="230"/>
      <c r="Q157" s="230">
        <f>SUM(Q158:Q162)</f>
        <v>0.32</v>
      </c>
      <c r="R157" s="231"/>
      <c r="S157" s="231"/>
      <c r="T157" s="232"/>
      <c r="U157" s="226"/>
      <c r="V157" s="226">
        <f>SUM(V158:V162)</f>
        <v>98.57</v>
      </c>
      <c r="W157" s="226"/>
      <c r="X157" s="226"/>
      <c r="Y157" s="226"/>
      <c r="AG157" t="s">
        <v>147</v>
      </c>
    </row>
    <row r="158" spans="1:60" ht="22.5" outlineLevel="1" x14ac:dyDescent="0.2">
      <c r="A158" s="234">
        <v>57</v>
      </c>
      <c r="B158" s="235" t="s">
        <v>342</v>
      </c>
      <c r="C158" s="254" t="s">
        <v>343</v>
      </c>
      <c r="D158" s="236" t="s">
        <v>158</v>
      </c>
      <c r="E158" s="237">
        <v>21.8</v>
      </c>
      <c r="F158" s="238"/>
      <c r="G158" s="239">
        <f>ROUND(E158*F158,2)</f>
        <v>0</v>
      </c>
      <c r="H158" s="238"/>
      <c r="I158" s="239">
        <f>ROUND(E158*H158,2)</f>
        <v>0</v>
      </c>
      <c r="J158" s="238"/>
      <c r="K158" s="239">
        <f>ROUND(E158*J158,2)</f>
        <v>0</v>
      </c>
      <c r="L158" s="239">
        <v>21</v>
      </c>
      <c r="M158" s="239">
        <f>G158*(1+L158/100)</f>
        <v>0</v>
      </c>
      <c r="N158" s="237">
        <v>6.0000000000000002E-5</v>
      </c>
      <c r="O158" s="237">
        <f>ROUND(E158*N158,2)</f>
        <v>0</v>
      </c>
      <c r="P158" s="237">
        <v>0</v>
      </c>
      <c r="Q158" s="237">
        <f>ROUND(E158*P158,2)</f>
        <v>0</v>
      </c>
      <c r="R158" s="239" t="s">
        <v>344</v>
      </c>
      <c r="S158" s="239" t="s">
        <v>152</v>
      </c>
      <c r="T158" s="240" t="s">
        <v>152</v>
      </c>
      <c r="U158" s="223">
        <v>0.52</v>
      </c>
      <c r="V158" s="223">
        <f>ROUND(E158*U158,2)</f>
        <v>11.34</v>
      </c>
      <c r="W158" s="223"/>
      <c r="X158" s="223" t="s">
        <v>153</v>
      </c>
      <c r="Y158" s="223" t="s">
        <v>154</v>
      </c>
      <c r="Z158" s="213"/>
      <c r="AA158" s="213"/>
      <c r="AB158" s="213"/>
      <c r="AC158" s="213"/>
      <c r="AD158" s="213"/>
      <c r="AE158" s="213"/>
      <c r="AF158" s="213"/>
      <c r="AG158" s="213" t="s">
        <v>297</v>
      </c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outlineLevel="2" x14ac:dyDescent="0.2">
      <c r="A159" s="220"/>
      <c r="B159" s="221"/>
      <c r="C159" s="257" t="s">
        <v>345</v>
      </c>
      <c r="D159" s="224"/>
      <c r="E159" s="225">
        <v>21.8</v>
      </c>
      <c r="F159" s="223"/>
      <c r="G159" s="223"/>
      <c r="H159" s="223"/>
      <c r="I159" s="223"/>
      <c r="J159" s="223"/>
      <c r="K159" s="223"/>
      <c r="L159" s="223"/>
      <c r="M159" s="223"/>
      <c r="N159" s="222"/>
      <c r="O159" s="222"/>
      <c r="P159" s="222"/>
      <c r="Q159" s="222"/>
      <c r="R159" s="223"/>
      <c r="S159" s="223"/>
      <c r="T159" s="223"/>
      <c r="U159" s="223"/>
      <c r="V159" s="223"/>
      <c r="W159" s="223"/>
      <c r="X159" s="223"/>
      <c r="Y159" s="223"/>
      <c r="Z159" s="213"/>
      <c r="AA159" s="213"/>
      <c r="AB159" s="213"/>
      <c r="AC159" s="213"/>
      <c r="AD159" s="213"/>
      <c r="AE159" s="213"/>
      <c r="AF159" s="213"/>
      <c r="AG159" s="213" t="s">
        <v>164</v>
      </c>
      <c r="AH159" s="213">
        <v>0</v>
      </c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ht="22.5" outlineLevel="1" x14ac:dyDescent="0.2">
      <c r="A160" s="241">
        <v>58</v>
      </c>
      <c r="B160" s="242" t="s">
        <v>346</v>
      </c>
      <c r="C160" s="253" t="s">
        <v>347</v>
      </c>
      <c r="D160" s="243" t="s">
        <v>158</v>
      </c>
      <c r="E160" s="244">
        <v>113.6</v>
      </c>
      <c r="F160" s="245"/>
      <c r="G160" s="246">
        <f>ROUND(E160*F160,2)</f>
        <v>0</v>
      </c>
      <c r="H160" s="245"/>
      <c r="I160" s="246">
        <f>ROUND(E160*H160,2)</f>
        <v>0</v>
      </c>
      <c r="J160" s="245"/>
      <c r="K160" s="246">
        <f>ROUND(E160*J160,2)</f>
        <v>0</v>
      </c>
      <c r="L160" s="246">
        <v>21</v>
      </c>
      <c r="M160" s="246">
        <f>G160*(1+L160/100)</f>
        <v>0</v>
      </c>
      <c r="N160" s="244">
        <v>3.0000000000000001E-5</v>
      </c>
      <c r="O160" s="244">
        <f>ROUND(E160*N160,2)</f>
        <v>0</v>
      </c>
      <c r="P160" s="244">
        <v>0</v>
      </c>
      <c r="Q160" s="244">
        <f>ROUND(E160*P160,2)</f>
        <v>0</v>
      </c>
      <c r="R160" s="246" t="s">
        <v>344</v>
      </c>
      <c r="S160" s="246" t="s">
        <v>152</v>
      </c>
      <c r="T160" s="247" t="s">
        <v>152</v>
      </c>
      <c r="U160" s="223">
        <v>0.48499999999999999</v>
      </c>
      <c r="V160" s="223">
        <f>ROUND(E160*U160,2)</f>
        <v>55.1</v>
      </c>
      <c r="W160" s="223"/>
      <c r="X160" s="223" t="s">
        <v>153</v>
      </c>
      <c r="Y160" s="223" t="s">
        <v>154</v>
      </c>
      <c r="Z160" s="213"/>
      <c r="AA160" s="213"/>
      <c r="AB160" s="213"/>
      <c r="AC160" s="213"/>
      <c r="AD160" s="213"/>
      <c r="AE160" s="213"/>
      <c r="AF160" s="213"/>
      <c r="AG160" s="213" t="s">
        <v>297</v>
      </c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 x14ac:dyDescent="0.2">
      <c r="A161" s="234">
        <v>59</v>
      </c>
      <c r="B161" s="235" t="s">
        <v>348</v>
      </c>
      <c r="C161" s="254" t="s">
        <v>349</v>
      </c>
      <c r="D161" s="236" t="s">
        <v>158</v>
      </c>
      <c r="E161" s="237">
        <v>63</v>
      </c>
      <c r="F161" s="238"/>
      <c r="G161" s="239">
        <f>ROUND(E161*F161,2)</f>
        <v>0</v>
      </c>
      <c r="H161" s="238"/>
      <c r="I161" s="239">
        <f>ROUND(E161*H161,2)</f>
        <v>0</v>
      </c>
      <c r="J161" s="238"/>
      <c r="K161" s="239">
        <f>ROUND(E161*J161,2)</f>
        <v>0</v>
      </c>
      <c r="L161" s="239">
        <v>21</v>
      </c>
      <c r="M161" s="239">
        <f>G161*(1+L161/100)</f>
        <v>0</v>
      </c>
      <c r="N161" s="237">
        <v>0</v>
      </c>
      <c r="O161" s="237">
        <f>ROUND(E161*N161,2)</f>
        <v>0</v>
      </c>
      <c r="P161" s="237">
        <v>5.0000000000000001E-3</v>
      </c>
      <c r="Q161" s="237">
        <f>ROUND(E161*P161,2)</f>
        <v>0.32</v>
      </c>
      <c r="R161" s="239" t="s">
        <v>344</v>
      </c>
      <c r="S161" s="239" t="s">
        <v>152</v>
      </c>
      <c r="T161" s="240" t="s">
        <v>152</v>
      </c>
      <c r="U161" s="223">
        <v>0.51</v>
      </c>
      <c r="V161" s="223">
        <f>ROUND(E161*U161,2)</f>
        <v>32.130000000000003</v>
      </c>
      <c r="W161" s="223"/>
      <c r="X161" s="223" t="s">
        <v>153</v>
      </c>
      <c r="Y161" s="223" t="s">
        <v>154</v>
      </c>
      <c r="Z161" s="213"/>
      <c r="AA161" s="213"/>
      <c r="AB161" s="213"/>
      <c r="AC161" s="213"/>
      <c r="AD161" s="213"/>
      <c r="AE161" s="213"/>
      <c r="AF161" s="213"/>
      <c r="AG161" s="213" t="s">
        <v>297</v>
      </c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2" x14ac:dyDescent="0.2">
      <c r="A162" s="220"/>
      <c r="B162" s="221"/>
      <c r="C162" s="257" t="s">
        <v>350</v>
      </c>
      <c r="D162" s="224"/>
      <c r="E162" s="225">
        <v>63</v>
      </c>
      <c r="F162" s="223"/>
      <c r="G162" s="223"/>
      <c r="H162" s="223"/>
      <c r="I162" s="223"/>
      <c r="J162" s="223"/>
      <c r="K162" s="223"/>
      <c r="L162" s="223"/>
      <c r="M162" s="223"/>
      <c r="N162" s="222"/>
      <c r="O162" s="222"/>
      <c r="P162" s="222"/>
      <c r="Q162" s="222"/>
      <c r="R162" s="223"/>
      <c r="S162" s="223"/>
      <c r="T162" s="223"/>
      <c r="U162" s="223"/>
      <c r="V162" s="223"/>
      <c r="W162" s="223"/>
      <c r="X162" s="223"/>
      <c r="Y162" s="223"/>
      <c r="Z162" s="213"/>
      <c r="AA162" s="213"/>
      <c r="AB162" s="213"/>
      <c r="AC162" s="213"/>
      <c r="AD162" s="213"/>
      <c r="AE162" s="213"/>
      <c r="AF162" s="213"/>
      <c r="AG162" s="213" t="s">
        <v>164</v>
      </c>
      <c r="AH162" s="213">
        <v>0</v>
      </c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x14ac:dyDescent="0.2">
      <c r="A163" s="227" t="s">
        <v>146</v>
      </c>
      <c r="B163" s="228" t="s">
        <v>78</v>
      </c>
      <c r="C163" s="252" t="s">
        <v>79</v>
      </c>
      <c r="D163" s="229"/>
      <c r="E163" s="230"/>
      <c r="F163" s="231"/>
      <c r="G163" s="231">
        <f>SUMIF(AG164:AG165,"&lt;&gt;NOR",G164:G165)</f>
        <v>0</v>
      </c>
      <c r="H163" s="231"/>
      <c r="I163" s="231">
        <f>SUM(I164:I165)</f>
        <v>0</v>
      </c>
      <c r="J163" s="231"/>
      <c r="K163" s="231">
        <f>SUM(K164:K165)</f>
        <v>0</v>
      </c>
      <c r="L163" s="231"/>
      <c r="M163" s="231">
        <f>SUM(M164:M165)</f>
        <v>0</v>
      </c>
      <c r="N163" s="230"/>
      <c r="O163" s="230">
        <f>SUM(O164:O165)</f>
        <v>0.02</v>
      </c>
      <c r="P163" s="230"/>
      <c r="Q163" s="230">
        <f>SUM(Q164:Q165)</f>
        <v>0.59</v>
      </c>
      <c r="R163" s="231"/>
      <c r="S163" s="231"/>
      <c r="T163" s="232"/>
      <c r="U163" s="226"/>
      <c r="V163" s="226">
        <f>SUM(V164:V165)</f>
        <v>11.74</v>
      </c>
      <c r="W163" s="226"/>
      <c r="X163" s="226"/>
      <c r="Y163" s="226"/>
      <c r="AG163" t="s">
        <v>147</v>
      </c>
    </row>
    <row r="164" spans="1:60" ht="22.5" outlineLevel="1" x14ac:dyDescent="0.2">
      <c r="A164" s="234">
        <v>60</v>
      </c>
      <c r="B164" s="235" t="s">
        <v>351</v>
      </c>
      <c r="C164" s="254" t="s">
        <v>352</v>
      </c>
      <c r="D164" s="236" t="s">
        <v>158</v>
      </c>
      <c r="E164" s="237">
        <v>55.66</v>
      </c>
      <c r="F164" s="238"/>
      <c r="G164" s="239">
        <f>ROUND(E164*F164,2)</f>
        <v>0</v>
      </c>
      <c r="H164" s="238"/>
      <c r="I164" s="239">
        <f>ROUND(E164*H164,2)</f>
        <v>0</v>
      </c>
      <c r="J164" s="238"/>
      <c r="K164" s="239">
        <f>ROUND(E164*J164,2)</f>
        <v>0</v>
      </c>
      <c r="L164" s="239">
        <v>21</v>
      </c>
      <c r="M164" s="239">
        <f>G164*(1+L164/100)</f>
        <v>0</v>
      </c>
      <c r="N164" s="237">
        <v>3.3E-4</v>
      </c>
      <c r="O164" s="237">
        <f>ROUND(E164*N164,2)</f>
        <v>0.02</v>
      </c>
      <c r="P164" s="237">
        <v>1.068E-2</v>
      </c>
      <c r="Q164" s="237">
        <f>ROUND(E164*P164,2)</f>
        <v>0.59</v>
      </c>
      <c r="R164" s="239" t="s">
        <v>253</v>
      </c>
      <c r="S164" s="239" t="s">
        <v>152</v>
      </c>
      <c r="T164" s="240" t="s">
        <v>152</v>
      </c>
      <c r="U164" s="223">
        <v>0.21099999999999999</v>
      </c>
      <c r="V164" s="223">
        <f>ROUND(E164*U164,2)</f>
        <v>11.74</v>
      </c>
      <c r="W164" s="223"/>
      <c r="X164" s="223" t="s">
        <v>153</v>
      </c>
      <c r="Y164" s="223" t="s">
        <v>154</v>
      </c>
      <c r="Z164" s="213"/>
      <c r="AA164" s="213"/>
      <c r="AB164" s="213"/>
      <c r="AC164" s="213"/>
      <c r="AD164" s="213"/>
      <c r="AE164" s="213"/>
      <c r="AF164" s="213"/>
      <c r="AG164" s="213" t="s">
        <v>297</v>
      </c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outlineLevel="2" x14ac:dyDescent="0.2">
      <c r="A165" s="220"/>
      <c r="B165" s="221"/>
      <c r="C165" s="257" t="s">
        <v>353</v>
      </c>
      <c r="D165" s="224"/>
      <c r="E165" s="225">
        <v>55.66</v>
      </c>
      <c r="F165" s="223"/>
      <c r="G165" s="223"/>
      <c r="H165" s="223"/>
      <c r="I165" s="223"/>
      <c r="J165" s="223"/>
      <c r="K165" s="223"/>
      <c r="L165" s="223"/>
      <c r="M165" s="223"/>
      <c r="N165" s="222"/>
      <c r="O165" s="222"/>
      <c r="P165" s="222"/>
      <c r="Q165" s="222"/>
      <c r="R165" s="223"/>
      <c r="S165" s="223"/>
      <c r="T165" s="223"/>
      <c r="U165" s="223"/>
      <c r="V165" s="223"/>
      <c r="W165" s="223"/>
      <c r="X165" s="223"/>
      <c r="Y165" s="223"/>
      <c r="Z165" s="213"/>
      <c r="AA165" s="213"/>
      <c r="AB165" s="213"/>
      <c r="AC165" s="213"/>
      <c r="AD165" s="213"/>
      <c r="AE165" s="213"/>
      <c r="AF165" s="213"/>
      <c r="AG165" s="213" t="s">
        <v>164</v>
      </c>
      <c r="AH165" s="213">
        <v>0</v>
      </c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x14ac:dyDescent="0.2">
      <c r="A166" s="227" t="s">
        <v>146</v>
      </c>
      <c r="B166" s="228" t="s">
        <v>102</v>
      </c>
      <c r="C166" s="252" t="s">
        <v>103</v>
      </c>
      <c r="D166" s="229"/>
      <c r="E166" s="230"/>
      <c r="F166" s="231"/>
      <c r="G166" s="231">
        <f>SUMIF(AG167:AG172,"&lt;&gt;NOR",G167:G172)</f>
        <v>0</v>
      </c>
      <c r="H166" s="231"/>
      <c r="I166" s="231">
        <f>SUM(I167:I172)</f>
        <v>0</v>
      </c>
      <c r="J166" s="231"/>
      <c r="K166" s="231">
        <f>SUM(K167:K172)</f>
        <v>0</v>
      </c>
      <c r="L166" s="231"/>
      <c r="M166" s="231">
        <f>SUM(M167:M172)</f>
        <v>0</v>
      </c>
      <c r="N166" s="230"/>
      <c r="O166" s="230">
        <f>SUM(O167:O172)</f>
        <v>0</v>
      </c>
      <c r="P166" s="230"/>
      <c r="Q166" s="230">
        <f>SUM(Q167:Q172)</f>
        <v>0</v>
      </c>
      <c r="R166" s="231"/>
      <c r="S166" s="231"/>
      <c r="T166" s="232"/>
      <c r="U166" s="226"/>
      <c r="V166" s="226">
        <f>SUM(V167:V172)</f>
        <v>0.02</v>
      </c>
      <c r="W166" s="226"/>
      <c r="X166" s="226"/>
      <c r="Y166" s="226"/>
      <c r="AG166" t="s">
        <v>147</v>
      </c>
    </row>
    <row r="167" spans="1:60" outlineLevel="1" x14ac:dyDescent="0.2">
      <c r="A167" s="234">
        <v>61</v>
      </c>
      <c r="B167" s="235" t="s">
        <v>354</v>
      </c>
      <c r="C167" s="254" t="s">
        <v>355</v>
      </c>
      <c r="D167" s="236" t="s">
        <v>199</v>
      </c>
      <c r="E167" s="237">
        <v>4.7200000000000002E-3</v>
      </c>
      <c r="F167" s="238"/>
      <c r="G167" s="239">
        <f>ROUND(E167*F167,2)</f>
        <v>0</v>
      </c>
      <c r="H167" s="238"/>
      <c r="I167" s="239">
        <f>ROUND(E167*H167,2)</f>
        <v>0</v>
      </c>
      <c r="J167" s="238"/>
      <c r="K167" s="239">
        <f>ROUND(E167*J167,2)</f>
        <v>0</v>
      </c>
      <c r="L167" s="239">
        <v>21</v>
      </c>
      <c r="M167" s="239">
        <f>G167*(1+L167/100)</f>
        <v>0</v>
      </c>
      <c r="N167" s="237">
        <v>0</v>
      </c>
      <c r="O167" s="237">
        <f>ROUND(E167*N167,2)</f>
        <v>0</v>
      </c>
      <c r="P167" s="237">
        <v>0</v>
      </c>
      <c r="Q167" s="237">
        <f>ROUND(E167*P167,2)</f>
        <v>0</v>
      </c>
      <c r="R167" s="239" t="s">
        <v>344</v>
      </c>
      <c r="S167" s="239" t="s">
        <v>152</v>
      </c>
      <c r="T167" s="240" t="s">
        <v>152</v>
      </c>
      <c r="U167" s="223">
        <v>3.327</v>
      </c>
      <c r="V167" s="223">
        <f>ROUND(E167*U167,2)</f>
        <v>0.02</v>
      </c>
      <c r="W167" s="223"/>
      <c r="X167" s="223" t="s">
        <v>289</v>
      </c>
      <c r="Y167" s="223" t="s">
        <v>154</v>
      </c>
      <c r="Z167" s="213"/>
      <c r="AA167" s="213"/>
      <c r="AB167" s="213"/>
      <c r="AC167" s="213"/>
      <c r="AD167" s="213"/>
      <c r="AE167" s="213"/>
      <c r="AF167" s="213"/>
      <c r="AG167" s="213" t="s">
        <v>307</v>
      </c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2" x14ac:dyDescent="0.2">
      <c r="A168" s="220"/>
      <c r="B168" s="221"/>
      <c r="C168" s="255" t="s">
        <v>337</v>
      </c>
      <c r="D168" s="249"/>
      <c r="E168" s="249"/>
      <c r="F168" s="249"/>
      <c r="G168" s="249"/>
      <c r="H168" s="223"/>
      <c r="I168" s="223"/>
      <c r="J168" s="223"/>
      <c r="K168" s="223"/>
      <c r="L168" s="223"/>
      <c r="M168" s="223"/>
      <c r="N168" s="222"/>
      <c r="O168" s="222"/>
      <c r="P168" s="222"/>
      <c r="Q168" s="222"/>
      <c r="R168" s="223"/>
      <c r="S168" s="223"/>
      <c r="T168" s="223"/>
      <c r="U168" s="223"/>
      <c r="V168" s="223"/>
      <c r="W168" s="223"/>
      <c r="X168" s="223"/>
      <c r="Y168" s="223"/>
      <c r="Z168" s="213"/>
      <c r="AA168" s="213"/>
      <c r="AB168" s="213"/>
      <c r="AC168" s="213"/>
      <c r="AD168" s="213"/>
      <c r="AE168" s="213"/>
      <c r="AF168" s="213"/>
      <c r="AG168" s="213" t="s">
        <v>160</v>
      </c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ht="22.5" outlineLevel="1" x14ac:dyDescent="0.2">
      <c r="A169" s="234">
        <v>62</v>
      </c>
      <c r="B169" s="235" t="s">
        <v>356</v>
      </c>
      <c r="C169" s="254" t="s">
        <v>357</v>
      </c>
      <c r="D169" s="236" t="s">
        <v>199</v>
      </c>
      <c r="E169" s="237">
        <v>4.7200000000000002E-3</v>
      </c>
      <c r="F169" s="238"/>
      <c r="G169" s="239">
        <f>ROUND(E169*F169,2)</f>
        <v>0</v>
      </c>
      <c r="H169" s="238"/>
      <c r="I169" s="239">
        <f>ROUND(E169*H169,2)</f>
        <v>0</v>
      </c>
      <c r="J169" s="238"/>
      <c r="K169" s="239">
        <f>ROUND(E169*J169,2)</f>
        <v>0</v>
      </c>
      <c r="L169" s="239">
        <v>21</v>
      </c>
      <c r="M169" s="239">
        <f>G169*(1+L169/100)</f>
        <v>0</v>
      </c>
      <c r="N169" s="237">
        <v>0</v>
      </c>
      <c r="O169" s="237">
        <f>ROUND(E169*N169,2)</f>
        <v>0</v>
      </c>
      <c r="P169" s="237">
        <v>0</v>
      </c>
      <c r="Q169" s="237">
        <f>ROUND(E169*P169,2)</f>
        <v>0</v>
      </c>
      <c r="R169" s="239" t="s">
        <v>344</v>
      </c>
      <c r="S169" s="239" t="s">
        <v>152</v>
      </c>
      <c r="T169" s="240" t="s">
        <v>152</v>
      </c>
      <c r="U169" s="223">
        <v>0.95</v>
      </c>
      <c r="V169" s="223">
        <f>ROUND(E169*U169,2)</f>
        <v>0</v>
      </c>
      <c r="W169" s="223"/>
      <c r="X169" s="223" t="s">
        <v>289</v>
      </c>
      <c r="Y169" s="223" t="s">
        <v>154</v>
      </c>
      <c r="Z169" s="213"/>
      <c r="AA169" s="213"/>
      <c r="AB169" s="213"/>
      <c r="AC169" s="213"/>
      <c r="AD169" s="213"/>
      <c r="AE169" s="213"/>
      <c r="AF169" s="213"/>
      <c r="AG169" s="213" t="s">
        <v>307</v>
      </c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outlineLevel="2" x14ac:dyDescent="0.2">
      <c r="A170" s="220"/>
      <c r="B170" s="221"/>
      <c r="C170" s="255" t="s">
        <v>337</v>
      </c>
      <c r="D170" s="249"/>
      <c r="E170" s="249"/>
      <c r="F170" s="249"/>
      <c r="G170" s="249"/>
      <c r="H170" s="223"/>
      <c r="I170" s="223"/>
      <c r="J170" s="223"/>
      <c r="K170" s="223"/>
      <c r="L170" s="223"/>
      <c r="M170" s="223"/>
      <c r="N170" s="222"/>
      <c r="O170" s="222"/>
      <c r="P170" s="222"/>
      <c r="Q170" s="222"/>
      <c r="R170" s="223"/>
      <c r="S170" s="223"/>
      <c r="T170" s="223"/>
      <c r="U170" s="223"/>
      <c r="V170" s="223"/>
      <c r="W170" s="223"/>
      <c r="X170" s="223"/>
      <c r="Y170" s="223"/>
      <c r="Z170" s="213"/>
      <c r="AA170" s="213"/>
      <c r="AB170" s="213"/>
      <c r="AC170" s="213"/>
      <c r="AD170" s="213"/>
      <c r="AE170" s="213"/>
      <c r="AF170" s="213"/>
      <c r="AG170" s="213" t="s">
        <v>160</v>
      </c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ht="33.75" outlineLevel="1" x14ac:dyDescent="0.2">
      <c r="A171" s="234">
        <v>63</v>
      </c>
      <c r="B171" s="235" t="s">
        <v>358</v>
      </c>
      <c r="C171" s="254" t="s">
        <v>359</v>
      </c>
      <c r="D171" s="236" t="s">
        <v>199</v>
      </c>
      <c r="E171" s="237">
        <v>4.7200000000000002E-3</v>
      </c>
      <c r="F171" s="238"/>
      <c r="G171" s="239">
        <f>ROUND(E171*F171,2)</f>
        <v>0</v>
      </c>
      <c r="H171" s="238"/>
      <c r="I171" s="239">
        <f>ROUND(E171*H171,2)</f>
        <v>0</v>
      </c>
      <c r="J171" s="238"/>
      <c r="K171" s="239">
        <f>ROUND(E171*J171,2)</f>
        <v>0</v>
      </c>
      <c r="L171" s="239">
        <v>21</v>
      </c>
      <c r="M171" s="239">
        <f>G171*(1+L171/100)</f>
        <v>0</v>
      </c>
      <c r="N171" s="237">
        <v>0</v>
      </c>
      <c r="O171" s="237">
        <f>ROUND(E171*N171,2)</f>
        <v>0</v>
      </c>
      <c r="P171" s="237">
        <v>0</v>
      </c>
      <c r="Q171" s="237">
        <f>ROUND(E171*P171,2)</f>
        <v>0</v>
      </c>
      <c r="R171" s="239" t="s">
        <v>344</v>
      </c>
      <c r="S171" s="239" t="s">
        <v>152</v>
      </c>
      <c r="T171" s="240" t="s">
        <v>152</v>
      </c>
      <c r="U171" s="223">
        <v>0</v>
      </c>
      <c r="V171" s="223">
        <f>ROUND(E171*U171,2)</f>
        <v>0</v>
      </c>
      <c r="W171" s="223"/>
      <c r="X171" s="223" t="s">
        <v>289</v>
      </c>
      <c r="Y171" s="223" t="s">
        <v>154</v>
      </c>
      <c r="Z171" s="213"/>
      <c r="AA171" s="213"/>
      <c r="AB171" s="213"/>
      <c r="AC171" s="213"/>
      <c r="AD171" s="213"/>
      <c r="AE171" s="213"/>
      <c r="AF171" s="213"/>
      <c r="AG171" s="213" t="s">
        <v>307</v>
      </c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2" x14ac:dyDescent="0.2">
      <c r="A172" s="220"/>
      <c r="B172" s="221"/>
      <c r="C172" s="255" t="s">
        <v>337</v>
      </c>
      <c r="D172" s="249"/>
      <c r="E172" s="249"/>
      <c r="F172" s="249"/>
      <c r="G172" s="249"/>
      <c r="H172" s="223"/>
      <c r="I172" s="223"/>
      <c r="J172" s="223"/>
      <c r="K172" s="223"/>
      <c r="L172" s="223"/>
      <c r="M172" s="223"/>
      <c r="N172" s="222"/>
      <c r="O172" s="222"/>
      <c r="P172" s="222"/>
      <c r="Q172" s="222"/>
      <c r="R172" s="223"/>
      <c r="S172" s="223"/>
      <c r="T172" s="223"/>
      <c r="U172" s="223"/>
      <c r="V172" s="223"/>
      <c r="W172" s="223"/>
      <c r="X172" s="223"/>
      <c r="Y172" s="223"/>
      <c r="Z172" s="213"/>
      <c r="AA172" s="213"/>
      <c r="AB172" s="213"/>
      <c r="AC172" s="213"/>
      <c r="AD172" s="213"/>
      <c r="AE172" s="213"/>
      <c r="AF172" s="213"/>
      <c r="AG172" s="213" t="s">
        <v>160</v>
      </c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x14ac:dyDescent="0.2">
      <c r="A173" s="227" t="s">
        <v>146</v>
      </c>
      <c r="B173" s="228" t="s">
        <v>104</v>
      </c>
      <c r="C173" s="252" t="s">
        <v>105</v>
      </c>
      <c r="D173" s="229"/>
      <c r="E173" s="230"/>
      <c r="F173" s="231"/>
      <c r="G173" s="231">
        <f>SUMIF(AG174:AG188,"&lt;&gt;NOR",G174:G188)</f>
        <v>0</v>
      </c>
      <c r="H173" s="231"/>
      <c r="I173" s="231">
        <f>SUM(I174:I188)</f>
        <v>0</v>
      </c>
      <c r="J173" s="231"/>
      <c r="K173" s="231">
        <f>SUM(K174:K188)</f>
        <v>0</v>
      </c>
      <c r="L173" s="231"/>
      <c r="M173" s="231">
        <f>SUM(M174:M188)</f>
        <v>0</v>
      </c>
      <c r="N173" s="230"/>
      <c r="O173" s="230">
        <f>SUM(O174:O188)</f>
        <v>4.0199999999999996</v>
      </c>
      <c r="P173" s="230"/>
      <c r="Q173" s="230">
        <f>SUM(Q174:Q188)</f>
        <v>0</v>
      </c>
      <c r="R173" s="231"/>
      <c r="S173" s="231"/>
      <c r="T173" s="232"/>
      <c r="U173" s="226"/>
      <c r="V173" s="226">
        <f>SUM(V174:V188)</f>
        <v>139.86999999999998</v>
      </c>
      <c r="W173" s="226"/>
      <c r="X173" s="226"/>
      <c r="Y173" s="226"/>
      <c r="AG173" t="s">
        <v>147</v>
      </c>
    </row>
    <row r="174" spans="1:60" ht="22.5" outlineLevel="1" x14ac:dyDescent="0.2">
      <c r="A174" s="241">
        <v>64</v>
      </c>
      <c r="B174" s="242" t="s">
        <v>360</v>
      </c>
      <c r="C174" s="253" t="s">
        <v>361</v>
      </c>
      <c r="D174" s="243" t="s">
        <v>158</v>
      </c>
      <c r="E174" s="244">
        <v>82.2</v>
      </c>
      <c r="F174" s="245"/>
      <c r="G174" s="246">
        <f>ROUND(E174*F174,2)</f>
        <v>0</v>
      </c>
      <c r="H174" s="245"/>
      <c r="I174" s="246">
        <f>ROUND(E174*H174,2)</f>
        <v>0</v>
      </c>
      <c r="J174" s="245"/>
      <c r="K174" s="246">
        <f>ROUND(E174*J174,2)</f>
        <v>0</v>
      </c>
      <c r="L174" s="246">
        <v>21</v>
      </c>
      <c r="M174" s="246">
        <f>G174*(1+L174/100)</f>
        <v>0</v>
      </c>
      <c r="N174" s="244">
        <v>0</v>
      </c>
      <c r="O174" s="244">
        <f>ROUND(E174*N174,2)</f>
        <v>0</v>
      </c>
      <c r="P174" s="244">
        <v>0</v>
      </c>
      <c r="Q174" s="244">
        <f>ROUND(E174*P174,2)</f>
        <v>0</v>
      </c>
      <c r="R174" s="246" t="s">
        <v>362</v>
      </c>
      <c r="S174" s="246" t="s">
        <v>152</v>
      </c>
      <c r="T174" s="247" t="s">
        <v>152</v>
      </c>
      <c r="U174" s="223">
        <v>0.26</v>
      </c>
      <c r="V174" s="223">
        <f>ROUND(E174*U174,2)</f>
        <v>21.37</v>
      </c>
      <c r="W174" s="223"/>
      <c r="X174" s="223" t="s">
        <v>153</v>
      </c>
      <c r="Y174" s="223" t="s">
        <v>154</v>
      </c>
      <c r="Z174" s="213"/>
      <c r="AA174" s="213"/>
      <c r="AB174" s="213"/>
      <c r="AC174" s="213"/>
      <c r="AD174" s="213"/>
      <c r="AE174" s="213"/>
      <c r="AF174" s="213"/>
      <c r="AG174" s="213" t="s">
        <v>297</v>
      </c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1" x14ac:dyDescent="0.2">
      <c r="A175" s="234">
        <v>65</v>
      </c>
      <c r="B175" s="235" t="s">
        <v>363</v>
      </c>
      <c r="C175" s="254" t="s">
        <v>364</v>
      </c>
      <c r="D175" s="236" t="s">
        <v>158</v>
      </c>
      <c r="E175" s="237">
        <v>113.6</v>
      </c>
      <c r="F175" s="238"/>
      <c r="G175" s="239">
        <f>ROUND(E175*F175,2)</f>
        <v>0</v>
      </c>
      <c r="H175" s="238"/>
      <c r="I175" s="239">
        <f>ROUND(E175*H175,2)</f>
        <v>0</v>
      </c>
      <c r="J175" s="238"/>
      <c r="K175" s="239">
        <f>ROUND(E175*J175,2)</f>
        <v>0</v>
      </c>
      <c r="L175" s="239">
        <v>21</v>
      </c>
      <c r="M175" s="239">
        <f>G175*(1+L175/100)</f>
        <v>0</v>
      </c>
      <c r="N175" s="237">
        <v>0</v>
      </c>
      <c r="O175" s="237">
        <f>ROUND(E175*N175,2)</f>
        <v>0</v>
      </c>
      <c r="P175" s="237">
        <v>0</v>
      </c>
      <c r="Q175" s="237">
        <f>ROUND(E175*P175,2)</f>
        <v>0</v>
      </c>
      <c r="R175" s="239" t="s">
        <v>362</v>
      </c>
      <c r="S175" s="239" t="s">
        <v>152</v>
      </c>
      <c r="T175" s="240" t="s">
        <v>152</v>
      </c>
      <c r="U175" s="223">
        <v>0.97799999999999998</v>
      </c>
      <c r="V175" s="223">
        <f>ROUND(E175*U175,2)</f>
        <v>111.1</v>
      </c>
      <c r="W175" s="223"/>
      <c r="X175" s="223" t="s">
        <v>153</v>
      </c>
      <c r="Y175" s="223" t="s">
        <v>154</v>
      </c>
      <c r="Z175" s="213"/>
      <c r="AA175" s="213"/>
      <c r="AB175" s="213"/>
      <c r="AC175" s="213"/>
      <c r="AD175" s="213"/>
      <c r="AE175" s="213"/>
      <c r="AF175" s="213"/>
      <c r="AG175" s="213" t="s">
        <v>297</v>
      </c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outlineLevel="2" x14ac:dyDescent="0.2">
      <c r="A176" s="220"/>
      <c r="B176" s="221"/>
      <c r="C176" s="255" t="s">
        <v>365</v>
      </c>
      <c r="D176" s="249"/>
      <c r="E176" s="249"/>
      <c r="F176" s="249"/>
      <c r="G176" s="249"/>
      <c r="H176" s="223"/>
      <c r="I176" s="223"/>
      <c r="J176" s="223"/>
      <c r="K176" s="223"/>
      <c r="L176" s="223"/>
      <c r="M176" s="223"/>
      <c r="N176" s="222"/>
      <c r="O176" s="222"/>
      <c r="P176" s="222"/>
      <c r="Q176" s="222"/>
      <c r="R176" s="223"/>
      <c r="S176" s="223"/>
      <c r="T176" s="223"/>
      <c r="U176" s="223"/>
      <c r="V176" s="223"/>
      <c r="W176" s="223"/>
      <c r="X176" s="223"/>
      <c r="Y176" s="223"/>
      <c r="Z176" s="213"/>
      <c r="AA176" s="213"/>
      <c r="AB176" s="213"/>
      <c r="AC176" s="213"/>
      <c r="AD176" s="213"/>
      <c r="AE176" s="213"/>
      <c r="AF176" s="213"/>
      <c r="AG176" s="213" t="s">
        <v>160</v>
      </c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outlineLevel="2" x14ac:dyDescent="0.2">
      <c r="A177" s="220"/>
      <c r="B177" s="221"/>
      <c r="C177" s="256" t="s">
        <v>365</v>
      </c>
      <c r="D177" s="250"/>
      <c r="E177" s="250"/>
      <c r="F177" s="250"/>
      <c r="G177" s="250"/>
      <c r="H177" s="223"/>
      <c r="I177" s="223"/>
      <c r="J177" s="223"/>
      <c r="K177" s="223"/>
      <c r="L177" s="223"/>
      <c r="M177" s="223"/>
      <c r="N177" s="222"/>
      <c r="O177" s="222"/>
      <c r="P177" s="222"/>
      <c r="Q177" s="222"/>
      <c r="R177" s="223"/>
      <c r="S177" s="223"/>
      <c r="T177" s="223"/>
      <c r="U177" s="223"/>
      <c r="V177" s="223"/>
      <c r="W177" s="223"/>
      <c r="X177" s="223"/>
      <c r="Y177" s="223"/>
      <c r="Z177" s="213"/>
      <c r="AA177" s="213"/>
      <c r="AB177" s="213"/>
      <c r="AC177" s="213"/>
      <c r="AD177" s="213"/>
      <c r="AE177" s="213"/>
      <c r="AF177" s="213"/>
      <c r="AG177" s="213" t="s">
        <v>162</v>
      </c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2" x14ac:dyDescent="0.2">
      <c r="A178" s="220"/>
      <c r="B178" s="221"/>
      <c r="C178" s="257" t="s">
        <v>366</v>
      </c>
      <c r="D178" s="224"/>
      <c r="E178" s="225">
        <v>113.6</v>
      </c>
      <c r="F178" s="223"/>
      <c r="G178" s="223"/>
      <c r="H178" s="223"/>
      <c r="I178" s="223"/>
      <c r="J178" s="223"/>
      <c r="K178" s="223"/>
      <c r="L178" s="223"/>
      <c r="M178" s="223"/>
      <c r="N178" s="222"/>
      <c r="O178" s="222"/>
      <c r="P178" s="222"/>
      <c r="Q178" s="222"/>
      <c r="R178" s="223"/>
      <c r="S178" s="223"/>
      <c r="T178" s="223"/>
      <c r="U178" s="223"/>
      <c r="V178" s="223"/>
      <c r="W178" s="223"/>
      <c r="X178" s="223"/>
      <c r="Y178" s="223"/>
      <c r="Z178" s="213"/>
      <c r="AA178" s="213"/>
      <c r="AB178" s="213"/>
      <c r="AC178" s="213"/>
      <c r="AD178" s="213"/>
      <c r="AE178" s="213"/>
      <c r="AF178" s="213"/>
      <c r="AG178" s="213" t="s">
        <v>164</v>
      </c>
      <c r="AH178" s="213">
        <v>0</v>
      </c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ht="22.5" outlineLevel="1" x14ac:dyDescent="0.2">
      <c r="A179" s="234">
        <v>66</v>
      </c>
      <c r="B179" s="235" t="s">
        <v>367</v>
      </c>
      <c r="C179" s="254" t="s">
        <v>368</v>
      </c>
      <c r="D179" s="236" t="s">
        <v>369</v>
      </c>
      <c r="E179" s="237">
        <v>1397.4</v>
      </c>
      <c r="F179" s="238"/>
      <c r="G179" s="239">
        <f>ROUND(E179*F179,2)</f>
        <v>0</v>
      </c>
      <c r="H179" s="238"/>
      <c r="I179" s="239">
        <f>ROUND(E179*H179,2)</f>
        <v>0</v>
      </c>
      <c r="J179" s="238"/>
      <c r="K179" s="239">
        <f>ROUND(E179*J179,2)</f>
        <v>0</v>
      </c>
      <c r="L179" s="239">
        <v>21</v>
      </c>
      <c r="M179" s="239">
        <f>G179*(1+L179/100)</f>
        <v>0</v>
      </c>
      <c r="N179" s="237">
        <v>1E-3</v>
      </c>
      <c r="O179" s="237">
        <f>ROUND(E179*N179,2)</f>
        <v>1.4</v>
      </c>
      <c r="P179" s="237">
        <v>0</v>
      </c>
      <c r="Q179" s="237">
        <f>ROUND(E179*P179,2)</f>
        <v>0</v>
      </c>
      <c r="R179" s="239" t="s">
        <v>180</v>
      </c>
      <c r="S179" s="239" t="s">
        <v>152</v>
      </c>
      <c r="T179" s="240" t="s">
        <v>152</v>
      </c>
      <c r="U179" s="223">
        <v>0</v>
      </c>
      <c r="V179" s="223">
        <f>ROUND(E179*U179,2)</f>
        <v>0</v>
      </c>
      <c r="W179" s="223"/>
      <c r="X179" s="223" t="s">
        <v>181</v>
      </c>
      <c r="Y179" s="223" t="s">
        <v>154</v>
      </c>
      <c r="Z179" s="213"/>
      <c r="AA179" s="213"/>
      <c r="AB179" s="213"/>
      <c r="AC179" s="213"/>
      <c r="AD179" s="213"/>
      <c r="AE179" s="213"/>
      <c r="AF179" s="213"/>
      <c r="AG179" s="213" t="s">
        <v>182</v>
      </c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2" x14ac:dyDescent="0.2">
      <c r="A180" s="220"/>
      <c r="B180" s="221"/>
      <c r="C180" s="257" t="s">
        <v>370</v>
      </c>
      <c r="D180" s="224"/>
      <c r="E180" s="225">
        <v>1397.4</v>
      </c>
      <c r="F180" s="223"/>
      <c r="G180" s="223"/>
      <c r="H180" s="223"/>
      <c r="I180" s="223"/>
      <c r="J180" s="223"/>
      <c r="K180" s="223"/>
      <c r="L180" s="223"/>
      <c r="M180" s="223"/>
      <c r="N180" s="222"/>
      <c r="O180" s="222"/>
      <c r="P180" s="222"/>
      <c r="Q180" s="222"/>
      <c r="R180" s="223"/>
      <c r="S180" s="223"/>
      <c r="T180" s="223"/>
      <c r="U180" s="223"/>
      <c r="V180" s="223"/>
      <c r="W180" s="223"/>
      <c r="X180" s="223"/>
      <c r="Y180" s="223"/>
      <c r="Z180" s="213"/>
      <c r="AA180" s="213"/>
      <c r="AB180" s="213"/>
      <c r="AC180" s="213"/>
      <c r="AD180" s="213"/>
      <c r="AE180" s="213"/>
      <c r="AF180" s="213"/>
      <c r="AG180" s="213" t="s">
        <v>164</v>
      </c>
      <c r="AH180" s="213">
        <v>0</v>
      </c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ht="22.5" outlineLevel="1" x14ac:dyDescent="0.2">
      <c r="A181" s="234">
        <v>67</v>
      </c>
      <c r="B181" s="235" t="s">
        <v>371</v>
      </c>
      <c r="C181" s="254" t="s">
        <v>372</v>
      </c>
      <c r="D181" s="236" t="s">
        <v>158</v>
      </c>
      <c r="E181" s="237">
        <v>136.32</v>
      </c>
      <c r="F181" s="238"/>
      <c r="G181" s="239">
        <f>ROUND(E181*F181,2)</f>
        <v>0</v>
      </c>
      <c r="H181" s="238"/>
      <c r="I181" s="239">
        <f>ROUND(E181*H181,2)</f>
        <v>0</v>
      </c>
      <c r="J181" s="238"/>
      <c r="K181" s="239">
        <f>ROUND(E181*J181,2)</f>
        <v>0</v>
      </c>
      <c r="L181" s="239">
        <v>21</v>
      </c>
      <c r="M181" s="239">
        <f>G181*(1+L181/100)</f>
        <v>0</v>
      </c>
      <c r="N181" s="237">
        <v>1.9199999999999998E-2</v>
      </c>
      <c r="O181" s="237">
        <f>ROUND(E181*N181,2)</f>
        <v>2.62</v>
      </c>
      <c r="P181" s="237">
        <v>0</v>
      </c>
      <c r="Q181" s="237">
        <f>ROUND(E181*P181,2)</f>
        <v>0</v>
      </c>
      <c r="R181" s="239" t="s">
        <v>180</v>
      </c>
      <c r="S181" s="239" t="s">
        <v>152</v>
      </c>
      <c r="T181" s="240" t="s">
        <v>152</v>
      </c>
      <c r="U181" s="223">
        <v>0</v>
      </c>
      <c r="V181" s="223">
        <f>ROUND(E181*U181,2)</f>
        <v>0</v>
      </c>
      <c r="W181" s="223"/>
      <c r="X181" s="223" t="s">
        <v>181</v>
      </c>
      <c r="Y181" s="223" t="s">
        <v>154</v>
      </c>
      <c r="Z181" s="213"/>
      <c r="AA181" s="213"/>
      <c r="AB181" s="213"/>
      <c r="AC181" s="213"/>
      <c r="AD181" s="213"/>
      <c r="AE181" s="213"/>
      <c r="AF181" s="213"/>
      <c r="AG181" s="213" t="s">
        <v>182</v>
      </c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2" x14ac:dyDescent="0.2">
      <c r="A182" s="220"/>
      <c r="B182" s="221"/>
      <c r="C182" s="257" t="s">
        <v>373</v>
      </c>
      <c r="D182" s="224"/>
      <c r="E182" s="225">
        <v>136.32</v>
      </c>
      <c r="F182" s="223"/>
      <c r="G182" s="223"/>
      <c r="H182" s="223"/>
      <c r="I182" s="223"/>
      <c r="J182" s="223"/>
      <c r="K182" s="223"/>
      <c r="L182" s="223"/>
      <c r="M182" s="223"/>
      <c r="N182" s="222"/>
      <c r="O182" s="222"/>
      <c r="P182" s="222"/>
      <c r="Q182" s="222"/>
      <c r="R182" s="223"/>
      <c r="S182" s="223"/>
      <c r="T182" s="223"/>
      <c r="U182" s="223"/>
      <c r="V182" s="223"/>
      <c r="W182" s="223"/>
      <c r="X182" s="223"/>
      <c r="Y182" s="223"/>
      <c r="Z182" s="213"/>
      <c r="AA182" s="213"/>
      <c r="AB182" s="213"/>
      <c r="AC182" s="213"/>
      <c r="AD182" s="213"/>
      <c r="AE182" s="213"/>
      <c r="AF182" s="213"/>
      <c r="AG182" s="213" t="s">
        <v>164</v>
      </c>
      <c r="AH182" s="213">
        <v>0</v>
      </c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1" x14ac:dyDescent="0.2">
      <c r="A183" s="234">
        <v>68</v>
      </c>
      <c r="B183" s="235" t="s">
        <v>374</v>
      </c>
      <c r="C183" s="254" t="s">
        <v>375</v>
      </c>
      <c r="D183" s="236" t="s">
        <v>199</v>
      </c>
      <c r="E183" s="237">
        <v>4.0147399999999998</v>
      </c>
      <c r="F183" s="238"/>
      <c r="G183" s="239">
        <f>ROUND(E183*F183,2)</f>
        <v>0</v>
      </c>
      <c r="H183" s="238"/>
      <c r="I183" s="239">
        <f>ROUND(E183*H183,2)</f>
        <v>0</v>
      </c>
      <c r="J183" s="238"/>
      <c r="K183" s="239">
        <f>ROUND(E183*J183,2)</f>
        <v>0</v>
      </c>
      <c r="L183" s="239">
        <v>21</v>
      </c>
      <c r="M183" s="239">
        <f>G183*(1+L183/100)</f>
        <v>0</v>
      </c>
      <c r="N183" s="237">
        <v>0</v>
      </c>
      <c r="O183" s="237">
        <f>ROUND(E183*N183,2)</f>
        <v>0</v>
      </c>
      <c r="P183" s="237">
        <v>0</v>
      </c>
      <c r="Q183" s="237">
        <f>ROUND(E183*P183,2)</f>
        <v>0</v>
      </c>
      <c r="R183" s="239" t="s">
        <v>362</v>
      </c>
      <c r="S183" s="239" t="s">
        <v>152</v>
      </c>
      <c r="T183" s="240" t="s">
        <v>152</v>
      </c>
      <c r="U183" s="223">
        <v>1.5980000000000001</v>
      </c>
      <c r="V183" s="223">
        <f>ROUND(E183*U183,2)</f>
        <v>6.42</v>
      </c>
      <c r="W183" s="223"/>
      <c r="X183" s="223" t="s">
        <v>289</v>
      </c>
      <c r="Y183" s="223" t="s">
        <v>154</v>
      </c>
      <c r="Z183" s="213"/>
      <c r="AA183" s="213"/>
      <c r="AB183" s="213"/>
      <c r="AC183" s="213"/>
      <c r="AD183" s="213"/>
      <c r="AE183" s="213"/>
      <c r="AF183" s="213"/>
      <c r="AG183" s="213" t="s">
        <v>307</v>
      </c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2" x14ac:dyDescent="0.2">
      <c r="A184" s="220"/>
      <c r="B184" s="221"/>
      <c r="C184" s="255" t="s">
        <v>337</v>
      </c>
      <c r="D184" s="249"/>
      <c r="E184" s="249"/>
      <c r="F184" s="249"/>
      <c r="G184" s="249"/>
      <c r="H184" s="223"/>
      <c r="I184" s="223"/>
      <c r="J184" s="223"/>
      <c r="K184" s="223"/>
      <c r="L184" s="223"/>
      <c r="M184" s="223"/>
      <c r="N184" s="222"/>
      <c r="O184" s="222"/>
      <c r="P184" s="222"/>
      <c r="Q184" s="222"/>
      <c r="R184" s="223"/>
      <c r="S184" s="223"/>
      <c r="T184" s="223"/>
      <c r="U184" s="223"/>
      <c r="V184" s="223"/>
      <c r="W184" s="223"/>
      <c r="X184" s="223"/>
      <c r="Y184" s="223"/>
      <c r="Z184" s="213"/>
      <c r="AA184" s="213"/>
      <c r="AB184" s="213"/>
      <c r="AC184" s="213"/>
      <c r="AD184" s="213"/>
      <c r="AE184" s="213"/>
      <c r="AF184" s="213"/>
      <c r="AG184" s="213" t="s">
        <v>160</v>
      </c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ht="22.5" outlineLevel="1" x14ac:dyDescent="0.2">
      <c r="A185" s="234">
        <v>69</v>
      </c>
      <c r="B185" s="235" t="s">
        <v>376</v>
      </c>
      <c r="C185" s="254" t="s">
        <v>377</v>
      </c>
      <c r="D185" s="236" t="s">
        <v>199</v>
      </c>
      <c r="E185" s="237">
        <v>4.0147399999999998</v>
      </c>
      <c r="F185" s="238"/>
      <c r="G185" s="239">
        <f>ROUND(E185*F185,2)</f>
        <v>0</v>
      </c>
      <c r="H185" s="238"/>
      <c r="I185" s="239">
        <f>ROUND(E185*H185,2)</f>
        <v>0</v>
      </c>
      <c r="J185" s="238"/>
      <c r="K185" s="239">
        <f>ROUND(E185*J185,2)</f>
        <v>0</v>
      </c>
      <c r="L185" s="239">
        <v>21</v>
      </c>
      <c r="M185" s="239">
        <f>G185*(1+L185/100)</f>
        <v>0</v>
      </c>
      <c r="N185" s="237">
        <v>0</v>
      </c>
      <c r="O185" s="237">
        <f>ROUND(E185*N185,2)</f>
        <v>0</v>
      </c>
      <c r="P185" s="237">
        <v>0</v>
      </c>
      <c r="Q185" s="237">
        <f>ROUND(E185*P185,2)</f>
        <v>0</v>
      </c>
      <c r="R185" s="239" t="s">
        <v>362</v>
      </c>
      <c r="S185" s="239" t="s">
        <v>152</v>
      </c>
      <c r="T185" s="240" t="s">
        <v>152</v>
      </c>
      <c r="U185" s="223">
        <v>0.245</v>
      </c>
      <c r="V185" s="223">
        <f>ROUND(E185*U185,2)</f>
        <v>0.98</v>
      </c>
      <c r="W185" s="223"/>
      <c r="X185" s="223" t="s">
        <v>289</v>
      </c>
      <c r="Y185" s="223" t="s">
        <v>154</v>
      </c>
      <c r="Z185" s="213"/>
      <c r="AA185" s="213"/>
      <c r="AB185" s="213"/>
      <c r="AC185" s="213"/>
      <c r="AD185" s="213"/>
      <c r="AE185" s="213"/>
      <c r="AF185" s="213"/>
      <c r="AG185" s="213" t="s">
        <v>307</v>
      </c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2" x14ac:dyDescent="0.2">
      <c r="A186" s="220"/>
      <c r="B186" s="221"/>
      <c r="C186" s="255" t="s">
        <v>337</v>
      </c>
      <c r="D186" s="249"/>
      <c r="E186" s="249"/>
      <c r="F186" s="249"/>
      <c r="G186" s="249"/>
      <c r="H186" s="223"/>
      <c r="I186" s="223"/>
      <c r="J186" s="223"/>
      <c r="K186" s="223"/>
      <c r="L186" s="223"/>
      <c r="M186" s="223"/>
      <c r="N186" s="222"/>
      <c r="O186" s="222"/>
      <c r="P186" s="222"/>
      <c r="Q186" s="222"/>
      <c r="R186" s="223"/>
      <c r="S186" s="223"/>
      <c r="T186" s="223"/>
      <c r="U186" s="223"/>
      <c r="V186" s="223"/>
      <c r="W186" s="223"/>
      <c r="X186" s="223"/>
      <c r="Y186" s="223"/>
      <c r="Z186" s="213"/>
      <c r="AA186" s="213"/>
      <c r="AB186" s="213"/>
      <c r="AC186" s="213"/>
      <c r="AD186" s="213"/>
      <c r="AE186" s="213"/>
      <c r="AF186" s="213"/>
      <c r="AG186" s="213" t="s">
        <v>160</v>
      </c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ht="33.75" outlineLevel="1" x14ac:dyDescent="0.2">
      <c r="A187" s="234">
        <v>70</v>
      </c>
      <c r="B187" s="235" t="s">
        <v>378</v>
      </c>
      <c r="C187" s="254" t="s">
        <v>379</v>
      </c>
      <c r="D187" s="236" t="s">
        <v>199</v>
      </c>
      <c r="E187" s="237">
        <v>4.0147399999999998</v>
      </c>
      <c r="F187" s="238"/>
      <c r="G187" s="239">
        <f>ROUND(E187*F187,2)</f>
        <v>0</v>
      </c>
      <c r="H187" s="238"/>
      <c r="I187" s="239">
        <f>ROUND(E187*H187,2)</f>
        <v>0</v>
      </c>
      <c r="J187" s="238"/>
      <c r="K187" s="239">
        <f>ROUND(E187*J187,2)</f>
        <v>0</v>
      </c>
      <c r="L187" s="239">
        <v>21</v>
      </c>
      <c r="M187" s="239">
        <f>G187*(1+L187/100)</f>
        <v>0</v>
      </c>
      <c r="N187" s="237">
        <v>0</v>
      </c>
      <c r="O187" s="237">
        <f>ROUND(E187*N187,2)</f>
        <v>0</v>
      </c>
      <c r="P187" s="237">
        <v>0</v>
      </c>
      <c r="Q187" s="237">
        <f>ROUND(E187*P187,2)</f>
        <v>0</v>
      </c>
      <c r="R187" s="239" t="s">
        <v>362</v>
      </c>
      <c r="S187" s="239" t="s">
        <v>152</v>
      </c>
      <c r="T187" s="240" t="s">
        <v>152</v>
      </c>
      <c r="U187" s="223">
        <v>0</v>
      </c>
      <c r="V187" s="223">
        <f>ROUND(E187*U187,2)</f>
        <v>0</v>
      </c>
      <c r="W187" s="223"/>
      <c r="X187" s="223" t="s">
        <v>289</v>
      </c>
      <c r="Y187" s="223" t="s">
        <v>154</v>
      </c>
      <c r="Z187" s="213"/>
      <c r="AA187" s="213"/>
      <c r="AB187" s="213"/>
      <c r="AC187" s="213"/>
      <c r="AD187" s="213"/>
      <c r="AE187" s="213"/>
      <c r="AF187" s="213"/>
      <c r="AG187" s="213" t="s">
        <v>307</v>
      </c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outlineLevel="2" x14ac:dyDescent="0.2">
      <c r="A188" s="220"/>
      <c r="B188" s="221"/>
      <c r="C188" s="255" t="s">
        <v>337</v>
      </c>
      <c r="D188" s="249"/>
      <c r="E188" s="249"/>
      <c r="F188" s="249"/>
      <c r="G188" s="249"/>
      <c r="H188" s="223"/>
      <c r="I188" s="223"/>
      <c r="J188" s="223"/>
      <c r="K188" s="223"/>
      <c r="L188" s="223"/>
      <c r="M188" s="223"/>
      <c r="N188" s="222"/>
      <c r="O188" s="222"/>
      <c r="P188" s="222"/>
      <c r="Q188" s="222"/>
      <c r="R188" s="223"/>
      <c r="S188" s="223"/>
      <c r="T188" s="223"/>
      <c r="U188" s="223"/>
      <c r="V188" s="223"/>
      <c r="W188" s="223"/>
      <c r="X188" s="223"/>
      <c r="Y188" s="223"/>
      <c r="Z188" s="213"/>
      <c r="AA188" s="213"/>
      <c r="AB188" s="213"/>
      <c r="AC188" s="213"/>
      <c r="AD188" s="213"/>
      <c r="AE188" s="213"/>
      <c r="AF188" s="213"/>
      <c r="AG188" s="213" t="s">
        <v>160</v>
      </c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x14ac:dyDescent="0.2">
      <c r="A189" s="227" t="s">
        <v>146</v>
      </c>
      <c r="B189" s="228" t="s">
        <v>106</v>
      </c>
      <c r="C189" s="252" t="s">
        <v>107</v>
      </c>
      <c r="D189" s="229"/>
      <c r="E189" s="230"/>
      <c r="F189" s="231"/>
      <c r="G189" s="231">
        <f>SUMIF(AG190:AG205,"&lt;&gt;NOR",G190:G205)</f>
        <v>0</v>
      </c>
      <c r="H189" s="231"/>
      <c r="I189" s="231">
        <f>SUM(I190:I205)</f>
        <v>0</v>
      </c>
      <c r="J189" s="231"/>
      <c r="K189" s="231">
        <f>SUM(K190:K205)</f>
        <v>0</v>
      </c>
      <c r="L189" s="231"/>
      <c r="M189" s="231">
        <f>SUM(M190:M205)</f>
        <v>0</v>
      </c>
      <c r="N189" s="230"/>
      <c r="O189" s="230">
        <f>SUM(O190:O205)</f>
        <v>5.97</v>
      </c>
      <c r="P189" s="230"/>
      <c r="Q189" s="230">
        <f>SUM(Q190:Q205)</f>
        <v>0</v>
      </c>
      <c r="R189" s="231"/>
      <c r="S189" s="231"/>
      <c r="T189" s="232"/>
      <c r="U189" s="226"/>
      <c r="V189" s="226">
        <f>SUM(V190:V205)</f>
        <v>243.79999999999998</v>
      </c>
      <c r="W189" s="226"/>
      <c r="X189" s="226"/>
      <c r="Y189" s="226"/>
      <c r="AG189" t="s">
        <v>147</v>
      </c>
    </row>
    <row r="190" spans="1:60" outlineLevel="1" x14ac:dyDescent="0.2">
      <c r="A190" s="234">
        <v>71</v>
      </c>
      <c r="B190" s="235" t="s">
        <v>380</v>
      </c>
      <c r="C190" s="254" t="s">
        <v>381</v>
      </c>
      <c r="D190" s="236" t="s">
        <v>158</v>
      </c>
      <c r="E190" s="237">
        <v>218.24</v>
      </c>
      <c r="F190" s="238"/>
      <c r="G190" s="239">
        <f>ROUND(E190*F190,2)</f>
        <v>0</v>
      </c>
      <c r="H190" s="238"/>
      <c r="I190" s="239">
        <f>ROUND(E190*H190,2)</f>
        <v>0</v>
      </c>
      <c r="J190" s="238"/>
      <c r="K190" s="239">
        <f>ROUND(E190*J190,2)</f>
        <v>0</v>
      </c>
      <c r="L190" s="239">
        <v>21</v>
      </c>
      <c r="M190" s="239">
        <f>G190*(1+L190/100)</f>
        <v>0</v>
      </c>
      <c r="N190" s="237">
        <v>2.1000000000000001E-4</v>
      </c>
      <c r="O190" s="237">
        <f>ROUND(E190*N190,2)</f>
        <v>0.05</v>
      </c>
      <c r="P190" s="237">
        <v>0</v>
      </c>
      <c r="Q190" s="237">
        <f>ROUND(E190*P190,2)</f>
        <v>0</v>
      </c>
      <c r="R190" s="239" t="s">
        <v>362</v>
      </c>
      <c r="S190" s="239" t="s">
        <v>152</v>
      </c>
      <c r="T190" s="240" t="s">
        <v>152</v>
      </c>
      <c r="U190" s="223">
        <v>0.05</v>
      </c>
      <c r="V190" s="223">
        <f>ROUND(E190*U190,2)</f>
        <v>10.91</v>
      </c>
      <c r="W190" s="223"/>
      <c r="X190" s="223" t="s">
        <v>153</v>
      </c>
      <c r="Y190" s="223" t="s">
        <v>154</v>
      </c>
      <c r="Z190" s="213"/>
      <c r="AA190" s="213"/>
      <c r="AB190" s="213"/>
      <c r="AC190" s="213"/>
      <c r="AD190" s="213"/>
      <c r="AE190" s="213"/>
      <c r="AF190" s="213"/>
      <c r="AG190" s="213" t="s">
        <v>297</v>
      </c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2" x14ac:dyDescent="0.2">
      <c r="A191" s="220"/>
      <c r="B191" s="221"/>
      <c r="C191" s="258" t="s">
        <v>382</v>
      </c>
      <c r="D191" s="251"/>
      <c r="E191" s="251"/>
      <c r="F191" s="251"/>
      <c r="G191" s="251"/>
      <c r="H191" s="223"/>
      <c r="I191" s="223"/>
      <c r="J191" s="223"/>
      <c r="K191" s="223"/>
      <c r="L191" s="223"/>
      <c r="M191" s="223"/>
      <c r="N191" s="222"/>
      <c r="O191" s="222"/>
      <c r="P191" s="222"/>
      <c r="Q191" s="222"/>
      <c r="R191" s="223"/>
      <c r="S191" s="223"/>
      <c r="T191" s="223"/>
      <c r="U191" s="223"/>
      <c r="V191" s="223"/>
      <c r="W191" s="223"/>
      <c r="X191" s="223"/>
      <c r="Y191" s="223"/>
      <c r="Z191" s="213"/>
      <c r="AA191" s="213"/>
      <c r="AB191" s="213"/>
      <c r="AC191" s="213"/>
      <c r="AD191" s="213"/>
      <c r="AE191" s="213"/>
      <c r="AF191" s="213"/>
      <c r="AG191" s="213" t="s">
        <v>162</v>
      </c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ht="22.5" outlineLevel="1" x14ac:dyDescent="0.2">
      <c r="A192" s="234">
        <v>72</v>
      </c>
      <c r="B192" s="235" t="s">
        <v>383</v>
      </c>
      <c r="C192" s="254" t="s">
        <v>384</v>
      </c>
      <c r="D192" s="236" t="s">
        <v>158</v>
      </c>
      <c r="E192" s="237">
        <v>218.24</v>
      </c>
      <c r="F192" s="238"/>
      <c r="G192" s="239">
        <f>ROUND(E192*F192,2)</f>
        <v>0</v>
      </c>
      <c r="H192" s="238"/>
      <c r="I192" s="239">
        <f>ROUND(E192*H192,2)</f>
        <v>0</v>
      </c>
      <c r="J192" s="238"/>
      <c r="K192" s="239">
        <f>ROUND(E192*J192,2)</f>
        <v>0</v>
      </c>
      <c r="L192" s="239">
        <v>21</v>
      </c>
      <c r="M192" s="239">
        <f>G192*(1+L192/100)</f>
        <v>0</v>
      </c>
      <c r="N192" s="237">
        <v>5.2399999999999999E-3</v>
      </c>
      <c r="O192" s="237">
        <f>ROUND(E192*N192,2)</f>
        <v>1.1399999999999999</v>
      </c>
      <c r="P192" s="237">
        <v>0</v>
      </c>
      <c r="Q192" s="237">
        <f>ROUND(E192*P192,2)</f>
        <v>0</v>
      </c>
      <c r="R192" s="239" t="s">
        <v>362</v>
      </c>
      <c r="S192" s="239" t="s">
        <v>152</v>
      </c>
      <c r="T192" s="240" t="s">
        <v>152</v>
      </c>
      <c r="U192" s="223">
        <v>0.95840000000000003</v>
      </c>
      <c r="V192" s="223">
        <f>ROUND(E192*U192,2)</f>
        <v>209.16</v>
      </c>
      <c r="W192" s="223"/>
      <c r="X192" s="223" t="s">
        <v>153</v>
      </c>
      <c r="Y192" s="223" t="s">
        <v>154</v>
      </c>
      <c r="Z192" s="213"/>
      <c r="AA192" s="213"/>
      <c r="AB192" s="213"/>
      <c r="AC192" s="213"/>
      <c r="AD192" s="213"/>
      <c r="AE192" s="213"/>
      <c r="AF192" s="213"/>
      <c r="AG192" s="213" t="s">
        <v>297</v>
      </c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outlineLevel="2" x14ac:dyDescent="0.2">
      <c r="A193" s="220"/>
      <c r="B193" s="221"/>
      <c r="C193" s="257" t="s">
        <v>385</v>
      </c>
      <c r="D193" s="224"/>
      <c r="E193" s="225">
        <v>218.24</v>
      </c>
      <c r="F193" s="223"/>
      <c r="G193" s="223"/>
      <c r="H193" s="223"/>
      <c r="I193" s="223"/>
      <c r="J193" s="223"/>
      <c r="K193" s="223"/>
      <c r="L193" s="223"/>
      <c r="M193" s="223"/>
      <c r="N193" s="222"/>
      <c r="O193" s="222"/>
      <c r="P193" s="222"/>
      <c r="Q193" s="222"/>
      <c r="R193" s="223"/>
      <c r="S193" s="223"/>
      <c r="T193" s="223"/>
      <c r="U193" s="223"/>
      <c r="V193" s="223"/>
      <c r="W193" s="223"/>
      <c r="X193" s="223"/>
      <c r="Y193" s="223"/>
      <c r="Z193" s="213"/>
      <c r="AA193" s="213"/>
      <c r="AB193" s="213"/>
      <c r="AC193" s="213"/>
      <c r="AD193" s="213"/>
      <c r="AE193" s="213"/>
      <c r="AF193" s="213"/>
      <c r="AG193" s="213" t="s">
        <v>164</v>
      </c>
      <c r="AH193" s="213">
        <v>0</v>
      </c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ht="22.5" outlineLevel="1" x14ac:dyDescent="0.2">
      <c r="A194" s="234">
        <v>73</v>
      </c>
      <c r="B194" s="235" t="s">
        <v>386</v>
      </c>
      <c r="C194" s="254" t="s">
        <v>387</v>
      </c>
      <c r="D194" s="236" t="s">
        <v>274</v>
      </c>
      <c r="E194" s="237">
        <v>105.8</v>
      </c>
      <c r="F194" s="238"/>
      <c r="G194" s="239">
        <f>ROUND(E194*F194,2)</f>
        <v>0</v>
      </c>
      <c r="H194" s="238"/>
      <c r="I194" s="239">
        <f>ROUND(E194*H194,2)</f>
        <v>0</v>
      </c>
      <c r="J194" s="238"/>
      <c r="K194" s="239">
        <f>ROUND(E194*J194,2)</f>
        <v>0</v>
      </c>
      <c r="L194" s="239">
        <v>21</v>
      </c>
      <c r="M194" s="239">
        <f>G194*(1+L194/100)</f>
        <v>0</v>
      </c>
      <c r="N194" s="237">
        <v>4.2000000000000002E-4</v>
      </c>
      <c r="O194" s="237">
        <f>ROUND(E194*N194,2)</f>
        <v>0.04</v>
      </c>
      <c r="P194" s="237">
        <v>0</v>
      </c>
      <c r="Q194" s="237">
        <f>ROUND(E194*P194,2)</f>
        <v>0</v>
      </c>
      <c r="R194" s="239" t="s">
        <v>362</v>
      </c>
      <c r="S194" s="239" t="s">
        <v>152</v>
      </c>
      <c r="T194" s="240" t="s">
        <v>152</v>
      </c>
      <c r="U194" s="223">
        <v>0.12</v>
      </c>
      <c r="V194" s="223">
        <f>ROUND(E194*U194,2)</f>
        <v>12.7</v>
      </c>
      <c r="W194" s="223"/>
      <c r="X194" s="223" t="s">
        <v>153</v>
      </c>
      <c r="Y194" s="223" t="s">
        <v>154</v>
      </c>
      <c r="Z194" s="213"/>
      <c r="AA194" s="213"/>
      <c r="AB194" s="213"/>
      <c r="AC194" s="213"/>
      <c r="AD194" s="213"/>
      <c r="AE194" s="213"/>
      <c r="AF194" s="213"/>
      <c r="AG194" s="213" t="s">
        <v>297</v>
      </c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outlineLevel="2" x14ac:dyDescent="0.2">
      <c r="A195" s="220"/>
      <c r="B195" s="221"/>
      <c r="C195" s="257" t="s">
        <v>388</v>
      </c>
      <c r="D195" s="224"/>
      <c r="E195" s="225">
        <v>105.8</v>
      </c>
      <c r="F195" s="223"/>
      <c r="G195" s="223"/>
      <c r="H195" s="223"/>
      <c r="I195" s="223"/>
      <c r="J195" s="223"/>
      <c r="K195" s="223"/>
      <c r="L195" s="223"/>
      <c r="M195" s="223"/>
      <c r="N195" s="222"/>
      <c r="O195" s="222"/>
      <c r="P195" s="222"/>
      <c r="Q195" s="222"/>
      <c r="R195" s="223"/>
      <c r="S195" s="223"/>
      <c r="T195" s="223"/>
      <c r="U195" s="223"/>
      <c r="V195" s="223"/>
      <c r="W195" s="223"/>
      <c r="X195" s="223"/>
      <c r="Y195" s="223"/>
      <c r="Z195" s="213"/>
      <c r="AA195" s="213"/>
      <c r="AB195" s="213"/>
      <c r="AC195" s="213"/>
      <c r="AD195" s="213"/>
      <c r="AE195" s="213"/>
      <c r="AF195" s="213"/>
      <c r="AG195" s="213" t="s">
        <v>164</v>
      </c>
      <c r="AH195" s="213">
        <v>0</v>
      </c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outlineLevel="1" x14ac:dyDescent="0.2">
      <c r="A196" s="234">
        <v>74</v>
      </c>
      <c r="B196" s="235" t="s">
        <v>389</v>
      </c>
      <c r="C196" s="254" t="s">
        <v>390</v>
      </c>
      <c r="D196" s="236" t="s">
        <v>158</v>
      </c>
      <c r="E196" s="237">
        <v>6.2</v>
      </c>
      <c r="F196" s="238"/>
      <c r="G196" s="239">
        <f>ROUND(E196*F196,2)</f>
        <v>0</v>
      </c>
      <c r="H196" s="238"/>
      <c r="I196" s="239">
        <f>ROUND(E196*H196,2)</f>
        <v>0</v>
      </c>
      <c r="J196" s="238"/>
      <c r="K196" s="239">
        <f>ROUND(E196*J196,2)</f>
        <v>0</v>
      </c>
      <c r="L196" s="239">
        <v>21</v>
      </c>
      <c r="M196" s="239">
        <f>G196*(1+L196/100)</f>
        <v>0</v>
      </c>
      <c r="N196" s="237">
        <v>0</v>
      </c>
      <c r="O196" s="237">
        <f>ROUND(E196*N196,2)</f>
        <v>0</v>
      </c>
      <c r="P196" s="237">
        <v>0</v>
      </c>
      <c r="Q196" s="237">
        <f>ROUND(E196*P196,2)</f>
        <v>0</v>
      </c>
      <c r="R196" s="239"/>
      <c r="S196" s="239" t="s">
        <v>249</v>
      </c>
      <c r="T196" s="240" t="s">
        <v>250</v>
      </c>
      <c r="U196" s="223">
        <v>0</v>
      </c>
      <c r="V196" s="223">
        <f>ROUND(E196*U196,2)</f>
        <v>0</v>
      </c>
      <c r="W196" s="223"/>
      <c r="X196" s="223" t="s">
        <v>181</v>
      </c>
      <c r="Y196" s="223" t="s">
        <v>154</v>
      </c>
      <c r="Z196" s="213"/>
      <c r="AA196" s="213"/>
      <c r="AB196" s="213"/>
      <c r="AC196" s="213"/>
      <c r="AD196" s="213"/>
      <c r="AE196" s="213"/>
      <c r="AF196" s="213"/>
      <c r="AG196" s="213" t="s">
        <v>391</v>
      </c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outlineLevel="2" x14ac:dyDescent="0.2">
      <c r="A197" s="220"/>
      <c r="B197" s="221"/>
      <c r="C197" s="257" t="s">
        <v>392</v>
      </c>
      <c r="D197" s="224"/>
      <c r="E197" s="225">
        <v>6.2</v>
      </c>
      <c r="F197" s="223"/>
      <c r="G197" s="223"/>
      <c r="H197" s="223"/>
      <c r="I197" s="223"/>
      <c r="J197" s="223"/>
      <c r="K197" s="223"/>
      <c r="L197" s="223"/>
      <c r="M197" s="223"/>
      <c r="N197" s="222"/>
      <c r="O197" s="222"/>
      <c r="P197" s="222"/>
      <c r="Q197" s="222"/>
      <c r="R197" s="223"/>
      <c r="S197" s="223"/>
      <c r="T197" s="223"/>
      <c r="U197" s="223"/>
      <c r="V197" s="223"/>
      <c r="W197" s="223"/>
      <c r="X197" s="223"/>
      <c r="Y197" s="223"/>
      <c r="Z197" s="213"/>
      <c r="AA197" s="213"/>
      <c r="AB197" s="213"/>
      <c r="AC197" s="213"/>
      <c r="AD197" s="213"/>
      <c r="AE197" s="213"/>
      <c r="AF197" s="213"/>
      <c r="AG197" s="213" t="s">
        <v>164</v>
      </c>
      <c r="AH197" s="213">
        <v>0</v>
      </c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outlineLevel="1" x14ac:dyDescent="0.2">
      <c r="A198" s="234">
        <v>75</v>
      </c>
      <c r="B198" s="235" t="s">
        <v>393</v>
      </c>
      <c r="C198" s="254" t="s">
        <v>394</v>
      </c>
      <c r="D198" s="236" t="s">
        <v>369</v>
      </c>
      <c r="E198" s="237">
        <v>32.735999999999997</v>
      </c>
      <c r="F198" s="238"/>
      <c r="G198" s="239">
        <f>ROUND(E198*F198,2)</f>
        <v>0</v>
      </c>
      <c r="H198" s="238"/>
      <c r="I198" s="239">
        <f>ROUND(E198*H198,2)</f>
        <v>0</v>
      </c>
      <c r="J198" s="238"/>
      <c r="K198" s="239">
        <f>ROUND(E198*J198,2)</f>
        <v>0</v>
      </c>
      <c r="L198" s="239">
        <v>21</v>
      </c>
      <c r="M198" s="239">
        <f>G198*(1+L198/100)</f>
        <v>0</v>
      </c>
      <c r="N198" s="237">
        <v>1E-3</v>
      </c>
      <c r="O198" s="237">
        <f>ROUND(E198*N198,2)</f>
        <v>0.03</v>
      </c>
      <c r="P198" s="237">
        <v>0</v>
      </c>
      <c r="Q198" s="237">
        <f>ROUND(E198*P198,2)</f>
        <v>0</v>
      </c>
      <c r="R198" s="239" t="s">
        <v>180</v>
      </c>
      <c r="S198" s="239" t="s">
        <v>152</v>
      </c>
      <c r="T198" s="240" t="s">
        <v>152</v>
      </c>
      <c r="U198" s="223">
        <v>0</v>
      </c>
      <c r="V198" s="223">
        <f>ROUND(E198*U198,2)</f>
        <v>0</v>
      </c>
      <c r="W198" s="223"/>
      <c r="X198" s="223" t="s">
        <v>181</v>
      </c>
      <c r="Y198" s="223" t="s">
        <v>154</v>
      </c>
      <c r="Z198" s="213"/>
      <c r="AA198" s="213"/>
      <c r="AB198" s="213"/>
      <c r="AC198" s="213"/>
      <c r="AD198" s="213"/>
      <c r="AE198" s="213"/>
      <c r="AF198" s="213"/>
      <c r="AG198" s="213" t="s">
        <v>391</v>
      </c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</row>
    <row r="199" spans="1:60" outlineLevel="2" x14ac:dyDescent="0.2">
      <c r="A199" s="220"/>
      <c r="B199" s="221"/>
      <c r="C199" s="258" t="s">
        <v>395</v>
      </c>
      <c r="D199" s="251"/>
      <c r="E199" s="251"/>
      <c r="F199" s="251"/>
      <c r="G199" s="251"/>
      <c r="H199" s="223"/>
      <c r="I199" s="223"/>
      <c r="J199" s="223"/>
      <c r="K199" s="223"/>
      <c r="L199" s="223"/>
      <c r="M199" s="223"/>
      <c r="N199" s="222"/>
      <c r="O199" s="222"/>
      <c r="P199" s="222"/>
      <c r="Q199" s="222"/>
      <c r="R199" s="223"/>
      <c r="S199" s="223"/>
      <c r="T199" s="223"/>
      <c r="U199" s="223"/>
      <c r="V199" s="223"/>
      <c r="W199" s="223"/>
      <c r="X199" s="223"/>
      <c r="Y199" s="223"/>
      <c r="Z199" s="213"/>
      <c r="AA199" s="213"/>
      <c r="AB199" s="213"/>
      <c r="AC199" s="213"/>
      <c r="AD199" s="213"/>
      <c r="AE199" s="213"/>
      <c r="AF199" s="213"/>
      <c r="AG199" s="213" t="s">
        <v>162</v>
      </c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outlineLevel="2" x14ac:dyDescent="0.2">
      <c r="A200" s="220"/>
      <c r="B200" s="221"/>
      <c r="C200" s="257" t="s">
        <v>396</v>
      </c>
      <c r="D200" s="224"/>
      <c r="E200" s="225">
        <v>32.74</v>
      </c>
      <c r="F200" s="223"/>
      <c r="G200" s="223"/>
      <c r="H200" s="223"/>
      <c r="I200" s="223"/>
      <c r="J200" s="223"/>
      <c r="K200" s="223"/>
      <c r="L200" s="223"/>
      <c r="M200" s="223"/>
      <c r="N200" s="222"/>
      <c r="O200" s="222"/>
      <c r="P200" s="222"/>
      <c r="Q200" s="222"/>
      <c r="R200" s="223"/>
      <c r="S200" s="223"/>
      <c r="T200" s="223"/>
      <c r="U200" s="223"/>
      <c r="V200" s="223"/>
      <c r="W200" s="223"/>
      <c r="X200" s="223"/>
      <c r="Y200" s="223"/>
      <c r="Z200" s="213"/>
      <c r="AA200" s="213"/>
      <c r="AB200" s="213"/>
      <c r="AC200" s="213"/>
      <c r="AD200" s="213"/>
      <c r="AE200" s="213"/>
      <c r="AF200" s="213"/>
      <c r="AG200" s="213" t="s">
        <v>164</v>
      </c>
      <c r="AH200" s="213">
        <v>0</v>
      </c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ht="22.5" outlineLevel="1" x14ac:dyDescent="0.2">
      <c r="A201" s="234">
        <v>76</v>
      </c>
      <c r="B201" s="235" t="s">
        <v>397</v>
      </c>
      <c r="C201" s="254" t="s">
        <v>398</v>
      </c>
      <c r="D201" s="236" t="s">
        <v>158</v>
      </c>
      <c r="E201" s="237">
        <v>261.88799999999998</v>
      </c>
      <c r="F201" s="238"/>
      <c r="G201" s="239">
        <f>ROUND(E201*F201,2)</f>
        <v>0</v>
      </c>
      <c r="H201" s="238"/>
      <c r="I201" s="239">
        <f>ROUND(E201*H201,2)</f>
        <v>0</v>
      </c>
      <c r="J201" s="238"/>
      <c r="K201" s="239">
        <f>ROUND(E201*J201,2)</f>
        <v>0</v>
      </c>
      <c r="L201" s="239">
        <v>21</v>
      </c>
      <c r="M201" s="239">
        <f>G201*(1+L201/100)</f>
        <v>0</v>
      </c>
      <c r="N201" s="237">
        <v>1.7999999999999999E-2</v>
      </c>
      <c r="O201" s="237">
        <f>ROUND(E201*N201,2)</f>
        <v>4.71</v>
      </c>
      <c r="P201" s="237">
        <v>0</v>
      </c>
      <c r="Q201" s="237">
        <f>ROUND(E201*P201,2)</f>
        <v>0</v>
      </c>
      <c r="R201" s="239" t="s">
        <v>180</v>
      </c>
      <c r="S201" s="239" t="s">
        <v>152</v>
      </c>
      <c r="T201" s="240" t="s">
        <v>152</v>
      </c>
      <c r="U201" s="223">
        <v>0</v>
      </c>
      <c r="V201" s="223">
        <f>ROUND(E201*U201,2)</f>
        <v>0</v>
      </c>
      <c r="W201" s="223"/>
      <c r="X201" s="223" t="s">
        <v>181</v>
      </c>
      <c r="Y201" s="223" t="s">
        <v>154</v>
      </c>
      <c r="Z201" s="213"/>
      <c r="AA201" s="213"/>
      <c r="AB201" s="213"/>
      <c r="AC201" s="213"/>
      <c r="AD201" s="213"/>
      <c r="AE201" s="213"/>
      <c r="AF201" s="213"/>
      <c r="AG201" s="213" t="s">
        <v>391</v>
      </c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outlineLevel="2" x14ac:dyDescent="0.2">
      <c r="A202" s="220"/>
      <c r="B202" s="221"/>
      <c r="C202" s="257" t="s">
        <v>399</v>
      </c>
      <c r="D202" s="224"/>
      <c r="E202" s="225">
        <v>261.89</v>
      </c>
      <c r="F202" s="223"/>
      <c r="G202" s="223"/>
      <c r="H202" s="223"/>
      <c r="I202" s="223"/>
      <c r="J202" s="223"/>
      <c r="K202" s="223"/>
      <c r="L202" s="223"/>
      <c r="M202" s="223"/>
      <c r="N202" s="222"/>
      <c r="O202" s="222"/>
      <c r="P202" s="222"/>
      <c r="Q202" s="222"/>
      <c r="R202" s="223"/>
      <c r="S202" s="223"/>
      <c r="T202" s="223"/>
      <c r="U202" s="223"/>
      <c r="V202" s="223"/>
      <c r="W202" s="223"/>
      <c r="X202" s="223"/>
      <c r="Y202" s="223"/>
      <c r="Z202" s="213"/>
      <c r="AA202" s="213"/>
      <c r="AB202" s="213"/>
      <c r="AC202" s="213"/>
      <c r="AD202" s="213"/>
      <c r="AE202" s="213"/>
      <c r="AF202" s="213"/>
      <c r="AG202" s="213" t="s">
        <v>164</v>
      </c>
      <c r="AH202" s="213">
        <v>0</v>
      </c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outlineLevel="1" x14ac:dyDescent="0.2">
      <c r="A203" s="241">
        <v>77</v>
      </c>
      <c r="B203" s="242" t="s">
        <v>400</v>
      </c>
      <c r="C203" s="253" t="s">
        <v>401</v>
      </c>
      <c r="D203" s="243" t="s">
        <v>199</v>
      </c>
      <c r="E203" s="244">
        <v>5.9805599999999997</v>
      </c>
      <c r="F203" s="245"/>
      <c r="G203" s="246">
        <f>ROUND(E203*F203,2)</f>
        <v>0</v>
      </c>
      <c r="H203" s="245"/>
      <c r="I203" s="246">
        <f>ROUND(E203*H203,2)</f>
        <v>0</v>
      </c>
      <c r="J203" s="245"/>
      <c r="K203" s="246">
        <f>ROUND(E203*J203,2)</f>
        <v>0</v>
      </c>
      <c r="L203" s="246">
        <v>21</v>
      </c>
      <c r="M203" s="246">
        <f>G203*(1+L203/100)</f>
        <v>0</v>
      </c>
      <c r="N203" s="244">
        <v>0</v>
      </c>
      <c r="O203" s="244">
        <f>ROUND(E203*N203,2)</f>
        <v>0</v>
      </c>
      <c r="P203" s="244">
        <v>0</v>
      </c>
      <c r="Q203" s="244">
        <f>ROUND(E203*P203,2)</f>
        <v>0</v>
      </c>
      <c r="R203" s="246" t="s">
        <v>362</v>
      </c>
      <c r="S203" s="246" t="s">
        <v>152</v>
      </c>
      <c r="T203" s="247" t="s">
        <v>152</v>
      </c>
      <c r="U203" s="223">
        <v>1.5980000000000001</v>
      </c>
      <c r="V203" s="223">
        <f>ROUND(E203*U203,2)</f>
        <v>9.56</v>
      </c>
      <c r="W203" s="223"/>
      <c r="X203" s="223" t="s">
        <v>289</v>
      </c>
      <c r="Y203" s="223" t="s">
        <v>154</v>
      </c>
      <c r="Z203" s="213"/>
      <c r="AA203" s="213"/>
      <c r="AB203" s="213"/>
      <c r="AC203" s="213"/>
      <c r="AD203" s="213"/>
      <c r="AE203" s="213"/>
      <c r="AF203" s="213"/>
      <c r="AG203" s="213" t="s">
        <v>307</v>
      </c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ht="22.5" outlineLevel="1" x14ac:dyDescent="0.2">
      <c r="A204" s="241">
        <v>78</v>
      </c>
      <c r="B204" s="242" t="s">
        <v>402</v>
      </c>
      <c r="C204" s="253" t="s">
        <v>403</v>
      </c>
      <c r="D204" s="243" t="s">
        <v>199</v>
      </c>
      <c r="E204" s="244">
        <v>5.9805599999999997</v>
      </c>
      <c r="F204" s="245"/>
      <c r="G204" s="246">
        <f>ROUND(E204*F204,2)</f>
        <v>0</v>
      </c>
      <c r="H204" s="245"/>
      <c r="I204" s="246">
        <f>ROUND(E204*H204,2)</f>
        <v>0</v>
      </c>
      <c r="J204" s="245"/>
      <c r="K204" s="246">
        <f>ROUND(E204*J204,2)</f>
        <v>0</v>
      </c>
      <c r="L204" s="246">
        <v>21</v>
      </c>
      <c r="M204" s="246">
        <f>G204*(1+L204/100)</f>
        <v>0</v>
      </c>
      <c r="N204" s="244">
        <v>0</v>
      </c>
      <c r="O204" s="244">
        <f>ROUND(E204*N204,2)</f>
        <v>0</v>
      </c>
      <c r="P204" s="244">
        <v>0</v>
      </c>
      <c r="Q204" s="244">
        <f>ROUND(E204*P204,2)</f>
        <v>0</v>
      </c>
      <c r="R204" s="246" t="s">
        <v>362</v>
      </c>
      <c r="S204" s="246" t="s">
        <v>152</v>
      </c>
      <c r="T204" s="247" t="s">
        <v>152</v>
      </c>
      <c r="U204" s="223">
        <v>0.245</v>
      </c>
      <c r="V204" s="223">
        <f>ROUND(E204*U204,2)</f>
        <v>1.47</v>
      </c>
      <c r="W204" s="223"/>
      <c r="X204" s="223" t="s">
        <v>289</v>
      </c>
      <c r="Y204" s="223" t="s">
        <v>154</v>
      </c>
      <c r="Z204" s="213"/>
      <c r="AA204" s="213"/>
      <c r="AB204" s="213"/>
      <c r="AC204" s="213"/>
      <c r="AD204" s="213"/>
      <c r="AE204" s="213"/>
      <c r="AF204" s="213"/>
      <c r="AG204" s="213" t="s">
        <v>307</v>
      </c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ht="33.75" outlineLevel="1" x14ac:dyDescent="0.2">
      <c r="A205" s="241">
        <v>79</v>
      </c>
      <c r="B205" s="242" t="s">
        <v>404</v>
      </c>
      <c r="C205" s="253" t="s">
        <v>405</v>
      </c>
      <c r="D205" s="243" t="s">
        <v>199</v>
      </c>
      <c r="E205" s="244">
        <v>5.9805599999999997</v>
      </c>
      <c r="F205" s="245"/>
      <c r="G205" s="246">
        <f>ROUND(E205*F205,2)</f>
        <v>0</v>
      </c>
      <c r="H205" s="245"/>
      <c r="I205" s="246">
        <f>ROUND(E205*H205,2)</f>
        <v>0</v>
      </c>
      <c r="J205" s="245"/>
      <c r="K205" s="246">
        <f>ROUND(E205*J205,2)</f>
        <v>0</v>
      </c>
      <c r="L205" s="246">
        <v>21</v>
      </c>
      <c r="M205" s="246">
        <f>G205*(1+L205/100)</f>
        <v>0</v>
      </c>
      <c r="N205" s="244">
        <v>0</v>
      </c>
      <c r="O205" s="244">
        <f>ROUND(E205*N205,2)</f>
        <v>0</v>
      </c>
      <c r="P205" s="244">
        <v>0</v>
      </c>
      <c r="Q205" s="244">
        <f>ROUND(E205*P205,2)</f>
        <v>0</v>
      </c>
      <c r="R205" s="246" t="s">
        <v>362</v>
      </c>
      <c r="S205" s="246" t="s">
        <v>152</v>
      </c>
      <c r="T205" s="247" t="s">
        <v>152</v>
      </c>
      <c r="U205" s="223">
        <v>0</v>
      </c>
      <c r="V205" s="223">
        <f>ROUND(E205*U205,2)</f>
        <v>0</v>
      </c>
      <c r="W205" s="223"/>
      <c r="X205" s="223" t="s">
        <v>289</v>
      </c>
      <c r="Y205" s="223" t="s">
        <v>154</v>
      </c>
      <c r="Z205" s="213"/>
      <c r="AA205" s="213"/>
      <c r="AB205" s="213"/>
      <c r="AC205" s="213"/>
      <c r="AD205" s="213"/>
      <c r="AE205" s="213"/>
      <c r="AF205" s="213"/>
      <c r="AG205" s="213" t="s">
        <v>307</v>
      </c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x14ac:dyDescent="0.2">
      <c r="A206" s="227" t="s">
        <v>146</v>
      </c>
      <c r="B206" s="228" t="s">
        <v>108</v>
      </c>
      <c r="C206" s="252" t="s">
        <v>109</v>
      </c>
      <c r="D206" s="229"/>
      <c r="E206" s="230"/>
      <c r="F206" s="231"/>
      <c r="G206" s="231">
        <f>SUMIF(AG207:AG212,"&lt;&gt;NOR",G207:G212)</f>
        <v>0</v>
      </c>
      <c r="H206" s="231"/>
      <c r="I206" s="231">
        <f>SUM(I207:I212)</f>
        <v>0</v>
      </c>
      <c r="J206" s="231"/>
      <c r="K206" s="231">
        <f>SUM(K207:K212)</f>
        <v>0</v>
      </c>
      <c r="L206" s="231"/>
      <c r="M206" s="231">
        <f>SUM(M207:M212)</f>
        <v>0</v>
      </c>
      <c r="N206" s="230"/>
      <c r="O206" s="230">
        <f>SUM(O207:O212)</f>
        <v>0</v>
      </c>
      <c r="P206" s="230"/>
      <c r="Q206" s="230">
        <f>SUM(Q207:Q212)</f>
        <v>0</v>
      </c>
      <c r="R206" s="231"/>
      <c r="S206" s="231"/>
      <c r="T206" s="232"/>
      <c r="U206" s="226"/>
      <c r="V206" s="226">
        <f>SUM(V207:V212)</f>
        <v>2.2999999999999998</v>
      </c>
      <c r="W206" s="226"/>
      <c r="X206" s="226"/>
      <c r="Y206" s="226"/>
      <c r="AG206" t="s">
        <v>147</v>
      </c>
    </row>
    <row r="207" spans="1:60" ht="22.5" outlineLevel="1" x14ac:dyDescent="0.2">
      <c r="A207" s="234">
        <v>80</v>
      </c>
      <c r="B207" s="235" t="s">
        <v>406</v>
      </c>
      <c r="C207" s="254" t="s">
        <v>407</v>
      </c>
      <c r="D207" s="236" t="s">
        <v>158</v>
      </c>
      <c r="E207" s="237">
        <v>0.96</v>
      </c>
      <c r="F207" s="238"/>
      <c r="G207" s="239">
        <f>ROUND(E207*F207,2)</f>
        <v>0</v>
      </c>
      <c r="H207" s="238"/>
      <c r="I207" s="239">
        <f>ROUND(E207*H207,2)</f>
        <v>0</v>
      </c>
      <c r="J207" s="238"/>
      <c r="K207" s="239">
        <f>ROUND(E207*J207,2)</f>
        <v>0</v>
      </c>
      <c r="L207" s="239">
        <v>21</v>
      </c>
      <c r="M207" s="239">
        <f>G207*(1+L207/100)</f>
        <v>0</v>
      </c>
      <c r="N207" s="237">
        <v>3.1E-4</v>
      </c>
      <c r="O207" s="237">
        <f>ROUND(E207*N207,2)</f>
        <v>0</v>
      </c>
      <c r="P207" s="237">
        <v>0</v>
      </c>
      <c r="Q207" s="237">
        <f>ROUND(E207*P207,2)</f>
        <v>0</v>
      </c>
      <c r="R207" s="239" t="s">
        <v>408</v>
      </c>
      <c r="S207" s="239" t="s">
        <v>152</v>
      </c>
      <c r="T207" s="240" t="s">
        <v>152</v>
      </c>
      <c r="U207" s="223">
        <v>0.41199999999999998</v>
      </c>
      <c r="V207" s="223">
        <f>ROUND(E207*U207,2)</f>
        <v>0.4</v>
      </c>
      <c r="W207" s="223"/>
      <c r="X207" s="223" t="s">
        <v>153</v>
      </c>
      <c r="Y207" s="223" t="s">
        <v>154</v>
      </c>
      <c r="Z207" s="213"/>
      <c r="AA207" s="213"/>
      <c r="AB207" s="213"/>
      <c r="AC207" s="213"/>
      <c r="AD207" s="213"/>
      <c r="AE207" s="213"/>
      <c r="AF207" s="213"/>
      <c r="AG207" s="213" t="s">
        <v>297</v>
      </c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outlineLevel="2" x14ac:dyDescent="0.2">
      <c r="A208" s="220"/>
      <c r="B208" s="221"/>
      <c r="C208" s="257" t="s">
        <v>409</v>
      </c>
      <c r="D208" s="224"/>
      <c r="E208" s="225">
        <v>0.96</v>
      </c>
      <c r="F208" s="223"/>
      <c r="G208" s="223"/>
      <c r="H208" s="223"/>
      <c r="I208" s="223"/>
      <c r="J208" s="223"/>
      <c r="K208" s="223"/>
      <c r="L208" s="223"/>
      <c r="M208" s="223"/>
      <c r="N208" s="222"/>
      <c r="O208" s="222"/>
      <c r="P208" s="222"/>
      <c r="Q208" s="222"/>
      <c r="R208" s="223"/>
      <c r="S208" s="223"/>
      <c r="T208" s="223"/>
      <c r="U208" s="223"/>
      <c r="V208" s="223"/>
      <c r="W208" s="223"/>
      <c r="X208" s="223"/>
      <c r="Y208" s="223"/>
      <c r="Z208" s="213"/>
      <c r="AA208" s="213"/>
      <c r="AB208" s="213"/>
      <c r="AC208" s="213"/>
      <c r="AD208" s="213"/>
      <c r="AE208" s="213"/>
      <c r="AF208" s="213"/>
      <c r="AG208" s="213" t="s">
        <v>164</v>
      </c>
      <c r="AH208" s="213">
        <v>0</v>
      </c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ht="33.75" outlineLevel="1" x14ac:dyDescent="0.2">
      <c r="A209" s="234">
        <v>81</v>
      </c>
      <c r="B209" s="235" t="s">
        <v>410</v>
      </c>
      <c r="C209" s="254" t="s">
        <v>411</v>
      </c>
      <c r="D209" s="236" t="s">
        <v>158</v>
      </c>
      <c r="E209" s="237">
        <v>8.2080000000000002</v>
      </c>
      <c r="F209" s="238"/>
      <c r="G209" s="239">
        <f>ROUND(E209*F209,2)</f>
        <v>0</v>
      </c>
      <c r="H209" s="238"/>
      <c r="I209" s="239">
        <f>ROUND(E209*H209,2)</f>
        <v>0</v>
      </c>
      <c r="J209" s="238"/>
      <c r="K209" s="239">
        <f>ROUND(E209*J209,2)</f>
        <v>0</v>
      </c>
      <c r="L209" s="239">
        <v>21</v>
      </c>
      <c r="M209" s="239">
        <f>G209*(1+L209/100)</f>
        <v>0</v>
      </c>
      <c r="N209" s="237">
        <v>5.2999999999999998E-4</v>
      </c>
      <c r="O209" s="237">
        <f>ROUND(E209*N209,2)</f>
        <v>0</v>
      </c>
      <c r="P209" s="237">
        <v>0</v>
      </c>
      <c r="Q209" s="237">
        <f>ROUND(E209*P209,2)</f>
        <v>0</v>
      </c>
      <c r="R209" s="239" t="s">
        <v>408</v>
      </c>
      <c r="S209" s="239" t="s">
        <v>152</v>
      </c>
      <c r="T209" s="240" t="s">
        <v>152</v>
      </c>
      <c r="U209" s="223">
        <v>0.23100000000000001</v>
      </c>
      <c r="V209" s="223">
        <f>ROUND(E209*U209,2)</f>
        <v>1.9</v>
      </c>
      <c r="W209" s="223"/>
      <c r="X209" s="223" t="s">
        <v>153</v>
      </c>
      <c r="Y209" s="223" t="s">
        <v>154</v>
      </c>
      <c r="Z209" s="213"/>
      <c r="AA209" s="213"/>
      <c r="AB209" s="213"/>
      <c r="AC209" s="213"/>
      <c r="AD209" s="213"/>
      <c r="AE209" s="213"/>
      <c r="AF209" s="213"/>
      <c r="AG209" s="213" t="s">
        <v>297</v>
      </c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outlineLevel="2" x14ac:dyDescent="0.2">
      <c r="A210" s="220"/>
      <c r="B210" s="221"/>
      <c r="C210" s="255" t="s">
        <v>412</v>
      </c>
      <c r="D210" s="249"/>
      <c r="E210" s="249"/>
      <c r="F210" s="249"/>
      <c r="G210" s="249"/>
      <c r="H210" s="223"/>
      <c r="I210" s="223"/>
      <c r="J210" s="223"/>
      <c r="K210" s="223"/>
      <c r="L210" s="223"/>
      <c r="M210" s="223"/>
      <c r="N210" s="222"/>
      <c r="O210" s="222"/>
      <c r="P210" s="222"/>
      <c r="Q210" s="222"/>
      <c r="R210" s="223"/>
      <c r="S210" s="223"/>
      <c r="T210" s="223"/>
      <c r="U210" s="223"/>
      <c r="V210" s="223"/>
      <c r="W210" s="223"/>
      <c r="X210" s="223"/>
      <c r="Y210" s="223"/>
      <c r="Z210" s="213"/>
      <c r="AA210" s="213"/>
      <c r="AB210" s="213"/>
      <c r="AC210" s="213"/>
      <c r="AD210" s="213"/>
      <c r="AE210" s="213"/>
      <c r="AF210" s="213"/>
      <c r="AG210" s="213" t="s">
        <v>160</v>
      </c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outlineLevel="2" x14ac:dyDescent="0.2">
      <c r="A211" s="220"/>
      <c r="B211" s="221"/>
      <c r="C211" s="256" t="s">
        <v>412</v>
      </c>
      <c r="D211" s="250"/>
      <c r="E211" s="250"/>
      <c r="F211" s="250"/>
      <c r="G211" s="250"/>
      <c r="H211" s="223"/>
      <c r="I211" s="223"/>
      <c r="J211" s="223"/>
      <c r="K211" s="223"/>
      <c r="L211" s="223"/>
      <c r="M211" s="223"/>
      <c r="N211" s="222"/>
      <c r="O211" s="222"/>
      <c r="P211" s="222"/>
      <c r="Q211" s="222"/>
      <c r="R211" s="223"/>
      <c r="S211" s="223"/>
      <c r="T211" s="223"/>
      <c r="U211" s="223"/>
      <c r="V211" s="223"/>
      <c r="W211" s="223"/>
      <c r="X211" s="223"/>
      <c r="Y211" s="223"/>
      <c r="Z211" s="213"/>
      <c r="AA211" s="213"/>
      <c r="AB211" s="213"/>
      <c r="AC211" s="213"/>
      <c r="AD211" s="213"/>
      <c r="AE211" s="213"/>
      <c r="AF211" s="213"/>
      <c r="AG211" s="213" t="s">
        <v>162</v>
      </c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outlineLevel="2" x14ac:dyDescent="0.2">
      <c r="A212" s="220"/>
      <c r="B212" s="221"/>
      <c r="C212" s="257" t="s">
        <v>413</v>
      </c>
      <c r="D212" s="224"/>
      <c r="E212" s="225">
        <v>8.2100000000000009</v>
      </c>
      <c r="F212" s="223"/>
      <c r="G212" s="223"/>
      <c r="H212" s="223"/>
      <c r="I212" s="223"/>
      <c r="J212" s="223"/>
      <c r="K212" s="223"/>
      <c r="L212" s="223"/>
      <c r="M212" s="223"/>
      <c r="N212" s="222"/>
      <c r="O212" s="222"/>
      <c r="P212" s="222"/>
      <c r="Q212" s="222"/>
      <c r="R212" s="223"/>
      <c r="S212" s="223"/>
      <c r="T212" s="223"/>
      <c r="U212" s="223"/>
      <c r="V212" s="223"/>
      <c r="W212" s="223"/>
      <c r="X212" s="223"/>
      <c r="Y212" s="223"/>
      <c r="Z212" s="213"/>
      <c r="AA212" s="213"/>
      <c r="AB212" s="213"/>
      <c r="AC212" s="213"/>
      <c r="AD212" s="213"/>
      <c r="AE212" s="213"/>
      <c r="AF212" s="213"/>
      <c r="AG212" s="213" t="s">
        <v>164</v>
      </c>
      <c r="AH212" s="213">
        <v>0</v>
      </c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x14ac:dyDescent="0.2">
      <c r="A213" s="227" t="s">
        <v>146</v>
      </c>
      <c r="B213" s="228" t="s">
        <v>110</v>
      </c>
      <c r="C213" s="252" t="s">
        <v>111</v>
      </c>
      <c r="D213" s="229"/>
      <c r="E213" s="230"/>
      <c r="F213" s="231"/>
      <c r="G213" s="231">
        <f>SUMIF(AG214:AG218,"&lt;&gt;NOR",G214:G218)</f>
        <v>0</v>
      </c>
      <c r="H213" s="231"/>
      <c r="I213" s="231">
        <f>SUM(I214:I218)</f>
        <v>0</v>
      </c>
      <c r="J213" s="231"/>
      <c r="K213" s="231">
        <f>SUM(K214:K218)</f>
        <v>0</v>
      </c>
      <c r="L213" s="231"/>
      <c r="M213" s="231">
        <f>SUM(M214:M218)</f>
        <v>0</v>
      </c>
      <c r="N213" s="230"/>
      <c r="O213" s="230">
        <f>SUM(O214:O218)</f>
        <v>6.0000000000000005E-2</v>
      </c>
      <c r="P213" s="230"/>
      <c r="Q213" s="230">
        <f>SUM(Q214:Q218)</f>
        <v>0.05</v>
      </c>
      <c r="R213" s="231"/>
      <c r="S213" s="231"/>
      <c r="T213" s="232"/>
      <c r="U213" s="226"/>
      <c r="V213" s="226">
        <f>SUM(V214:V218)</f>
        <v>25.84</v>
      </c>
      <c r="W213" s="226"/>
      <c r="X213" s="226"/>
      <c r="Y213" s="226"/>
      <c r="AG213" t="s">
        <v>147</v>
      </c>
    </row>
    <row r="214" spans="1:60" outlineLevel="1" x14ac:dyDescent="0.2">
      <c r="A214" s="234">
        <v>82</v>
      </c>
      <c r="B214" s="235" t="s">
        <v>414</v>
      </c>
      <c r="C214" s="254" t="s">
        <v>415</v>
      </c>
      <c r="D214" s="236" t="s">
        <v>158</v>
      </c>
      <c r="E214" s="237">
        <v>56.3</v>
      </c>
      <c r="F214" s="238"/>
      <c r="G214" s="239">
        <f>ROUND(E214*F214,2)</f>
        <v>0</v>
      </c>
      <c r="H214" s="238"/>
      <c r="I214" s="239">
        <f>ROUND(E214*H214,2)</f>
        <v>0</v>
      </c>
      <c r="J214" s="238"/>
      <c r="K214" s="239">
        <f>ROUND(E214*J214,2)</f>
        <v>0</v>
      </c>
      <c r="L214" s="239">
        <v>21</v>
      </c>
      <c r="M214" s="239">
        <f>G214*(1+L214/100)</f>
        <v>0</v>
      </c>
      <c r="N214" s="237">
        <v>0</v>
      </c>
      <c r="O214" s="237">
        <f>ROUND(E214*N214,2)</f>
        <v>0</v>
      </c>
      <c r="P214" s="237">
        <v>8.9999999999999998E-4</v>
      </c>
      <c r="Q214" s="237">
        <f>ROUND(E214*P214,2)</f>
        <v>0.05</v>
      </c>
      <c r="R214" s="239" t="s">
        <v>416</v>
      </c>
      <c r="S214" s="239" t="s">
        <v>152</v>
      </c>
      <c r="T214" s="240" t="s">
        <v>152</v>
      </c>
      <c r="U214" s="223">
        <v>7.6679999999999998E-2</v>
      </c>
      <c r="V214" s="223">
        <f>ROUND(E214*U214,2)</f>
        <v>4.32</v>
      </c>
      <c r="W214" s="223"/>
      <c r="X214" s="223" t="s">
        <v>153</v>
      </c>
      <c r="Y214" s="223" t="s">
        <v>154</v>
      </c>
      <c r="Z214" s="213"/>
      <c r="AA214" s="213"/>
      <c r="AB214" s="213"/>
      <c r="AC214" s="213"/>
      <c r="AD214" s="213"/>
      <c r="AE214" s="213"/>
      <c r="AF214" s="213"/>
      <c r="AG214" s="213" t="s">
        <v>297</v>
      </c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2" x14ac:dyDescent="0.2">
      <c r="A215" s="220"/>
      <c r="B215" s="221"/>
      <c r="C215" s="257" t="s">
        <v>417</v>
      </c>
      <c r="D215" s="224"/>
      <c r="E215" s="225">
        <v>56.3</v>
      </c>
      <c r="F215" s="223"/>
      <c r="G215" s="223"/>
      <c r="H215" s="223"/>
      <c r="I215" s="223"/>
      <c r="J215" s="223"/>
      <c r="K215" s="223"/>
      <c r="L215" s="223"/>
      <c r="M215" s="223"/>
      <c r="N215" s="222"/>
      <c r="O215" s="222"/>
      <c r="P215" s="222"/>
      <c r="Q215" s="222"/>
      <c r="R215" s="223"/>
      <c r="S215" s="223"/>
      <c r="T215" s="223"/>
      <c r="U215" s="223"/>
      <c r="V215" s="223"/>
      <c r="W215" s="223"/>
      <c r="X215" s="223"/>
      <c r="Y215" s="223"/>
      <c r="Z215" s="213"/>
      <c r="AA215" s="213"/>
      <c r="AB215" s="213"/>
      <c r="AC215" s="213"/>
      <c r="AD215" s="213"/>
      <c r="AE215" s="213"/>
      <c r="AF215" s="213"/>
      <c r="AG215" s="213" t="s">
        <v>164</v>
      </c>
      <c r="AH215" s="213">
        <v>0</v>
      </c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outlineLevel="1" x14ac:dyDescent="0.2">
      <c r="A216" s="234">
        <v>83</v>
      </c>
      <c r="B216" s="235" t="s">
        <v>418</v>
      </c>
      <c r="C216" s="254" t="s">
        <v>419</v>
      </c>
      <c r="D216" s="236" t="s">
        <v>158</v>
      </c>
      <c r="E216" s="237">
        <v>160.1</v>
      </c>
      <c r="F216" s="238"/>
      <c r="G216" s="239">
        <f>ROUND(E216*F216,2)</f>
        <v>0</v>
      </c>
      <c r="H216" s="238"/>
      <c r="I216" s="239">
        <f>ROUND(E216*H216,2)</f>
        <v>0</v>
      </c>
      <c r="J216" s="238"/>
      <c r="K216" s="239">
        <f>ROUND(E216*J216,2)</f>
        <v>0</v>
      </c>
      <c r="L216" s="239">
        <v>21</v>
      </c>
      <c r="M216" s="239">
        <f>G216*(1+L216/100)</f>
        <v>0</v>
      </c>
      <c r="N216" s="237">
        <v>6.9999999999999994E-5</v>
      </c>
      <c r="O216" s="237">
        <f>ROUND(E216*N216,2)</f>
        <v>0.01</v>
      </c>
      <c r="P216" s="237">
        <v>0</v>
      </c>
      <c r="Q216" s="237">
        <f>ROUND(E216*P216,2)</f>
        <v>0</v>
      </c>
      <c r="R216" s="239" t="s">
        <v>416</v>
      </c>
      <c r="S216" s="239" t="s">
        <v>152</v>
      </c>
      <c r="T216" s="240" t="s">
        <v>152</v>
      </c>
      <c r="U216" s="223">
        <v>3.2480000000000002E-2</v>
      </c>
      <c r="V216" s="223">
        <f>ROUND(E216*U216,2)</f>
        <v>5.2</v>
      </c>
      <c r="W216" s="223"/>
      <c r="X216" s="223" t="s">
        <v>153</v>
      </c>
      <c r="Y216" s="223" t="s">
        <v>154</v>
      </c>
      <c r="Z216" s="213"/>
      <c r="AA216" s="213"/>
      <c r="AB216" s="213"/>
      <c r="AC216" s="213"/>
      <c r="AD216" s="213"/>
      <c r="AE216" s="213"/>
      <c r="AF216" s="213"/>
      <c r="AG216" s="213" t="s">
        <v>297</v>
      </c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outlineLevel="2" x14ac:dyDescent="0.2">
      <c r="A217" s="220"/>
      <c r="B217" s="221"/>
      <c r="C217" s="257" t="s">
        <v>420</v>
      </c>
      <c r="D217" s="224"/>
      <c r="E217" s="225">
        <v>160.1</v>
      </c>
      <c r="F217" s="223"/>
      <c r="G217" s="223"/>
      <c r="H217" s="223"/>
      <c r="I217" s="223"/>
      <c r="J217" s="223"/>
      <c r="K217" s="223"/>
      <c r="L217" s="223"/>
      <c r="M217" s="223"/>
      <c r="N217" s="222"/>
      <c r="O217" s="222"/>
      <c r="P217" s="222"/>
      <c r="Q217" s="222"/>
      <c r="R217" s="223"/>
      <c r="S217" s="223"/>
      <c r="T217" s="223"/>
      <c r="U217" s="223"/>
      <c r="V217" s="223"/>
      <c r="W217" s="223"/>
      <c r="X217" s="223"/>
      <c r="Y217" s="223"/>
      <c r="Z217" s="213"/>
      <c r="AA217" s="213"/>
      <c r="AB217" s="213"/>
      <c r="AC217" s="213"/>
      <c r="AD217" s="213"/>
      <c r="AE217" s="213"/>
      <c r="AF217" s="213"/>
      <c r="AG217" s="213" t="s">
        <v>164</v>
      </c>
      <c r="AH217" s="213">
        <v>0</v>
      </c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ht="22.5" outlineLevel="1" x14ac:dyDescent="0.2">
      <c r="A218" s="241">
        <v>84</v>
      </c>
      <c r="B218" s="242" t="s">
        <v>421</v>
      </c>
      <c r="C218" s="253" t="s">
        <v>422</v>
      </c>
      <c r="D218" s="243" t="s">
        <v>158</v>
      </c>
      <c r="E218" s="244">
        <v>160.1</v>
      </c>
      <c r="F218" s="245"/>
      <c r="G218" s="246">
        <f>ROUND(E218*F218,2)</f>
        <v>0</v>
      </c>
      <c r="H218" s="245"/>
      <c r="I218" s="246">
        <f>ROUND(E218*H218,2)</f>
        <v>0</v>
      </c>
      <c r="J218" s="245"/>
      <c r="K218" s="246">
        <f>ROUND(E218*J218,2)</f>
        <v>0</v>
      </c>
      <c r="L218" s="246">
        <v>21</v>
      </c>
      <c r="M218" s="246">
        <f>G218*(1+L218/100)</f>
        <v>0</v>
      </c>
      <c r="N218" s="244">
        <v>2.9E-4</v>
      </c>
      <c r="O218" s="244">
        <f>ROUND(E218*N218,2)</f>
        <v>0.05</v>
      </c>
      <c r="P218" s="244">
        <v>0</v>
      </c>
      <c r="Q218" s="244">
        <f>ROUND(E218*P218,2)</f>
        <v>0</v>
      </c>
      <c r="R218" s="246" t="s">
        <v>416</v>
      </c>
      <c r="S218" s="246" t="s">
        <v>152</v>
      </c>
      <c r="T218" s="247" t="s">
        <v>152</v>
      </c>
      <c r="U218" s="223">
        <v>0.10191</v>
      </c>
      <c r="V218" s="223">
        <f>ROUND(E218*U218,2)</f>
        <v>16.32</v>
      </c>
      <c r="W218" s="223"/>
      <c r="X218" s="223" t="s">
        <v>153</v>
      </c>
      <c r="Y218" s="223" t="s">
        <v>154</v>
      </c>
      <c r="Z218" s="213"/>
      <c r="AA218" s="213"/>
      <c r="AB218" s="213"/>
      <c r="AC218" s="213"/>
      <c r="AD218" s="213"/>
      <c r="AE218" s="213"/>
      <c r="AF218" s="213"/>
      <c r="AG218" s="213" t="s">
        <v>297</v>
      </c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x14ac:dyDescent="0.2">
      <c r="A219" s="227" t="s">
        <v>146</v>
      </c>
      <c r="B219" s="228" t="s">
        <v>114</v>
      </c>
      <c r="C219" s="252" t="s">
        <v>115</v>
      </c>
      <c r="D219" s="229"/>
      <c r="E219" s="230"/>
      <c r="F219" s="231"/>
      <c r="G219" s="231">
        <f>SUMIF(AG220:AG223,"&lt;&gt;NOR",G220:G223)</f>
        <v>0</v>
      </c>
      <c r="H219" s="231"/>
      <c r="I219" s="231">
        <f>SUM(I220:I223)</f>
        <v>0</v>
      </c>
      <c r="J219" s="231"/>
      <c r="K219" s="231">
        <f>SUM(K220:K223)</f>
        <v>0</v>
      </c>
      <c r="L219" s="231"/>
      <c r="M219" s="231">
        <f>SUM(M220:M223)</f>
        <v>0</v>
      </c>
      <c r="N219" s="230"/>
      <c r="O219" s="230">
        <f>SUM(O220:O223)</f>
        <v>0</v>
      </c>
      <c r="P219" s="230"/>
      <c r="Q219" s="230">
        <f>SUM(Q220:Q223)</f>
        <v>0</v>
      </c>
      <c r="R219" s="231"/>
      <c r="S219" s="231"/>
      <c r="T219" s="232"/>
      <c r="U219" s="226"/>
      <c r="V219" s="226">
        <f>SUM(V220:V223)</f>
        <v>93.85</v>
      </c>
      <c r="W219" s="226"/>
      <c r="X219" s="226"/>
      <c r="Y219" s="226"/>
      <c r="AG219" t="s">
        <v>147</v>
      </c>
    </row>
    <row r="220" spans="1:60" ht="22.5" outlineLevel="1" x14ac:dyDescent="0.2">
      <c r="A220" s="241">
        <v>85</v>
      </c>
      <c r="B220" s="242" t="s">
        <v>423</v>
      </c>
      <c r="C220" s="253" t="s">
        <v>424</v>
      </c>
      <c r="D220" s="243" t="s">
        <v>199</v>
      </c>
      <c r="E220" s="244">
        <v>65.949380000000005</v>
      </c>
      <c r="F220" s="245"/>
      <c r="G220" s="246">
        <f>ROUND(E220*F220,2)</f>
        <v>0</v>
      </c>
      <c r="H220" s="245"/>
      <c r="I220" s="246">
        <f>ROUND(E220*H220,2)</f>
        <v>0</v>
      </c>
      <c r="J220" s="245"/>
      <c r="K220" s="246">
        <f>ROUND(E220*J220,2)</f>
        <v>0</v>
      </c>
      <c r="L220" s="246">
        <v>21</v>
      </c>
      <c r="M220" s="246">
        <f>G220*(1+L220/100)</f>
        <v>0</v>
      </c>
      <c r="N220" s="244">
        <v>0</v>
      </c>
      <c r="O220" s="244">
        <f>ROUND(E220*N220,2)</f>
        <v>0</v>
      </c>
      <c r="P220" s="244">
        <v>0</v>
      </c>
      <c r="Q220" s="244">
        <f>ROUND(E220*P220,2)</f>
        <v>0</v>
      </c>
      <c r="R220" s="246" t="s">
        <v>253</v>
      </c>
      <c r="S220" s="246" t="s">
        <v>152</v>
      </c>
      <c r="T220" s="247" t="s">
        <v>152</v>
      </c>
      <c r="U220" s="223">
        <v>0.93300000000000005</v>
      </c>
      <c r="V220" s="223">
        <f>ROUND(E220*U220,2)</f>
        <v>61.53</v>
      </c>
      <c r="W220" s="223"/>
      <c r="X220" s="223" t="s">
        <v>425</v>
      </c>
      <c r="Y220" s="223" t="s">
        <v>154</v>
      </c>
      <c r="Z220" s="213"/>
      <c r="AA220" s="213"/>
      <c r="AB220" s="213"/>
      <c r="AC220" s="213"/>
      <c r="AD220" s="213"/>
      <c r="AE220" s="213"/>
      <c r="AF220" s="213"/>
      <c r="AG220" s="213" t="s">
        <v>426</v>
      </c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outlineLevel="1" x14ac:dyDescent="0.2">
      <c r="A221" s="234">
        <v>86</v>
      </c>
      <c r="B221" s="235" t="s">
        <v>427</v>
      </c>
      <c r="C221" s="254" t="s">
        <v>428</v>
      </c>
      <c r="D221" s="236" t="s">
        <v>199</v>
      </c>
      <c r="E221" s="237">
        <v>65.949380000000005</v>
      </c>
      <c r="F221" s="238"/>
      <c r="G221" s="239">
        <f>ROUND(E221*F221,2)</f>
        <v>0</v>
      </c>
      <c r="H221" s="238"/>
      <c r="I221" s="239">
        <f>ROUND(E221*H221,2)</f>
        <v>0</v>
      </c>
      <c r="J221" s="238"/>
      <c r="K221" s="239">
        <f>ROUND(E221*J221,2)</f>
        <v>0</v>
      </c>
      <c r="L221" s="239">
        <v>21</v>
      </c>
      <c r="M221" s="239">
        <f>G221*(1+L221/100)</f>
        <v>0</v>
      </c>
      <c r="N221" s="237">
        <v>0</v>
      </c>
      <c r="O221" s="237">
        <f>ROUND(E221*N221,2)</f>
        <v>0</v>
      </c>
      <c r="P221" s="237">
        <v>0</v>
      </c>
      <c r="Q221" s="237">
        <f>ROUND(E221*P221,2)</f>
        <v>0</v>
      </c>
      <c r="R221" s="239" t="s">
        <v>253</v>
      </c>
      <c r="S221" s="239" t="s">
        <v>152</v>
      </c>
      <c r="T221" s="240" t="s">
        <v>152</v>
      </c>
      <c r="U221" s="223">
        <v>0.49</v>
      </c>
      <c r="V221" s="223">
        <f>ROUND(E221*U221,2)</f>
        <v>32.32</v>
      </c>
      <c r="W221" s="223"/>
      <c r="X221" s="223" t="s">
        <v>425</v>
      </c>
      <c r="Y221" s="223" t="s">
        <v>154</v>
      </c>
      <c r="Z221" s="213"/>
      <c r="AA221" s="213"/>
      <c r="AB221" s="213"/>
      <c r="AC221" s="213"/>
      <c r="AD221" s="213"/>
      <c r="AE221" s="213"/>
      <c r="AF221" s="213"/>
      <c r="AG221" s="213" t="s">
        <v>426</v>
      </c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outlineLevel="2" x14ac:dyDescent="0.2">
      <c r="A222" s="220"/>
      <c r="B222" s="221"/>
      <c r="C222" s="258" t="s">
        <v>429</v>
      </c>
      <c r="D222" s="251"/>
      <c r="E222" s="251"/>
      <c r="F222" s="251"/>
      <c r="G222" s="251"/>
      <c r="H222" s="223"/>
      <c r="I222" s="223"/>
      <c r="J222" s="223"/>
      <c r="K222" s="223"/>
      <c r="L222" s="223"/>
      <c r="M222" s="223"/>
      <c r="N222" s="222"/>
      <c r="O222" s="222"/>
      <c r="P222" s="222"/>
      <c r="Q222" s="222"/>
      <c r="R222" s="223"/>
      <c r="S222" s="223"/>
      <c r="T222" s="223"/>
      <c r="U222" s="223"/>
      <c r="V222" s="223"/>
      <c r="W222" s="223"/>
      <c r="X222" s="223"/>
      <c r="Y222" s="223"/>
      <c r="Z222" s="213"/>
      <c r="AA222" s="213"/>
      <c r="AB222" s="213"/>
      <c r="AC222" s="213"/>
      <c r="AD222" s="213"/>
      <c r="AE222" s="213"/>
      <c r="AF222" s="213"/>
      <c r="AG222" s="213" t="s">
        <v>162</v>
      </c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outlineLevel="1" x14ac:dyDescent="0.2">
      <c r="A223" s="241">
        <v>87</v>
      </c>
      <c r="B223" s="242" t="s">
        <v>430</v>
      </c>
      <c r="C223" s="253" t="s">
        <v>431</v>
      </c>
      <c r="D223" s="243" t="s">
        <v>199</v>
      </c>
      <c r="E223" s="244">
        <v>65.949380000000005</v>
      </c>
      <c r="F223" s="245"/>
      <c r="G223" s="246">
        <f>ROUND(E223*F223,2)</f>
        <v>0</v>
      </c>
      <c r="H223" s="245"/>
      <c r="I223" s="246">
        <f>ROUND(E223*H223,2)</f>
        <v>0</v>
      </c>
      <c r="J223" s="245"/>
      <c r="K223" s="246">
        <f>ROUND(E223*J223,2)</f>
        <v>0</v>
      </c>
      <c r="L223" s="246">
        <v>21</v>
      </c>
      <c r="M223" s="246">
        <f>G223*(1+L223/100)</f>
        <v>0</v>
      </c>
      <c r="N223" s="244">
        <v>0</v>
      </c>
      <c r="O223" s="244">
        <f>ROUND(E223*N223,2)</f>
        <v>0</v>
      </c>
      <c r="P223" s="244">
        <v>0</v>
      </c>
      <c r="Q223" s="244">
        <f>ROUND(E223*P223,2)</f>
        <v>0</v>
      </c>
      <c r="R223" s="246" t="s">
        <v>253</v>
      </c>
      <c r="S223" s="246" t="s">
        <v>152</v>
      </c>
      <c r="T223" s="247" t="s">
        <v>152</v>
      </c>
      <c r="U223" s="223">
        <v>0</v>
      </c>
      <c r="V223" s="223">
        <f>ROUND(E223*U223,2)</f>
        <v>0</v>
      </c>
      <c r="W223" s="223"/>
      <c r="X223" s="223" t="s">
        <v>425</v>
      </c>
      <c r="Y223" s="223" t="s">
        <v>154</v>
      </c>
      <c r="Z223" s="213"/>
      <c r="AA223" s="213"/>
      <c r="AB223" s="213"/>
      <c r="AC223" s="213"/>
      <c r="AD223" s="213"/>
      <c r="AE223" s="213"/>
      <c r="AF223" s="213"/>
      <c r="AG223" s="213" t="s">
        <v>426</v>
      </c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x14ac:dyDescent="0.2">
      <c r="A224" s="227" t="s">
        <v>146</v>
      </c>
      <c r="B224" s="228" t="s">
        <v>117</v>
      </c>
      <c r="C224" s="252" t="s">
        <v>28</v>
      </c>
      <c r="D224" s="229"/>
      <c r="E224" s="230"/>
      <c r="F224" s="231"/>
      <c r="G224" s="231">
        <f>SUMIF(AG225:AG225,"&lt;&gt;NOR",G225:G225)</f>
        <v>0</v>
      </c>
      <c r="H224" s="231"/>
      <c r="I224" s="231">
        <f>SUM(I225:I225)</f>
        <v>0</v>
      </c>
      <c r="J224" s="231"/>
      <c r="K224" s="231">
        <f>SUM(K225:K225)</f>
        <v>0</v>
      </c>
      <c r="L224" s="231"/>
      <c r="M224" s="231">
        <f>SUM(M225:M225)</f>
        <v>0</v>
      </c>
      <c r="N224" s="230"/>
      <c r="O224" s="230">
        <f>SUM(O225:O225)</f>
        <v>0</v>
      </c>
      <c r="P224" s="230"/>
      <c r="Q224" s="230">
        <f>SUM(Q225:Q225)</f>
        <v>0</v>
      </c>
      <c r="R224" s="231"/>
      <c r="S224" s="231"/>
      <c r="T224" s="232"/>
      <c r="U224" s="226"/>
      <c r="V224" s="226">
        <f>SUM(V225:V225)</f>
        <v>5</v>
      </c>
      <c r="W224" s="226"/>
      <c r="X224" s="226"/>
      <c r="Y224" s="226"/>
      <c r="AG224" t="s">
        <v>147</v>
      </c>
    </row>
    <row r="225" spans="1:60" outlineLevel="1" x14ac:dyDescent="0.2">
      <c r="A225" s="241">
        <v>88</v>
      </c>
      <c r="B225" s="242" t="s">
        <v>432</v>
      </c>
      <c r="C225" s="253" t="s">
        <v>433</v>
      </c>
      <c r="D225" s="243" t="s">
        <v>434</v>
      </c>
      <c r="E225" s="244">
        <v>5</v>
      </c>
      <c r="F225" s="245"/>
      <c r="G225" s="246">
        <f>ROUND(E225*F225,2)</f>
        <v>0</v>
      </c>
      <c r="H225" s="245"/>
      <c r="I225" s="246">
        <f>ROUND(E225*H225,2)</f>
        <v>0</v>
      </c>
      <c r="J225" s="245"/>
      <c r="K225" s="246">
        <f>ROUND(E225*J225,2)</f>
        <v>0</v>
      </c>
      <c r="L225" s="246">
        <v>21</v>
      </c>
      <c r="M225" s="246">
        <f>G225*(1+L225/100)</f>
        <v>0</v>
      </c>
      <c r="N225" s="244">
        <v>0</v>
      </c>
      <c r="O225" s="244">
        <f>ROUND(E225*N225,2)</f>
        <v>0</v>
      </c>
      <c r="P225" s="244">
        <v>0</v>
      </c>
      <c r="Q225" s="244">
        <f>ROUND(E225*P225,2)</f>
        <v>0</v>
      </c>
      <c r="R225" s="246" t="s">
        <v>435</v>
      </c>
      <c r="S225" s="246" t="s">
        <v>152</v>
      </c>
      <c r="T225" s="247" t="s">
        <v>152</v>
      </c>
      <c r="U225" s="223">
        <v>1</v>
      </c>
      <c r="V225" s="223">
        <f>ROUND(E225*U225,2)</f>
        <v>5</v>
      </c>
      <c r="W225" s="223"/>
      <c r="X225" s="223" t="s">
        <v>436</v>
      </c>
      <c r="Y225" s="223" t="s">
        <v>154</v>
      </c>
      <c r="Z225" s="213"/>
      <c r="AA225" s="213"/>
      <c r="AB225" s="213"/>
      <c r="AC225" s="213"/>
      <c r="AD225" s="213"/>
      <c r="AE225" s="213"/>
      <c r="AF225" s="213"/>
      <c r="AG225" s="213" t="s">
        <v>437</v>
      </c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x14ac:dyDescent="0.2">
      <c r="A226" s="227" t="s">
        <v>146</v>
      </c>
      <c r="B226" s="228" t="s">
        <v>114</v>
      </c>
      <c r="C226" s="252" t="s">
        <v>115</v>
      </c>
      <c r="D226" s="229"/>
      <c r="E226" s="230"/>
      <c r="F226" s="231"/>
      <c r="G226" s="231">
        <f>SUMIF(AG227:AG227,"&lt;&gt;NOR",G227:G227)</f>
        <v>0</v>
      </c>
      <c r="H226" s="231"/>
      <c r="I226" s="231">
        <f>SUM(I227:I227)</f>
        <v>0</v>
      </c>
      <c r="J226" s="231"/>
      <c r="K226" s="231">
        <f>SUM(K227:K227)</f>
        <v>0</v>
      </c>
      <c r="L226" s="231"/>
      <c r="M226" s="231">
        <f>SUM(M227:M227)</f>
        <v>0</v>
      </c>
      <c r="N226" s="230"/>
      <c r="O226" s="230">
        <f>SUM(O227:O227)</f>
        <v>0</v>
      </c>
      <c r="P226" s="230"/>
      <c r="Q226" s="230">
        <f>SUM(Q227:Q227)</f>
        <v>0</v>
      </c>
      <c r="R226" s="231"/>
      <c r="S226" s="231"/>
      <c r="T226" s="232"/>
      <c r="U226" s="226"/>
      <c r="V226" s="226">
        <f>SUM(V227:V227)</f>
        <v>0</v>
      </c>
      <c r="W226" s="226"/>
      <c r="X226" s="226"/>
      <c r="Y226" s="226"/>
      <c r="AG226" t="s">
        <v>147</v>
      </c>
    </row>
    <row r="227" spans="1:60" ht="22.5" outlineLevel="1" x14ac:dyDescent="0.2">
      <c r="A227" s="234">
        <v>89</v>
      </c>
      <c r="B227" s="235" t="s">
        <v>438</v>
      </c>
      <c r="C227" s="254" t="s">
        <v>439</v>
      </c>
      <c r="D227" s="236" t="s">
        <v>199</v>
      </c>
      <c r="E227" s="237">
        <v>65.949380000000005</v>
      </c>
      <c r="F227" s="238"/>
      <c r="G227" s="239">
        <f>ROUND(E227*F227,2)</f>
        <v>0</v>
      </c>
      <c r="H227" s="238"/>
      <c r="I227" s="239">
        <f>ROUND(E227*H227,2)</f>
        <v>0</v>
      </c>
      <c r="J227" s="238"/>
      <c r="K227" s="239">
        <f>ROUND(E227*J227,2)</f>
        <v>0</v>
      </c>
      <c r="L227" s="239">
        <v>21</v>
      </c>
      <c r="M227" s="239">
        <f>G227*(1+L227/100)</f>
        <v>0</v>
      </c>
      <c r="N227" s="237">
        <v>0</v>
      </c>
      <c r="O227" s="237">
        <f>ROUND(E227*N227,2)</f>
        <v>0</v>
      </c>
      <c r="P227" s="237">
        <v>0</v>
      </c>
      <c r="Q227" s="237">
        <f>ROUND(E227*P227,2)</f>
        <v>0</v>
      </c>
      <c r="R227" s="239" t="s">
        <v>253</v>
      </c>
      <c r="S227" s="239" t="s">
        <v>152</v>
      </c>
      <c r="T227" s="240" t="s">
        <v>152</v>
      </c>
      <c r="U227" s="223">
        <v>0</v>
      </c>
      <c r="V227" s="223">
        <f>ROUND(E227*U227,2)</f>
        <v>0</v>
      </c>
      <c r="W227" s="223"/>
      <c r="X227" s="223" t="s">
        <v>425</v>
      </c>
      <c r="Y227" s="223" t="s">
        <v>154</v>
      </c>
      <c r="Z227" s="213"/>
      <c r="AA227" s="213"/>
      <c r="AB227" s="213"/>
      <c r="AC227" s="213"/>
      <c r="AD227" s="213"/>
      <c r="AE227" s="213"/>
      <c r="AF227" s="213"/>
      <c r="AG227" s="213" t="s">
        <v>440</v>
      </c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x14ac:dyDescent="0.2">
      <c r="A228" s="3"/>
      <c r="B228" s="4"/>
      <c r="C228" s="259"/>
      <c r="D228" s="6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AE228">
        <v>12</v>
      </c>
      <c r="AF228">
        <v>21</v>
      </c>
      <c r="AG228" t="s">
        <v>132</v>
      </c>
    </row>
    <row r="229" spans="1:60" x14ac:dyDescent="0.2">
      <c r="A229" s="216"/>
      <c r="B229" s="217" t="s">
        <v>29</v>
      </c>
      <c r="C229" s="260"/>
      <c r="D229" s="218"/>
      <c r="E229" s="219"/>
      <c r="F229" s="219"/>
      <c r="G229" s="233">
        <f>G8+G28+G51+G55+G69+G79+G88+G107+G121+G126+G139+G157+G163+G166+G173+G189+G206+G213+G219+G224+G226</f>
        <v>0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AE229">
        <f>SUMIF(L7:L227,AE228,G7:G227)</f>
        <v>0</v>
      </c>
      <c r="AF229">
        <f>SUMIF(L7:L227,AF228,G7:G227)</f>
        <v>0</v>
      </c>
      <c r="AG229" t="s">
        <v>441</v>
      </c>
    </row>
    <row r="230" spans="1:60" x14ac:dyDescent="0.2">
      <c r="C230" s="261"/>
      <c r="D230" s="10"/>
      <c r="AG230" t="s">
        <v>442</v>
      </c>
    </row>
    <row r="231" spans="1:60" x14ac:dyDescent="0.2">
      <c r="D231" s="10"/>
    </row>
    <row r="232" spans="1:60" x14ac:dyDescent="0.2">
      <c r="D232" s="10"/>
    </row>
    <row r="233" spans="1:60" x14ac:dyDescent="0.2">
      <c r="D233" s="10"/>
    </row>
    <row r="234" spans="1:60" x14ac:dyDescent="0.2">
      <c r="D234" s="10"/>
    </row>
    <row r="235" spans="1:60" x14ac:dyDescent="0.2">
      <c r="D235" s="10"/>
    </row>
    <row r="236" spans="1:60" x14ac:dyDescent="0.2">
      <c r="D236" s="10"/>
    </row>
    <row r="237" spans="1:60" x14ac:dyDescent="0.2">
      <c r="D237" s="10"/>
    </row>
    <row r="238" spans="1:60" x14ac:dyDescent="0.2">
      <c r="D238" s="10"/>
    </row>
    <row r="239" spans="1:60" x14ac:dyDescent="0.2">
      <c r="D239" s="10"/>
    </row>
    <row r="240" spans="1:60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aqvd8RDdTyH/HBDBg6lc4IBqC4FT1HUaNhdAv1y/u6WiIopQZAflfEMgBWsH7bXrw03NWACChRCj5ggwwwpK1Q==" saltValue="/70L0mn9fRL0WZ7ZmacFzA==" spinCount="100000" sheet="1" formatRows="0"/>
  <mergeCells count="74">
    <mergeCell ref="C211:G211"/>
    <mergeCell ref="C222:G222"/>
    <mergeCell ref="C184:G184"/>
    <mergeCell ref="C186:G186"/>
    <mergeCell ref="C188:G188"/>
    <mergeCell ref="C191:G191"/>
    <mergeCell ref="C199:G199"/>
    <mergeCell ref="C210:G210"/>
    <mergeCell ref="C156:G156"/>
    <mergeCell ref="C168:G168"/>
    <mergeCell ref="C170:G170"/>
    <mergeCell ref="C172:G172"/>
    <mergeCell ref="C176:G176"/>
    <mergeCell ref="C177:G177"/>
    <mergeCell ref="C136:G136"/>
    <mergeCell ref="C138:G138"/>
    <mergeCell ref="C142:G142"/>
    <mergeCell ref="C150:G150"/>
    <mergeCell ref="C152:G152"/>
    <mergeCell ref="C154:G154"/>
    <mergeCell ref="C119:G119"/>
    <mergeCell ref="C123:G123"/>
    <mergeCell ref="C125:G125"/>
    <mergeCell ref="C128:G128"/>
    <mergeCell ref="C130:G130"/>
    <mergeCell ref="C134:G134"/>
    <mergeCell ref="C110:G110"/>
    <mergeCell ref="C111:G111"/>
    <mergeCell ref="C112:G112"/>
    <mergeCell ref="C115:G115"/>
    <mergeCell ref="C116:G116"/>
    <mergeCell ref="C118:G118"/>
    <mergeCell ref="C90:G90"/>
    <mergeCell ref="C91:G91"/>
    <mergeCell ref="C98:G98"/>
    <mergeCell ref="C99:G99"/>
    <mergeCell ref="C102:G102"/>
    <mergeCell ref="C103:G103"/>
    <mergeCell ref="C77:G77"/>
    <mergeCell ref="C81:G81"/>
    <mergeCell ref="C82:G82"/>
    <mergeCell ref="C84:G84"/>
    <mergeCell ref="C85:G85"/>
    <mergeCell ref="C87:G87"/>
    <mergeCell ref="C54:G54"/>
    <mergeCell ref="C57:G57"/>
    <mergeCell ref="C58:G58"/>
    <mergeCell ref="C65:G65"/>
    <mergeCell ref="C71:G71"/>
    <mergeCell ref="C72:G72"/>
    <mergeCell ref="C41:G41"/>
    <mergeCell ref="C43:G43"/>
    <mergeCell ref="C44:G44"/>
    <mergeCell ref="C47:G47"/>
    <mergeCell ref="C48:G48"/>
    <mergeCell ref="C53:G53"/>
    <mergeCell ref="C24:G24"/>
    <mergeCell ref="C30:G30"/>
    <mergeCell ref="C31:G31"/>
    <mergeCell ref="C36:G36"/>
    <mergeCell ref="C37:G37"/>
    <mergeCell ref="C40:G40"/>
    <mergeCell ref="C15:G15"/>
    <mergeCell ref="C17:G17"/>
    <mergeCell ref="C18:G18"/>
    <mergeCell ref="C20:G20"/>
    <mergeCell ref="C21:G21"/>
    <mergeCell ref="C23:G23"/>
    <mergeCell ref="A1:G1"/>
    <mergeCell ref="C2:G2"/>
    <mergeCell ref="C3:G3"/>
    <mergeCell ref="C4:G4"/>
    <mergeCell ref="C11:G11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20C5-A684-4008-A5EC-BC12C61CA585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119</v>
      </c>
      <c r="B1" s="198"/>
      <c r="C1" s="198"/>
      <c r="D1" s="198"/>
      <c r="E1" s="198"/>
      <c r="F1" s="198"/>
      <c r="G1" s="198"/>
      <c r="AG1" t="s">
        <v>120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121</v>
      </c>
    </row>
    <row r="3" spans="1:60" ht="24.95" customHeight="1" x14ac:dyDescent="0.2">
      <c r="A3" s="199" t="s">
        <v>8</v>
      </c>
      <c r="B3" s="49" t="s">
        <v>51</v>
      </c>
      <c r="C3" s="202" t="s">
        <v>52</v>
      </c>
      <c r="D3" s="200"/>
      <c r="E3" s="200"/>
      <c r="F3" s="200"/>
      <c r="G3" s="201"/>
      <c r="AC3" s="177" t="s">
        <v>121</v>
      </c>
      <c r="AG3" t="s">
        <v>122</v>
      </c>
    </row>
    <row r="4" spans="1:60" ht="24.95" customHeight="1" x14ac:dyDescent="0.2">
      <c r="A4" s="203" t="s">
        <v>9</v>
      </c>
      <c r="B4" s="204" t="s">
        <v>49</v>
      </c>
      <c r="C4" s="205" t="s">
        <v>50</v>
      </c>
      <c r="D4" s="206"/>
      <c r="E4" s="206"/>
      <c r="F4" s="206"/>
      <c r="G4" s="207"/>
      <c r="AG4" t="s">
        <v>123</v>
      </c>
    </row>
    <row r="5" spans="1:60" x14ac:dyDescent="0.2">
      <c r="D5" s="10"/>
    </row>
    <row r="6" spans="1:60" ht="38.25" x14ac:dyDescent="0.2">
      <c r="A6" s="209" t="s">
        <v>124</v>
      </c>
      <c r="B6" s="211" t="s">
        <v>125</v>
      </c>
      <c r="C6" s="211" t="s">
        <v>126</v>
      </c>
      <c r="D6" s="210" t="s">
        <v>127</v>
      </c>
      <c r="E6" s="209" t="s">
        <v>128</v>
      </c>
      <c r="F6" s="208" t="s">
        <v>129</v>
      </c>
      <c r="G6" s="209" t="s">
        <v>29</v>
      </c>
      <c r="H6" s="212" t="s">
        <v>30</v>
      </c>
      <c r="I6" s="212" t="s">
        <v>130</v>
      </c>
      <c r="J6" s="212" t="s">
        <v>31</v>
      </c>
      <c r="K6" s="212" t="s">
        <v>131</v>
      </c>
      <c r="L6" s="212" t="s">
        <v>132</v>
      </c>
      <c r="M6" s="212" t="s">
        <v>133</v>
      </c>
      <c r="N6" s="212" t="s">
        <v>134</v>
      </c>
      <c r="O6" s="212" t="s">
        <v>135</v>
      </c>
      <c r="P6" s="212" t="s">
        <v>136</v>
      </c>
      <c r="Q6" s="212" t="s">
        <v>137</v>
      </c>
      <c r="R6" s="212" t="s">
        <v>138</v>
      </c>
      <c r="S6" s="212" t="s">
        <v>139</v>
      </c>
      <c r="T6" s="212" t="s">
        <v>140</v>
      </c>
      <c r="U6" s="212" t="s">
        <v>141</v>
      </c>
      <c r="V6" s="212" t="s">
        <v>142</v>
      </c>
      <c r="W6" s="212" t="s">
        <v>143</v>
      </c>
      <c r="X6" s="212" t="s">
        <v>144</v>
      </c>
      <c r="Y6" s="212" t="s">
        <v>145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7" t="s">
        <v>146</v>
      </c>
      <c r="B8" s="228" t="s">
        <v>64</v>
      </c>
      <c r="C8" s="252" t="s">
        <v>65</v>
      </c>
      <c r="D8" s="229"/>
      <c r="E8" s="230"/>
      <c r="F8" s="231"/>
      <c r="G8" s="231">
        <f>SUMIF(AG9:AG22,"&lt;&gt;NOR",G9:G22)</f>
        <v>0</v>
      </c>
      <c r="H8" s="231"/>
      <c r="I8" s="231">
        <f>SUM(I9:I22)</f>
        <v>0</v>
      </c>
      <c r="J8" s="231"/>
      <c r="K8" s="231">
        <f>SUM(K9:K22)</f>
        <v>0</v>
      </c>
      <c r="L8" s="231"/>
      <c r="M8" s="231">
        <f>SUM(M9:M22)</f>
        <v>0</v>
      </c>
      <c r="N8" s="230"/>
      <c r="O8" s="230">
        <f>SUM(O9:O22)</f>
        <v>2.92</v>
      </c>
      <c r="P8" s="230"/>
      <c r="Q8" s="230">
        <f>SUM(Q9:Q22)</f>
        <v>0</v>
      </c>
      <c r="R8" s="231"/>
      <c r="S8" s="231"/>
      <c r="T8" s="232"/>
      <c r="U8" s="226"/>
      <c r="V8" s="226">
        <f>SUM(V9:V22)</f>
        <v>14.600000000000001</v>
      </c>
      <c r="W8" s="226"/>
      <c r="X8" s="226"/>
      <c r="Y8" s="226"/>
      <c r="AG8" t="s">
        <v>147</v>
      </c>
    </row>
    <row r="9" spans="1:60" outlineLevel="1" x14ac:dyDescent="0.2">
      <c r="A9" s="234">
        <v>1</v>
      </c>
      <c r="B9" s="235" t="s">
        <v>443</v>
      </c>
      <c r="C9" s="254" t="s">
        <v>444</v>
      </c>
      <c r="D9" s="236" t="s">
        <v>188</v>
      </c>
      <c r="E9" s="237">
        <v>2.2879999999999998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9" t="s">
        <v>445</v>
      </c>
      <c r="S9" s="239" t="s">
        <v>152</v>
      </c>
      <c r="T9" s="240" t="s">
        <v>152</v>
      </c>
      <c r="U9" s="223">
        <v>3.5329999999999999</v>
      </c>
      <c r="V9" s="223">
        <f>ROUND(E9*U9,2)</f>
        <v>8.08</v>
      </c>
      <c r="W9" s="223"/>
      <c r="X9" s="223" t="s">
        <v>153</v>
      </c>
      <c r="Y9" s="223" t="s">
        <v>154</v>
      </c>
      <c r="Z9" s="213"/>
      <c r="AA9" s="213"/>
      <c r="AB9" s="213"/>
      <c r="AC9" s="213"/>
      <c r="AD9" s="213"/>
      <c r="AE9" s="213"/>
      <c r="AF9" s="213"/>
      <c r="AG9" s="213" t="s">
        <v>155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55" t="s">
        <v>446</v>
      </c>
      <c r="D10" s="249"/>
      <c r="E10" s="249"/>
      <c r="F10" s="249"/>
      <c r="G10" s="249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160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">
      <c r="A11" s="220"/>
      <c r="B11" s="221"/>
      <c r="C11" s="256" t="s">
        <v>446</v>
      </c>
      <c r="D11" s="250"/>
      <c r="E11" s="250"/>
      <c r="F11" s="250"/>
      <c r="G11" s="250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162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2" x14ac:dyDescent="0.2">
      <c r="A12" s="220"/>
      <c r="B12" s="221"/>
      <c r="C12" s="257" t="s">
        <v>447</v>
      </c>
      <c r="D12" s="224"/>
      <c r="E12" s="225">
        <v>2.29</v>
      </c>
      <c r="F12" s="223"/>
      <c r="G12" s="223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164</v>
      </c>
      <c r="AH12" s="213">
        <v>0</v>
      </c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22.5" outlineLevel="1" x14ac:dyDescent="0.2">
      <c r="A13" s="234">
        <v>2</v>
      </c>
      <c r="B13" s="235" t="s">
        <v>448</v>
      </c>
      <c r="C13" s="254" t="s">
        <v>449</v>
      </c>
      <c r="D13" s="236" t="s">
        <v>188</v>
      </c>
      <c r="E13" s="237">
        <v>2.29</v>
      </c>
      <c r="F13" s="238"/>
      <c r="G13" s="239">
        <f>ROUND(E13*F13,2)</f>
        <v>0</v>
      </c>
      <c r="H13" s="238"/>
      <c r="I13" s="239">
        <f>ROUND(E13*H13,2)</f>
        <v>0</v>
      </c>
      <c r="J13" s="238"/>
      <c r="K13" s="239">
        <f>ROUND(E13*J13,2)</f>
        <v>0</v>
      </c>
      <c r="L13" s="239">
        <v>21</v>
      </c>
      <c r="M13" s="239">
        <f>G13*(1+L13/100)</f>
        <v>0</v>
      </c>
      <c r="N13" s="237">
        <v>0</v>
      </c>
      <c r="O13" s="237">
        <f>ROUND(E13*N13,2)</f>
        <v>0</v>
      </c>
      <c r="P13" s="237">
        <v>0</v>
      </c>
      <c r="Q13" s="237">
        <f>ROUND(E13*P13,2)</f>
        <v>0</v>
      </c>
      <c r="R13" s="239" t="s">
        <v>445</v>
      </c>
      <c r="S13" s="239" t="s">
        <v>152</v>
      </c>
      <c r="T13" s="240" t="s">
        <v>152</v>
      </c>
      <c r="U13" s="223">
        <v>0.86799999999999999</v>
      </c>
      <c r="V13" s="223">
        <f>ROUND(E13*U13,2)</f>
        <v>1.99</v>
      </c>
      <c r="W13" s="223"/>
      <c r="X13" s="223" t="s">
        <v>153</v>
      </c>
      <c r="Y13" s="223" t="s">
        <v>154</v>
      </c>
      <c r="Z13" s="213"/>
      <c r="AA13" s="213"/>
      <c r="AB13" s="213"/>
      <c r="AC13" s="213"/>
      <c r="AD13" s="213"/>
      <c r="AE13" s="213"/>
      <c r="AF13" s="213"/>
      <c r="AG13" s="213" t="s">
        <v>155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2" x14ac:dyDescent="0.2">
      <c r="A14" s="220"/>
      <c r="B14" s="221"/>
      <c r="C14" s="255" t="s">
        <v>450</v>
      </c>
      <c r="D14" s="249"/>
      <c r="E14" s="249"/>
      <c r="F14" s="249"/>
      <c r="G14" s="249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160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2" x14ac:dyDescent="0.2">
      <c r="A15" s="220"/>
      <c r="B15" s="221"/>
      <c r="C15" s="256" t="s">
        <v>450</v>
      </c>
      <c r="D15" s="250"/>
      <c r="E15" s="250"/>
      <c r="F15" s="250"/>
      <c r="G15" s="250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3"/>
      <c r="AA15" s="213"/>
      <c r="AB15" s="213"/>
      <c r="AC15" s="213"/>
      <c r="AD15" s="213"/>
      <c r="AE15" s="213"/>
      <c r="AF15" s="213"/>
      <c r="AG15" s="213" t="s">
        <v>162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 x14ac:dyDescent="0.2">
      <c r="A16" s="234">
        <v>3</v>
      </c>
      <c r="B16" s="235" t="s">
        <v>451</v>
      </c>
      <c r="C16" s="254" t="s">
        <v>452</v>
      </c>
      <c r="D16" s="236" t="s">
        <v>188</v>
      </c>
      <c r="E16" s="237">
        <v>2.29</v>
      </c>
      <c r="F16" s="238"/>
      <c r="G16" s="239">
        <f>ROUND(E16*F16,2)</f>
        <v>0</v>
      </c>
      <c r="H16" s="238"/>
      <c r="I16" s="239">
        <f>ROUND(E16*H16,2)</f>
        <v>0</v>
      </c>
      <c r="J16" s="238"/>
      <c r="K16" s="239">
        <f>ROUND(E16*J16,2)</f>
        <v>0</v>
      </c>
      <c r="L16" s="239">
        <v>21</v>
      </c>
      <c r="M16" s="239">
        <f>G16*(1+L16/100)</f>
        <v>0</v>
      </c>
      <c r="N16" s="237">
        <v>0</v>
      </c>
      <c r="O16" s="237">
        <f>ROUND(E16*N16,2)</f>
        <v>0</v>
      </c>
      <c r="P16" s="237">
        <v>0</v>
      </c>
      <c r="Q16" s="237">
        <f>ROUND(E16*P16,2)</f>
        <v>0</v>
      </c>
      <c r="R16" s="239" t="s">
        <v>445</v>
      </c>
      <c r="S16" s="239" t="s">
        <v>152</v>
      </c>
      <c r="T16" s="240" t="s">
        <v>152</v>
      </c>
      <c r="U16" s="223">
        <v>0.79100000000000004</v>
      </c>
      <c r="V16" s="223">
        <f>ROUND(E16*U16,2)</f>
        <v>1.81</v>
      </c>
      <c r="W16" s="223"/>
      <c r="X16" s="223" t="s">
        <v>153</v>
      </c>
      <c r="Y16" s="223" t="s">
        <v>154</v>
      </c>
      <c r="Z16" s="213"/>
      <c r="AA16" s="213"/>
      <c r="AB16" s="213"/>
      <c r="AC16" s="213"/>
      <c r="AD16" s="213"/>
      <c r="AE16" s="213"/>
      <c r="AF16" s="213"/>
      <c r="AG16" s="213" t="s">
        <v>155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2" x14ac:dyDescent="0.2">
      <c r="A17" s="220"/>
      <c r="B17" s="221"/>
      <c r="C17" s="255" t="s">
        <v>450</v>
      </c>
      <c r="D17" s="249"/>
      <c r="E17" s="249"/>
      <c r="F17" s="249"/>
      <c r="G17" s="249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160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2" x14ac:dyDescent="0.2">
      <c r="A18" s="220"/>
      <c r="B18" s="221"/>
      <c r="C18" s="256" t="s">
        <v>450</v>
      </c>
      <c r="D18" s="250"/>
      <c r="E18" s="250"/>
      <c r="F18" s="250"/>
      <c r="G18" s="250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3"/>
      <c r="AA18" s="213"/>
      <c r="AB18" s="213"/>
      <c r="AC18" s="213"/>
      <c r="AD18" s="213"/>
      <c r="AE18" s="213"/>
      <c r="AF18" s="213"/>
      <c r="AG18" s="213" t="s">
        <v>162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">
      <c r="A19" s="234">
        <v>4</v>
      </c>
      <c r="B19" s="235" t="s">
        <v>453</v>
      </c>
      <c r="C19" s="254" t="s">
        <v>454</v>
      </c>
      <c r="D19" s="236" t="s">
        <v>188</v>
      </c>
      <c r="E19" s="237">
        <v>1.716</v>
      </c>
      <c r="F19" s="238"/>
      <c r="G19" s="239">
        <f>ROUND(E19*F19,2)</f>
        <v>0</v>
      </c>
      <c r="H19" s="238"/>
      <c r="I19" s="239">
        <f>ROUND(E19*H19,2)</f>
        <v>0</v>
      </c>
      <c r="J19" s="238"/>
      <c r="K19" s="239">
        <f>ROUND(E19*J19,2)</f>
        <v>0</v>
      </c>
      <c r="L19" s="239">
        <v>21</v>
      </c>
      <c r="M19" s="239">
        <f>G19*(1+L19/100)</f>
        <v>0</v>
      </c>
      <c r="N19" s="237">
        <v>1.7</v>
      </c>
      <c r="O19" s="237">
        <f>ROUND(E19*N19,2)</f>
        <v>2.92</v>
      </c>
      <c r="P19" s="237">
        <v>0</v>
      </c>
      <c r="Q19" s="237">
        <f>ROUND(E19*P19,2)</f>
        <v>0</v>
      </c>
      <c r="R19" s="239" t="s">
        <v>445</v>
      </c>
      <c r="S19" s="239" t="s">
        <v>152</v>
      </c>
      <c r="T19" s="240" t="s">
        <v>152</v>
      </c>
      <c r="U19" s="223">
        <v>1.587</v>
      </c>
      <c r="V19" s="223">
        <f>ROUND(E19*U19,2)</f>
        <v>2.72</v>
      </c>
      <c r="W19" s="223"/>
      <c r="X19" s="223" t="s">
        <v>153</v>
      </c>
      <c r="Y19" s="223" t="s">
        <v>154</v>
      </c>
      <c r="Z19" s="213"/>
      <c r="AA19" s="213"/>
      <c r="AB19" s="213"/>
      <c r="AC19" s="213"/>
      <c r="AD19" s="213"/>
      <c r="AE19" s="213"/>
      <c r="AF19" s="213"/>
      <c r="AG19" s="213" t="s">
        <v>155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2" x14ac:dyDescent="0.2">
      <c r="A20" s="220"/>
      <c r="B20" s="221"/>
      <c r="C20" s="255" t="s">
        <v>455</v>
      </c>
      <c r="D20" s="249"/>
      <c r="E20" s="249"/>
      <c r="F20" s="249"/>
      <c r="G20" s="249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3"/>
      <c r="AA20" s="213"/>
      <c r="AB20" s="213"/>
      <c r="AC20" s="213"/>
      <c r="AD20" s="213"/>
      <c r="AE20" s="213"/>
      <c r="AF20" s="213"/>
      <c r="AG20" s="213" t="s">
        <v>160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48" t="str">
        <f>C20</f>
        <v>sypaninou z vhodných hornin tř. 1 - 4 nebo materiálem připraveným podél výkopu ve vzdálenosti do 3 m od jeho kraje, pro jakoukoliv hloubku výkopu a jakoukoliv míru zhutnění,</v>
      </c>
      <c r="BB20" s="213"/>
      <c r="BC20" s="213"/>
      <c r="BD20" s="213"/>
      <c r="BE20" s="213"/>
      <c r="BF20" s="213"/>
      <c r="BG20" s="213"/>
      <c r="BH20" s="213"/>
    </row>
    <row r="21" spans="1:60" ht="22.5" outlineLevel="2" x14ac:dyDescent="0.2">
      <c r="A21" s="220"/>
      <c r="B21" s="221"/>
      <c r="C21" s="256" t="s">
        <v>455</v>
      </c>
      <c r="D21" s="250"/>
      <c r="E21" s="250"/>
      <c r="F21" s="250"/>
      <c r="G21" s="250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3"/>
      <c r="AA21" s="213"/>
      <c r="AB21" s="213"/>
      <c r="AC21" s="213"/>
      <c r="AD21" s="213"/>
      <c r="AE21" s="213"/>
      <c r="AF21" s="213"/>
      <c r="AG21" s="213" t="s">
        <v>162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48" t="str">
        <f>C21</f>
        <v>sypaninou z vhodných hornin tř. 1 - 4 nebo materiálem připraveným podél výkopu ve vzdálenosti do 3 m od jeho kraje, pro jakoukoliv hloubku výkopu a jakoukoliv míru zhutnění,</v>
      </c>
      <c r="BB21" s="213"/>
      <c r="BC21" s="213"/>
      <c r="BD21" s="213"/>
      <c r="BE21" s="213"/>
      <c r="BF21" s="213"/>
      <c r="BG21" s="213"/>
      <c r="BH21" s="213"/>
    </row>
    <row r="22" spans="1:60" outlineLevel="2" x14ac:dyDescent="0.2">
      <c r="A22" s="220"/>
      <c r="B22" s="221"/>
      <c r="C22" s="257" t="s">
        <v>456</v>
      </c>
      <c r="D22" s="224"/>
      <c r="E22" s="225">
        <v>1.72</v>
      </c>
      <c r="F22" s="223"/>
      <c r="G22" s="223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164</v>
      </c>
      <c r="AH22" s="213">
        <v>0</v>
      </c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x14ac:dyDescent="0.2">
      <c r="A23" s="227" t="s">
        <v>146</v>
      </c>
      <c r="B23" s="228" t="s">
        <v>66</v>
      </c>
      <c r="C23" s="252" t="s">
        <v>67</v>
      </c>
      <c r="D23" s="229"/>
      <c r="E23" s="230"/>
      <c r="F23" s="231"/>
      <c r="G23" s="231">
        <f>SUMIF(AG24:AG27,"&lt;&gt;NOR",G24:G27)</f>
        <v>0</v>
      </c>
      <c r="H23" s="231"/>
      <c r="I23" s="231">
        <f>SUM(I24:I27)</f>
        <v>0</v>
      </c>
      <c r="J23" s="231"/>
      <c r="K23" s="231">
        <f>SUM(K24:K27)</f>
        <v>0</v>
      </c>
      <c r="L23" s="231"/>
      <c r="M23" s="231">
        <f>SUM(M24:M27)</f>
        <v>0</v>
      </c>
      <c r="N23" s="230"/>
      <c r="O23" s="230">
        <f>SUM(O24:O27)</f>
        <v>0.69</v>
      </c>
      <c r="P23" s="230"/>
      <c r="Q23" s="230">
        <f>SUM(Q24:Q27)</f>
        <v>0</v>
      </c>
      <c r="R23" s="231"/>
      <c r="S23" s="231"/>
      <c r="T23" s="232"/>
      <c r="U23" s="226"/>
      <c r="V23" s="226">
        <f>SUM(V24:V27)</f>
        <v>4.82</v>
      </c>
      <c r="W23" s="226"/>
      <c r="X23" s="226"/>
      <c r="Y23" s="226"/>
      <c r="AG23" t="s">
        <v>147</v>
      </c>
    </row>
    <row r="24" spans="1:60" ht="22.5" outlineLevel="1" x14ac:dyDescent="0.2">
      <c r="A24" s="234">
        <v>5</v>
      </c>
      <c r="B24" s="235" t="s">
        <v>457</v>
      </c>
      <c r="C24" s="254" t="s">
        <v>458</v>
      </c>
      <c r="D24" s="236" t="s">
        <v>158</v>
      </c>
      <c r="E24" s="237">
        <v>5.5</v>
      </c>
      <c r="F24" s="238"/>
      <c r="G24" s="239">
        <f>ROUND(E24*F24,2)</f>
        <v>0</v>
      </c>
      <c r="H24" s="238"/>
      <c r="I24" s="239">
        <f>ROUND(E24*H24,2)</f>
        <v>0</v>
      </c>
      <c r="J24" s="238"/>
      <c r="K24" s="239">
        <f>ROUND(E24*J24,2)</f>
        <v>0</v>
      </c>
      <c r="L24" s="239">
        <v>21</v>
      </c>
      <c r="M24" s="239">
        <f>G24*(1+L24/100)</f>
        <v>0</v>
      </c>
      <c r="N24" s="237">
        <v>0.12454999999999999</v>
      </c>
      <c r="O24" s="237">
        <f>ROUND(E24*N24,2)</f>
        <v>0.69</v>
      </c>
      <c r="P24" s="237">
        <v>0</v>
      </c>
      <c r="Q24" s="237">
        <f>ROUND(E24*P24,2)</f>
        <v>0</v>
      </c>
      <c r="R24" s="239" t="s">
        <v>151</v>
      </c>
      <c r="S24" s="239" t="s">
        <v>152</v>
      </c>
      <c r="T24" s="240" t="s">
        <v>152</v>
      </c>
      <c r="U24" s="223">
        <v>0.87629999999999997</v>
      </c>
      <c r="V24" s="223">
        <f>ROUND(E24*U24,2)</f>
        <v>4.82</v>
      </c>
      <c r="W24" s="223"/>
      <c r="X24" s="223" t="s">
        <v>153</v>
      </c>
      <c r="Y24" s="223" t="s">
        <v>154</v>
      </c>
      <c r="Z24" s="213"/>
      <c r="AA24" s="213"/>
      <c r="AB24" s="213"/>
      <c r="AC24" s="213"/>
      <c r="AD24" s="213"/>
      <c r="AE24" s="213"/>
      <c r="AF24" s="213"/>
      <c r="AG24" s="213" t="s">
        <v>155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2" x14ac:dyDescent="0.2">
      <c r="A25" s="220"/>
      <c r="B25" s="221"/>
      <c r="C25" s="255" t="s">
        <v>459</v>
      </c>
      <c r="D25" s="249"/>
      <c r="E25" s="249"/>
      <c r="F25" s="249"/>
      <c r="G25" s="249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3"/>
      <c r="AA25" s="213"/>
      <c r="AB25" s="213"/>
      <c r="AC25" s="213"/>
      <c r="AD25" s="213"/>
      <c r="AE25" s="213"/>
      <c r="AF25" s="213"/>
      <c r="AG25" s="213" t="s">
        <v>160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2" x14ac:dyDescent="0.2">
      <c r="A26" s="220"/>
      <c r="B26" s="221"/>
      <c r="C26" s="256" t="s">
        <v>459</v>
      </c>
      <c r="D26" s="250"/>
      <c r="E26" s="250"/>
      <c r="F26" s="250"/>
      <c r="G26" s="250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3"/>
      <c r="AA26" s="213"/>
      <c r="AB26" s="213"/>
      <c r="AC26" s="213"/>
      <c r="AD26" s="213"/>
      <c r="AE26" s="213"/>
      <c r="AF26" s="213"/>
      <c r="AG26" s="213" t="s">
        <v>162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2" x14ac:dyDescent="0.2">
      <c r="A27" s="220"/>
      <c r="B27" s="221"/>
      <c r="C27" s="257" t="s">
        <v>460</v>
      </c>
      <c r="D27" s="224"/>
      <c r="E27" s="225">
        <v>5.5</v>
      </c>
      <c r="F27" s="223"/>
      <c r="G27" s="223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3"/>
      <c r="AA27" s="213"/>
      <c r="AB27" s="213"/>
      <c r="AC27" s="213"/>
      <c r="AD27" s="213"/>
      <c r="AE27" s="213"/>
      <c r="AF27" s="213"/>
      <c r="AG27" s="213" t="s">
        <v>164</v>
      </c>
      <c r="AH27" s="213">
        <v>0</v>
      </c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x14ac:dyDescent="0.2">
      <c r="A28" s="227" t="s">
        <v>146</v>
      </c>
      <c r="B28" s="228" t="s">
        <v>68</v>
      </c>
      <c r="C28" s="252" t="s">
        <v>69</v>
      </c>
      <c r="D28" s="229"/>
      <c r="E28" s="230"/>
      <c r="F28" s="231"/>
      <c r="G28" s="231">
        <f>SUMIF(AG29:AG32,"&lt;&gt;NOR",G29:G32)</f>
        <v>0</v>
      </c>
      <c r="H28" s="231"/>
      <c r="I28" s="231">
        <f>SUM(I29:I32)</f>
        <v>0</v>
      </c>
      <c r="J28" s="231"/>
      <c r="K28" s="231">
        <f>SUM(K29:K32)</f>
        <v>0</v>
      </c>
      <c r="L28" s="231"/>
      <c r="M28" s="231">
        <f>SUM(M29:M32)</f>
        <v>0</v>
      </c>
      <c r="N28" s="230"/>
      <c r="O28" s="230">
        <f>SUM(O29:O32)</f>
        <v>1.08</v>
      </c>
      <c r="P28" s="230"/>
      <c r="Q28" s="230">
        <f>SUM(Q29:Q32)</f>
        <v>0</v>
      </c>
      <c r="R28" s="231"/>
      <c r="S28" s="231"/>
      <c r="T28" s="232"/>
      <c r="U28" s="226"/>
      <c r="V28" s="226">
        <f>SUM(V29:V32)</f>
        <v>0.75</v>
      </c>
      <c r="W28" s="226"/>
      <c r="X28" s="226"/>
      <c r="Y28" s="226"/>
      <c r="AG28" t="s">
        <v>147</v>
      </c>
    </row>
    <row r="29" spans="1:60" outlineLevel="1" x14ac:dyDescent="0.2">
      <c r="A29" s="234">
        <v>6</v>
      </c>
      <c r="B29" s="235" t="s">
        <v>461</v>
      </c>
      <c r="C29" s="254" t="s">
        <v>462</v>
      </c>
      <c r="D29" s="236" t="s">
        <v>188</v>
      </c>
      <c r="E29" s="237">
        <v>0.57199999999999995</v>
      </c>
      <c r="F29" s="238"/>
      <c r="G29" s="239">
        <f>ROUND(E29*F29,2)</f>
        <v>0</v>
      </c>
      <c r="H29" s="238"/>
      <c r="I29" s="239">
        <f>ROUND(E29*H29,2)</f>
        <v>0</v>
      </c>
      <c r="J29" s="238"/>
      <c r="K29" s="239">
        <f>ROUND(E29*J29,2)</f>
        <v>0</v>
      </c>
      <c r="L29" s="239">
        <v>21</v>
      </c>
      <c r="M29" s="239">
        <f>G29*(1+L29/100)</f>
        <v>0</v>
      </c>
      <c r="N29" s="237">
        <v>1.8907700000000001</v>
      </c>
      <c r="O29" s="237">
        <f>ROUND(E29*N29,2)</f>
        <v>1.08</v>
      </c>
      <c r="P29" s="237">
        <v>0</v>
      </c>
      <c r="Q29" s="237">
        <f>ROUND(E29*P29,2)</f>
        <v>0</v>
      </c>
      <c r="R29" s="239" t="s">
        <v>463</v>
      </c>
      <c r="S29" s="239" t="s">
        <v>152</v>
      </c>
      <c r="T29" s="240" t="s">
        <v>152</v>
      </c>
      <c r="U29" s="223">
        <v>1.3169999999999999</v>
      </c>
      <c r="V29" s="223">
        <f>ROUND(E29*U29,2)</f>
        <v>0.75</v>
      </c>
      <c r="W29" s="223"/>
      <c r="X29" s="223" t="s">
        <v>153</v>
      </c>
      <c r="Y29" s="223" t="s">
        <v>154</v>
      </c>
      <c r="Z29" s="213"/>
      <c r="AA29" s="213"/>
      <c r="AB29" s="213"/>
      <c r="AC29" s="213"/>
      <c r="AD29" s="213"/>
      <c r="AE29" s="213"/>
      <c r="AF29" s="213"/>
      <c r="AG29" s="213" t="s">
        <v>155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2" x14ac:dyDescent="0.2">
      <c r="A30" s="220"/>
      <c r="B30" s="221"/>
      <c r="C30" s="255" t="s">
        <v>464</v>
      </c>
      <c r="D30" s="249"/>
      <c r="E30" s="249"/>
      <c r="F30" s="249"/>
      <c r="G30" s="249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160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2" x14ac:dyDescent="0.2">
      <c r="A31" s="220"/>
      <c r="B31" s="221"/>
      <c r="C31" s="256" t="s">
        <v>464</v>
      </c>
      <c r="D31" s="250"/>
      <c r="E31" s="250"/>
      <c r="F31" s="250"/>
      <c r="G31" s="250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162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2" x14ac:dyDescent="0.2">
      <c r="A32" s="220"/>
      <c r="B32" s="221"/>
      <c r="C32" s="257" t="s">
        <v>465</v>
      </c>
      <c r="D32" s="224"/>
      <c r="E32" s="225">
        <v>0.56999999999999995</v>
      </c>
      <c r="F32" s="223"/>
      <c r="G32" s="223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164</v>
      </c>
      <c r="AH32" s="213">
        <v>0</v>
      </c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x14ac:dyDescent="0.2">
      <c r="A33" s="227" t="s">
        <v>146</v>
      </c>
      <c r="B33" s="228" t="s">
        <v>80</v>
      </c>
      <c r="C33" s="252" t="s">
        <v>81</v>
      </c>
      <c r="D33" s="229"/>
      <c r="E33" s="230"/>
      <c r="F33" s="231"/>
      <c r="G33" s="231">
        <f>SUMIF(AG34:AG47,"&lt;&gt;NOR",G34:G47)</f>
        <v>0</v>
      </c>
      <c r="H33" s="231"/>
      <c r="I33" s="231">
        <f>SUM(I34:I47)</f>
        <v>0</v>
      </c>
      <c r="J33" s="231"/>
      <c r="K33" s="231">
        <f>SUM(K34:K47)</f>
        <v>0</v>
      </c>
      <c r="L33" s="231"/>
      <c r="M33" s="231">
        <f>SUM(M34:M47)</f>
        <v>0</v>
      </c>
      <c r="N33" s="230"/>
      <c r="O33" s="230">
        <f>SUM(O34:O47)</f>
        <v>0.01</v>
      </c>
      <c r="P33" s="230"/>
      <c r="Q33" s="230">
        <f>SUM(Q34:Q47)</f>
        <v>0.27</v>
      </c>
      <c r="R33" s="231"/>
      <c r="S33" s="231"/>
      <c r="T33" s="232"/>
      <c r="U33" s="226"/>
      <c r="V33" s="226">
        <f>SUM(V34:V47)</f>
        <v>28.19</v>
      </c>
      <c r="W33" s="226"/>
      <c r="X33" s="226"/>
      <c r="Y33" s="226"/>
      <c r="AG33" t="s">
        <v>147</v>
      </c>
    </row>
    <row r="34" spans="1:60" outlineLevel="1" x14ac:dyDescent="0.2">
      <c r="A34" s="241">
        <v>7</v>
      </c>
      <c r="B34" s="242" t="s">
        <v>466</v>
      </c>
      <c r="C34" s="253" t="s">
        <v>467</v>
      </c>
      <c r="D34" s="243" t="s">
        <v>274</v>
      </c>
      <c r="E34" s="244">
        <v>5</v>
      </c>
      <c r="F34" s="245"/>
      <c r="G34" s="246">
        <f>ROUND(E34*F34,2)</f>
        <v>0</v>
      </c>
      <c r="H34" s="245"/>
      <c r="I34" s="246">
        <f>ROUND(E34*H34,2)</f>
        <v>0</v>
      </c>
      <c r="J34" s="245"/>
      <c r="K34" s="246">
        <f>ROUND(E34*J34,2)</f>
        <v>0</v>
      </c>
      <c r="L34" s="246">
        <v>21</v>
      </c>
      <c r="M34" s="246">
        <f>G34*(1+L34/100)</f>
        <v>0</v>
      </c>
      <c r="N34" s="244">
        <v>4.0000000000000002E-4</v>
      </c>
      <c r="O34" s="244">
        <f>ROUND(E34*N34,2)</f>
        <v>0</v>
      </c>
      <c r="P34" s="244">
        <v>4.6000000000000001E-4</v>
      </c>
      <c r="Q34" s="244">
        <f>ROUND(E34*P34,2)</f>
        <v>0</v>
      </c>
      <c r="R34" s="246" t="s">
        <v>253</v>
      </c>
      <c r="S34" s="246" t="s">
        <v>152</v>
      </c>
      <c r="T34" s="247" t="s">
        <v>152</v>
      </c>
      <c r="U34" s="223">
        <v>2.25</v>
      </c>
      <c r="V34" s="223">
        <f>ROUND(E34*U34,2)</f>
        <v>11.25</v>
      </c>
      <c r="W34" s="223"/>
      <c r="X34" s="223" t="s">
        <v>153</v>
      </c>
      <c r="Y34" s="223" t="s">
        <v>154</v>
      </c>
      <c r="Z34" s="213"/>
      <c r="AA34" s="213"/>
      <c r="AB34" s="213"/>
      <c r="AC34" s="213"/>
      <c r="AD34" s="213"/>
      <c r="AE34" s="213"/>
      <c r="AF34" s="213"/>
      <c r="AG34" s="213" t="s">
        <v>155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">
      <c r="A35" s="234">
        <v>8</v>
      </c>
      <c r="B35" s="235" t="s">
        <v>468</v>
      </c>
      <c r="C35" s="254" t="s">
        <v>469</v>
      </c>
      <c r="D35" s="236" t="s">
        <v>274</v>
      </c>
      <c r="E35" s="237">
        <v>0.75</v>
      </c>
      <c r="F35" s="238"/>
      <c r="G35" s="239">
        <f>ROUND(E35*F35,2)</f>
        <v>0</v>
      </c>
      <c r="H35" s="238"/>
      <c r="I35" s="239">
        <f>ROUND(E35*H35,2)</f>
        <v>0</v>
      </c>
      <c r="J35" s="238"/>
      <c r="K35" s="239">
        <f>ROUND(E35*J35,2)</f>
        <v>0</v>
      </c>
      <c r="L35" s="239">
        <v>21</v>
      </c>
      <c r="M35" s="239">
        <f>G35*(1+L35/100)</f>
        <v>0</v>
      </c>
      <c r="N35" s="237">
        <v>1.5100000000000001E-3</v>
      </c>
      <c r="O35" s="237">
        <f>ROUND(E35*N35,2)</f>
        <v>0</v>
      </c>
      <c r="P35" s="237">
        <v>7.0699999999999999E-3</v>
      </c>
      <c r="Q35" s="237">
        <f>ROUND(E35*P35,2)</f>
        <v>0.01</v>
      </c>
      <c r="R35" s="239" t="s">
        <v>253</v>
      </c>
      <c r="S35" s="239" t="s">
        <v>152</v>
      </c>
      <c r="T35" s="240" t="s">
        <v>152</v>
      </c>
      <c r="U35" s="223">
        <v>2.5499999999999998</v>
      </c>
      <c r="V35" s="223">
        <f>ROUND(E35*U35,2)</f>
        <v>1.91</v>
      </c>
      <c r="W35" s="223"/>
      <c r="X35" s="223" t="s">
        <v>153</v>
      </c>
      <c r="Y35" s="223" t="s">
        <v>154</v>
      </c>
      <c r="Z35" s="213"/>
      <c r="AA35" s="213"/>
      <c r="AB35" s="213"/>
      <c r="AC35" s="213"/>
      <c r="AD35" s="213"/>
      <c r="AE35" s="213"/>
      <c r="AF35" s="213"/>
      <c r="AG35" s="213" t="s">
        <v>155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2" x14ac:dyDescent="0.2">
      <c r="A36" s="220"/>
      <c r="B36" s="221"/>
      <c r="C36" s="257" t="s">
        <v>470</v>
      </c>
      <c r="D36" s="224"/>
      <c r="E36" s="225">
        <v>0.75</v>
      </c>
      <c r="F36" s="223"/>
      <c r="G36" s="223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3"/>
      <c r="AA36" s="213"/>
      <c r="AB36" s="213"/>
      <c r="AC36" s="213"/>
      <c r="AD36" s="213"/>
      <c r="AE36" s="213"/>
      <c r="AF36" s="213"/>
      <c r="AG36" s="213" t="s">
        <v>164</v>
      </c>
      <c r="AH36" s="213">
        <v>0</v>
      </c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">
      <c r="A37" s="234">
        <v>9</v>
      </c>
      <c r="B37" s="235" t="s">
        <v>471</v>
      </c>
      <c r="C37" s="254" t="s">
        <v>472</v>
      </c>
      <c r="D37" s="236" t="s">
        <v>274</v>
      </c>
      <c r="E37" s="237">
        <v>1.5</v>
      </c>
      <c r="F37" s="238"/>
      <c r="G37" s="239">
        <f>ROUND(E37*F37,2)</f>
        <v>0</v>
      </c>
      <c r="H37" s="238"/>
      <c r="I37" s="239">
        <f>ROUND(E37*H37,2)</f>
        <v>0</v>
      </c>
      <c r="J37" s="238"/>
      <c r="K37" s="239">
        <f>ROUND(E37*J37,2)</f>
        <v>0</v>
      </c>
      <c r="L37" s="239">
        <v>21</v>
      </c>
      <c r="M37" s="239">
        <f>G37*(1+L37/100)</f>
        <v>0</v>
      </c>
      <c r="N37" s="237">
        <v>2.2799999999999999E-3</v>
      </c>
      <c r="O37" s="237">
        <f>ROUND(E37*N37,2)</f>
        <v>0</v>
      </c>
      <c r="P37" s="237">
        <v>5.024E-2</v>
      </c>
      <c r="Q37" s="237">
        <f>ROUND(E37*P37,2)</f>
        <v>0.08</v>
      </c>
      <c r="R37" s="239" t="s">
        <v>253</v>
      </c>
      <c r="S37" s="239" t="s">
        <v>152</v>
      </c>
      <c r="T37" s="240" t="s">
        <v>152</v>
      </c>
      <c r="U37" s="223">
        <v>4.5999999999999996</v>
      </c>
      <c r="V37" s="223">
        <f>ROUND(E37*U37,2)</f>
        <v>6.9</v>
      </c>
      <c r="W37" s="223"/>
      <c r="X37" s="223" t="s">
        <v>153</v>
      </c>
      <c r="Y37" s="223" t="s">
        <v>154</v>
      </c>
      <c r="Z37" s="213"/>
      <c r="AA37" s="213"/>
      <c r="AB37" s="213"/>
      <c r="AC37" s="213"/>
      <c r="AD37" s="213"/>
      <c r="AE37" s="213"/>
      <c r="AF37" s="213"/>
      <c r="AG37" s="213" t="s">
        <v>155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2" x14ac:dyDescent="0.2">
      <c r="A38" s="220"/>
      <c r="B38" s="221"/>
      <c r="C38" s="257" t="s">
        <v>473</v>
      </c>
      <c r="D38" s="224"/>
      <c r="E38" s="225">
        <v>1.5</v>
      </c>
      <c r="F38" s="223"/>
      <c r="G38" s="223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3"/>
      <c r="AA38" s="213"/>
      <c r="AB38" s="213"/>
      <c r="AC38" s="213"/>
      <c r="AD38" s="213"/>
      <c r="AE38" s="213"/>
      <c r="AF38" s="213"/>
      <c r="AG38" s="213" t="s">
        <v>164</v>
      </c>
      <c r="AH38" s="213">
        <v>0</v>
      </c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2.5" outlineLevel="1" x14ac:dyDescent="0.2">
      <c r="A39" s="234">
        <v>10</v>
      </c>
      <c r="B39" s="235" t="s">
        <v>474</v>
      </c>
      <c r="C39" s="254" t="s">
        <v>475</v>
      </c>
      <c r="D39" s="236" t="s">
        <v>150</v>
      </c>
      <c r="E39" s="237">
        <v>4</v>
      </c>
      <c r="F39" s="238"/>
      <c r="G39" s="239">
        <f>ROUND(E39*F39,2)</f>
        <v>0</v>
      </c>
      <c r="H39" s="238"/>
      <c r="I39" s="239">
        <f>ROUND(E39*H39,2)</f>
        <v>0</v>
      </c>
      <c r="J39" s="238"/>
      <c r="K39" s="239">
        <f>ROUND(E39*J39,2)</f>
        <v>0</v>
      </c>
      <c r="L39" s="239">
        <v>21</v>
      </c>
      <c r="M39" s="239">
        <f>G39*(1+L39/100)</f>
        <v>0</v>
      </c>
      <c r="N39" s="237">
        <v>0</v>
      </c>
      <c r="O39" s="237">
        <f>ROUND(E39*N39,2)</f>
        <v>0</v>
      </c>
      <c r="P39" s="237">
        <v>8.0000000000000002E-3</v>
      </c>
      <c r="Q39" s="237">
        <f>ROUND(E39*P39,2)</f>
        <v>0.03</v>
      </c>
      <c r="R39" s="239" t="s">
        <v>253</v>
      </c>
      <c r="S39" s="239" t="s">
        <v>152</v>
      </c>
      <c r="T39" s="240" t="s">
        <v>152</v>
      </c>
      <c r="U39" s="223">
        <v>0.24299999999999999</v>
      </c>
      <c r="V39" s="223">
        <f>ROUND(E39*U39,2)</f>
        <v>0.97</v>
      </c>
      <c r="W39" s="223"/>
      <c r="X39" s="223" t="s">
        <v>153</v>
      </c>
      <c r="Y39" s="223" t="s">
        <v>154</v>
      </c>
      <c r="Z39" s="213"/>
      <c r="AA39" s="213"/>
      <c r="AB39" s="213"/>
      <c r="AC39" s="213"/>
      <c r="AD39" s="213"/>
      <c r="AE39" s="213"/>
      <c r="AF39" s="213"/>
      <c r="AG39" s="213" t="s">
        <v>155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2" x14ac:dyDescent="0.2">
      <c r="A40" s="220"/>
      <c r="B40" s="221"/>
      <c r="C40" s="255" t="s">
        <v>277</v>
      </c>
      <c r="D40" s="249"/>
      <c r="E40" s="249"/>
      <c r="F40" s="249"/>
      <c r="G40" s="249"/>
      <c r="H40" s="223"/>
      <c r="I40" s="223"/>
      <c r="J40" s="223"/>
      <c r="K40" s="223"/>
      <c r="L40" s="223"/>
      <c r="M40" s="223"/>
      <c r="N40" s="222"/>
      <c r="O40" s="222"/>
      <c r="P40" s="222"/>
      <c r="Q40" s="222"/>
      <c r="R40" s="223"/>
      <c r="S40" s="223"/>
      <c r="T40" s="223"/>
      <c r="U40" s="223"/>
      <c r="V40" s="223"/>
      <c r="W40" s="223"/>
      <c r="X40" s="223"/>
      <c r="Y40" s="223"/>
      <c r="Z40" s="213"/>
      <c r="AA40" s="213"/>
      <c r="AB40" s="213"/>
      <c r="AC40" s="213"/>
      <c r="AD40" s="213"/>
      <c r="AE40" s="213"/>
      <c r="AF40" s="213"/>
      <c r="AG40" s="213" t="s">
        <v>160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">
      <c r="A41" s="220"/>
      <c r="B41" s="221"/>
      <c r="C41" s="256" t="s">
        <v>277</v>
      </c>
      <c r="D41" s="250"/>
      <c r="E41" s="250"/>
      <c r="F41" s="250"/>
      <c r="G41" s="250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162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 x14ac:dyDescent="0.2">
      <c r="A42" s="234">
        <v>11</v>
      </c>
      <c r="B42" s="235" t="s">
        <v>476</v>
      </c>
      <c r="C42" s="254" t="s">
        <v>477</v>
      </c>
      <c r="D42" s="236" t="s">
        <v>274</v>
      </c>
      <c r="E42" s="237">
        <v>27</v>
      </c>
      <c r="F42" s="238"/>
      <c r="G42" s="239">
        <f>ROUND(E42*F42,2)</f>
        <v>0</v>
      </c>
      <c r="H42" s="238"/>
      <c r="I42" s="239">
        <f>ROUND(E42*H42,2)</f>
        <v>0</v>
      </c>
      <c r="J42" s="238"/>
      <c r="K42" s="239">
        <f>ROUND(E42*J42,2)</f>
        <v>0</v>
      </c>
      <c r="L42" s="239">
        <v>21</v>
      </c>
      <c r="M42" s="239">
        <f>G42*(1+L42/100)</f>
        <v>0</v>
      </c>
      <c r="N42" s="237">
        <v>4.8999999999999998E-4</v>
      </c>
      <c r="O42" s="237">
        <f>ROUND(E42*N42,2)</f>
        <v>0.01</v>
      </c>
      <c r="P42" s="237">
        <v>2E-3</v>
      </c>
      <c r="Q42" s="237">
        <f>ROUND(E42*P42,2)</f>
        <v>0.05</v>
      </c>
      <c r="R42" s="239" t="s">
        <v>253</v>
      </c>
      <c r="S42" s="239" t="s">
        <v>152</v>
      </c>
      <c r="T42" s="240" t="s">
        <v>152</v>
      </c>
      <c r="U42" s="223">
        <v>0.17599999999999999</v>
      </c>
      <c r="V42" s="223">
        <f>ROUND(E42*U42,2)</f>
        <v>4.75</v>
      </c>
      <c r="W42" s="223"/>
      <c r="X42" s="223" t="s">
        <v>153</v>
      </c>
      <c r="Y42" s="223" t="s">
        <v>154</v>
      </c>
      <c r="Z42" s="213"/>
      <c r="AA42" s="213"/>
      <c r="AB42" s="213"/>
      <c r="AC42" s="213"/>
      <c r="AD42" s="213"/>
      <c r="AE42" s="213"/>
      <c r="AF42" s="213"/>
      <c r="AG42" s="213" t="s">
        <v>155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2" x14ac:dyDescent="0.2">
      <c r="A43" s="220"/>
      <c r="B43" s="221"/>
      <c r="C43" s="258" t="s">
        <v>278</v>
      </c>
      <c r="D43" s="251"/>
      <c r="E43" s="251"/>
      <c r="F43" s="251"/>
      <c r="G43" s="251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162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2" x14ac:dyDescent="0.2">
      <c r="A44" s="220"/>
      <c r="B44" s="221"/>
      <c r="C44" s="257" t="s">
        <v>478</v>
      </c>
      <c r="D44" s="224"/>
      <c r="E44" s="225">
        <v>27</v>
      </c>
      <c r="F44" s="223"/>
      <c r="G44" s="223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3"/>
      <c r="AA44" s="213"/>
      <c r="AB44" s="213"/>
      <c r="AC44" s="213"/>
      <c r="AD44" s="213"/>
      <c r="AE44" s="213"/>
      <c r="AF44" s="213"/>
      <c r="AG44" s="213" t="s">
        <v>164</v>
      </c>
      <c r="AH44" s="213">
        <v>0</v>
      </c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">
      <c r="A45" s="234">
        <v>12</v>
      </c>
      <c r="B45" s="235" t="s">
        <v>479</v>
      </c>
      <c r="C45" s="254" t="s">
        <v>480</v>
      </c>
      <c r="D45" s="236" t="s">
        <v>274</v>
      </c>
      <c r="E45" s="237">
        <v>8</v>
      </c>
      <c r="F45" s="238"/>
      <c r="G45" s="239">
        <f>ROUND(E45*F45,2)</f>
        <v>0</v>
      </c>
      <c r="H45" s="238"/>
      <c r="I45" s="239">
        <f>ROUND(E45*H45,2)</f>
        <v>0</v>
      </c>
      <c r="J45" s="238"/>
      <c r="K45" s="239">
        <f>ROUND(E45*J45,2)</f>
        <v>0</v>
      </c>
      <c r="L45" s="239">
        <v>21</v>
      </c>
      <c r="M45" s="239">
        <f>G45*(1+L45/100)</f>
        <v>0</v>
      </c>
      <c r="N45" s="237">
        <v>4.8999999999999998E-4</v>
      </c>
      <c r="O45" s="237">
        <f>ROUND(E45*N45,2)</f>
        <v>0</v>
      </c>
      <c r="P45" s="237">
        <v>1.2999999999999999E-2</v>
      </c>
      <c r="Q45" s="237">
        <f>ROUND(E45*P45,2)</f>
        <v>0.1</v>
      </c>
      <c r="R45" s="239" t="s">
        <v>253</v>
      </c>
      <c r="S45" s="239" t="s">
        <v>152</v>
      </c>
      <c r="T45" s="240" t="s">
        <v>152</v>
      </c>
      <c r="U45" s="223">
        <v>0.30099999999999999</v>
      </c>
      <c r="V45" s="223">
        <f>ROUND(E45*U45,2)</f>
        <v>2.41</v>
      </c>
      <c r="W45" s="223"/>
      <c r="X45" s="223" t="s">
        <v>153</v>
      </c>
      <c r="Y45" s="223" t="s">
        <v>154</v>
      </c>
      <c r="Z45" s="213"/>
      <c r="AA45" s="213"/>
      <c r="AB45" s="213"/>
      <c r="AC45" s="213"/>
      <c r="AD45" s="213"/>
      <c r="AE45" s="213"/>
      <c r="AF45" s="213"/>
      <c r="AG45" s="213" t="s">
        <v>155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2" x14ac:dyDescent="0.2">
      <c r="A46" s="220"/>
      <c r="B46" s="221"/>
      <c r="C46" s="258" t="s">
        <v>278</v>
      </c>
      <c r="D46" s="251"/>
      <c r="E46" s="251"/>
      <c r="F46" s="251"/>
      <c r="G46" s="251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3"/>
      <c r="AA46" s="213"/>
      <c r="AB46" s="213"/>
      <c r="AC46" s="213"/>
      <c r="AD46" s="213"/>
      <c r="AE46" s="213"/>
      <c r="AF46" s="213"/>
      <c r="AG46" s="213" t="s">
        <v>162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2" x14ac:dyDescent="0.2">
      <c r="A47" s="220"/>
      <c r="B47" s="221"/>
      <c r="C47" s="257" t="s">
        <v>481</v>
      </c>
      <c r="D47" s="224"/>
      <c r="E47" s="225">
        <v>8</v>
      </c>
      <c r="F47" s="223"/>
      <c r="G47" s="223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3"/>
      <c r="AA47" s="213"/>
      <c r="AB47" s="213"/>
      <c r="AC47" s="213"/>
      <c r="AD47" s="213"/>
      <c r="AE47" s="213"/>
      <c r="AF47" s="213"/>
      <c r="AG47" s="213" t="s">
        <v>164</v>
      </c>
      <c r="AH47" s="213">
        <v>0</v>
      </c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x14ac:dyDescent="0.2">
      <c r="A48" s="227" t="s">
        <v>146</v>
      </c>
      <c r="B48" s="228" t="s">
        <v>86</v>
      </c>
      <c r="C48" s="252" t="s">
        <v>87</v>
      </c>
      <c r="D48" s="229"/>
      <c r="E48" s="230"/>
      <c r="F48" s="231"/>
      <c r="G48" s="231">
        <f>SUMIF(AG49:AG60,"&lt;&gt;NOR",G49:G60)</f>
        <v>0</v>
      </c>
      <c r="H48" s="231"/>
      <c r="I48" s="231">
        <f>SUM(I49:I60)</f>
        <v>0</v>
      </c>
      <c r="J48" s="231"/>
      <c r="K48" s="231">
        <f>SUM(K49:K60)</f>
        <v>0</v>
      </c>
      <c r="L48" s="231"/>
      <c r="M48" s="231">
        <f>SUM(M49:M60)</f>
        <v>0</v>
      </c>
      <c r="N48" s="230"/>
      <c r="O48" s="230">
        <f>SUM(O49:O60)</f>
        <v>0.03</v>
      </c>
      <c r="P48" s="230"/>
      <c r="Q48" s="230">
        <f>SUM(Q49:Q60)</f>
        <v>0</v>
      </c>
      <c r="R48" s="231"/>
      <c r="S48" s="231"/>
      <c r="T48" s="232"/>
      <c r="U48" s="226"/>
      <c r="V48" s="226">
        <f>SUM(V49:V60)</f>
        <v>6.25</v>
      </c>
      <c r="W48" s="226"/>
      <c r="X48" s="226"/>
      <c r="Y48" s="226"/>
      <c r="AG48" t="s">
        <v>147</v>
      </c>
    </row>
    <row r="49" spans="1:60" outlineLevel="1" x14ac:dyDescent="0.2">
      <c r="A49" s="234">
        <v>13</v>
      </c>
      <c r="B49" s="235" t="s">
        <v>482</v>
      </c>
      <c r="C49" s="254" t="s">
        <v>483</v>
      </c>
      <c r="D49" s="236" t="s">
        <v>150</v>
      </c>
      <c r="E49" s="237">
        <v>7</v>
      </c>
      <c r="F49" s="238"/>
      <c r="G49" s="239">
        <f>ROUND(E49*F49,2)</f>
        <v>0</v>
      </c>
      <c r="H49" s="238"/>
      <c r="I49" s="239">
        <f>ROUND(E49*H49,2)</f>
        <v>0</v>
      </c>
      <c r="J49" s="238"/>
      <c r="K49" s="239">
        <f>ROUND(E49*J49,2)</f>
        <v>0</v>
      </c>
      <c r="L49" s="239">
        <v>21</v>
      </c>
      <c r="M49" s="239">
        <f>G49*(1+L49/100)</f>
        <v>0</v>
      </c>
      <c r="N49" s="237">
        <v>1.0499999999999999E-3</v>
      </c>
      <c r="O49" s="237">
        <f>ROUND(E49*N49,2)</f>
        <v>0.01</v>
      </c>
      <c r="P49" s="237">
        <v>0</v>
      </c>
      <c r="Q49" s="237">
        <f>ROUND(E49*P49,2)</f>
        <v>0</v>
      </c>
      <c r="R49" s="239" t="s">
        <v>484</v>
      </c>
      <c r="S49" s="239" t="s">
        <v>152</v>
      </c>
      <c r="T49" s="240" t="s">
        <v>152</v>
      </c>
      <c r="U49" s="223">
        <v>0.5</v>
      </c>
      <c r="V49" s="223">
        <f>ROUND(E49*U49,2)</f>
        <v>3.5</v>
      </c>
      <c r="W49" s="223"/>
      <c r="X49" s="223" t="s">
        <v>153</v>
      </c>
      <c r="Y49" s="223" t="s">
        <v>154</v>
      </c>
      <c r="Z49" s="213"/>
      <c r="AA49" s="213"/>
      <c r="AB49" s="213"/>
      <c r="AC49" s="213"/>
      <c r="AD49" s="213"/>
      <c r="AE49" s="213"/>
      <c r="AF49" s="213"/>
      <c r="AG49" s="213" t="s">
        <v>297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22.5" outlineLevel="2" x14ac:dyDescent="0.2">
      <c r="A50" s="220"/>
      <c r="B50" s="221"/>
      <c r="C50" s="258" t="s">
        <v>485</v>
      </c>
      <c r="D50" s="251"/>
      <c r="E50" s="251"/>
      <c r="F50" s="251"/>
      <c r="G50" s="251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162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48" t="str">
        <f>C50</f>
        <v>Montáž manžety ke stěně nebo stropu pomocí rozpěrné hmoždinky se šroubem. Cena obsahuje i dodávku manžety a spojovacích prostředků.</v>
      </c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34">
        <v>14</v>
      </c>
      <c r="B51" s="235" t="s">
        <v>486</v>
      </c>
      <c r="C51" s="254" t="s">
        <v>487</v>
      </c>
      <c r="D51" s="236" t="s">
        <v>150</v>
      </c>
      <c r="E51" s="237">
        <v>1</v>
      </c>
      <c r="F51" s="238"/>
      <c r="G51" s="239">
        <f>ROUND(E51*F51,2)</f>
        <v>0</v>
      </c>
      <c r="H51" s="238"/>
      <c r="I51" s="239">
        <f>ROUND(E51*H51,2)</f>
        <v>0</v>
      </c>
      <c r="J51" s="238"/>
      <c r="K51" s="239">
        <f>ROUND(E51*J51,2)</f>
        <v>0</v>
      </c>
      <c r="L51" s="239">
        <v>21</v>
      </c>
      <c r="M51" s="239">
        <f>G51*(1+L51/100)</f>
        <v>0</v>
      </c>
      <c r="N51" s="237">
        <v>3.0500000000000002E-3</v>
      </c>
      <c r="O51" s="237">
        <f>ROUND(E51*N51,2)</f>
        <v>0</v>
      </c>
      <c r="P51" s="237">
        <v>0</v>
      </c>
      <c r="Q51" s="237">
        <f>ROUND(E51*P51,2)</f>
        <v>0</v>
      </c>
      <c r="R51" s="239" t="s">
        <v>484</v>
      </c>
      <c r="S51" s="239" t="s">
        <v>152</v>
      </c>
      <c r="T51" s="240" t="s">
        <v>152</v>
      </c>
      <c r="U51" s="223">
        <v>0.5</v>
      </c>
      <c r="V51" s="223">
        <f>ROUND(E51*U51,2)</f>
        <v>0.5</v>
      </c>
      <c r="W51" s="223"/>
      <c r="X51" s="223" t="s">
        <v>153</v>
      </c>
      <c r="Y51" s="223" t="s">
        <v>154</v>
      </c>
      <c r="Z51" s="213"/>
      <c r="AA51" s="213"/>
      <c r="AB51" s="213"/>
      <c r="AC51" s="213"/>
      <c r="AD51" s="213"/>
      <c r="AE51" s="213"/>
      <c r="AF51" s="213"/>
      <c r="AG51" s="213" t="s">
        <v>297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ht="22.5" outlineLevel="2" x14ac:dyDescent="0.2">
      <c r="A52" s="220"/>
      <c r="B52" s="221"/>
      <c r="C52" s="258" t="s">
        <v>485</v>
      </c>
      <c r="D52" s="251"/>
      <c r="E52" s="251"/>
      <c r="F52" s="251"/>
      <c r="G52" s="251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162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48" t="str">
        <f>C52</f>
        <v>Montáž manžety ke stěně nebo stropu pomocí rozpěrné hmoždinky se šroubem. Cena obsahuje i dodávku manžety a spojovacích prostředků.</v>
      </c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34">
        <v>15</v>
      </c>
      <c r="B53" s="235" t="s">
        <v>488</v>
      </c>
      <c r="C53" s="254" t="s">
        <v>489</v>
      </c>
      <c r="D53" s="236" t="s">
        <v>150</v>
      </c>
      <c r="E53" s="237">
        <v>4</v>
      </c>
      <c r="F53" s="238"/>
      <c r="G53" s="239">
        <f>ROUND(E53*F53,2)</f>
        <v>0</v>
      </c>
      <c r="H53" s="238"/>
      <c r="I53" s="239">
        <f>ROUND(E53*H53,2)</f>
        <v>0</v>
      </c>
      <c r="J53" s="238"/>
      <c r="K53" s="239">
        <f>ROUND(E53*J53,2)</f>
        <v>0</v>
      </c>
      <c r="L53" s="239">
        <v>21</v>
      </c>
      <c r="M53" s="239">
        <f>G53*(1+L53/100)</f>
        <v>0</v>
      </c>
      <c r="N53" s="237">
        <v>5.0499999999999998E-3</v>
      </c>
      <c r="O53" s="237">
        <f>ROUND(E53*N53,2)</f>
        <v>0.02</v>
      </c>
      <c r="P53" s="237">
        <v>0</v>
      </c>
      <c r="Q53" s="237">
        <f>ROUND(E53*P53,2)</f>
        <v>0</v>
      </c>
      <c r="R53" s="239" t="s">
        <v>484</v>
      </c>
      <c r="S53" s="239" t="s">
        <v>152</v>
      </c>
      <c r="T53" s="240" t="s">
        <v>152</v>
      </c>
      <c r="U53" s="223">
        <v>0.55000000000000004</v>
      </c>
      <c r="V53" s="223">
        <f>ROUND(E53*U53,2)</f>
        <v>2.2000000000000002</v>
      </c>
      <c r="W53" s="223"/>
      <c r="X53" s="223" t="s">
        <v>153</v>
      </c>
      <c r="Y53" s="223" t="s">
        <v>154</v>
      </c>
      <c r="Z53" s="213"/>
      <c r="AA53" s="213"/>
      <c r="AB53" s="213"/>
      <c r="AC53" s="213"/>
      <c r="AD53" s="213"/>
      <c r="AE53" s="213"/>
      <c r="AF53" s="213"/>
      <c r="AG53" s="213" t="s">
        <v>297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22.5" outlineLevel="2" x14ac:dyDescent="0.2">
      <c r="A54" s="220"/>
      <c r="B54" s="221"/>
      <c r="C54" s="258" t="s">
        <v>485</v>
      </c>
      <c r="D54" s="251"/>
      <c r="E54" s="251"/>
      <c r="F54" s="251"/>
      <c r="G54" s="251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3"/>
      <c r="AA54" s="213"/>
      <c r="AB54" s="213"/>
      <c r="AC54" s="213"/>
      <c r="AD54" s="213"/>
      <c r="AE54" s="213"/>
      <c r="AF54" s="213"/>
      <c r="AG54" s="213" t="s">
        <v>162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48" t="str">
        <f>C54</f>
        <v>Montáž manžety ke stěně nebo stropu pomocí rozpěrné hmoždinky se šroubem. Cena obsahuje i dodávku manžety a spojovacích prostředků.</v>
      </c>
      <c r="BB54" s="213"/>
      <c r="BC54" s="213"/>
      <c r="BD54" s="213"/>
      <c r="BE54" s="213"/>
      <c r="BF54" s="213"/>
      <c r="BG54" s="213"/>
      <c r="BH54" s="213"/>
    </row>
    <row r="55" spans="1:60" outlineLevel="1" x14ac:dyDescent="0.2">
      <c r="A55" s="234">
        <v>16</v>
      </c>
      <c r="B55" s="235" t="s">
        <v>490</v>
      </c>
      <c r="C55" s="254" t="s">
        <v>491</v>
      </c>
      <c r="D55" s="236" t="s">
        <v>199</v>
      </c>
      <c r="E55" s="237">
        <v>3.0599999999999999E-2</v>
      </c>
      <c r="F55" s="238"/>
      <c r="G55" s="239">
        <f>ROUND(E55*F55,2)</f>
        <v>0</v>
      </c>
      <c r="H55" s="238"/>
      <c r="I55" s="239">
        <f>ROUND(E55*H55,2)</f>
        <v>0</v>
      </c>
      <c r="J55" s="238"/>
      <c r="K55" s="239">
        <f>ROUND(E55*J55,2)</f>
        <v>0</v>
      </c>
      <c r="L55" s="239">
        <v>21</v>
      </c>
      <c r="M55" s="239">
        <f>G55*(1+L55/100)</f>
        <v>0</v>
      </c>
      <c r="N55" s="237">
        <v>0</v>
      </c>
      <c r="O55" s="237">
        <f>ROUND(E55*N55,2)</f>
        <v>0</v>
      </c>
      <c r="P55" s="237">
        <v>0</v>
      </c>
      <c r="Q55" s="237">
        <f>ROUND(E55*P55,2)</f>
        <v>0</v>
      </c>
      <c r="R55" s="239" t="s">
        <v>484</v>
      </c>
      <c r="S55" s="239" t="s">
        <v>152</v>
      </c>
      <c r="T55" s="240" t="s">
        <v>152</v>
      </c>
      <c r="U55" s="223">
        <v>1.74</v>
      </c>
      <c r="V55" s="223">
        <f>ROUND(E55*U55,2)</f>
        <v>0.05</v>
      </c>
      <c r="W55" s="223"/>
      <c r="X55" s="223" t="s">
        <v>289</v>
      </c>
      <c r="Y55" s="223" t="s">
        <v>154</v>
      </c>
      <c r="Z55" s="213"/>
      <c r="AA55" s="213"/>
      <c r="AB55" s="213"/>
      <c r="AC55" s="213"/>
      <c r="AD55" s="213"/>
      <c r="AE55" s="213"/>
      <c r="AF55" s="213"/>
      <c r="AG55" s="213" t="s">
        <v>307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2" x14ac:dyDescent="0.2">
      <c r="A56" s="220"/>
      <c r="B56" s="221"/>
      <c r="C56" s="255" t="s">
        <v>337</v>
      </c>
      <c r="D56" s="249"/>
      <c r="E56" s="249"/>
      <c r="F56" s="249"/>
      <c r="G56" s="249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3"/>
      <c r="AA56" s="213"/>
      <c r="AB56" s="213"/>
      <c r="AC56" s="213"/>
      <c r="AD56" s="213"/>
      <c r="AE56" s="213"/>
      <c r="AF56" s="213"/>
      <c r="AG56" s="213" t="s">
        <v>160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1" x14ac:dyDescent="0.2">
      <c r="A57" s="234">
        <v>17</v>
      </c>
      <c r="B57" s="235" t="s">
        <v>492</v>
      </c>
      <c r="C57" s="254" t="s">
        <v>493</v>
      </c>
      <c r="D57" s="236" t="s">
        <v>199</v>
      </c>
      <c r="E57" s="237">
        <v>3.0599999999999999E-2</v>
      </c>
      <c r="F57" s="238"/>
      <c r="G57" s="239">
        <f>ROUND(E57*F57,2)</f>
        <v>0</v>
      </c>
      <c r="H57" s="238"/>
      <c r="I57" s="239">
        <f>ROUND(E57*H57,2)</f>
        <v>0</v>
      </c>
      <c r="J57" s="238"/>
      <c r="K57" s="239">
        <f>ROUND(E57*J57,2)</f>
        <v>0</v>
      </c>
      <c r="L57" s="239">
        <v>21</v>
      </c>
      <c r="M57" s="239">
        <f>G57*(1+L57/100)</f>
        <v>0</v>
      </c>
      <c r="N57" s="237">
        <v>0</v>
      </c>
      <c r="O57" s="237">
        <f>ROUND(E57*N57,2)</f>
        <v>0</v>
      </c>
      <c r="P57" s="237">
        <v>0</v>
      </c>
      <c r="Q57" s="237">
        <f>ROUND(E57*P57,2)</f>
        <v>0</v>
      </c>
      <c r="R57" s="239" t="s">
        <v>484</v>
      </c>
      <c r="S57" s="239" t="s">
        <v>152</v>
      </c>
      <c r="T57" s="240" t="s">
        <v>152</v>
      </c>
      <c r="U57" s="223">
        <v>0</v>
      </c>
      <c r="V57" s="223">
        <f>ROUND(E57*U57,2)</f>
        <v>0</v>
      </c>
      <c r="W57" s="223"/>
      <c r="X57" s="223" t="s">
        <v>289</v>
      </c>
      <c r="Y57" s="223" t="s">
        <v>154</v>
      </c>
      <c r="Z57" s="213"/>
      <c r="AA57" s="213"/>
      <c r="AB57" s="213"/>
      <c r="AC57" s="213"/>
      <c r="AD57" s="213"/>
      <c r="AE57" s="213"/>
      <c r="AF57" s="213"/>
      <c r="AG57" s="213" t="s">
        <v>307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2" x14ac:dyDescent="0.2">
      <c r="A58" s="220"/>
      <c r="B58" s="221"/>
      <c r="C58" s="255" t="s">
        <v>337</v>
      </c>
      <c r="D58" s="249"/>
      <c r="E58" s="249"/>
      <c r="F58" s="249"/>
      <c r="G58" s="249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3"/>
      <c r="AA58" s="213"/>
      <c r="AB58" s="213"/>
      <c r="AC58" s="213"/>
      <c r="AD58" s="213"/>
      <c r="AE58" s="213"/>
      <c r="AF58" s="213"/>
      <c r="AG58" s="213" t="s">
        <v>160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22.5" outlineLevel="1" x14ac:dyDescent="0.2">
      <c r="A59" s="234">
        <v>18</v>
      </c>
      <c r="B59" s="235" t="s">
        <v>494</v>
      </c>
      <c r="C59" s="254" t="s">
        <v>495</v>
      </c>
      <c r="D59" s="236" t="s">
        <v>199</v>
      </c>
      <c r="E59" s="237">
        <v>3.0599999999999999E-2</v>
      </c>
      <c r="F59" s="238"/>
      <c r="G59" s="239">
        <f>ROUND(E59*F59,2)</f>
        <v>0</v>
      </c>
      <c r="H59" s="238"/>
      <c r="I59" s="239">
        <f>ROUND(E59*H59,2)</f>
        <v>0</v>
      </c>
      <c r="J59" s="238"/>
      <c r="K59" s="239">
        <f>ROUND(E59*J59,2)</f>
        <v>0</v>
      </c>
      <c r="L59" s="239">
        <v>21</v>
      </c>
      <c r="M59" s="239">
        <f>G59*(1+L59/100)</f>
        <v>0</v>
      </c>
      <c r="N59" s="237">
        <v>0</v>
      </c>
      <c r="O59" s="237">
        <f>ROUND(E59*N59,2)</f>
        <v>0</v>
      </c>
      <c r="P59" s="237">
        <v>0</v>
      </c>
      <c r="Q59" s="237">
        <f>ROUND(E59*P59,2)</f>
        <v>0</v>
      </c>
      <c r="R59" s="239" t="s">
        <v>484</v>
      </c>
      <c r="S59" s="239" t="s">
        <v>152</v>
      </c>
      <c r="T59" s="240" t="s">
        <v>152</v>
      </c>
      <c r="U59" s="223">
        <v>0</v>
      </c>
      <c r="V59" s="223">
        <f>ROUND(E59*U59,2)</f>
        <v>0</v>
      </c>
      <c r="W59" s="223"/>
      <c r="X59" s="223" t="s">
        <v>289</v>
      </c>
      <c r="Y59" s="223" t="s">
        <v>154</v>
      </c>
      <c r="Z59" s="213"/>
      <c r="AA59" s="213"/>
      <c r="AB59" s="213"/>
      <c r="AC59" s="213"/>
      <c r="AD59" s="213"/>
      <c r="AE59" s="213"/>
      <c r="AF59" s="213"/>
      <c r="AG59" s="213" t="s">
        <v>307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2" x14ac:dyDescent="0.2">
      <c r="A60" s="220"/>
      <c r="B60" s="221"/>
      <c r="C60" s="255" t="s">
        <v>337</v>
      </c>
      <c r="D60" s="249"/>
      <c r="E60" s="249"/>
      <c r="F60" s="249"/>
      <c r="G60" s="249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3"/>
      <c r="AA60" s="213"/>
      <c r="AB60" s="213"/>
      <c r="AC60" s="213"/>
      <c r="AD60" s="213"/>
      <c r="AE60" s="213"/>
      <c r="AF60" s="213"/>
      <c r="AG60" s="213" t="s">
        <v>160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x14ac:dyDescent="0.2">
      <c r="A61" s="227" t="s">
        <v>146</v>
      </c>
      <c r="B61" s="228" t="s">
        <v>88</v>
      </c>
      <c r="C61" s="252" t="s">
        <v>89</v>
      </c>
      <c r="D61" s="229"/>
      <c r="E61" s="230"/>
      <c r="F61" s="231"/>
      <c r="G61" s="231">
        <f>SUMIF(AG62:AG128,"&lt;&gt;NOR",G62:G128)</f>
        <v>0</v>
      </c>
      <c r="H61" s="231"/>
      <c r="I61" s="231">
        <f>SUM(I62:I128)</f>
        <v>0</v>
      </c>
      <c r="J61" s="231"/>
      <c r="K61" s="231">
        <f>SUM(K62:K128)</f>
        <v>0</v>
      </c>
      <c r="L61" s="231"/>
      <c r="M61" s="231">
        <f>SUM(M62:M128)</f>
        <v>0</v>
      </c>
      <c r="N61" s="230"/>
      <c r="O61" s="230">
        <f>SUM(O62:O128)</f>
        <v>0.14000000000000001</v>
      </c>
      <c r="P61" s="230"/>
      <c r="Q61" s="230">
        <f>SUM(Q62:Q128)</f>
        <v>0.75</v>
      </c>
      <c r="R61" s="231"/>
      <c r="S61" s="231"/>
      <c r="T61" s="232"/>
      <c r="U61" s="226"/>
      <c r="V61" s="226">
        <f>SUM(V62:V128)</f>
        <v>116.13999999999997</v>
      </c>
      <c r="W61" s="226"/>
      <c r="X61" s="226"/>
      <c r="Y61" s="226"/>
      <c r="AG61" t="s">
        <v>147</v>
      </c>
    </row>
    <row r="62" spans="1:60" outlineLevel="1" x14ac:dyDescent="0.2">
      <c r="A62" s="241">
        <v>19</v>
      </c>
      <c r="B62" s="242" t="s">
        <v>496</v>
      </c>
      <c r="C62" s="253" t="s">
        <v>497</v>
      </c>
      <c r="D62" s="243" t="s">
        <v>150</v>
      </c>
      <c r="E62" s="244">
        <v>1</v>
      </c>
      <c r="F62" s="245"/>
      <c r="G62" s="246">
        <f>ROUND(E62*F62,2)</f>
        <v>0</v>
      </c>
      <c r="H62" s="245"/>
      <c r="I62" s="246">
        <f>ROUND(E62*H62,2)</f>
        <v>0</v>
      </c>
      <c r="J62" s="245"/>
      <c r="K62" s="246">
        <f>ROUND(E62*J62,2)</f>
        <v>0</v>
      </c>
      <c r="L62" s="246">
        <v>21</v>
      </c>
      <c r="M62" s="246">
        <f>G62*(1+L62/100)</f>
        <v>0</v>
      </c>
      <c r="N62" s="244">
        <v>1.0300000000000001E-3</v>
      </c>
      <c r="O62" s="244">
        <f>ROUND(E62*N62,2)</f>
        <v>0</v>
      </c>
      <c r="P62" s="244">
        <v>0</v>
      </c>
      <c r="Q62" s="244">
        <f>ROUND(E62*P62,2)</f>
        <v>0</v>
      </c>
      <c r="R62" s="246" t="s">
        <v>498</v>
      </c>
      <c r="S62" s="246" t="s">
        <v>152</v>
      </c>
      <c r="T62" s="247" t="s">
        <v>152</v>
      </c>
      <c r="U62" s="223">
        <v>1.4650000000000001</v>
      </c>
      <c r="V62" s="223">
        <f>ROUND(E62*U62,2)</f>
        <v>1.47</v>
      </c>
      <c r="W62" s="223"/>
      <c r="X62" s="223" t="s">
        <v>153</v>
      </c>
      <c r="Y62" s="223" t="s">
        <v>154</v>
      </c>
      <c r="Z62" s="213"/>
      <c r="AA62" s="213"/>
      <c r="AB62" s="213"/>
      <c r="AC62" s="213"/>
      <c r="AD62" s="213"/>
      <c r="AE62" s="213"/>
      <c r="AF62" s="213"/>
      <c r="AG62" s="213" t="s">
        <v>297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">
      <c r="A63" s="234">
        <v>20</v>
      </c>
      <c r="B63" s="235" t="s">
        <v>499</v>
      </c>
      <c r="C63" s="254" t="s">
        <v>500</v>
      </c>
      <c r="D63" s="236" t="s">
        <v>274</v>
      </c>
      <c r="E63" s="237">
        <v>50</v>
      </c>
      <c r="F63" s="238"/>
      <c r="G63" s="239">
        <f>ROUND(E63*F63,2)</f>
        <v>0</v>
      </c>
      <c r="H63" s="238"/>
      <c r="I63" s="239">
        <f>ROUND(E63*H63,2)</f>
        <v>0</v>
      </c>
      <c r="J63" s="238"/>
      <c r="K63" s="239">
        <f>ROUND(E63*J63,2)</f>
        <v>0</v>
      </c>
      <c r="L63" s="239">
        <v>21</v>
      </c>
      <c r="M63" s="239">
        <f>G63*(1+L63/100)</f>
        <v>0</v>
      </c>
      <c r="N63" s="237">
        <v>0</v>
      </c>
      <c r="O63" s="237">
        <f>ROUND(E63*N63,2)</f>
        <v>0</v>
      </c>
      <c r="P63" s="237">
        <v>1.4919999999999999E-2</v>
      </c>
      <c r="Q63" s="237">
        <f>ROUND(E63*P63,2)</f>
        <v>0.75</v>
      </c>
      <c r="R63" s="239" t="s">
        <v>498</v>
      </c>
      <c r="S63" s="239" t="s">
        <v>152</v>
      </c>
      <c r="T63" s="240" t="s">
        <v>152</v>
      </c>
      <c r="U63" s="223">
        <v>0.41299999999999998</v>
      </c>
      <c r="V63" s="223">
        <f>ROUND(E63*U63,2)</f>
        <v>20.65</v>
      </c>
      <c r="W63" s="223"/>
      <c r="X63" s="223" t="s">
        <v>153</v>
      </c>
      <c r="Y63" s="223" t="s">
        <v>154</v>
      </c>
      <c r="Z63" s="213"/>
      <c r="AA63" s="213"/>
      <c r="AB63" s="213"/>
      <c r="AC63" s="213"/>
      <c r="AD63" s="213"/>
      <c r="AE63" s="213"/>
      <c r="AF63" s="213"/>
      <c r="AG63" s="213" t="s">
        <v>297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2" x14ac:dyDescent="0.2">
      <c r="A64" s="220"/>
      <c r="B64" s="221"/>
      <c r="C64" s="255" t="s">
        <v>501</v>
      </c>
      <c r="D64" s="249"/>
      <c r="E64" s="249"/>
      <c r="F64" s="249"/>
      <c r="G64" s="249"/>
      <c r="H64" s="223"/>
      <c r="I64" s="223"/>
      <c r="J64" s="223"/>
      <c r="K64" s="223"/>
      <c r="L64" s="223"/>
      <c r="M64" s="223"/>
      <c r="N64" s="222"/>
      <c r="O64" s="222"/>
      <c r="P64" s="222"/>
      <c r="Q64" s="222"/>
      <c r="R64" s="223"/>
      <c r="S64" s="223"/>
      <c r="T64" s="223"/>
      <c r="U64" s="223"/>
      <c r="V64" s="223"/>
      <c r="W64" s="223"/>
      <c r="X64" s="223"/>
      <c r="Y64" s="223"/>
      <c r="Z64" s="213"/>
      <c r="AA64" s="213"/>
      <c r="AB64" s="213"/>
      <c r="AC64" s="213"/>
      <c r="AD64" s="213"/>
      <c r="AE64" s="213"/>
      <c r="AF64" s="213"/>
      <c r="AG64" s="213" t="s">
        <v>160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2" x14ac:dyDescent="0.2">
      <c r="A65" s="220"/>
      <c r="B65" s="221"/>
      <c r="C65" s="256" t="s">
        <v>501</v>
      </c>
      <c r="D65" s="250"/>
      <c r="E65" s="250"/>
      <c r="F65" s="250"/>
      <c r="G65" s="250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3"/>
      <c r="AA65" s="213"/>
      <c r="AB65" s="213"/>
      <c r="AC65" s="213"/>
      <c r="AD65" s="213"/>
      <c r="AE65" s="213"/>
      <c r="AF65" s="213"/>
      <c r="AG65" s="213" t="s">
        <v>162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">
      <c r="A66" s="234">
        <v>21</v>
      </c>
      <c r="B66" s="235" t="s">
        <v>502</v>
      </c>
      <c r="C66" s="254" t="s">
        <v>503</v>
      </c>
      <c r="D66" s="236" t="s">
        <v>150</v>
      </c>
      <c r="E66" s="237">
        <v>1</v>
      </c>
      <c r="F66" s="238"/>
      <c r="G66" s="239">
        <f>ROUND(E66*F66,2)</f>
        <v>0</v>
      </c>
      <c r="H66" s="238"/>
      <c r="I66" s="239">
        <f>ROUND(E66*H66,2)</f>
        <v>0</v>
      </c>
      <c r="J66" s="238"/>
      <c r="K66" s="239">
        <f>ROUND(E66*J66,2)</f>
        <v>0</v>
      </c>
      <c r="L66" s="239">
        <v>21</v>
      </c>
      <c r="M66" s="239">
        <f>G66*(1+L66/100)</f>
        <v>0</v>
      </c>
      <c r="N66" s="237">
        <v>6.7400000000000003E-3</v>
      </c>
      <c r="O66" s="237">
        <f>ROUND(E66*N66,2)</f>
        <v>0.01</v>
      </c>
      <c r="P66" s="237">
        <v>0</v>
      </c>
      <c r="Q66" s="237">
        <f>ROUND(E66*P66,2)</f>
        <v>0</v>
      </c>
      <c r="R66" s="239" t="s">
        <v>498</v>
      </c>
      <c r="S66" s="239" t="s">
        <v>152</v>
      </c>
      <c r="T66" s="240" t="s">
        <v>152</v>
      </c>
      <c r="U66" s="223">
        <v>0.70899999999999996</v>
      </c>
      <c r="V66" s="223">
        <f>ROUND(E66*U66,2)</f>
        <v>0.71</v>
      </c>
      <c r="W66" s="223"/>
      <c r="X66" s="223" t="s">
        <v>153</v>
      </c>
      <c r="Y66" s="223" t="s">
        <v>154</v>
      </c>
      <c r="Z66" s="213"/>
      <c r="AA66" s="213"/>
      <c r="AB66" s="213"/>
      <c r="AC66" s="213"/>
      <c r="AD66" s="213"/>
      <c r="AE66" s="213"/>
      <c r="AF66" s="213"/>
      <c r="AG66" s="213" t="s">
        <v>297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2" x14ac:dyDescent="0.2">
      <c r="A67" s="220"/>
      <c r="B67" s="221"/>
      <c r="C67" s="258" t="s">
        <v>504</v>
      </c>
      <c r="D67" s="251"/>
      <c r="E67" s="251"/>
      <c r="F67" s="251"/>
      <c r="G67" s="251"/>
      <c r="H67" s="223"/>
      <c r="I67" s="223"/>
      <c r="J67" s="223"/>
      <c r="K67" s="223"/>
      <c r="L67" s="223"/>
      <c r="M67" s="223"/>
      <c r="N67" s="222"/>
      <c r="O67" s="222"/>
      <c r="P67" s="222"/>
      <c r="Q67" s="222"/>
      <c r="R67" s="223"/>
      <c r="S67" s="223"/>
      <c r="T67" s="223"/>
      <c r="U67" s="223"/>
      <c r="V67" s="223"/>
      <c r="W67" s="223"/>
      <c r="X67" s="223"/>
      <c r="Y67" s="223"/>
      <c r="Z67" s="213"/>
      <c r="AA67" s="213"/>
      <c r="AB67" s="213"/>
      <c r="AC67" s="213"/>
      <c r="AD67" s="213"/>
      <c r="AE67" s="213"/>
      <c r="AF67" s="213"/>
      <c r="AG67" s="213" t="s">
        <v>162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">
      <c r="A68" s="234">
        <v>22</v>
      </c>
      <c r="B68" s="235" t="s">
        <v>505</v>
      </c>
      <c r="C68" s="254" t="s">
        <v>506</v>
      </c>
      <c r="D68" s="236" t="s">
        <v>274</v>
      </c>
      <c r="E68" s="237">
        <v>1.8</v>
      </c>
      <c r="F68" s="238"/>
      <c r="G68" s="239">
        <f>ROUND(E68*F68,2)</f>
        <v>0</v>
      </c>
      <c r="H68" s="238"/>
      <c r="I68" s="239">
        <f>ROUND(E68*H68,2)</f>
        <v>0</v>
      </c>
      <c r="J68" s="238"/>
      <c r="K68" s="239">
        <f>ROUND(E68*J68,2)</f>
        <v>0</v>
      </c>
      <c r="L68" s="239">
        <v>21</v>
      </c>
      <c r="M68" s="239">
        <f>G68*(1+L68/100)</f>
        <v>0</v>
      </c>
      <c r="N68" s="237">
        <v>3.4000000000000002E-4</v>
      </c>
      <c r="O68" s="237">
        <f>ROUND(E68*N68,2)</f>
        <v>0</v>
      </c>
      <c r="P68" s="237">
        <v>0</v>
      </c>
      <c r="Q68" s="237">
        <f>ROUND(E68*P68,2)</f>
        <v>0</v>
      </c>
      <c r="R68" s="239" t="s">
        <v>498</v>
      </c>
      <c r="S68" s="239" t="s">
        <v>152</v>
      </c>
      <c r="T68" s="240" t="s">
        <v>152</v>
      </c>
      <c r="U68" s="223">
        <v>0.32</v>
      </c>
      <c r="V68" s="223">
        <f>ROUND(E68*U68,2)</f>
        <v>0.57999999999999996</v>
      </c>
      <c r="W68" s="223"/>
      <c r="X68" s="223" t="s">
        <v>153</v>
      </c>
      <c r="Y68" s="223" t="s">
        <v>154</v>
      </c>
      <c r="Z68" s="213"/>
      <c r="AA68" s="213"/>
      <c r="AB68" s="213"/>
      <c r="AC68" s="213"/>
      <c r="AD68" s="213"/>
      <c r="AE68" s="213"/>
      <c r="AF68" s="213"/>
      <c r="AG68" s="213" t="s">
        <v>297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2" x14ac:dyDescent="0.2">
      <c r="A69" s="220"/>
      <c r="B69" s="221"/>
      <c r="C69" s="255" t="s">
        <v>507</v>
      </c>
      <c r="D69" s="249"/>
      <c r="E69" s="249"/>
      <c r="F69" s="249"/>
      <c r="G69" s="249"/>
      <c r="H69" s="223"/>
      <c r="I69" s="223"/>
      <c r="J69" s="223"/>
      <c r="K69" s="223"/>
      <c r="L69" s="223"/>
      <c r="M69" s="223"/>
      <c r="N69" s="222"/>
      <c r="O69" s="222"/>
      <c r="P69" s="222"/>
      <c r="Q69" s="222"/>
      <c r="R69" s="223"/>
      <c r="S69" s="223"/>
      <c r="T69" s="223"/>
      <c r="U69" s="223"/>
      <c r="V69" s="223"/>
      <c r="W69" s="223"/>
      <c r="X69" s="223"/>
      <c r="Y69" s="223"/>
      <c r="Z69" s="213"/>
      <c r="AA69" s="213"/>
      <c r="AB69" s="213"/>
      <c r="AC69" s="213"/>
      <c r="AD69" s="213"/>
      <c r="AE69" s="213"/>
      <c r="AF69" s="213"/>
      <c r="AG69" s="213" t="s">
        <v>160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2" x14ac:dyDescent="0.2">
      <c r="A70" s="220"/>
      <c r="B70" s="221"/>
      <c r="C70" s="256" t="s">
        <v>508</v>
      </c>
      <c r="D70" s="250"/>
      <c r="E70" s="250"/>
      <c r="F70" s="250"/>
      <c r="G70" s="250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3"/>
      <c r="AA70" s="213"/>
      <c r="AB70" s="213"/>
      <c r="AC70" s="213"/>
      <c r="AD70" s="213"/>
      <c r="AE70" s="213"/>
      <c r="AF70" s="213"/>
      <c r="AG70" s="213" t="s">
        <v>162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2" x14ac:dyDescent="0.2">
      <c r="A71" s="220"/>
      <c r="B71" s="221"/>
      <c r="C71" s="257" t="s">
        <v>509</v>
      </c>
      <c r="D71" s="224"/>
      <c r="E71" s="225">
        <v>1.8</v>
      </c>
      <c r="F71" s="223"/>
      <c r="G71" s="223"/>
      <c r="H71" s="223"/>
      <c r="I71" s="223"/>
      <c r="J71" s="223"/>
      <c r="K71" s="223"/>
      <c r="L71" s="223"/>
      <c r="M71" s="223"/>
      <c r="N71" s="222"/>
      <c r="O71" s="222"/>
      <c r="P71" s="222"/>
      <c r="Q71" s="222"/>
      <c r="R71" s="223"/>
      <c r="S71" s="223"/>
      <c r="T71" s="223"/>
      <c r="U71" s="223"/>
      <c r="V71" s="223"/>
      <c r="W71" s="223"/>
      <c r="X71" s="223"/>
      <c r="Y71" s="223"/>
      <c r="Z71" s="213"/>
      <c r="AA71" s="213"/>
      <c r="AB71" s="213"/>
      <c r="AC71" s="213"/>
      <c r="AD71" s="213"/>
      <c r="AE71" s="213"/>
      <c r="AF71" s="213"/>
      <c r="AG71" s="213" t="s">
        <v>164</v>
      </c>
      <c r="AH71" s="213">
        <v>0</v>
      </c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">
      <c r="A72" s="234">
        <v>23</v>
      </c>
      <c r="B72" s="235" t="s">
        <v>510</v>
      </c>
      <c r="C72" s="254" t="s">
        <v>511</v>
      </c>
      <c r="D72" s="236" t="s">
        <v>274</v>
      </c>
      <c r="E72" s="237">
        <v>1.7</v>
      </c>
      <c r="F72" s="238"/>
      <c r="G72" s="239">
        <f>ROUND(E72*F72,2)</f>
        <v>0</v>
      </c>
      <c r="H72" s="238"/>
      <c r="I72" s="239">
        <f>ROUND(E72*H72,2)</f>
        <v>0</v>
      </c>
      <c r="J72" s="238"/>
      <c r="K72" s="239">
        <f>ROUND(E72*J72,2)</f>
        <v>0</v>
      </c>
      <c r="L72" s="239">
        <v>21</v>
      </c>
      <c r="M72" s="239">
        <f>G72*(1+L72/100)</f>
        <v>0</v>
      </c>
      <c r="N72" s="237">
        <v>3.8000000000000002E-4</v>
      </c>
      <c r="O72" s="237">
        <f>ROUND(E72*N72,2)</f>
        <v>0</v>
      </c>
      <c r="P72" s="237">
        <v>0</v>
      </c>
      <c r="Q72" s="237">
        <f>ROUND(E72*P72,2)</f>
        <v>0</v>
      </c>
      <c r="R72" s="239" t="s">
        <v>498</v>
      </c>
      <c r="S72" s="239" t="s">
        <v>152</v>
      </c>
      <c r="T72" s="240" t="s">
        <v>152</v>
      </c>
      <c r="U72" s="223">
        <v>0.32</v>
      </c>
      <c r="V72" s="223">
        <f>ROUND(E72*U72,2)</f>
        <v>0.54</v>
      </c>
      <c r="W72" s="223"/>
      <c r="X72" s="223" t="s">
        <v>153</v>
      </c>
      <c r="Y72" s="223" t="s">
        <v>154</v>
      </c>
      <c r="Z72" s="213"/>
      <c r="AA72" s="213"/>
      <c r="AB72" s="213"/>
      <c r="AC72" s="213"/>
      <c r="AD72" s="213"/>
      <c r="AE72" s="213"/>
      <c r="AF72" s="213"/>
      <c r="AG72" s="213" t="s">
        <v>297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2" x14ac:dyDescent="0.2">
      <c r="A73" s="220"/>
      <c r="B73" s="221"/>
      <c r="C73" s="255" t="s">
        <v>507</v>
      </c>
      <c r="D73" s="249"/>
      <c r="E73" s="249"/>
      <c r="F73" s="249"/>
      <c r="G73" s="249"/>
      <c r="H73" s="223"/>
      <c r="I73" s="223"/>
      <c r="J73" s="223"/>
      <c r="K73" s="223"/>
      <c r="L73" s="223"/>
      <c r="M73" s="223"/>
      <c r="N73" s="222"/>
      <c r="O73" s="222"/>
      <c r="P73" s="222"/>
      <c r="Q73" s="222"/>
      <c r="R73" s="223"/>
      <c r="S73" s="223"/>
      <c r="T73" s="223"/>
      <c r="U73" s="223"/>
      <c r="V73" s="223"/>
      <c r="W73" s="223"/>
      <c r="X73" s="223"/>
      <c r="Y73" s="223"/>
      <c r="Z73" s="213"/>
      <c r="AA73" s="213"/>
      <c r="AB73" s="213"/>
      <c r="AC73" s="213"/>
      <c r="AD73" s="213"/>
      <c r="AE73" s="213"/>
      <c r="AF73" s="213"/>
      <c r="AG73" s="213" t="s">
        <v>160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2" x14ac:dyDescent="0.2">
      <c r="A74" s="220"/>
      <c r="B74" s="221"/>
      <c r="C74" s="256" t="s">
        <v>508</v>
      </c>
      <c r="D74" s="250"/>
      <c r="E74" s="250"/>
      <c r="F74" s="250"/>
      <c r="G74" s="250"/>
      <c r="H74" s="223"/>
      <c r="I74" s="223"/>
      <c r="J74" s="223"/>
      <c r="K74" s="223"/>
      <c r="L74" s="223"/>
      <c r="M74" s="223"/>
      <c r="N74" s="222"/>
      <c r="O74" s="222"/>
      <c r="P74" s="222"/>
      <c r="Q74" s="222"/>
      <c r="R74" s="223"/>
      <c r="S74" s="223"/>
      <c r="T74" s="223"/>
      <c r="U74" s="223"/>
      <c r="V74" s="223"/>
      <c r="W74" s="223"/>
      <c r="X74" s="223"/>
      <c r="Y74" s="223"/>
      <c r="Z74" s="213"/>
      <c r="AA74" s="213"/>
      <c r="AB74" s="213"/>
      <c r="AC74" s="213"/>
      <c r="AD74" s="213"/>
      <c r="AE74" s="213"/>
      <c r="AF74" s="213"/>
      <c r="AG74" s="213" t="s">
        <v>162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2" x14ac:dyDescent="0.2">
      <c r="A75" s="220"/>
      <c r="B75" s="221"/>
      <c r="C75" s="257" t="s">
        <v>512</v>
      </c>
      <c r="D75" s="224"/>
      <c r="E75" s="225">
        <v>1.7</v>
      </c>
      <c r="F75" s="223"/>
      <c r="G75" s="223"/>
      <c r="H75" s="223"/>
      <c r="I75" s="223"/>
      <c r="J75" s="223"/>
      <c r="K75" s="223"/>
      <c r="L75" s="223"/>
      <c r="M75" s="223"/>
      <c r="N75" s="222"/>
      <c r="O75" s="222"/>
      <c r="P75" s="222"/>
      <c r="Q75" s="222"/>
      <c r="R75" s="223"/>
      <c r="S75" s="223"/>
      <c r="T75" s="223"/>
      <c r="U75" s="223"/>
      <c r="V75" s="223"/>
      <c r="W75" s="223"/>
      <c r="X75" s="223"/>
      <c r="Y75" s="223"/>
      <c r="Z75" s="213"/>
      <c r="AA75" s="213"/>
      <c r="AB75" s="213"/>
      <c r="AC75" s="213"/>
      <c r="AD75" s="213"/>
      <c r="AE75" s="213"/>
      <c r="AF75" s="213"/>
      <c r="AG75" s="213" t="s">
        <v>164</v>
      </c>
      <c r="AH75" s="213">
        <v>0</v>
      </c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 x14ac:dyDescent="0.2">
      <c r="A76" s="234">
        <v>24</v>
      </c>
      <c r="B76" s="235" t="s">
        <v>513</v>
      </c>
      <c r="C76" s="254" t="s">
        <v>514</v>
      </c>
      <c r="D76" s="236" t="s">
        <v>274</v>
      </c>
      <c r="E76" s="237">
        <v>10.9</v>
      </c>
      <c r="F76" s="238"/>
      <c r="G76" s="239">
        <f>ROUND(E76*F76,2)</f>
        <v>0</v>
      </c>
      <c r="H76" s="238"/>
      <c r="I76" s="239">
        <f>ROUND(E76*H76,2)</f>
        <v>0</v>
      </c>
      <c r="J76" s="238"/>
      <c r="K76" s="239">
        <f>ROUND(E76*J76,2)</f>
        <v>0</v>
      </c>
      <c r="L76" s="239">
        <v>21</v>
      </c>
      <c r="M76" s="239">
        <f>G76*(1+L76/100)</f>
        <v>0</v>
      </c>
      <c r="N76" s="237">
        <v>4.6999999999999999E-4</v>
      </c>
      <c r="O76" s="237">
        <f>ROUND(E76*N76,2)</f>
        <v>0.01</v>
      </c>
      <c r="P76" s="237">
        <v>0</v>
      </c>
      <c r="Q76" s="237">
        <f>ROUND(E76*P76,2)</f>
        <v>0</v>
      </c>
      <c r="R76" s="239" t="s">
        <v>498</v>
      </c>
      <c r="S76" s="239" t="s">
        <v>152</v>
      </c>
      <c r="T76" s="240" t="s">
        <v>152</v>
      </c>
      <c r="U76" s="223">
        <v>0.35899999999999999</v>
      </c>
      <c r="V76" s="223">
        <f>ROUND(E76*U76,2)</f>
        <v>3.91</v>
      </c>
      <c r="W76" s="223"/>
      <c r="X76" s="223" t="s">
        <v>153</v>
      </c>
      <c r="Y76" s="223" t="s">
        <v>154</v>
      </c>
      <c r="Z76" s="213"/>
      <c r="AA76" s="213"/>
      <c r="AB76" s="213"/>
      <c r="AC76" s="213"/>
      <c r="AD76" s="213"/>
      <c r="AE76" s="213"/>
      <c r="AF76" s="213"/>
      <c r="AG76" s="213" t="s">
        <v>297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2" x14ac:dyDescent="0.2">
      <c r="A77" s="220"/>
      <c r="B77" s="221"/>
      <c r="C77" s="255" t="s">
        <v>507</v>
      </c>
      <c r="D77" s="249"/>
      <c r="E77" s="249"/>
      <c r="F77" s="249"/>
      <c r="G77" s="249"/>
      <c r="H77" s="223"/>
      <c r="I77" s="223"/>
      <c r="J77" s="223"/>
      <c r="K77" s="223"/>
      <c r="L77" s="223"/>
      <c r="M77" s="223"/>
      <c r="N77" s="222"/>
      <c r="O77" s="222"/>
      <c r="P77" s="222"/>
      <c r="Q77" s="222"/>
      <c r="R77" s="223"/>
      <c r="S77" s="223"/>
      <c r="T77" s="223"/>
      <c r="U77" s="223"/>
      <c r="V77" s="223"/>
      <c r="W77" s="223"/>
      <c r="X77" s="223"/>
      <c r="Y77" s="223"/>
      <c r="Z77" s="213"/>
      <c r="AA77" s="213"/>
      <c r="AB77" s="213"/>
      <c r="AC77" s="213"/>
      <c r="AD77" s="213"/>
      <c r="AE77" s="213"/>
      <c r="AF77" s="213"/>
      <c r="AG77" s="213" t="s">
        <v>160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2" x14ac:dyDescent="0.2">
      <c r="A78" s="220"/>
      <c r="B78" s="221"/>
      <c r="C78" s="256" t="s">
        <v>508</v>
      </c>
      <c r="D78" s="250"/>
      <c r="E78" s="250"/>
      <c r="F78" s="250"/>
      <c r="G78" s="250"/>
      <c r="H78" s="223"/>
      <c r="I78" s="223"/>
      <c r="J78" s="223"/>
      <c r="K78" s="223"/>
      <c r="L78" s="223"/>
      <c r="M78" s="223"/>
      <c r="N78" s="222"/>
      <c r="O78" s="222"/>
      <c r="P78" s="222"/>
      <c r="Q78" s="222"/>
      <c r="R78" s="223"/>
      <c r="S78" s="223"/>
      <c r="T78" s="223"/>
      <c r="U78" s="223"/>
      <c r="V78" s="223"/>
      <c r="W78" s="223"/>
      <c r="X78" s="223"/>
      <c r="Y78" s="223"/>
      <c r="Z78" s="213"/>
      <c r="AA78" s="213"/>
      <c r="AB78" s="213"/>
      <c r="AC78" s="213"/>
      <c r="AD78" s="213"/>
      <c r="AE78" s="213"/>
      <c r="AF78" s="213"/>
      <c r="AG78" s="213" t="s">
        <v>162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2" x14ac:dyDescent="0.2">
      <c r="A79" s="220"/>
      <c r="B79" s="221"/>
      <c r="C79" s="257" t="s">
        <v>515</v>
      </c>
      <c r="D79" s="224"/>
      <c r="E79" s="225">
        <v>10.9</v>
      </c>
      <c r="F79" s="223"/>
      <c r="G79" s="223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3"/>
      <c r="AA79" s="213"/>
      <c r="AB79" s="213"/>
      <c r="AC79" s="213"/>
      <c r="AD79" s="213"/>
      <c r="AE79" s="213"/>
      <c r="AF79" s="213"/>
      <c r="AG79" s="213" t="s">
        <v>164</v>
      </c>
      <c r="AH79" s="213">
        <v>0</v>
      </c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34">
        <v>25</v>
      </c>
      <c r="B80" s="235" t="s">
        <v>516</v>
      </c>
      <c r="C80" s="254" t="s">
        <v>517</v>
      </c>
      <c r="D80" s="236" t="s">
        <v>274</v>
      </c>
      <c r="E80" s="237">
        <v>14.3</v>
      </c>
      <c r="F80" s="238"/>
      <c r="G80" s="239">
        <f>ROUND(E80*F80,2)</f>
        <v>0</v>
      </c>
      <c r="H80" s="238"/>
      <c r="I80" s="239">
        <f>ROUND(E80*H80,2)</f>
        <v>0</v>
      </c>
      <c r="J80" s="238"/>
      <c r="K80" s="239">
        <f>ROUND(E80*J80,2)</f>
        <v>0</v>
      </c>
      <c r="L80" s="239">
        <v>21</v>
      </c>
      <c r="M80" s="239">
        <f>G80*(1+L80/100)</f>
        <v>0</v>
      </c>
      <c r="N80" s="237">
        <v>1.5200000000000001E-3</v>
      </c>
      <c r="O80" s="237">
        <f>ROUND(E80*N80,2)</f>
        <v>0.02</v>
      </c>
      <c r="P80" s="237">
        <v>0</v>
      </c>
      <c r="Q80" s="237">
        <f>ROUND(E80*P80,2)</f>
        <v>0</v>
      </c>
      <c r="R80" s="239" t="s">
        <v>498</v>
      </c>
      <c r="S80" s="239" t="s">
        <v>152</v>
      </c>
      <c r="T80" s="240" t="s">
        <v>152</v>
      </c>
      <c r="U80" s="223">
        <v>1.173</v>
      </c>
      <c r="V80" s="223">
        <f>ROUND(E80*U80,2)</f>
        <v>16.77</v>
      </c>
      <c r="W80" s="223"/>
      <c r="X80" s="223" t="s">
        <v>153</v>
      </c>
      <c r="Y80" s="223" t="s">
        <v>154</v>
      </c>
      <c r="Z80" s="213"/>
      <c r="AA80" s="213"/>
      <c r="AB80" s="213"/>
      <c r="AC80" s="213"/>
      <c r="AD80" s="213"/>
      <c r="AE80" s="213"/>
      <c r="AF80" s="213"/>
      <c r="AG80" s="213" t="s">
        <v>297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2" x14ac:dyDescent="0.2">
      <c r="A81" s="220"/>
      <c r="B81" s="221"/>
      <c r="C81" s="255" t="s">
        <v>507</v>
      </c>
      <c r="D81" s="249"/>
      <c r="E81" s="249"/>
      <c r="F81" s="249"/>
      <c r="G81" s="249"/>
      <c r="H81" s="223"/>
      <c r="I81" s="223"/>
      <c r="J81" s="223"/>
      <c r="K81" s="223"/>
      <c r="L81" s="223"/>
      <c r="M81" s="223"/>
      <c r="N81" s="222"/>
      <c r="O81" s="222"/>
      <c r="P81" s="222"/>
      <c r="Q81" s="222"/>
      <c r="R81" s="223"/>
      <c r="S81" s="223"/>
      <c r="T81" s="223"/>
      <c r="U81" s="223"/>
      <c r="V81" s="223"/>
      <c r="W81" s="223"/>
      <c r="X81" s="223"/>
      <c r="Y81" s="223"/>
      <c r="Z81" s="213"/>
      <c r="AA81" s="213"/>
      <c r="AB81" s="213"/>
      <c r="AC81" s="213"/>
      <c r="AD81" s="213"/>
      <c r="AE81" s="213"/>
      <c r="AF81" s="213"/>
      <c r="AG81" s="213" t="s">
        <v>160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2" x14ac:dyDescent="0.2">
      <c r="A82" s="220"/>
      <c r="B82" s="221"/>
      <c r="C82" s="256" t="s">
        <v>508</v>
      </c>
      <c r="D82" s="250"/>
      <c r="E82" s="250"/>
      <c r="F82" s="250"/>
      <c r="G82" s="250"/>
      <c r="H82" s="223"/>
      <c r="I82" s="223"/>
      <c r="J82" s="223"/>
      <c r="K82" s="223"/>
      <c r="L82" s="223"/>
      <c r="M82" s="223"/>
      <c r="N82" s="222"/>
      <c r="O82" s="222"/>
      <c r="P82" s="222"/>
      <c r="Q82" s="222"/>
      <c r="R82" s="223"/>
      <c r="S82" s="223"/>
      <c r="T82" s="223"/>
      <c r="U82" s="223"/>
      <c r="V82" s="223"/>
      <c r="W82" s="223"/>
      <c r="X82" s="223"/>
      <c r="Y82" s="223"/>
      <c r="Z82" s="213"/>
      <c r="AA82" s="213"/>
      <c r="AB82" s="213"/>
      <c r="AC82" s="213"/>
      <c r="AD82" s="213"/>
      <c r="AE82" s="213"/>
      <c r="AF82" s="213"/>
      <c r="AG82" s="213" t="s">
        <v>162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2" x14ac:dyDescent="0.2">
      <c r="A83" s="220"/>
      <c r="B83" s="221"/>
      <c r="C83" s="257" t="s">
        <v>518</v>
      </c>
      <c r="D83" s="224"/>
      <c r="E83" s="225">
        <v>14.3</v>
      </c>
      <c r="F83" s="223"/>
      <c r="G83" s="223"/>
      <c r="H83" s="223"/>
      <c r="I83" s="223"/>
      <c r="J83" s="223"/>
      <c r="K83" s="223"/>
      <c r="L83" s="223"/>
      <c r="M83" s="223"/>
      <c r="N83" s="222"/>
      <c r="O83" s="222"/>
      <c r="P83" s="222"/>
      <c r="Q83" s="222"/>
      <c r="R83" s="223"/>
      <c r="S83" s="223"/>
      <c r="T83" s="223"/>
      <c r="U83" s="223"/>
      <c r="V83" s="223"/>
      <c r="W83" s="223"/>
      <c r="X83" s="223"/>
      <c r="Y83" s="223"/>
      <c r="Z83" s="213"/>
      <c r="AA83" s="213"/>
      <c r="AB83" s="213"/>
      <c r="AC83" s="213"/>
      <c r="AD83" s="213"/>
      <c r="AE83" s="213"/>
      <c r="AF83" s="213"/>
      <c r="AG83" s="213" t="s">
        <v>164</v>
      </c>
      <c r="AH83" s="213">
        <v>0</v>
      </c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">
      <c r="A84" s="234">
        <v>26</v>
      </c>
      <c r="B84" s="235" t="s">
        <v>519</v>
      </c>
      <c r="C84" s="254" t="s">
        <v>520</v>
      </c>
      <c r="D84" s="236" t="s">
        <v>274</v>
      </c>
      <c r="E84" s="237">
        <v>6</v>
      </c>
      <c r="F84" s="238"/>
      <c r="G84" s="239">
        <f>ROUND(E84*F84,2)</f>
        <v>0</v>
      </c>
      <c r="H84" s="238"/>
      <c r="I84" s="239">
        <f>ROUND(E84*H84,2)</f>
        <v>0</v>
      </c>
      <c r="J84" s="238"/>
      <c r="K84" s="239">
        <f>ROUND(E84*J84,2)</f>
        <v>0</v>
      </c>
      <c r="L84" s="239">
        <v>21</v>
      </c>
      <c r="M84" s="239">
        <f>G84*(1+L84/100)</f>
        <v>0</v>
      </c>
      <c r="N84" s="237">
        <v>7.7999999999999999E-4</v>
      </c>
      <c r="O84" s="237">
        <f>ROUND(E84*N84,2)</f>
        <v>0</v>
      </c>
      <c r="P84" s="237">
        <v>0</v>
      </c>
      <c r="Q84" s="237">
        <f>ROUND(E84*P84,2)</f>
        <v>0</v>
      </c>
      <c r="R84" s="239" t="s">
        <v>498</v>
      </c>
      <c r="S84" s="239" t="s">
        <v>152</v>
      </c>
      <c r="T84" s="240" t="s">
        <v>152</v>
      </c>
      <c r="U84" s="223">
        <v>0.81899999999999995</v>
      </c>
      <c r="V84" s="223">
        <f>ROUND(E84*U84,2)</f>
        <v>4.91</v>
      </c>
      <c r="W84" s="223"/>
      <c r="X84" s="223" t="s">
        <v>153</v>
      </c>
      <c r="Y84" s="223" t="s">
        <v>154</v>
      </c>
      <c r="Z84" s="213"/>
      <c r="AA84" s="213"/>
      <c r="AB84" s="213"/>
      <c r="AC84" s="213"/>
      <c r="AD84" s="213"/>
      <c r="AE84" s="213"/>
      <c r="AF84" s="213"/>
      <c r="AG84" s="213" t="s">
        <v>297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2" x14ac:dyDescent="0.2">
      <c r="A85" s="220"/>
      <c r="B85" s="221"/>
      <c r="C85" s="255" t="s">
        <v>507</v>
      </c>
      <c r="D85" s="249"/>
      <c r="E85" s="249"/>
      <c r="F85" s="249"/>
      <c r="G85" s="249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3"/>
      <c r="AA85" s="213"/>
      <c r="AB85" s="213"/>
      <c r="AC85" s="213"/>
      <c r="AD85" s="213"/>
      <c r="AE85" s="213"/>
      <c r="AF85" s="213"/>
      <c r="AG85" s="213" t="s">
        <v>160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2" x14ac:dyDescent="0.2">
      <c r="A86" s="220"/>
      <c r="B86" s="221"/>
      <c r="C86" s="256" t="s">
        <v>521</v>
      </c>
      <c r="D86" s="250"/>
      <c r="E86" s="250"/>
      <c r="F86" s="250"/>
      <c r="G86" s="250"/>
      <c r="H86" s="223"/>
      <c r="I86" s="223"/>
      <c r="J86" s="223"/>
      <c r="K86" s="223"/>
      <c r="L86" s="223"/>
      <c r="M86" s="223"/>
      <c r="N86" s="222"/>
      <c r="O86" s="222"/>
      <c r="P86" s="222"/>
      <c r="Q86" s="222"/>
      <c r="R86" s="223"/>
      <c r="S86" s="223"/>
      <c r="T86" s="223"/>
      <c r="U86" s="223"/>
      <c r="V86" s="223"/>
      <c r="W86" s="223"/>
      <c r="X86" s="223"/>
      <c r="Y86" s="223"/>
      <c r="Z86" s="213"/>
      <c r="AA86" s="213"/>
      <c r="AB86" s="213"/>
      <c r="AC86" s="213"/>
      <c r="AD86" s="213"/>
      <c r="AE86" s="213"/>
      <c r="AF86" s="213"/>
      <c r="AG86" s="213" t="s">
        <v>162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3" x14ac:dyDescent="0.2">
      <c r="A87" s="220"/>
      <c r="B87" s="221"/>
      <c r="C87" s="256" t="s">
        <v>522</v>
      </c>
      <c r="D87" s="250"/>
      <c r="E87" s="250"/>
      <c r="F87" s="250"/>
      <c r="G87" s="250"/>
      <c r="H87" s="223"/>
      <c r="I87" s="223"/>
      <c r="J87" s="223"/>
      <c r="K87" s="223"/>
      <c r="L87" s="223"/>
      <c r="M87" s="223"/>
      <c r="N87" s="222"/>
      <c r="O87" s="222"/>
      <c r="P87" s="222"/>
      <c r="Q87" s="222"/>
      <c r="R87" s="223"/>
      <c r="S87" s="223"/>
      <c r="T87" s="223"/>
      <c r="U87" s="223"/>
      <c r="V87" s="223"/>
      <c r="W87" s="223"/>
      <c r="X87" s="223"/>
      <c r="Y87" s="223"/>
      <c r="Z87" s="213"/>
      <c r="AA87" s="213"/>
      <c r="AB87" s="213"/>
      <c r="AC87" s="213"/>
      <c r="AD87" s="213"/>
      <c r="AE87" s="213"/>
      <c r="AF87" s="213"/>
      <c r="AG87" s="213" t="s">
        <v>162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2" x14ac:dyDescent="0.2">
      <c r="A88" s="220"/>
      <c r="B88" s="221"/>
      <c r="C88" s="257" t="s">
        <v>523</v>
      </c>
      <c r="D88" s="224"/>
      <c r="E88" s="225">
        <v>6</v>
      </c>
      <c r="F88" s="223"/>
      <c r="G88" s="223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3"/>
      <c r="AA88" s="213"/>
      <c r="AB88" s="213"/>
      <c r="AC88" s="213"/>
      <c r="AD88" s="213"/>
      <c r="AE88" s="213"/>
      <c r="AF88" s="213"/>
      <c r="AG88" s="213" t="s">
        <v>164</v>
      </c>
      <c r="AH88" s="213">
        <v>0</v>
      </c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 x14ac:dyDescent="0.2">
      <c r="A89" s="234">
        <v>27</v>
      </c>
      <c r="B89" s="235" t="s">
        <v>524</v>
      </c>
      <c r="C89" s="254" t="s">
        <v>525</v>
      </c>
      <c r="D89" s="236" t="s">
        <v>274</v>
      </c>
      <c r="E89" s="237">
        <v>24</v>
      </c>
      <c r="F89" s="238"/>
      <c r="G89" s="239">
        <f>ROUND(E89*F89,2)</f>
        <v>0</v>
      </c>
      <c r="H89" s="238"/>
      <c r="I89" s="239">
        <f>ROUND(E89*H89,2)</f>
        <v>0</v>
      </c>
      <c r="J89" s="238"/>
      <c r="K89" s="239">
        <f>ROUND(E89*J89,2)</f>
        <v>0</v>
      </c>
      <c r="L89" s="239">
        <v>21</v>
      </c>
      <c r="M89" s="239">
        <f>G89*(1+L89/100)</f>
        <v>0</v>
      </c>
      <c r="N89" s="237">
        <v>1.31E-3</v>
      </c>
      <c r="O89" s="237">
        <f>ROUND(E89*N89,2)</f>
        <v>0.03</v>
      </c>
      <c r="P89" s="237">
        <v>0</v>
      </c>
      <c r="Q89" s="237">
        <f>ROUND(E89*P89,2)</f>
        <v>0</v>
      </c>
      <c r="R89" s="239" t="s">
        <v>498</v>
      </c>
      <c r="S89" s="239" t="s">
        <v>152</v>
      </c>
      <c r="T89" s="240" t="s">
        <v>152</v>
      </c>
      <c r="U89" s="223">
        <v>0.79700000000000004</v>
      </c>
      <c r="V89" s="223">
        <f>ROUND(E89*U89,2)</f>
        <v>19.13</v>
      </c>
      <c r="W89" s="223"/>
      <c r="X89" s="223" t="s">
        <v>153</v>
      </c>
      <c r="Y89" s="223" t="s">
        <v>154</v>
      </c>
      <c r="Z89" s="213"/>
      <c r="AA89" s="213"/>
      <c r="AB89" s="213"/>
      <c r="AC89" s="213"/>
      <c r="AD89" s="213"/>
      <c r="AE89" s="213"/>
      <c r="AF89" s="213"/>
      <c r="AG89" s="213" t="s">
        <v>297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2" x14ac:dyDescent="0.2">
      <c r="A90" s="220"/>
      <c r="B90" s="221"/>
      <c r="C90" s="255" t="s">
        <v>507</v>
      </c>
      <c r="D90" s="249"/>
      <c r="E90" s="249"/>
      <c r="F90" s="249"/>
      <c r="G90" s="249"/>
      <c r="H90" s="223"/>
      <c r="I90" s="223"/>
      <c r="J90" s="223"/>
      <c r="K90" s="223"/>
      <c r="L90" s="223"/>
      <c r="M90" s="223"/>
      <c r="N90" s="222"/>
      <c r="O90" s="222"/>
      <c r="P90" s="222"/>
      <c r="Q90" s="222"/>
      <c r="R90" s="223"/>
      <c r="S90" s="223"/>
      <c r="T90" s="223"/>
      <c r="U90" s="223"/>
      <c r="V90" s="223"/>
      <c r="W90" s="223"/>
      <c r="X90" s="223"/>
      <c r="Y90" s="223"/>
      <c r="Z90" s="213"/>
      <c r="AA90" s="213"/>
      <c r="AB90" s="213"/>
      <c r="AC90" s="213"/>
      <c r="AD90" s="213"/>
      <c r="AE90" s="213"/>
      <c r="AF90" s="213"/>
      <c r="AG90" s="213" t="s">
        <v>160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2" x14ac:dyDescent="0.2">
      <c r="A91" s="220"/>
      <c r="B91" s="221"/>
      <c r="C91" s="256" t="s">
        <v>521</v>
      </c>
      <c r="D91" s="250"/>
      <c r="E91" s="250"/>
      <c r="F91" s="250"/>
      <c r="G91" s="250"/>
      <c r="H91" s="223"/>
      <c r="I91" s="223"/>
      <c r="J91" s="223"/>
      <c r="K91" s="223"/>
      <c r="L91" s="223"/>
      <c r="M91" s="223"/>
      <c r="N91" s="222"/>
      <c r="O91" s="222"/>
      <c r="P91" s="222"/>
      <c r="Q91" s="222"/>
      <c r="R91" s="223"/>
      <c r="S91" s="223"/>
      <c r="T91" s="223"/>
      <c r="U91" s="223"/>
      <c r="V91" s="223"/>
      <c r="W91" s="223"/>
      <c r="X91" s="223"/>
      <c r="Y91" s="223"/>
      <c r="Z91" s="213"/>
      <c r="AA91" s="213"/>
      <c r="AB91" s="213"/>
      <c r="AC91" s="213"/>
      <c r="AD91" s="213"/>
      <c r="AE91" s="213"/>
      <c r="AF91" s="213"/>
      <c r="AG91" s="213" t="s">
        <v>162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3" x14ac:dyDescent="0.2">
      <c r="A92" s="220"/>
      <c r="B92" s="221"/>
      <c r="C92" s="256" t="s">
        <v>522</v>
      </c>
      <c r="D92" s="250"/>
      <c r="E92" s="250"/>
      <c r="F92" s="250"/>
      <c r="G92" s="250"/>
      <c r="H92" s="223"/>
      <c r="I92" s="223"/>
      <c r="J92" s="223"/>
      <c r="K92" s="223"/>
      <c r="L92" s="223"/>
      <c r="M92" s="223"/>
      <c r="N92" s="222"/>
      <c r="O92" s="222"/>
      <c r="P92" s="222"/>
      <c r="Q92" s="222"/>
      <c r="R92" s="223"/>
      <c r="S92" s="223"/>
      <c r="T92" s="223"/>
      <c r="U92" s="223"/>
      <c r="V92" s="223"/>
      <c r="W92" s="223"/>
      <c r="X92" s="223"/>
      <c r="Y92" s="223"/>
      <c r="Z92" s="213"/>
      <c r="AA92" s="213"/>
      <c r="AB92" s="213"/>
      <c r="AC92" s="213"/>
      <c r="AD92" s="213"/>
      <c r="AE92" s="213"/>
      <c r="AF92" s="213"/>
      <c r="AG92" s="213" t="s">
        <v>162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2" x14ac:dyDescent="0.2">
      <c r="A93" s="220"/>
      <c r="B93" s="221"/>
      <c r="C93" s="257" t="s">
        <v>526</v>
      </c>
      <c r="D93" s="224"/>
      <c r="E93" s="225">
        <v>24</v>
      </c>
      <c r="F93" s="223"/>
      <c r="G93" s="223"/>
      <c r="H93" s="223"/>
      <c r="I93" s="223"/>
      <c r="J93" s="223"/>
      <c r="K93" s="223"/>
      <c r="L93" s="223"/>
      <c r="M93" s="223"/>
      <c r="N93" s="222"/>
      <c r="O93" s="222"/>
      <c r="P93" s="222"/>
      <c r="Q93" s="222"/>
      <c r="R93" s="223"/>
      <c r="S93" s="223"/>
      <c r="T93" s="223"/>
      <c r="U93" s="223"/>
      <c r="V93" s="223"/>
      <c r="W93" s="223"/>
      <c r="X93" s="223"/>
      <c r="Y93" s="223"/>
      <c r="Z93" s="213"/>
      <c r="AA93" s="213"/>
      <c r="AB93" s="213"/>
      <c r="AC93" s="213"/>
      <c r="AD93" s="213"/>
      <c r="AE93" s="213"/>
      <c r="AF93" s="213"/>
      <c r="AG93" s="213" t="s">
        <v>164</v>
      </c>
      <c r="AH93" s="213">
        <v>0</v>
      </c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1" x14ac:dyDescent="0.2">
      <c r="A94" s="234">
        <v>28</v>
      </c>
      <c r="B94" s="235" t="s">
        <v>527</v>
      </c>
      <c r="C94" s="254" t="s">
        <v>528</v>
      </c>
      <c r="D94" s="236" t="s">
        <v>274</v>
      </c>
      <c r="E94" s="237">
        <v>4</v>
      </c>
      <c r="F94" s="238"/>
      <c r="G94" s="239">
        <f>ROUND(E94*F94,2)</f>
        <v>0</v>
      </c>
      <c r="H94" s="238"/>
      <c r="I94" s="239">
        <f>ROUND(E94*H94,2)</f>
        <v>0</v>
      </c>
      <c r="J94" s="238"/>
      <c r="K94" s="239">
        <f>ROUND(E94*J94,2)</f>
        <v>0</v>
      </c>
      <c r="L94" s="239">
        <v>21</v>
      </c>
      <c r="M94" s="239">
        <f>G94*(1+L94/100)</f>
        <v>0</v>
      </c>
      <c r="N94" s="237">
        <v>7.3999999999999999E-4</v>
      </c>
      <c r="O94" s="237">
        <f>ROUND(E94*N94,2)</f>
        <v>0</v>
      </c>
      <c r="P94" s="237">
        <v>0</v>
      </c>
      <c r="Q94" s="237">
        <f>ROUND(E94*P94,2)</f>
        <v>0</v>
      </c>
      <c r="R94" s="239" t="s">
        <v>498</v>
      </c>
      <c r="S94" s="239" t="s">
        <v>152</v>
      </c>
      <c r="T94" s="240" t="s">
        <v>152</v>
      </c>
      <c r="U94" s="223">
        <v>0.66820000000000002</v>
      </c>
      <c r="V94" s="223">
        <f>ROUND(E94*U94,2)</f>
        <v>2.67</v>
      </c>
      <c r="W94" s="223"/>
      <c r="X94" s="223" t="s">
        <v>153</v>
      </c>
      <c r="Y94" s="223" t="s">
        <v>154</v>
      </c>
      <c r="Z94" s="213"/>
      <c r="AA94" s="213"/>
      <c r="AB94" s="213"/>
      <c r="AC94" s="213"/>
      <c r="AD94" s="213"/>
      <c r="AE94" s="213"/>
      <c r="AF94" s="213"/>
      <c r="AG94" s="213" t="s">
        <v>297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2" x14ac:dyDescent="0.2">
      <c r="A95" s="220"/>
      <c r="B95" s="221"/>
      <c r="C95" s="255" t="s">
        <v>507</v>
      </c>
      <c r="D95" s="249"/>
      <c r="E95" s="249"/>
      <c r="F95" s="249"/>
      <c r="G95" s="249"/>
      <c r="H95" s="223"/>
      <c r="I95" s="223"/>
      <c r="J95" s="223"/>
      <c r="K95" s="223"/>
      <c r="L95" s="223"/>
      <c r="M95" s="223"/>
      <c r="N95" s="222"/>
      <c r="O95" s="222"/>
      <c r="P95" s="222"/>
      <c r="Q95" s="222"/>
      <c r="R95" s="223"/>
      <c r="S95" s="223"/>
      <c r="T95" s="223"/>
      <c r="U95" s="223"/>
      <c r="V95" s="223"/>
      <c r="W95" s="223"/>
      <c r="X95" s="223"/>
      <c r="Y95" s="223"/>
      <c r="Z95" s="213"/>
      <c r="AA95" s="213"/>
      <c r="AB95" s="213"/>
      <c r="AC95" s="213"/>
      <c r="AD95" s="213"/>
      <c r="AE95" s="213"/>
      <c r="AF95" s="213"/>
      <c r="AG95" s="213" t="s">
        <v>160</v>
      </c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2" x14ac:dyDescent="0.2">
      <c r="A96" s="220"/>
      <c r="B96" s="221"/>
      <c r="C96" s="256" t="s">
        <v>521</v>
      </c>
      <c r="D96" s="250"/>
      <c r="E96" s="250"/>
      <c r="F96" s="250"/>
      <c r="G96" s="250"/>
      <c r="H96" s="223"/>
      <c r="I96" s="223"/>
      <c r="J96" s="223"/>
      <c r="K96" s="223"/>
      <c r="L96" s="223"/>
      <c r="M96" s="223"/>
      <c r="N96" s="222"/>
      <c r="O96" s="222"/>
      <c r="P96" s="222"/>
      <c r="Q96" s="222"/>
      <c r="R96" s="223"/>
      <c r="S96" s="223"/>
      <c r="T96" s="223"/>
      <c r="U96" s="223"/>
      <c r="V96" s="223"/>
      <c r="W96" s="223"/>
      <c r="X96" s="223"/>
      <c r="Y96" s="223"/>
      <c r="Z96" s="213"/>
      <c r="AA96" s="213"/>
      <c r="AB96" s="213"/>
      <c r="AC96" s="213"/>
      <c r="AD96" s="213"/>
      <c r="AE96" s="213"/>
      <c r="AF96" s="213"/>
      <c r="AG96" s="213" t="s">
        <v>162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3" x14ac:dyDescent="0.2">
      <c r="A97" s="220"/>
      <c r="B97" s="221"/>
      <c r="C97" s="256" t="s">
        <v>522</v>
      </c>
      <c r="D97" s="250"/>
      <c r="E97" s="250"/>
      <c r="F97" s="250"/>
      <c r="G97" s="250"/>
      <c r="H97" s="223"/>
      <c r="I97" s="223"/>
      <c r="J97" s="223"/>
      <c r="K97" s="223"/>
      <c r="L97" s="223"/>
      <c r="M97" s="223"/>
      <c r="N97" s="222"/>
      <c r="O97" s="222"/>
      <c r="P97" s="222"/>
      <c r="Q97" s="222"/>
      <c r="R97" s="223"/>
      <c r="S97" s="223"/>
      <c r="T97" s="223"/>
      <c r="U97" s="223"/>
      <c r="V97" s="223"/>
      <c r="W97" s="223"/>
      <c r="X97" s="223"/>
      <c r="Y97" s="223"/>
      <c r="Z97" s="213"/>
      <c r="AA97" s="213"/>
      <c r="AB97" s="213"/>
      <c r="AC97" s="213"/>
      <c r="AD97" s="213"/>
      <c r="AE97" s="213"/>
      <c r="AF97" s="213"/>
      <c r="AG97" s="213" t="s">
        <v>162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ht="22.5" outlineLevel="1" x14ac:dyDescent="0.2">
      <c r="A98" s="234">
        <v>29</v>
      </c>
      <c r="B98" s="235" t="s">
        <v>529</v>
      </c>
      <c r="C98" s="254" t="s">
        <v>530</v>
      </c>
      <c r="D98" s="236" t="s">
        <v>274</v>
      </c>
      <c r="E98" s="237">
        <v>22</v>
      </c>
      <c r="F98" s="238"/>
      <c r="G98" s="239">
        <f>ROUND(E98*F98,2)</f>
        <v>0</v>
      </c>
      <c r="H98" s="238"/>
      <c r="I98" s="239">
        <f>ROUND(E98*H98,2)</f>
        <v>0</v>
      </c>
      <c r="J98" s="238"/>
      <c r="K98" s="239">
        <f>ROUND(E98*J98,2)</f>
        <v>0</v>
      </c>
      <c r="L98" s="239">
        <v>21</v>
      </c>
      <c r="M98" s="239">
        <f>G98*(1+L98/100)</f>
        <v>0</v>
      </c>
      <c r="N98" s="237">
        <v>1.3699999999999999E-3</v>
      </c>
      <c r="O98" s="237">
        <f>ROUND(E98*N98,2)</f>
        <v>0.03</v>
      </c>
      <c r="P98" s="237">
        <v>0</v>
      </c>
      <c r="Q98" s="237">
        <f>ROUND(E98*P98,2)</f>
        <v>0</v>
      </c>
      <c r="R98" s="239" t="s">
        <v>498</v>
      </c>
      <c r="S98" s="239" t="s">
        <v>152</v>
      </c>
      <c r="T98" s="240" t="s">
        <v>152</v>
      </c>
      <c r="U98" s="223">
        <v>0.79669999999999996</v>
      </c>
      <c r="V98" s="223">
        <f>ROUND(E98*U98,2)</f>
        <v>17.53</v>
      </c>
      <c r="W98" s="223"/>
      <c r="X98" s="223" t="s">
        <v>153</v>
      </c>
      <c r="Y98" s="223" t="s">
        <v>154</v>
      </c>
      <c r="Z98" s="213"/>
      <c r="AA98" s="213"/>
      <c r="AB98" s="213"/>
      <c r="AC98" s="213"/>
      <c r="AD98" s="213"/>
      <c r="AE98" s="213"/>
      <c r="AF98" s="213"/>
      <c r="AG98" s="213" t="s">
        <v>297</v>
      </c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2" x14ac:dyDescent="0.2">
      <c r="A99" s="220"/>
      <c r="B99" s="221"/>
      <c r="C99" s="255" t="s">
        <v>507</v>
      </c>
      <c r="D99" s="249"/>
      <c r="E99" s="249"/>
      <c r="F99" s="249"/>
      <c r="G99" s="249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3"/>
      <c r="AA99" s="213"/>
      <c r="AB99" s="213"/>
      <c r="AC99" s="213"/>
      <c r="AD99" s="213"/>
      <c r="AE99" s="213"/>
      <c r="AF99" s="213"/>
      <c r="AG99" s="213" t="s">
        <v>160</v>
      </c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2" x14ac:dyDescent="0.2">
      <c r="A100" s="220"/>
      <c r="B100" s="221"/>
      <c r="C100" s="256" t="s">
        <v>521</v>
      </c>
      <c r="D100" s="250"/>
      <c r="E100" s="250"/>
      <c r="F100" s="250"/>
      <c r="G100" s="250"/>
      <c r="H100" s="223"/>
      <c r="I100" s="223"/>
      <c r="J100" s="223"/>
      <c r="K100" s="223"/>
      <c r="L100" s="223"/>
      <c r="M100" s="223"/>
      <c r="N100" s="222"/>
      <c r="O100" s="222"/>
      <c r="P100" s="222"/>
      <c r="Q100" s="222"/>
      <c r="R100" s="223"/>
      <c r="S100" s="223"/>
      <c r="T100" s="223"/>
      <c r="U100" s="223"/>
      <c r="V100" s="223"/>
      <c r="W100" s="223"/>
      <c r="X100" s="223"/>
      <c r="Y100" s="223"/>
      <c r="Z100" s="213"/>
      <c r="AA100" s="213"/>
      <c r="AB100" s="213"/>
      <c r="AC100" s="213"/>
      <c r="AD100" s="213"/>
      <c r="AE100" s="213"/>
      <c r="AF100" s="213"/>
      <c r="AG100" s="213" t="s">
        <v>162</v>
      </c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3" x14ac:dyDescent="0.2">
      <c r="A101" s="220"/>
      <c r="B101" s="221"/>
      <c r="C101" s="256" t="s">
        <v>522</v>
      </c>
      <c r="D101" s="250"/>
      <c r="E101" s="250"/>
      <c r="F101" s="250"/>
      <c r="G101" s="250"/>
      <c r="H101" s="223"/>
      <c r="I101" s="223"/>
      <c r="J101" s="223"/>
      <c r="K101" s="223"/>
      <c r="L101" s="223"/>
      <c r="M101" s="223"/>
      <c r="N101" s="222"/>
      <c r="O101" s="222"/>
      <c r="P101" s="222"/>
      <c r="Q101" s="222"/>
      <c r="R101" s="223"/>
      <c r="S101" s="223"/>
      <c r="T101" s="223"/>
      <c r="U101" s="223"/>
      <c r="V101" s="223"/>
      <c r="W101" s="223"/>
      <c r="X101" s="223"/>
      <c r="Y101" s="223"/>
      <c r="Z101" s="213"/>
      <c r="AA101" s="213"/>
      <c r="AB101" s="213"/>
      <c r="AC101" s="213"/>
      <c r="AD101" s="213"/>
      <c r="AE101" s="213"/>
      <c r="AF101" s="213"/>
      <c r="AG101" s="213" t="s">
        <v>162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2" x14ac:dyDescent="0.2">
      <c r="A102" s="220"/>
      <c r="B102" s="221"/>
      <c r="C102" s="257" t="s">
        <v>531</v>
      </c>
      <c r="D102" s="224"/>
      <c r="E102" s="225">
        <v>22</v>
      </c>
      <c r="F102" s="223"/>
      <c r="G102" s="223"/>
      <c r="H102" s="223"/>
      <c r="I102" s="223"/>
      <c r="J102" s="223"/>
      <c r="K102" s="223"/>
      <c r="L102" s="223"/>
      <c r="M102" s="223"/>
      <c r="N102" s="222"/>
      <c r="O102" s="222"/>
      <c r="P102" s="222"/>
      <c r="Q102" s="222"/>
      <c r="R102" s="223"/>
      <c r="S102" s="223"/>
      <c r="T102" s="223"/>
      <c r="U102" s="223"/>
      <c r="V102" s="223"/>
      <c r="W102" s="223"/>
      <c r="X102" s="223"/>
      <c r="Y102" s="223"/>
      <c r="Z102" s="213"/>
      <c r="AA102" s="213"/>
      <c r="AB102" s="213"/>
      <c r="AC102" s="213"/>
      <c r="AD102" s="213"/>
      <c r="AE102" s="213"/>
      <c r="AF102" s="213"/>
      <c r="AG102" s="213" t="s">
        <v>164</v>
      </c>
      <c r="AH102" s="213">
        <v>0</v>
      </c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ht="22.5" outlineLevel="1" x14ac:dyDescent="0.2">
      <c r="A103" s="234">
        <v>30</v>
      </c>
      <c r="B103" s="235" t="s">
        <v>532</v>
      </c>
      <c r="C103" s="254" t="s">
        <v>533</v>
      </c>
      <c r="D103" s="236" t="s">
        <v>274</v>
      </c>
      <c r="E103" s="237">
        <v>14.3</v>
      </c>
      <c r="F103" s="238"/>
      <c r="G103" s="239">
        <f>ROUND(E103*F103,2)</f>
        <v>0</v>
      </c>
      <c r="H103" s="238"/>
      <c r="I103" s="239">
        <f>ROUND(E103*H103,2)</f>
        <v>0</v>
      </c>
      <c r="J103" s="238"/>
      <c r="K103" s="239">
        <f>ROUND(E103*J103,2)</f>
        <v>0</v>
      </c>
      <c r="L103" s="239">
        <v>21</v>
      </c>
      <c r="M103" s="239">
        <f>G103*(1+L103/100)</f>
        <v>0</v>
      </c>
      <c r="N103" s="237">
        <v>2.0999999999999999E-3</v>
      </c>
      <c r="O103" s="237">
        <f>ROUND(E103*N103,2)</f>
        <v>0.03</v>
      </c>
      <c r="P103" s="237">
        <v>0</v>
      </c>
      <c r="Q103" s="237">
        <f>ROUND(E103*P103,2)</f>
        <v>0</v>
      </c>
      <c r="R103" s="239" t="s">
        <v>498</v>
      </c>
      <c r="S103" s="239" t="s">
        <v>152</v>
      </c>
      <c r="T103" s="240" t="s">
        <v>152</v>
      </c>
      <c r="U103" s="223">
        <v>0.8</v>
      </c>
      <c r="V103" s="223">
        <f>ROUND(E103*U103,2)</f>
        <v>11.44</v>
      </c>
      <c r="W103" s="223"/>
      <c r="X103" s="223" t="s">
        <v>153</v>
      </c>
      <c r="Y103" s="223" t="s">
        <v>154</v>
      </c>
      <c r="Z103" s="213"/>
      <c r="AA103" s="213"/>
      <c r="AB103" s="213"/>
      <c r="AC103" s="213"/>
      <c r="AD103" s="213"/>
      <c r="AE103" s="213"/>
      <c r="AF103" s="213"/>
      <c r="AG103" s="213" t="s">
        <v>297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2" x14ac:dyDescent="0.2">
      <c r="A104" s="220"/>
      <c r="B104" s="221"/>
      <c r="C104" s="255" t="s">
        <v>507</v>
      </c>
      <c r="D104" s="249"/>
      <c r="E104" s="249"/>
      <c r="F104" s="249"/>
      <c r="G104" s="249"/>
      <c r="H104" s="223"/>
      <c r="I104" s="223"/>
      <c r="J104" s="223"/>
      <c r="K104" s="223"/>
      <c r="L104" s="223"/>
      <c r="M104" s="223"/>
      <c r="N104" s="222"/>
      <c r="O104" s="222"/>
      <c r="P104" s="222"/>
      <c r="Q104" s="222"/>
      <c r="R104" s="223"/>
      <c r="S104" s="223"/>
      <c r="T104" s="223"/>
      <c r="U104" s="223"/>
      <c r="V104" s="223"/>
      <c r="W104" s="223"/>
      <c r="X104" s="223"/>
      <c r="Y104" s="223"/>
      <c r="Z104" s="213"/>
      <c r="AA104" s="213"/>
      <c r="AB104" s="213"/>
      <c r="AC104" s="213"/>
      <c r="AD104" s="213"/>
      <c r="AE104" s="213"/>
      <c r="AF104" s="213"/>
      <c r="AG104" s="213" t="s">
        <v>160</v>
      </c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2" x14ac:dyDescent="0.2">
      <c r="A105" s="220"/>
      <c r="B105" s="221"/>
      <c r="C105" s="256" t="s">
        <v>508</v>
      </c>
      <c r="D105" s="250"/>
      <c r="E105" s="250"/>
      <c r="F105" s="250"/>
      <c r="G105" s="250"/>
      <c r="H105" s="223"/>
      <c r="I105" s="223"/>
      <c r="J105" s="223"/>
      <c r="K105" s="223"/>
      <c r="L105" s="223"/>
      <c r="M105" s="223"/>
      <c r="N105" s="222"/>
      <c r="O105" s="222"/>
      <c r="P105" s="222"/>
      <c r="Q105" s="222"/>
      <c r="R105" s="223"/>
      <c r="S105" s="223"/>
      <c r="T105" s="223"/>
      <c r="U105" s="223"/>
      <c r="V105" s="223"/>
      <c r="W105" s="223"/>
      <c r="X105" s="223"/>
      <c r="Y105" s="223"/>
      <c r="Z105" s="213"/>
      <c r="AA105" s="213"/>
      <c r="AB105" s="213"/>
      <c r="AC105" s="213"/>
      <c r="AD105" s="213"/>
      <c r="AE105" s="213"/>
      <c r="AF105" s="213"/>
      <c r="AG105" s="213" t="s">
        <v>162</v>
      </c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2" x14ac:dyDescent="0.2">
      <c r="A106" s="220"/>
      <c r="B106" s="221"/>
      <c r="C106" s="257" t="s">
        <v>534</v>
      </c>
      <c r="D106" s="224"/>
      <c r="E106" s="225">
        <v>14.3</v>
      </c>
      <c r="F106" s="223"/>
      <c r="G106" s="223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3"/>
      <c r="AA106" s="213"/>
      <c r="AB106" s="213"/>
      <c r="AC106" s="213"/>
      <c r="AD106" s="213"/>
      <c r="AE106" s="213"/>
      <c r="AF106" s="213"/>
      <c r="AG106" s="213" t="s">
        <v>164</v>
      </c>
      <c r="AH106" s="213">
        <v>0</v>
      </c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 x14ac:dyDescent="0.2">
      <c r="A107" s="234">
        <v>31</v>
      </c>
      <c r="B107" s="235" t="s">
        <v>535</v>
      </c>
      <c r="C107" s="254" t="s">
        <v>536</v>
      </c>
      <c r="D107" s="236" t="s">
        <v>150</v>
      </c>
      <c r="E107" s="237">
        <v>4</v>
      </c>
      <c r="F107" s="238"/>
      <c r="G107" s="239">
        <f>ROUND(E107*F107,2)</f>
        <v>0</v>
      </c>
      <c r="H107" s="238"/>
      <c r="I107" s="239">
        <f>ROUND(E107*H107,2)</f>
        <v>0</v>
      </c>
      <c r="J107" s="238"/>
      <c r="K107" s="239">
        <f>ROUND(E107*J107,2)</f>
        <v>0</v>
      </c>
      <c r="L107" s="239">
        <v>21</v>
      </c>
      <c r="M107" s="239">
        <f>G107*(1+L107/100)</f>
        <v>0</v>
      </c>
      <c r="N107" s="237">
        <v>5.5000000000000003E-4</v>
      </c>
      <c r="O107" s="237">
        <f>ROUND(E107*N107,2)</f>
        <v>0</v>
      </c>
      <c r="P107" s="237">
        <v>0</v>
      </c>
      <c r="Q107" s="237">
        <f>ROUND(E107*P107,2)</f>
        <v>0</v>
      </c>
      <c r="R107" s="239" t="s">
        <v>498</v>
      </c>
      <c r="S107" s="239" t="s">
        <v>152</v>
      </c>
      <c r="T107" s="240" t="s">
        <v>152</v>
      </c>
      <c r="U107" s="223">
        <v>0.36670000000000003</v>
      </c>
      <c r="V107" s="223">
        <f>ROUND(E107*U107,2)</f>
        <v>1.47</v>
      </c>
      <c r="W107" s="223"/>
      <c r="X107" s="223" t="s">
        <v>153</v>
      </c>
      <c r="Y107" s="223" t="s">
        <v>154</v>
      </c>
      <c r="Z107" s="213"/>
      <c r="AA107" s="213"/>
      <c r="AB107" s="213"/>
      <c r="AC107" s="213"/>
      <c r="AD107" s="213"/>
      <c r="AE107" s="213"/>
      <c r="AF107" s="213"/>
      <c r="AG107" s="213" t="s">
        <v>297</v>
      </c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outlineLevel="2" x14ac:dyDescent="0.2">
      <c r="A108" s="220"/>
      <c r="B108" s="221"/>
      <c r="C108" s="255" t="s">
        <v>537</v>
      </c>
      <c r="D108" s="249"/>
      <c r="E108" s="249"/>
      <c r="F108" s="249"/>
      <c r="G108" s="249"/>
      <c r="H108" s="223"/>
      <c r="I108" s="223"/>
      <c r="J108" s="223"/>
      <c r="K108" s="223"/>
      <c r="L108" s="223"/>
      <c r="M108" s="223"/>
      <c r="N108" s="222"/>
      <c r="O108" s="222"/>
      <c r="P108" s="222"/>
      <c r="Q108" s="222"/>
      <c r="R108" s="223"/>
      <c r="S108" s="223"/>
      <c r="T108" s="223"/>
      <c r="U108" s="223"/>
      <c r="V108" s="223"/>
      <c r="W108" s="223"/>
      <c r="X108" s="223"/>
      <c r="Y108" s="223"/>
      <c r="Z108" s="213"/>
      <c r="AA108" s="213"/>
      <c r="AB108" s="213"/>
      <c r="AC108" s="213"/>
      <c r="AD108" s="213"/>
      <c r="AE108" s="213"/>
      <c r="AF108" s="213"/>
      <c r="AG108" s="213" t="s">
        <v>160</v>
      </c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1" x14ac:dyDescent="0.2">
      <c r="A109" s="234">
        <v>32</v>
      </c>
      <c r="B109" s="235" t="s">
        <v>538</v>
      </c>
      <c r="C109" s="254" t="s">
        <v>539</v>
      </c>
      <c r="D109" s="236" t="s">
        <v>150</v>
      </c>
      <c r="E109" s="237">
        <v>1</v>
      </c>
      <c r="F109" s="238"/>
      <c r="G109" s="239">
        <f>ROUND(E109*F109,2)</f>
        <v>0</v>
      </c>
      <c r="H109" s="238"/>
      <c r="I109" s="239">
        <f>ROUND(E109*H109,2)</f>
        <v>0</v>
      </c>
      <c r="J109" s="238"/>
      <c r="K109" s="239">
        <f>ROUND(E109*J109,2)</f>
        <v>0</v>
      </c>
      <c r="L109" s="239">
        <v>21</v>
      </c>
      <c r="M109" s="239">
        <f>G109*(1+L109/100)</f>
        <v>0</v>
      </c>
      <c r="N109" s="237">
        <v>5.0000000000000001E-3</v>
      </c>
      <c r="O109" s="237">
        <f>ROUND(E109*N109,2)</f>
        <v>0.01</v>
      </c>
      <c r="P109" s="237">
        <v>0</v>
      </c>
      <c r="Q109" s="237">
        <f>ROUND(E109*P109,2)</f>
        <v>0</v>
      </c>
      <c r="R109" s="239" t="s">
        <v>498</v>
      </c>
      <c r="S109" s="239" t="s">
        <v>152</v>
      </c>
      <c r="T109" s="240" t="s">
        <v>152</v>
      </c>
      <c r="U109" s="223">
        <v>0.5333</v>
      </c>
      <c r="V109" s="223">
        <f>ROUND(E109*U109,2)</f>
        <v>0.53</v>
      </c>
      <c r="W109" s="223"/>
      <c r="X109" s="223" t="s">
        <v>153</v>
      </c>
      <c r="Y109" s="223" t="s">
        <v>154</v>
      </c>
      <c r="Z109" s="213"/>
      <c r="AA109" s="213"/>
      <c r="AB109" s="213"/>
      <c r="AC109" s="213"/>
      <c r="AD109" s="213"/>
      <c r="AE109" s="213"/>
      <c r="AF109" s="213"/>
      <c r="AG109" s="213" t="s">
        <v>297</v>
      </c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2" x14ac:dyDescent="0.2">
      <c r="A110" s="220"/>
      <c r="B110" s="221"/>
      <c r="C110" s="255" t="s">
        <v>537</v>
      </c>
      <c r="D110" s="249"/>
      <c r="E110" s="249"/>
      <c r="F110" s="249"/>
      <c r="G110" s="249"/>
      <c r="H110" s="223"/>
      <c r="I110" s="223"/>
      <c r="J110" s="223"/>
      <c r="K110" s="223"/>
      <c r="L110" s="223"/>
      <c r="M110" s="223"/>
      <c r="N110" s="222"/>
      <c r="O110" s="222"/>
      <c r="P110" s="222"/>
      <c r="Q110" s="222"/>
      <c r="R110" s="223"/>
      <c r="S110" s="223"/>
      <c r="T110" s="223"/>
      <c r="U110" s="223"/>
      <c r="V110" s="223"/>
      <c r="W110" s="223"/>
      <c r="X110" s="223"/>
      <c r="Y110" s="223"/>
      <c r="Z110" s="213"/>
      <c r="AA110" s="213"/>
      <c r="AB110" s="213"/>
      <c r="AC110" s="213"/>
      <c r="AD110" s="213"/>
      <c r="AE110" s="213"/>
      <c r="AF110" s="213"/>
      <c r="AG110" s="213" t="s">
        <v>160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1" x14ac:dyDescent="0.2">
      <c r="A111" s="234">
        <v>33</v>
      </c>
      <c r="B111" s="235" t="s">
        <v>540</v>
      </c>
      <c r="C111" s="254" t="s">
        <v>541</v>
      </c>
      <c r="D111" s="236" t="s">
        <v>150</v>
      </c>
      <c r="E111" s="237">
        <v>9</v>
      </c>
      <c r="F111" s="238"/>
      <c r="G111" s="239">
        <f>ROUND(E111*F111,2)</f>
        <v>0</v>
      </c>
      <c r="H111" s="238"/>
      <c r="I111" s="239">
        <f>ROUND(E111*H111,2)</f>
        <v>0</v>
      </c>
      <c r="J111" s="238"/>
      <c r="K111" s="239">
        <f>ROUND(E111*J111,2)</f>
        <v>0</v>
      </c>
      <c r="L111" s="239">
        <v>21</v>
      </c>
      <c r="M111" s="239">
        <f>G111*(1+L111/100)</f>
        <v>0</v>
      </c>
      <c r="N111" s="237">
        <v>0</v>
      </c>
      <c r="O111" s="237">
        <f>ROUND(E111*N111,2)</f>
        <v>0</v>
      </c>
      <c r="P111" s="237">
        <v>0</v>
      </c>
      <c r="Q111" s="237">
        <f>ROUND(E111*P111,2)</f>
        <v>0</v>
      </c>
      <c r="R111" s="239" t="s">
        <v>498</v>
      </c>
      <c r="S111" s="239" t="s">
        <v>152</v>
      </c>
      <c r="T111" s="240" t="s">
        <v>152</v>
      </c>
      <c r="U111" s="223">
        <v>0.157</v>
      </c>
      <c r="V111" s="223">
        <f>ROUND(E111*U111,2)</f>
        <v>1.41</v>
      </c>
      <c r="W111" s="223"/>
      <c r="X111" s="223" t="s">
        <v>153</v>
      </c>
      <c r="Y111" s="223" t="s">
        <v>154</v>
      </c>
      <c r="Z111" s="213"/>
      <c r="AA111" s="213"/>
      <c r="AB111" s="213"/>
      <c r="AC111" s="213"/>
      <c r="AD111" s="213"/>
      <c r="AE111" s="213"/>
      <c r="AF111" s="213"/>
      <c r="AG111" s="213" t="s">
        <v>297</v>
      </c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2" x14ac:dyDescent="0.2">
      <c r="A112" s="220"/>
      <c r="B112" s="221"/>
      <c r="C112" s="255" t="s">
        <v>542</v>
      </c>
      <c r="D112" s="249"/>
      <c r="E112" s="249"/>
      <c r="F112" s="249"/>
      <c r="G112" s="249"/>
      <c r="H112" s="223"/>
      <c r="I112" s="223"/>
      <c r="J112" s="223"/>
      <c r="K112" s="223"/>
      <c r="L112" s="223"/>
      <c r="M112" s="223"/>
      <c r="N112" s="222"/>
      <c r="O112" s="222"/>
      <c r="P112" s="222"/>
      <c r="Q112" s="222"/>
      <c r="R112" s="223"/>
      <c r="S112" s="223"/>
      <c r="T112" s="223"/>
      <c r="U112" s="223"/>
      <c r="V112" s="223"/>
      <c r="W112" s="223"/>
      <c r="X112" s="223"/>
      <c r="Y112" s="223"/>
      <c r="Z112" s="213"/>
      <c r="AA112" s="213"/>
      <c r="AB112" s="213"/>
      <c r="AC112" s="213"/>
      <c r="AD112" s="213"/>
      <c r="AE112" s="213"/>
      <c r="AF112" s="213"/>
      <c r="AG112" s="213" t="s">
        <v>160</v>
      </c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2" x14ac:dyDescent="0.2">
      <c r="A113" s="220"/>
      <c r="B113" s="221"/>
      <c r="C113" s="256" t="s">
        <v>542</v>
      </c>
      <c r="D113" s="250"/>
      <c r="E113" s="250"/>
      <c r="F113" s="250"/>
      <c r="G113" s="250"/>
      <c r="H113" s="223"/>
      <c r="I113" s="223"/>
      <c r="J113" s="223"/>
      <c r="K113" s="223"/>
      <c r="L113" s="223"/>
      <c r="M113" s="223"/>
      <c r="N113" s="222"/>
      <c r="O113" s="222"/>
      <c r="P113" s="222"/>
      <c r="Q113" s="222"/>
      <c r="R113" s="223"/>
      <c r="S113" s="223"/>
      <c r="T113" s="223"/>
      <c r="U113" s="223"/>
      <c r="V113" s="223"/>
      <c r="W113" s="223"/>
      <c r="X113" s="223"/>
      <c r="Y113" s="223"/>
      <c r="Z113" s="213"/>
      <c r="AA113" s="213"/>
      <c r="AB113" s="213"/>
      <c r="AC113" s="213"/>
      <c r="AD113" s="213"/>
      <c r="AE113" s="213"/>
      <c r="AF113" s="213"/>
      <c r="AG113" s="213" t="s">
        <v>162</v>
      </c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1" x14ac:dyDescent="0.2">
      <c r="A114" s="234">
        <v>34</v>
      </c>
      <c r="B114" s="235" t="s">
        <v>543</v>
      </c>
      <c r="C114" s="254" t="s">
        <v>544</v>
      </c>
      <c r="D114" s="236" t="s">
        <v>150</v>
      </c>
      <c r="E114" s="237">
        <v>10</v>
      </c>
      <c r="F114" s="238"/>
      <c r="G114" s="239">
        <f>ROUND(E114*F114,2)</f>
        <v>0</v>
      </c>
      <c r="H114" s="238"/>
      <c r="I114" s="239">
        <f>ROUND(E114*H114,2)</f>
        <v>0</v>
      </c>
      <c r="J114" s="238"/>
      <c r="K114" s="239">
        <f>ROUND(E114*J114,2)</f>
        <v>0</v>
      </c>
      <c r="L114" s="239">
        <v>21</v>
      </c>
      <c r="M114" s="239">
        <f>G114*(1+L114/100)</f>
        <v>0</v>
      </c>
      <c r="N114" s="237">
        <v>0</v>
      </c>
      <c r="O114" s="237">
        <f>ROUND(E114*N114,2)</f>
        <v>0</v>
      </c>
      <c r="P114" s="237">
        <v>0</v>
      </c>
      <c r="Q114" s="237">
        <f>ROUND(E114*P114,2)</f>
        <v>0</v>
      </c>
      <c r="R114" s="239" t="s">
        <v>498</v>
      </c>
      <c r="S114" s="239" t="s">
        <v>152</v>
      </c>
      <c r="T114" s="240" t="s">
        <v>152</v>
      </c>
      <c r="U114" s="223">
        <v>0.17399999999999999</v>
      </c>
      <c r="V114" s="223">
        <f>ROUND(E114*U114,2)</f>
        <v>1.74</v>
      </c>
      <c r="W114" s="223"/>
      <c r="X114" s="223" t="s">
        <v>153</v>
      </c>
      <c r="Y114" s="223" t="s">
        <v>154</v>
      </c>
      <c r="Z114" s="213"/>
      <c r="AA114" s="213"/>
      <c r="AB114" s="213"/>
      <c r="AC114" s="213"/>
      <c r="AD114" s="213"/>
      <c r="AE114" s="213"/>
      <c r="AF114" s="213"/>
      <c r="AG114" s="213" t="s">
        <v>297</v>
      </c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outlineLevel="2" x14ac:dyDescent="0.2">
      <c r="A115" s="220"/>
      <c r="B115" s="221"/>
      <c r="C115" s="255" t="s">
        <v>542</v>
      </c>
      <c r="D115" s="249"/>
      <c r="E115" s="249"/>
      <c r="F115" s="249"/>
      <c r="G115" s="249"/>
      <c r="H115" s="223"/>
      <c r="I115" s="223"/>
      <c r="J115" s="223"/>
      <c r="K115" s="223"/>
      <c r="L115" s="223"/>
      <c r="M115" s="223"/>
      <c r="N115" s="222"/>
      <c r="O115" s="222"/>
      <c r="P115" s="222"/>
      <c r="Q115" s="222"/>
      <c r="R115" s="223"/>
      <c r="S115" s="223"/>
      <c r="T115" s="223"/>
      <c r="U115" s="223"/>
      <c r="V115" s="223"/>
      <c r="W115" s="223"/>
      <c r="X115" s="223"/>
      <c r="Y115" s="223"/>
      <c r="Z115" s="213"/>
      <c r="AA115" s="213"/>
      <c r="AB115" s="213"/>
      <c r="AC115" s="213"/>
      <c r="AD115" s="213"/>
      <c r="AE115" s="213"/>
      <c r="AF115" s="213"/>
      <c r="AG115" s="213" t="s">
        <v>160</v>
      </c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2" x14ac:dyDescent="0.2">
      <c r="A116" s="220"/>
      <c r="B116" s="221"/>
      <c r="C116" s="256" t="s">
        <v>542</v>
      </c>
      <c r="D116" s="250"/>
      <c r="E116" s="250"/>
      <c r="F116" s="250"/>
      <c r="G116" s="250"/>
      <c r="H116" s="223"/>
      <c r="I116" s="223"/>
      <c r="J116" s="223"/>
      <c r="K116" s="223"/>
      <c r="L116" s="223"/>
      <c r="M116" s="223"/>
      <c r="N116" s="222"/>
      <c r="O116" s="222"/>
      <c r="P116" s="222"/>
      <c r="Q116" s="222"/>
      <c r="R116" s="223"/>
      <c r="S116" s="223"/>
      <c r="T116" s="223"/>
      <c r="U116" s="223"/>
      <c r="V116" s="223"/>
      <c r="W116" s="223"/>
      <c r="X116" s="223"/>
      <c r="Y116" s="223"/>
      <c r="Z116" s="213"/>
      <c r="AA116" s="213"/>
      <c r="AB116" s="213"/>
      <c r="AC116" s="213"/>
      <c r="AD116" s="213"/>
      <c r="AE116" s="213"/>
      <c r="AF116" s="213"/>
      <c r="AG116" s="213" t="s">
        <v>162</v>
      </c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1" x14ac:dyDescent="0.2">
      <c r="A117" s="234">
        <v>35</v>
      </c>
      <c r="B117" s="235" t="s">
        <v>545</v>
      </c>
      <c r="C117" s="254" t="s">
        <v>546</v>
      </c>
      <c r="D117" s="236" t="s">
        <v>150</v>
      </c>
      <c r="E117" s="237">
        <v>18</v>
      </c>
      <c r="F117" s="238"/>
      <c r="G117" s="239">
        <f>ROUND(E117*F117,2)</f>
        <v>0</v>
      </c>
      <c r="H117" s="238"/>
      <c r="I117" s="239">
        <f>ROUND(E117*H117,2)</f>
        <v>0</v>
      </c>
      <c r="J117" s="238"/>
      <c r="K117" s="239">
        <f>ROUND(E117*J117,2)</f>
        <v>0</v>
      </c>
      <c r="L117" s="239">
        <v>21</v>
      </c>
      <c r="M117" s="239">
        <f>G117*(1+L117/100)</f>
        <v>0</v>
      </c>
      <c r="N117" s="237">
        <v>0</v>
      </c>
      <c r="O117" s="237">
        <f>ROUND(E117*N117,2)</f>
        <v>0</v>
      </c>
      <c r="P117" s="237">
        <v>0</v>
      </c>
      <c r="Q117" s="237">
        <f>ROUND(E117*P117,2)</f>
        <v>0</v>
      </c>
      <c r="R117" s="239" t="s">
        <v>498</v>
      </c>
      <c r="S117" s="239" t="s">
        <v>152</v>
      </c>
      <c r="T117" s="240" t="s">
        <v>152</v>
      </c>
      <c r="U117" s="223">
        <v>0.25900000000000001</v>
      </c>
      <c r="V117" s="223">
        <f>ROUND(E117*U117,2)</f>
        <v>4.66</v>
      </c>
      <c r="W117" s="223"/>
      <c r="X117" s="223" t="s">
        <v>153</v>
      </c>
      <c r="Y117" s="223" t="s">
        <v>154</v>
      </c>
      <c r="Z117" s="213"/>
      <c r="AA117" s="213"/>
      <c r="AB117" s="213"/>
      <c r="AC117" s="213"/>
      <c r="AD117" s="213"/>
      <c r="AE117" s="213"/>
      <c r="AF117" s="213"/>
      <c r="AG117" s="213" t="s">
        <v>297</v>
      </c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2" x14ac:dyDescent="0.2">
      <c r="A118" s="220"/>
      <c r="B118" s="221"/>
      <c r="C118" s="255" t="s">
        <v>542</v>
      </c>
      <c r="D118" s="249"/>
      <c r="E118" s="249"/>
      <c r="F118" s="249"/>
      <c r="G118" s="249"/>
      <c r="H118" s="223"/>
      <c r="I118" s="223"/>
      <c r="J118" s="223"/>
      <c r="K118" s="223"/>
      <c r="L118" s="223"/>
      <c r="M118" s="223"/>
      <c r="N118" s="222"/>
      <c r="O118" s="222"/>
      <c r="P118" s="222"/>
      <c r="Q118" s="222"/>
      <c r="R118" s="223"/>
      <c r="S118" s="223"/>
      <c r="T118" s="223"/>
      <c r="U118" s="223"/>
      <c r="V118" s="223"/>
      <c r="W118" s="223"/>
      <c r="X118" s="223"/>
      <c r="Y118" s="223"/>
      <c r="Z118" s="213"/>
      <c r="AA118" s="213"/>
      <c r="AB118" s="213"/>
      <c r="AC118" s="213"/>
      <c r="AD118" s="213"/>
      <c r="AE118" s="213"/>
      <c r="AF118" s="213"/>
      <c r="AG118" s="213" t="s">
        <v>160</v>
      </c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2" x14ac:dyDescent="0.2">
      <c r="A119" s="220"/>
      <c r="B119" s="221"/>
      <c r="C119" s="256" t="s">
        <v>542</v>
      </c>
      <c r="D119" s="250"/>
      <c r="E119" s="250"/>
      <c r="F119" s="250"/>
      <c r="G119" s="250"/>
      <c r="H119" s="223"/>
      <c r="I119" s="223"/>
      <c r="J119" s="223"/>
      <c r="K119" s="223"/>
      <c r="L119" s="223"/>
      <c r="M119" s="223"/>
      <c r="N119" s="222"/>
      <c r="O119" s="222"/>
      <c r="P119" s="222"/>
      <c r="Q119" s="222"/>
      <c r="R119" s="223"/>
      <c r="S119" s="223"/>
      <c r="T119" s="223"/>
      <c r="U119" s="223"/>
      <c r="V119" s="223"/>
      <c r="W119" s="223"/>
      <c r="X119" s="223"/>
      <c r="Y119" s="223"/>
      <c r="Z119" s="213"/>
      <c r="AA119" s="213"/>
      <c r="AB119" s="213"/>
      <c r="AC119" s="213"/>
      <c r="AD119" s="213"/>
      <c r="AE119" s="213"/>
      <c r="AF119" s="213"/>
      <c r="AG119" s="213" t="s">
        <v>162</v>
      </c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1" x14ac:dyDescent="0.2">
      <c r="A120" s="241">
        <v>36</v>
      </c>
      <c r="B120" s="242" t="s">
        <v>547</v>
      </c>
      <c r="C120" s="253" t="s">
        <v>548</v>
      </c>
      <c r="D120" s="243" t="s">
        <v>274</v>
      </c>
      <c r="E120" s="244">
        <v>14.3</v>
      </c>
      <c r="F120" s="245"/>
      <c r="G120" s="246">
        <f>ROUND(E120*F120,2)</f>
        <v>0</v>
      </c>
      <c r="H120" s="245"/>
      <c r="I120" s="246">
        <f>ROUND(E120*H120,2)</f>
        <v>0</v>
      </c>
      <c r="J120" s="245"/>
      <c r="K120" s="246">
        <f>ROUND(E120*J120,2)</f>
        <v>0</v>
      </c>
      <c r="L120" s="246">
        <v>21</v>
      </c>
      <c r="M120" s="246">
        <f>G120*(1+L120/100)</f>
        <v>0</v>
      </c>
      <c r="N120" s="244">
        <v>0</v>
      </c>
      <c r="O120" s="244">
        <f>ROUND(E120*N120,2)</f>
        <v>0</v>
      </c>
      <c r="P120" s="244">
        <v>0</v>
      </c>
      <c r="Q120" s="244">
        <f>ROUND(E120*P120,2)</f>
        <v>0</v>
      </c>
      <c r="R120" s="246" t="s">
        <v>498</v>
      </c>
      <c r="S120" s="246" t="s">
        <v>152</v>
      </c>
      <c r="T120" s="247" t="s">
        <v>152</v>
      </c>
      <c r="U120" s="223">
        <v>4.8000000000000001E-2</v>
      </c>
      <c r="V120" s="223">
        <f>ROUND(E120*U120,2)</f>
        <v>0.69</v>
      </c>
      <c r="W120" s="223"/>
      <c r="X120" s="223" t="s">
        <v>153</v>
      </c>
      <c r="Y120" s="223" t="s">
        <v>154</v>
      </c>
      <c r="Z120" s="213"/>
      <c r="AA120" s="213"/>
      <c r="AB120" s="213"/>
      <c r="AC120" s="213"/>
      <c r="AD120" s="213"/>
      <c r="AE120" s="213"/>
      <c r="AF120" s="213"/>
      <c r="AG120" s="213" t="s">
        <v>297</v>
      </c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 x14ac:dyDescent="0.2">
      <c r="A121" s="234">
        <v>37</v>
      </c>
      <c r="B121" s="235" t="s">
        <v>549</v>
      </c>
      <c r="C121" s="254" t="s">
        <v>550</v>
      </c>
      <c r="D121" s="236" t="s">
        <v>274</v>
      </c>
      <c r="E121" s="237">
        <v>84.7</v>
      </c>
      <c r="F121" s="238"/>
      <c r="G121" s="239">
        <f>ROUND(E121*F121,2)</f>
        <v>0</v>
      </c>
      <c r="H121" s="238"/>
      <c r="I121" s="239">
        <f>ROUND(E121*H121,2)</f>
        <v>0</v>
      </c>
      <c r="J121" s="238"/>
      <c r="K121" s="239">
        <f>ROUND(E121*J121,2)</f>
        <v>0</v>
      </c>
      <c r="L121" s="239">
        <v>21</v>
      </c>
      <c r="M121" s="239">
        <f>G121*(1+L121/100)</f>
        <v>0</v>
      </c>
      <c r="N121" s="237">
        <v>0</v>
      </c>
      <c r="O121" s="237">
        <f>ROUND(E121*N121,2)</f>
        <v>0</v>
      </c>
      <c r="P121" s="237">
        <v>0</v>
      </c>
      <c r="Q121" s="237">
        <f>ROUND(E121*P121,2)</f>
        <v>0</v>
      </c>
      <c r="R121" s="239" t="s">
        <v>498</v>
      </c>
      <c r="S121" s="239" t="s">
        <v>152</v>
      </c>
      <c r="T121" s="240" t="s">
        <v>152</v>
      </c>
      <c r="U121" s="223">
        <v>5.8999999999999997E-2</v>
      </c>
      <c r="V121" s="223">
        <f>ROUND(E121*U121,2)</f>
        <v>5</v>
      </c>
      <c r="W121" s="223"/>
      <c r="X121" s="223" t="s">
        <v>153</v>
      </c>
      <c r="Y121" s="223" t="s">
        <v>154</v>
      </c>
      <c r="Z121" s="213"/>
      <c r="AA121" s="213"/>
      <c r="AB121" s="213"/>
      <c r="AC121" s="213"/>
      <c r="AD121" s="213"/>
      <c r="AE121" s="213"/>
      <c r="AF121" s="213"/>
      <c r="AG121" s="213" t="s">
        <v>297</v>
      </c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2" x14ac:dyDescent="0.2">
      <c r="A122" s="220"/>
      <c r="B122" s="221"/>
      <c r="C122" s="257" t="s">
        <v>551</v>
      </c>
      <c r="D122" s="224"/>
      <c r="E122" s="225">
        <v>84.7</v>
      </c>
      <c r="F122" s="223"/>
      <c r="G122" s="223"/>
      <c r="H122" s="223"/>
      <c r="I122" s="223"/>
      <c r="J122" s="223"/>
      <c r="K122" s="223"/>
      <c r="L122" s="223"/>
      <c r="M122" s="223"/>
      <c r="N122" s="222"/>
      <c r="O122" s="222"/>
      <c r="P122" s="222"/>
      <c r="Q122" s="222"/>
      <c r="R122" s="223"/>
      <c r="S122" s="223"/>
      <c r="T122" s="223"/>
      <c r="U122" s="223"/>
      <c r="V122" s="223"/>
      <c r="W122" s="223"/>
      <c r="X122" s="223"/>
      <c r="Y122" s="223"/>
      <c r="Z122" s="213"/>
      <c r="AA122" s="213"/>
      <c r="AB122" s="213"/>
      <c r="AC122" s="213"/>
      <c r="AD122" s="213"/>
      <c r="AE122" s="213"/>
      <c r="AF122" s="213"/>
      <c r="AG122" s="213" t="s">
        <v>164</v>
      </c>
      <c r="AH122" s="213">
        <v>0</v>
      </c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1" x14ac:dyDescent="0.2">
      <c r="A123" s="234">
        <v>38</v>
      </c>
      <c r="B123" s="235" t="s">
        <v>552</v>
      </c>
      <c r="C123" s="254" t="s">
        <v>553</v>
      </c>
      <c r="D123" s="236" t="s">
        <v>199</v>
      </c>
      <c r="E123" s="237">
        <v>0.14233999999999999</v>
      </c>
      <c r="F123" s="238"/>
      <c r="G123" s="239">
        <f>ROUND(E123*F123,2)</f>
        <v>0</v>
      </c>
      <c r="H123" s="238"/>
      <c r="I123" s="239">
        <f>ROUND(E123*H123,2)</f>
        <v>0</v>
      </c>
      <c r="J123" s="238"/>
      <c r="K123" s="239">
        <f>ROUND(E123*J123,2)</f>
        <v>0</v>
      </c>
      <c r="L123" s="239">
        <v>21</v>
      </c>
      <c r="M123" s="239">
        <f>G123*(1+L123/100)</f>
        <v>0</v>
      </c>
      <c r="N123" s="237">
        <v>0</v>
      </c>
      <c r="O123" s="237">
        <f>ROUND(E123*N123,2)</f>
        <v>0</v>
      </c>
      <c r="P123" s="237">
        <v>0</v>
      </c>
      <c r="Q123" s="237">
        <f>ROUND(E123*P123,2)</f>
        <v>0</v>
      </c>
      <c r="R123" s="239" t="s">
        <v>498</v>
      </c>
      <c r="S123" s="239" t="s">
        <v>152</v>
      </c>
      <c r="T123" s="240" t="s">
        <v>152</v>
      </c>
      <c r="U123" s="223">
        <v>1.47</v>
      </c>
      <c r="V123" s="223">
        <f>ROUND(E123*U123,2)</f>
        <v>0.21</v>
      </c>
      <c r="W123" s="223"/>
      <c r="X123" s="223" t="s">
        <v>289</v>
      </c>
      <c r="Y123" s="223" t="s">
        <v>154</v>
      </c>
      <c r="Z123" s="213"/>
      <c r="AA123" s="213"/>
      <c r="AB123" s="213"/>
      <c r="AC123" s="213"/>
      <c r="AD123" s="213"/>
      <c r="AE123" s="213"/>
      <c r="AF123" s="213"/>
      <c r="AG123" s="213" t="s">
        <v>307</v>
      </c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outlineLevel="2" x14ac:dyDescent="0.2">
      <c r="A124" s="220"/>
      <c r="B124" s="221"/>
      <c r="C124" s="255" t="s">
        <v>554</v>
      </c>
      <c r="D124" s="249"/>
      <c r="E124" s="249"/>
      <c r="F124" s="249"/>
      <c r="G124" s="249"/>
      <c r="H124" s="223"/>
      <c r="I124" s="223"/>
      <c r="J124" s="223"/>
      <c r="K124" s="223"/>
      <c r="L124" s="223"/>
      <c r="M124" s="223"/>
      <c r="N124" s="222"/>
      <c r="O124" s="222"/>
      <c r="P124" s="222"/>
      <c r="Q124" s="222"/>
      <c r="R124" s="223"/>
      <c r="S124" s="223"/>
      <c r="T124" s="223"/>
      <c r="U124" s="223"/>
      <c r="V124" s="223"/>
      <c r="W124" s="223"/>
      <c r="X124" s="223"/>
      <c r="Y124" s="223"/>
      <c r="Z124" s="213"/>
      <c r="AA124" s="213"/>
      <c r="AB124" s="213"/>
      <c r="AC124" s="213"/>
      <c r="AD124" s="213"/>
      <c r="AE124" s="213"/>
      <c r="AF124" s="213"/>
      <c r="AG124" s="213" t="s">
        <v>160</v>
      </c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ht="22.5" outlineLevel="1" x14ac:dyDescent="0.2">
      <c r="A125" s="234">
        <v>39</v>
      </c>
      <c r="B125" s="235" t="s">
        <v>555</v>
      </c>
      <c r="C125" s="254" t="s">
        <v>556</v>
      </c>
      <c r="D125" s="236" t="s">
        <v>199</v>
      </c>
      <c r="E125" s="237">
        <v>0.14233999999999999</v>
      </c>
      <c r="F125" s="238"/>
      <c r="G125" s="239">
        <f>ROUND(E125*F125,2)</f>
        <v>0</v>
      </c>
      <c r="H125" s="238"/>
      <c r="I125" s="239">
        <f>ROUND(E125*H125,2)</f>
        <v>0</v>
      </c>
      <c r="J125" s="238"/>
      <c r="K125" s="239">
        <f>ROUND(E125*J125,2)</f>
        <v>0</v>
      </c>
      <c r="L125" s="239">
        <v>21</v>
      </c>
      <c r="M125" s="239">
        <f>G125*(1+L125/100)</f>
        <v>0</v>
      </c>
      <c r="N125" s="237">
        <v>0</v>
      </c>
      <c r="O125" s="237">
        <f>ROUND(E125*N125,2)</f>
        <v>0</v>
      </c>
      <c r="P125" s="237">
        <v>0</v>
      </c>
      <c r="Q125" s="237">
        <f>ROUND(E125*P125,2)</f>
        <v>0</v>
      </c>
      <c r="R125" s="239" t="s">
        <v>498</v>
      </c>
      <c r="S125" s="239" t="s">
        <v>152</v>
      </c>
      <c r="T125" s="240" t="s">
        <v>152</v>
      </c>
      <c r="U125" s="223">
        <v>0.81100000000000005</v>
      </c>
      <c r="V125" s="223">
        <f>ROUND(E125*U125,2)</f>
        <v>0.12</v>
      </c>
      <c r="W125" s="223"/>
      <c r="X125" s="223" t="s">
        <v>289</v>
      </c>
      <c r="Y125" s="223" t="s">
        <v>154</v>
      </c>
      <c r="Z125" s="213"/>
      <c r="AA125" s="213"/>
      <c r="AB125" s="213"/>
      <c r="AC125" s="213"/>
      <c r="AD125" s="213"/>
      <c r="AE125" s="213"/>
      <c r="AF125" s="213"/>
      <c r="AG125" s="213" t="s">
        <v>307</v>
      </c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2" x14ac:dyDescent="0.2">
      <c r="A126" s="220"/>
      <c r="B126" s="221"/>
      <c r="C126" s="255" t="s">
        <v>554</v>
      </c>
      <c r="D126" s="249"/>
      <c r="E126" s="249"/>
      <c r="F126" s="249"/>
      <c r="G126" s="249"/>
      <c r="H126" s="223"/>
      <c r="I126" s="223"/>
      <c r="J126" s="223"/>
      <c r="K126" s="223"/>
      <c r="L126" s="223"/>
      <c r="M126" s="223"/>
      <c r="N126" s="222"/>
      <c r="O126" s="222"/>
      <c r="P126" s="222"/>
      <c r="Q126" s="222"/>
      <c r="R126" s="223"/>
      <c r="S126" s="223"/>
      <c r="T126" s="223"/>
      <c r="U126" s="223"/>
      <c r="V126" s="223"/>
      <c r="W126" s="223"/>
      <c r="X126" s="223"/>
      <c r="Y126" s="223"/>
      <c r="Z126" s="213"/>
      <c r="AA126" s="213"/>
      <c r="AB126" s="213"/>
      <c r="AC126" s="213"/>
      <c r="AD126" s="213"/>
      <c r="AE126" s="213"/>
      <c r="AF126" s="213"/>
      <c r="AG126" s="213" t="s">
        <v>160</v>
      </c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ht="22.5" outlineLevel="1" x14ac:dyDescent="0.2">
      <c r="A127" s="234">
        <v>40</v>
      </c>
      <c r="B127" s="235" t="s">
        <v>557</v>
      </c>
      <c r="C127" s="254" t="s">
        <v>558</v>
      </c>
      <c r="D127" s="236" t="s">
        <v>199</v>
      </c>
      <c r="E127" s="237">
        <v>0.14233999999999999</v>
      </c>
      <c r="F127" s="238"/>
      <c r="G127" s="239">
        <f>ROUND(E127*F127,2)</f>
        <v>0</v>
      </c>
      <c r="H127" s="238"/>
      <c r="I127" s="239">
        <f>ROUND(E127*H127,2)</f>
        <v>0</v>
      </c>
      <c r="J127" s="238"/>
      <c r="K127" s="239">
        <f>ROUND(E127*J127,2)</f>
        <v>0</v>
      </c>
      <c r="L127" s="239">
        <v>21</v>
      </c>
      <c r="M127" s="239">
        <f>G127*(1+L127/100)</f>
        <v>0</v>
      </c>
      <c r="N127" s="237">
        <v>0</v>
      </c>
      <c r="O127" s="237">
        <f>ROUND(E127*N127,2)</f>
        <v>0</v>
      </c>
      <c r="P127" s="237">
        <v>0</v>
      </c>
      <c r="Q127" s="237">
        <f>ROUND(E127*P127,2)</f>
        <v>0</v>
      </c>
      <c r="R127" s="239" t="s">
        <v>498</v>
      </c>
      <c r="S127" s="239" t="s">
        <v>152</v>
      </c>
      <c r="T127" s="240" t="s">
        <v>152</v>
      </c>
      <c r="U127" s="223">
        <v>0</v>
      </c>
      <c r="V127" s="223">
        <f>ROUND(E127*U127,2)</f>
        <v>0</v>
      </c>
      <c r="W127" s="223"/>
      <c r="X127" s="223" t="s">
        <v>289</v>
      </c>
      <c r="Y127" s="223" t="s">
        <v>154</v>
      </c>
      <c r="Z127" s="213"/>
      <c r="AA127" s="213"/>
      <c r="AB127" s="213"/>
      <c r="AC127" s="213"/>
      <c r="AD127" s="213"/>
      <c r="AE127" s="213"/>
      <c r="AF127" s="213"/>
      <c r="AG127" s="213" t="s">
        <v>307</v>
      </c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2" x14ac:dyDescent="0.2">
      <c r="A128" s="220"/>
      <c r="B128" s="221"/>
      <c r="C128" s="255" t="s">
        <v>554</v>
      </c>
      <c r="D128" s="249"/>
      <c r="E128" s="249"/>
      <c r="F128" s="249"/>
      <c r="G128" s="249"/>
      <c r="H128" s="223"/>
      <c r="I128" s="223"/>
      <c r="J128" s="223"/>
      <c r="K128" s="223"/>
      <c r="L128" s="223"/>
      <c r="M128" s="223"/>
      <c r="N128" s="222"/>
      <c r="O128" s="222"/>
      <c r="P128" s="222"/>
      <c r="Q128" s="222"/>
      <c r="R128" s="223"/>
      <c r="S128" s="223"/>
      <c r="T128" s="223"/>
      <c r="U128" s="223"/>
      <c r="V128" s="223"/>
      <c r="W128" s="223"/>
      <c r="X128" s="223"/>
      <c r="Y128" s="223"/>
      <c r="Z128" s="213"/>
      <c r="AA128" s="213"/>
      <c r="AB128" s="213"/>
      <c r="AC128" s="213"/>
      <c r="AD128" s="213"/>
      <c r="AE128" s="213"/>
      <c r="AF128" s="213"/>
      <c r="AG128" s="213" t="s">
        <v>160</v>
      </c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x14ac:dyDescent="0.2">
      <c r="A129" s="227" t="s">
        <v>146</v>
      </c>
      <c r="B129" s="228" t="s">
        <v>90</v>
      </c>
      <c r="C129" s="252" t="s">
        <v>91</v>
      </c>
      <c r="D129" s="229"/>
      <c r="E129" s="230"/>
      <c r="F129" s="231"/>
      <c r="G129" s="231">
        <f>SUMIF(AG130:AG206,"&lt;&gt;NOR",G130:G206)</f>
        <v>0</v>
      </c>
      <c r="H129" s="231"/>
      <c r="I129" s="231">
        <f>SUM(I130:I206)</f>
        <v>0</v>
      </c>
      <c r="J129" s="231"/>
      <c r="K129" s="231">
        <f>SUM(K130:K206)</f>
        <v>0</v>
      </c>
      <c r="L129" s="231"/>
      <c r="M129" s="231">
        <f>SUM(M130:M206)</f>
        <v>0</v>
      </c>
      <c r="N129" s="230"/>
      <c r="O129" s="230">
        <f>SUM(O130:O206)</f>
        <v>0.12000000000000001</v>
      </c>
      <c r="P129" s="230"/>
      <c r="Q129" s="230">
        <f>SUM(Q130:Q206)</f>
        <v>0.34</v>
      </c>
      <c r="R129" s="231"/>
      <c r="S129" s="231"/>
      <c r="T129" s="232"/>
      <c r="U129" s="226"/>
      <c r="V129" s="226">
        <f>SUM(V130:V206)</f>
        <v>120.23000000000003</v>
      </c>
      <c r="W129" s="226"/>
      <c r="X129" s="226"/>
      <c r="Y129" s="226"/>
      <c r="AG129" t="s">
        <v>147</v>
      </c>
    </row>
    <row r="130" spans="1:60" outlineLevel="1" x14ac:dyDescent="0.2">
      <c r="A130" s="241">
        <v>41</v>
      </c>
      <c r="B130" s="242" t="s">
        <v>559</v>
      </c>
      <c r="C130" s="253" t="s">
        <v>560</v>
      </c>
      <c r="D130" s="243" t="s">
        <v>274</v>
      </c>
      <c r="E130" s="244">
        <v>50</v>
      </c>
      <c r="F130" s="245"/>
      <c r="G130" s="246">
        <f>ROUND(E130*F130,2)</f>
        <v>0</v>
      </c>
      <c r="H130" s="245"/>
      <c r="I130" s="246">
        <f>ROUND(E130*H130,2)</f>
        <v>0</v>
      </c>
      <c r="J130" s="245"/>
      <c r="K130" s="246">
        <f>ROUND(E130*J130,2)</f>
        <v>0</v>
      </c>
      <c r="L130" s="246">
        <v>21</v>
      </c>
      <c r="M130" s="246">
        <f>G130*(1+L130/100)</f>
        <v>0</v>
      </c>
      <c r="N130" s="244">
        <v>0</v>
      </c>
      <c r="O130" s="244">
        <f>ROUND(E130*N130,2)</f>
        <v>0</v>
      </c>
      <c r="P130" s="244">
        <v>6.7000000000000002E-3</v>
      </c>
      <c r="Q130" s="244">
        <f>ROUND(E130*P130,2)</f>
        <v>0.34</v>
      </c>
      <c r="R130" s="246" t="s">
        <v>498</v>
      </c>
      <c r="S130" s="246" t="s">
        <v>152</v>
      </c>
      <c r="T130" s="247" t="s">
        <v>152</v>
      </c>
      <c r="U130" s="223">
        <v>0.24</v>
      </c>
      <c r="V130" s="223">
        <f>ROUND(E130*U130,2)</f>
        <v>12</v>
      </c>
      <c r="W130" s="223"/>
      <c r="X130" s="223" t="s">
        <v>153</v>
      </c>
      <c r="Y130" s="223" t="s">
        <v>154</v>
      </c>
      <c r="Z130" s="213"/>
      <c r="AA130" s="213"/>
      <c r="AB130" s="213"/>
      <c r="AC130" s="213"/>
      <c r="AD130" s="213"/>
      <c r="AE130" s="213"/>
      <c r="AF130" s="213"/>
      <c r="AG130" s="213" t="s">
        <v>297</v>
      </c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1" x14ac:dyDescent="0.2">
      <c r="A131" s="241">
        <v>42</v>
      </c>
      <c r="B131" s="242" t="s">
        <v>561</v>
      </c>
      <c r="C131" s="253" t="s">
        <v>562</v>
      </c>
      <c r="D131" s="243" t="s">
        <v>150</v>
      </c>
      <c r="E131" s="244">
        <v>1</v>
      </c>
      <c r="F131" s="245"/>
      <c r="G131" s="246">
        <f>ROUND(E131*F131,2)</f>
        <v>0</v>
      </c>
      <c r="H131" s="245"/>
      <c r="I131" s="246">
        <f>ROUND(E131*H131,2)</f>
        <v>0</v>
      </c>
      <c r="J131" s="245"/>
      <c r="K131" s="246">
        <f>ROUND(E131*J131,2)</f>
        <v>0</v>
      </c>
      <c r="L131" s="246">
        <v>21</v>
      </c>
      <c r="M131" s="246">
        <f>G131*(1+L131/100)</f>
        <v>0</v>
      </c>
      <c r="N131" s="244">
        <v>6.9999999999999999E-4</v>
      </c>
      <c r="O131" s="244">
        <f>ROUND(E131*N131,2)</f>
        <v>0</v>
      </c>
      <c r="P131" s="244">
        <v>0</v>
      </c>
      <c r="Q131" s="244">
        <f>ROUND(E131*P131,2)</f>
        <v>0</v>
      </c>
      <c r="R131" s="246" t="s">
        <v>498</v>
      </c>
      <c r="S131" s="246" t="s">
        <v>152</v>
      </c>
      <c r="T131" s="247" t="s">
        <v>152</v>
      </c>
      <c r="U131" s="223">
        <v>0.54200000000000004</v>
      </c>
      <c r="V131" s="223">
        <f>ROUND(E131*U131,2)</f>
        <v>0.54</v>
      </c>
      <c r="W131" s="223"/>
      <c r="X131" s="223" t="s">
        <v>153</v>
      </c>
      <c r="Y131" s="223" t="s">
        <v>154</v>
      </c>
      <c r="Z131" s="213"/>
      <c r="AA131" s="213"/>
      <c r="AB131" s="213"/>
      <c r="AC131" s="213"/>
      <c r="AD131" s="213"/>
      <c r="AE131" s="213"/>
      <c r="AF131" s="213"/>
      <c r="AG131" s="213" t="s">
        <v>297</v>
      </c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 x14ac:dyDescent="0.2">
      <c r="A132" s="241">
        <v>43</v>
      </c>
      <c r="B132" s="242" t="s">
        <v>563</v>
      </c>
      <c r="C132" s="253" t="s">
        <v>564</v>
      </c>
      <c r="D132" s="243" t="s">
        <v>150</v>
      </c>
      <c r="E132" s="244">
        <v>1</v>
      </c>
      <c r="F132" s="245"/>
      <c r="G132" s="246">
        <f>ROUND(E132*F132,2)</f>
        <v>0</v>
      </c>
      <c r="H132" s="245"/>
      <c r="I132" s="246">
        <f>ROUND(E132*H132,2)</f>
        <v>0</v>
      </c>
      <c r="J132" s="245"/>
      <c r="K132" s="246">
        <f>ROUND(E132*J132,2)</f>
        <v>0</v>
      </c>
      <c r="L132" s="246">
        <v>21</v>
      </c>
      <c r="M132" s="246">
        <f>G132*(1+L132/100)</f>
        <v>0</v>
      </c>
      <c r="N132" s="244">
        <v>9.8999999999999999E-4</v>
      </c>
      <c r="O132" s="244">
        <f>ROUND(E132*N132,2)</f>
        <v>0</v>
      </c>
      <c r="P132" s="244">
        <v>0</v>
      </c>
      <c r="Q132" s="244">
        <f>ROUND(E132*P132,2)</f>
        <v>0</v>
      </c>
      <c r="R132" s="246" t="s">
        <v>498</v>
      </c>
      <c r="S132" s="246" t="s">
        <v>152</v>
      </c>
      <c r="T132" s="247" t="s">
        <v>152</v>
      </c>
      <c r="U132" s="223">
        <v>0.66900000000000004</v>
      </c>
      <c r="V132" s="223">
        <f>ROUND(E132*U132,2)</f>
        <v>0.67</v>
      </c>
      <c r="W132" s="223"/>
      <c r="X132" s="223" t="s">
        <v>153</v>
      </c>
      <c r="Y132" s="223" t="s">
        <v>154</v>
      </c>
      <c r="Z132" s="213"/>
      <c r="AA132" s="213"/>
      <c r="AB132" s="213"/>
      <c r="AC132" s="213"/>
      <c r="AD132" s="213"/>
      <c r="AE132" s="213"/>
      <c r="AF132" s="213"/>
      <c r="AG132" s="213" t="s">
        <v>297</v>
      </c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">
      <c r="A133" s="241">
        <v>44</v>
      </c>
      <c r="B133" s="242" t="s">
        <v>565</v>
      </c>
      <c r="C133" s="253" t="s">
        <v>566</v>
      </c>
      <c r="D133" s="243" t="s">
        <v>150</v>
      </c>
      <c r="E133" s="244">
        <v>1</v>
      </c>
      <c r="F133" s="245"/>
      <c r="G133" s="246">
        <f>ROUND(E133*F133,2)</f>
        <v>0</v>
      </c>
      <c r="H133" s="245"/>
      <c r="I133" s="246">
        <f>ROUND(E133*H133,2)</f>
        <v>0</v>
      </c>
      <c r="J133" s="245"/>
      <c r="K133" s="246">
        <f>ROUND(E133*J133,2)</f>
        <v>0</v>
      </c>
      <c r="L133" s="246">
        <v>21</v>
      </c>
      <c r="M133" s="246">
        <f>G133*(1+L133/100)</f>
        <v>0</v>
      </c>
      <c r="N133" s="244">
        <v>1.3600000000000001E-3</v>
      </c>
      <c r="O133" s="244">
        <f>ROUND(E133*N133,2)</f>
        <v>0</v>
      </c>
      <c r="P133" s="244">
        <v>0</v>
      </c>
      <c r="Q133" s="244">
        <f>ROUND(E133*P133,2)</f>
        <v>0</v>
      </c>
      <c r="R133" s="246" t="s">
        <v>498</v>
      </c>
      <c r="S133" s="246" t="s">
        <v>152</v>
      </c>
      <c r="T133" s="247" t="s">
        <v>152</v>
      </c>
      <c r="U133" s="223">
        <v>0.754</v>
      </c>
      <c r="V133" s="223">
        <f>ROUND(E133*U133,2)</f>
        <v>0.75</v>
      </c>
      <c r="W133" s="223"/>
      <c r="X133" s="223" t="s">
        <v>153</v>
      </c>
      <c r="Y133" s="223" t="s">
        <v>154</v>
      </c>
      <c r="Z133" s="213"/>
      <c r="AA133" s="213"/>
      <c r="AB133" s="213"/>
      <c r="AC133" s="213"/>
      <c r="AD133" s="213"/>
      <c r="AE133" s="213"/>
      <c r="AF133" s="213"/>
      <c r="AG133" s="213" t="s">
        <v>297</v>
      </c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ht="33.75" outlineLevel="1" x14ac:dyDescent="0.2">
      <c r="A134" s="234">
        <v>45</v>
      </c>
      <c r="B134" s="235" t="s">
        <v>567</v>
      </c>
      <c r="C134" s="254" t="s">
        <v>568</v>
      </c>
      <c r="D134" s="236" t="s">
        <v>274</v>
      </c>
      <c r="E134" s="237">
        <v>65.599999999999994</v>
      </c>
      <c r="F134" s="238"/>
      <c r="G134" s="239">
        <f>ROUND(E134*F134,2)</f>
        <v>0</v>
      </c>
      <c r="H134" s="238"/>
      <c r="I134" s="239">
        <f>ROUND(E134*H134,2)</f>
        <v>0</v>
      </c>
      <c r="J134" s="238"/>
      <c r="K134" s="239">
        <f>ROUND(E134*J134,2)</f>
        <v>0</v>
      </c>
      <c r="L134" s="239">
        <v>21</v>
      </c>
      <c r="M134" s="239">
        <f>G134*(1+L134/100)</f>
        <v>0</v>
      </c>
      <c r="N134" s="237">
        <v>4.6000000000000001E-4</v>
      </c>
      <c r="O134" s="237">
        <f>ROUND(E134*N134,2)</f>
        <v>0.03</v>
      </c>
      <c r="P134" s="237">
        <v>0</v>
      </c>
      <c r="Q134" s="237">
        <f>ROUND(E134*P134,2)</f>
        <v>0</v>
      </c>
      <c r="R134" s="239" t="s">
        <v>498</v>
      </c>
      <c r="S134" s="239" t="s">
        <v>152</v>
      </c>
      <c r="T134" s="240" t="s">
        <v>152</v>
      </c>
      <c r="U134" s="223">
        <v>0.52200000000000002</v>
      </c>
      <c r="V134" s="223">
        <f>ROUND(E134*U134,2)</f>
        <v>34.24</v>
      </c>
      <c r="W134" s="223"/>
      <c r="X134" s="223" t="s">
        <v>153</v>
      </c>
      <c r="Y134" s="223" t="s">
        <v>154</v>
      </c>
      <c r="Z134" s="213"/>
      <c r="AA134" s="213"/>
      <c r="AB134" s="213"/>
      <c r="AC134" s="213"/>
      <c r="AD134" s="213"/>
      <c r="AE134" s="213"/>
      <c r="AF134" s="213"/>
      <c r="AG134" s="213" t="s">
        <v>297</v>
      </c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2" x14ac:dyDescent="0.2">
      <c r="A135" s="220"/>
      <c r="B135" s="221"/>
      <c r="C135" s="255" t="s">
        <v>569</v>
      </c>
      <c r="D135" s="249"/>
      <c r="E135" s="249"/>
      <c r="F135" s="249"/>
      <c r="G135" s="249"/>
      <c r="H135" s="223"/>
      <c r="I135" s="223"/>
      <c r="J135" s="223"/>
      <c r="K135" s="223"/>
      <c r="L135" s="223"/>
      <c r="M135" s="223"/>
      <c r="N135" s="222"/>
      <c r="O135" s="222"/>
      <c r="P135" s="222"/>
      <c r="Q135" s="222"/>
      <c r="R135" s="223"/>
      <c r="S135" s="223"/>
      <c r="T135" s="223"/>
      <c r="U135" s="223"/>
      <c r="V135" s="223"/>
      <c r="W135" s="223"/>
      <c r="X135" s="223"/>
      <c r="Y135" s="223"/>
      <c r="Z135" s="213"/>
      <c r="AA135" s="213"/>
      <c r="AB135" s="213"/>
      <c r="AC135" s="213"/>
      <c r="AD135" s="213"/>
      <c r="AE135" s="213"/>
      <c r="AF135" s="213"/>
      <c r="AG135" s="213" t="s">
        <v>160</v>
      </c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2" x14ac:dyDescent="0.2">
      <c r="A136" s="220"/>
      <c r="B136" s="221"/>
      <c r="C136" s="256" t="s">
        <v>570</v>
      </c>
      <c r="D136" s="250"/>
      <c r="E136" s="250"/>
      <c r="F136" s="250"/>
      <c r="G136" s="250"/>
      <c r="H136" s="223"/>
      <c r="I136" s="223"/>
      <c r="J136" s="223"/>
      <c r="K136" s="223"/>
      <c r="L136" s="223"/>
      <c r="M136" s="223"/>
      <c r="N136" s="222"/>
      <c r="O136" s="222"/>
      <c r="P136" s="222"/>
      <c r="Q136" s="222"/>
      <c r="R136" s="223"/>
      <c r="S136" s="223"/>
      <c r="T136" s="223"/>
      <c r="U136" s="223"/>
      <c r="V136" s="223"/>
      <c r="W136" s="223"/>
      <c r="X136" s="223"/>
      <c r="Y136" s="223"/>
      <c r="Z136" s="213"/>
      <c r="AA136" s="213"/>
      <c r="AB136" s="213"/>
      <c r="AC136" s="213"/>
      <c r="AD136" s="213"/>
      <c r="AE136" s="213"/>
      <c r="AF136" s="213"/>
      <c r="AG136" s="213" t="s">
        <v>162</v>
      </c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3" x14ac:dyDescent="0.2">
      <c r="A137" s="220"/>
      <c r="B137" s="221"/>
      <c r="C137" s="256" t="s">
        <v>504</v>
      </c>
      <c r="D137" s="250"/>
      <c r="E137" s="250"/>
      <c r="F137" s="250"/>
      <c r="G137" s="250"/>
      <c r="H137" s="223"/>
      <c r="I137" s="223"/>
      <c r="J137" s="223"/>
      <c r="K137" s="223"/>
      <c r="L137" s="223"/>
      <c r="M137" s="223"/>
      <c r="N137" s="222"/>
      <c r="O137" s="222"/>
      <c r="P137" s="222"/>
      <c r="Q137" s="222"/>
      <c r="R137" s="223"/>
      <c r="S137" s="223"/>
      <c r="T137" s="223"/>
      <c r="U137" s="223"/>
      <c r="V137" s="223"/>
      <c r="W137" s="223"/>
      <c r="X137" s="223"/>
      <c r="Y137" s="223"/>
      <c r="Z137" s="213"/>
      <c r="AA137" s="213"/>
      <c r="AB137" s="213"/>
      <c r="AC137" s="213"/>
      <c r="AD137" s="213"/>
      <c r="AE137" s="213"/>
      <c r="AF137" s="213"/>
      <c r="AG137" s="213" t="s">
        <v>162</v>
      </c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2" x14ac:dyDescent="0.2">
      <c r="A138" s="220"/>
      <c r="B138" s="221"/>
      <c r="C138" s="257" t="s">
        <v>571</v>
      </c>
      <c r="D138" s="224"/>
      <c r="E138" s="225">
        <v>65.599999999999994</v>
      </c>
      <c r="F138" s="223"/>
      <c r="G138" s="223"/>
      <c r="H138" s="223"/>
      <c r="I138" s="223"/>
      <c r="J138" s="223"/>
      <c r="K138" s="223"/>
      <c r="L138" s="223"/>
      <c r="M138" s="223"/>
      <c r="N138" s="222"/>
      <c r="O138" s="222"/>
      <c r="P138" s="222"/>
      <c r="Q138" s="222"/>
      <c r="R138" s="223"/>
      <c r="S138" s="223"/>
      <c r="T138" s="223"/>
      <c r="U138" s="223"/>
      <c r="V138" s="223"/>
      <c r="W138" s="223"/>
      <c r="X138" s="223"/>
      <c r="Y138" s="223"/>
      <c r="Z138" s="213"/>
      <c r="AA138" s="213"/>
      <c r="AB138" s="213"/>
      <c r="AC138" s="213"/>
      <c r="AD138" s="213"/>
      <c r="AE138" s="213"/>
      <c r="AF138" s="213"/>
      <c r="AG138" s="213" t="s">
        <v>164</v>
      </c>
      <c r="AH138" s="213">
        <v>0</v>
      </c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ht="33.75" outlineLevel="1" x14ac:dyDescent="0.2">
      <c r="A139" s="234">
        <v>46</v>
      </c>
      <c r="B139" s="235" t="s">
        <v>572</v>
      </c>
      <c r="C139" s="254" t="s">
        <v>573</v>
      </c>
      <c r="D139" s="236" t="s">
        <v>274</v>
      </c>
      <c r="E139" s="237">
        <v>17.600000000000001</v>
      </c>
      <c r="F139" s="238"/>
      <c r="G139" s="239">
        <f>ROUND(E139*F139,2)</f>
        <v>0</v>
      </c>
      <c r="H139" s="238"/>
      <c r="I139" s="239">
        <f>ROUND(E139*H139,2)</f>
        <v>0</v>
      </c>
      <c r="J139" s="238"/>
      <c r="K139" s="239">
        <f>ROUND(E139*J139,2)</f>
        <v>0</v>
      </c>
      <c r="L139" s="239">
        <v>21</v>
      </c>
      <c r="M139" s="239">
        <f>G139*(1+L139/100)</f>
        <v>0</v>
      </c>
      <c r="N139" s="237">
        <v>5.8E-4</v>
      </c>
      <c r="O139" s="237">
        <f>ROUND(E139*N139,2)</f>
        <v>0.01</v>
      </c>
      <c r="P139" s="237">
        <v>0</v>
      </c>
      <c r="Q139" s="237">
        <f>ROUND(E139*P139,2)</f>
        <v>0</v>
      </c>
      <c r="R139" s="239" t="s">
        <v>498</v>
      </c>
      <c r="S139" s="239" t="s">
        <v>152</v>
      </c>
      <c r="T139" s="240" t="s">
        <v>152</v>
      </c>
      <c r="U139" s="223">
        <v>0.6159</v>
      </c>
      <c r="V139" s="223">
        <f>ROUND(E139*U139,2)</f>
        <v>10.84</v>
      </c>
      <c r="W139" s="223"/>
      <c r="X139" s="223" t="s">
        <v>153</v>
      </c>
      <c r="Y139" s="223" t="s">
        <v>154</v>
      </c>
      <c r="Z139" s="213"/>
      <c r="AA139" s="213"/>
      <c r="AB139" s="213"/>
      <c r="AC139" s="213"/>
      <c r="AD139" s="213"/>
      <c r="AE139" s="213"/>
      <c r="AF139" s="213"/>
      <c r="AG139" s="213" t="s">
        <v>297</v>
      </c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2" x14ac:dyDescent="0.2">
      <c r="A140" s="220"/>
      <c r="B140" s="221"/>
      <c r="C140" s="255" t="s">
        <v>569</v>
      </c>
      <c r="D140" s="249"/>
      <c r="E140" s="249"/>
      <c r="F140" s="249"/>
      <c r="G140" s="249"/>
      <c r="H140" s="223"/>
      <c r="I140" s="223"/>
      <c r="J140" s="223"/>
      <c r="K140" s="223"/>
      <c r="L140" s="223"/>
      <c r="M140" s="223"/>
      <c r="N140" s="222"/>
      <c r="O140" s="222"/>
      <c r="P140" s="222"/>
      <c r="Q140" s="222"/>
      <c r="R140" s="223"/>
      <c r="S140" s="223"/>
      <c r="T140" s="223"/>
      <c r="U140" s="223"/>
      <c r="V140" s="223"/>
      <c r="W140" s="223"/>
      <c r="X140" s="223"/>
      <c r="Y140" s="223"/>
      <c r="Z140" s="213"/>
      <c r="AA140" s="213"/>
      <c r="AB140" s="213"/>
      <c r="AC140" s="213"/>
      <c r="AD140" s="213"/>
      <c r="AE140" s="213"/>
      <c r="AF140" s="213"/>
      <c r="AG140" s="213" t="s">
        <v>160</v>
      </c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2" x14ac:dyDescent="0.2">
      <c r="A141" s="220"/>
      <c r="B141" s="221"/>
      <c r="C141" s="256" t="s">
        <v>570</v>
      </c>
      <c r="D141" s="250"/>
      <c r="E141" s="250"/>
      <c r="F141" s="250"/>
      <c r="G141" s="250"/>
      <c r="H141" s="223"/>
      <c r="I141" s="223"/>
      <c r="J141" s="223"/>
      <c r="K141" s="223"/>
      <c r="L141" s="223"/>
      <c r="M141" s="223"/>
      <c r="N141" s="222"/>
      <c r="O141" s="222"/>
      <c r="P141" s="222"/>
      <c r="Q141" s="222"/>
      <c r="R141" s="223"/>
      <c r="S141" s="223"/>
      <c r="T141" s="223"/>
      <c r="U141" s="223"/>
      <c r="V141" s="223"/>
      <c r="W141" s="223"/>
      <c r="X141" s="223"/>
      <c r="Y141" s="223"/>
      <c r="Z141" s="213"/>
      <c r="AA141" s="213"/>
      <c r="AB141" s="213"/>
      <c r="AC141" s="213"/>
      <c r="AD141" s="213"/>
      <c r="AE141" s="213"/>
      <c r="AF141" s="213"/>
      <c r="AG141" s="213" t="s">
        <v>162</v>
      </c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outlineLevel="3" x14ac:dyDescent="0.2">
      <c r="A142" s="220"/>
      <c r="B142" s="221"/>
      <c r="C142" s="256" t="s">
        <v>504</v>
      </c>
      <c r="D142" s="250"/>
      <c r="E142" s="250"/>
      <c r="F142" s="250"/>
      <c r="G142" s="250"/>
      <c r="H142" s="223"/>
      <c r="I142" s="223"/>
      <c r="J142" s="223"/>
      <c r="K142" s="223"/>
      <c r="L142" s="223"/>
      <c r="M142" s="223"/>
      <c r="N142" s="222"/>
      <c r="O142" s="222"/>
      <c r="P142" s="222"/>
      <c r="Q142" s="222"/>
      <c r="R142" s="223"/>
      <c r="S142" s="223"/>
      <c r="T142" s="223"/>
      <c r="U142" s="223"/>
      <c r="V142" s="223"/>
      <c r="W142" s="223"/>
      <c r="X142" s="223"/>
      <c r="Y142" s="223"/>
      <c r="Z142" s="213"/>
      <c r="AA142" s="213"/>
      <c r="AB142" s="213"/>
      <c r="AC142" s="213"/>
      <c r="AD142" s="213"/>
      <c r="AE142" s="213"/>
      <c r="AF142" s="213"/>
      <c r="AG142" s="213" t="s">
        <v>162</v>
      </c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2" x14ac:dyDescent="0.2">
      <c r="A143" s="220"/>
      <c r="B143" s="221"/>
      <c r="C143" s="257" t="s">
        <v>574</v>
      </c>
      <c r="D143" s="224"/>
      <c r="E143" s="225">
        <v>17.600000000000001</v>
      </c>
      <c r="F143" s="223"/>
      <c r="G143" s="223"/>
      <c r="H143" s="223"/>
      <c r="I143" s="223"/>
      <c r="J143" s="223"/>
      <c r="K143" s="223"/>
      <c r="L143" s="223"/>
      <c r="M143" s="223"/>
      <c r="N143" s="222"/>
      <c r="O143" s="222"/>
      <c r="P143" s="222"/>
      <c r="Q143" s="222"/>
      <c r="R143" s="223"/>
      <c r="S143" s="223"/>
      <c r="T143" s="223"/>
      <c r="U143" s="223"/>
      <c r="V143" s="223"/>
      <c r="W143" s="223"/>
      <c r="X143" s="223"/>
      <c r="Y143" s="223"/>
      <c r="Z143" s="213"/>
      <c r="AA143" s="213"/>
      <c r="AB143" s="213"/>
      <c r="AC143" s="213"/>
      <c r="AD143" s="213"/>
      <c r="AE143" s="213"/>
      <c r="AF143" s="213"/>
      <c r="AG143" s="213" t="s">
        <v>164</v>
      </c>
      <c r="AH143" s="213">
        <v>0</v>
      </c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ht="33.75" outlineLevel="1" x14ac:dyDescent="0.2">
      <c r="A144" s="234">
        <v>47</v>
      </c>
      <c r="B144" s="235" t="s">
        <v>575</v>
      </c>
      <c r="C144" s="254" t="s">
        <v>576</v>
      </c>
      <c r="D144" s="236" t="s">
        <v>274</v>
      </c>
      <c r="E144" s="237">
        <v>13.8</v>
      </c>
      <c r="F144" s="238"/>
      <c r="G144" s="239">
        <f>ROUND(E144*F144,2)</f>
        <v>0</v>
      </c>
      <c r="H144" s="238"/>
      <c r="I144" s="239">
        <f>ROUND(E144*H144,2)</f>
        <v>0</v>
      </c>
      <c r="J144" s="238"/>
      <c r="K144" s="239">
        <f>ROUND(E144*J144,2)</f>
        <v>0</v>
      </c>
      <c r="L144" s="239">
        <v>21</v>
      </c>
      <c r="M144" s="239">
        <f>G144*(1+L144/100)</f>
        <v>0</v>
      </c>
      <c r="N144" s="237">
        <v>7.6999999999999996E-4</v>
      </c>
      <c r="O144" s="237">
        <f>ROUND(E144*N144,2)</f>
        <v>0.01</v>
      </c>
      <c r="P144" s="237">
        <v>0</v>
      </c>
      <c r="Q144" s="237">
        <f>ROUND(E144*P144,2)</f>
        <v>0</v>
      </c>
      <c r="R144" s="239" t="s">
        <v>498</v>
      </c>
      <c r="S144" s="239" t="s">
        <v>152</v>
      </c>
      <c r="T144" s="240" t="s">
        <v>152</v>
      </c>
      <c r="U144" s="223">
        <v>0.68279999999999996</v>
      </c>
      <c r="V144" s="223">
        <f>ROUND(E144*U144,2)</f>
        <v>9.42</v>
      </c>
      <c r="W144" s="223"/>
      <c r="X144" s="223" t="s">
        <v>153</v>
      </c>
      <c r="Y144" s="223" t="s">
        <v>154</v>
      </c>
      <c r="Z144" s="213"/>
      <c r="AA144" s="213"/>
      <c r="AB144" s="213"/>
      <c r="AC144" s="213"/>
      <c r="AD144" s="213"/>
      <c r="AE144" s="213"/>
      <c r="AF144" s="213"/>
      <c r="AG144" s="213" t="s">
        <v>297</v>
      </c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2" x14ac:dyDescent="0.2">
      <c r="A145" s="220"/>
      <c r="B145" s="221"/>
      <c r="C145" s="255" t="s">
        <v>569</v>
      </c>
      <c r="D145" s="249"/>
      <c r="E145" s="249"/>
      <c r="F145" s="249"/>
      <c r="G145" s="249"/>
      <c r="H145" s="223"/>
      <c r="I145" s="223"/>
      <c r="J145" s="223"/>
      <c r="K145" s="223"/>
      <c r="L145" s="223"/>
      <c r="M145" s="223"/>
      <c r="N145" s="222"/>
      <c r="O145" s="222"/>
      <c r="P145" s="222"/>
      <c r="Q145" s="222"/>
      <c r="R145" s="223"/>
      <c r="S145" s="223"/>
      <c r="T145" s="223"/>
      <c r="U145" s="223"/>
      <c r="V145" s="223"/>
      <c r="W145" s="223"/>
      <c r="X145" s="223"/>
      <c r="Y145" s="223"/>
      <c r="Z145" s="213"/>
      <c r="AA145" s="213"/>
      <c r="AB145" s="213"/>
      <c r="AC145" s="213"/>
      <c r="AD145" s="213"/>
      <c r="AE145" s="213"/>
      <c r="AF145" s="213"/>
      <c r="AG145" s="213" t="s">
        <v>160</v>
      </c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2" x14ac:dyDescent="0.2">
      <c r="A146" s="220"/>
      <c r="B146" s="221"/>
      <c r="C146" s="256" t="s">
        <v>570</v>
      </c>
      <c r="D146" s="250"/>
      <c r="E146" s="250"/>
      <c r="F146" s="250"/>
      <c r="G146" s="250"/>
      <c r="H146" s="223"/>
      <c r="I146" s="223"/>
      <c r="J146" s="223"/>
      <c r="K146" s="223"/>
      <c r="L146" s="223"/>
      <c r="M146" s="223"/>
      <c r="N146" s="222"/>
      <c r="O146" s="222"/>
      <c r="P146" s="222"/>
      <c r="Q146" s="222"/>
      <c r="R146" s="223"/>
      <c r="S146" s="223"/>
      <c r="T146" s="223"/>
      <c r="U146" s="223"/>
      <c r="V146" s="223"/>
      <c r="W146" s="223"/>
      <c r="X146" s="223"/>
      <c r="Y146" s="223"/>
      <c r="Z146" s="213"/>
      <c r="AA146" s="213"/>
      <c r="AB146" s="213"/>
      <c r="AC146" s="213"/>
      <c r="AD146" s="213"/>
      <c r="AE146" s="213"/>
      <c r="AF146" s="213"/>
      <c r="AG146" s="213" t="s">
        <v>162</v>
      </c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3" x14ac:dyDescent="0.2">
      <c r="A147" s="220"/>
      <c r="B147" s="221"/>
      <c r="C147" s="256" t="s">
        <v>504</v>
      </c>
      <c r="D147" s="250"/>
      <c r="E147" s="250"/>
      <c r="F147" s="250"/>
      <c r="G147" s="250"/>
      <c r="H147" s="223"/>
      <c r="I147" s="223"/>
      <c r="J147" s="223"/>
      <c r="K147" s="223"/>
      <c r="L147" s="223"/>
      <c r="M147" s="223"/>
      <c r="N147" s="222"/>
      <c r="O147" s="222"/>
      <c r="P147" s="222"/>
      <c r="Q147" s="222"/>
      <c r="R147" s="223"/>
      <c r="S147" s="223"/>
      <c r="T147" s="223"/>
      <c r="U147" s="223"/>
      <c r="V147" s="223"/>
      <c r="W147" s="223"/>
      <c r="X147" s="223"/>
      <c r="Y147" s="223"/>
      <c r="Z147" s="213"/>
      <c r="AA147" s="213"/>
      <c r="AB147" s="213"/>
      <c r="AC147" s="213"/>
      <c r="AD147" s="213"/>
      <c r="AE147" s="213"/>
      <c r="AF147" s="213"/>
      <c r="AG147" s="213" t="s">
        <v>162</v>
      </c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outlineLevel="2" x14ac:dyDescent="0.2">
      <c r="A148" s="220"/>
      <c r="B148" s="221"/>
      <c r="C148" s="257" t="s">
        <v>577</v>
      </c>
      <c r="D148" s="224"/>
      <c r="E148" s="225">
        <v>13.8</v>
      </c>
      <c r="F148" s="223"/>
      <c r="G148" s="223"/>
      <c r="H148" s="223"/>
      <c r="I148" s="223"/>
      <c r="J148" s="223"/>
      <c r="K148" s="223"/>
      <c r="L148" s="223"/>
      <c r="M148" s="223"/>
      <c r="N148" s="222"/>
      <c r="O148" s="222"/>
      <c r="P148" s="222"/>
      <c r="Q148" s="222"/>
      <c r="R148" s="223"/>
      <c r="S148" s="223"/>
      <c r="T148" s="223"/>
      <c r="U148" s="223"/>
      <c r="V148" s="223"/>
      <c r="W148" s="223"/>
      <c r="X148" s="223"/>
      <c r="Y148" s="223"/>
      <c r="Z148" s="213"/>
      <c r="AA148" s="213"/>
      <c r="AB148" s="213"/>
      <c r="AC148" s="213"/>
      <c r="AD148" s="213"/>
      <c r="AE148" s="213"/>
      <c r="AF148" s="213"/>
      <c r="AG148" s="213" t="s">
        <v>164</v>
      </c>
      <c r="AH148" s="213">
        <v>0</v>
      </c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ht="33.75" outlineLevel="1" x14ac:dyDescent="0.2">
      <c r="A149" s="234">
        <v>48</v>
      </c>
      <c r="B149" s="235" t="s">
        <v>578</v>
      </c>
      <c r="C149" s="254" t="s">
        <v>579</v>
      </c>
      <c r="D149" s="236" t="s">
        <v>274</v>
      </c>
      <c r="E149" s="237">
        <v>7</v>
      </c>
      <c r="F149" s="238"/>
      <c r="G149" s="239">
        <f>ROUND(E149*F149,2)</f>
        <v>0</v>
      </c>
      <c r="H149" s="238"/>
      <c r="I149" s="239">
        <f>ROUND(E149*H149,2)</f>
        <v>0</v>
      </c>
      <c r="J149" s="238"/>
      <c r="K149" s="239">
        <f>ROUND(E149*J149,2)</f>
        <v>0</v>
      </c>
      <c r="L149" s="239">
        <v>21</v>
      </c>
      <c r="M149" s="239">
        <f>G149*(1+L149/100)</f>
        <v>0</v>
      </c>
      <c r="N149" s="237">
        <v>1.1299999999999999E-3</v>
      </c>
      <c r="O149" s="237">
        <f>ROUND(E149*N149,2)</f>
        <v>0.01</v>
      </c>
      <c r="P149" s="237">
        <v>0</v>
      </c>
      <c r="Q149" s="237">
        <f>ROUND(E149*P149,2)</f>
        <v>0</v>
      </c>
      <c r="R149" s="239" t="s">
        <v>498</v>
      </c>
      <c r="S149" s="239" t="s">
        <v>152</v>
      </c>
      <c r="T149" s="240" t="s">
        <v>152</v>
      </c>
      <c r="U149" s="223">
        <v>0.75470000000000004</v>
      </c>
      <c r="V149" s="223">
        <f>ROUND(E149*U149,2)</f>
        <v>5.28</v>
      </c>
      <c r="W149" s="223"/>
      <c r="X149" s="223" t="s">
        <v>153</v>
      </c>
      <c r="Y149" s="223" t="s">
        <v>154</v>
      </c>
      <c r="Z149" s="213"/>
      <c r="AA149" s="213"/>
      <c r="AB149" s="213"/>
      <c r="AC149" s="213"/>
      <c r="AD149" s="213"/>
      <c r="AE149" s="213"/>
      <c r="AF149" s="213"/>
      <c r="AG149" s="213" t="s">
        <v>297</v>
      </c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2" x14ac:dyDescent="0.2">
      <c r="A150" s="220"/>
      <c r="B150" s="221"/>
      <c r="C150" s="255" t="s">
        <v>569</v>
      </c>
      <c r="D150" s="249"/>
      <c r="E150" s="249"/>
      <c r="F150" s="249"/>
      <c r="G150" s="249"/>
      <c r="H150" s="223"/>
      <c r="I150" s="223"/>
      <c r="J150" s="223"/>
      <c r="K150" s="223"/>
      <c r="L150" s="223"/>
      <c r="M150" s="223"/>
      <c r="N150" s="222"/>
      <c r="O150" s="222"/>
      <c r="P150" s="222"/>
      <c r="Q150" s="222"/>
      <c r="R150" s="223"/>
      <c r="S150" s="223"/>
      <c r="T150" s="223"/>
      <c r="U150" s="223"/>
      <c r="V150" s="223"/>
      <c r="W150" s="223"/>
      <c r="X150" s="223"/>
      <c r="Y150" s="223"/>
      <c r="Z150" s="213"/>
      <c r="AA150" s="213"/>
      <c r="AB150" s="213"/>
      <c r="AC150" s="213"/>
      <c r="AD150" s="213"/>
      <c r="AE150" s="213"/>
      <c r="AF150" s="213"/>
      <c r="AG150" s="213" t="s">
        <v>160</v>
      </c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2" x14ac:dyDescent="0.2">
      <c r="A151" s="220"/>
      <c r="B151" s="221"/>
      <c r="C151" s="256" t="s">
        <v>570</v>
      </c>
      <c r="D151" s="250"/>
      <c r="E151" s="250"/>
      <c r="F151" s="250"/>
      <c r="G151" s="250"/>
      <c r="H151" s="223"/>
      <c r="I151" s="223"/>
      <c r="J151" s="223"/>
      <c r="K151" s="223"/>
      <c r="L151" s="223"/>
      <c r="M151" s="223"/>
      <c r="N151" s="222"/>
      <c r="O151" s="222"/>
      <c r="P151" s="222"/>
      <c r="Q151" s="222"/>
      <c r="R151" s="223"/>
      <c r="S151" s="223"/>
      <c r="T151" s="223"/>
      <c r="U151" s="223"/>
      <c r="V151" s="223"/>
      <c r="W151" s="223"/>
      <c r="X151" s="223"/>
      <c r="Y151" s="223"/>
      <c r="Z151" s="213"/>
      <c r="AA151" s="213"/>
      <c r="AB151" s="213"/>
      <c r="AC151" s="213"/>
      <c r="AD151" s="213"/>
      <c r="AE151" s="213"/>
      <c r="AF151" s="213"/>
      <c r="AG151" s="213" t="s">
        <v>162</v>
      </c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3" x14ac:dyDescent="0.2">
      <c r="A152" s="220"/>
      <c r="B152" s="221"/>
      <c r="C152" s="256" t="s">
        <v>504</v>
      </c>
      <c r="D152" s="250"/>
      <c r="E152" s="250"/>
      <c r="F152" s="250"/>
      <c r="G152" s="250"/>
      <c r="H152" s="223"/>
      <c r="I152" s="223"/>
      <c r="J152" s="223"/>
      <c r="K152" s="223"/>
      <c r="L152" s="223"/>
      <c r="M152" s="223"/>
      <c r="N152" s="222"/>
      <c r="O152" s="222"/>
      <c r="P152" s="222"/>
      <c r="Q152" s="222"/>
      <c r="R152" s="223"/>
      <c r="S152" s="223"/>
      <c r="T152" s="223"/>
      <c r="U152" s="223"/>
      <c r="V152" s="223"/>
      <c r="W152" s="223"/>
      <c r="X152" s="223"/>
      <c r="Y152" s="223"/>
      <c r="Z152" s="213"/>
      <c r="AA152" s="213"/>
      <c r="AB152" s="213"/>
      <c r="AC152" s="213"/>
      <c r="AD152" s="213"/>
      <c r="AE152" s="213"/>
      <c r="AF152" s="213"/>
      <c r="AG152" s="213" t="s">
        <v>162</v>
      </c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ht="22.5" outlineLevel="1" x14ac:dyDescent="0.2">
      <c r="A153" s="234">
        <v>49</v>
      </c>
      <c r="B153" s="235" t="s">
        <v>580</v>
      </c>
      <c r="C153" s="254" t="s">
        <v>581</v>
      </c>
      <c r="D153" s="236" t="s">
        <v>274</v>
      </c>
      <c r="E153" s="237">
        <v>12.7</v>
      </c>
      <c r="F153" s="238"/>
      <c r="G153" s="239">
        <f>ROUND(E153*F153,2)</f>
        <v>0</v>
      </c>
      <c r="H153" s="238"/>
      <c r="I153" s="239">
        <f>ROUND(E153*H153,2)</f>
        <v>0</v>
      </c>
      <c r="J153" s="238"/>
      <c r="K153" s="239">
        <f>ROUND(E153*J153,2)</f>
        <v>0</v>
      </c>
      <c r="L153" s="239">
        <v>21</v>
      </c>
      <c r="M153" s="239">
        <f>G153*(1+L153/100)</f>
        <v>0</v>
      </c>
      <c r="N153" s="237">
        <v>3.0000000000000001E-5</v>
      </c>
      <c r="O153" s="237">
        <f>ROUND(E153*N153,2)</f>
        <v>0</v>
      </c>
      <c r="P153" s="237">
        <v>0</v>
      </c>
      <c r="Q153" s="237">
        <f>ROUND(E153*P153,2)</f>
        <v>0</v>
      </c>
      <c r="R153" s="239" t="s">
        <v>498</v>
      </c>
      <c r="S153" s="239" t="s">
        <v>152</v>
      </c>
      <c r="T153" s="240" t="s">
        <v>152</v>
      </c>
      <c r="U153" s="223">
        <v>0.129</v>
      </c>
      <c r="V153" s="223">
        <f>ROUND(E153*U153,2)</f>
        <v>1.64</v>
      </c>
      <c r="W153" s="223"/>
      <c r="X153" s="223" t="s">
        <v>153</v>
      </c>
      <c r="Y153" s="223" t="s">
        <v>154</v>
      </c>
      <c r="Z153" s="213"/>
      <c r="AA153" s="213"/>
      <c r="AB153" s="213"/>
      <c r="AC153" s="213"/>
      <c r="AD153" s="213"/>
      <c r="AE153" s="213"/>
      <c r="AF153" s="213"/>
      <c r="AG153" s="213" t="s">
        <v>297</v>
      </c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2" x14ac:dyDescent="0.2">
      <c r="A154" s="220"/>
      <c r="B154" s="221"/>
      <c r="C154" s="258" t="s">
        <v>582</v>
      </c>
      <c r="D154" s="251"/>
      <c r="E154" s="251"/>
      <c r="F154" s="251"/>
      <c r="G154" s="251"/>
      <c r="H154" s="223"/>
      <c r="I154" s="223"/>
      <c r="J154" s="223"/>
      <c r="K154" s="223"/>
      <c r="L154" s="223"/>
      <c r="M154" s="223"/>
      <c r="N154" s="222"/>
      <c r="O154" s="222"/>
      <c r="P154" s="222"/>
      <c r="Q154" s="222"/>
      <c r="R154" s="223"/>
      <c r="S154" s="223"/>
      <c r="T154" s="223"/>
      <c r="U154" s="223"/>
      <c r="V154" s="223"/>
      <c r="W154" s="223"/>
      <c r="X154" s="223"/>
      <c r="Y154" s="223"/>
      <c r="Z154" s="213"/>
      <c r="AA154" s="213"/>
      <c r="AB154" s="213"/>
      <c r="AC154" s="213"/>
      <c r="AD154" s="213"/>
      <c r="AE154" s="213"/>
      <c r="AF154" s="213"/>
      <c r="AG154" s="213" t="s">
        <v>162</v>
      </c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2" x14ac:dyDescent="0.2">
      <c r="A155" s="220"/>
      <c r="B155" s="221"/>
      <c r="C155" s="257" t="s">
        <v>583</v>
      </c>
      <c r="D155" s="224"/>
      <c r="E155" s="225">
        <v>12.7</v>
      </c>
      <c r="F155" s="223"/>
      <c r="G155" s="223"/>
      <c r="H155" s="223"/>
      <c r="I155" s="223"/>
      <c r="J155" s="223"/>
      <c r="K155" s="223"/>
      <c r="L155" s="223"/>
      <c r="M155" s="223"/>
      <c r="N155" s="222"/>
      <c r="O155" s="222"/>
      <c r="P155" s="222"/>
      <c r="Q155" s="222"/>
      <c r="R155" s="223"/>
      <c r="S155" s="223"/>
      <c r="T155" s="223"/>
      <c r="U155" s="223"/>
      <c r="V155" s="223"/>
      <c r="W155" s="223"/>
      <c r="X155" s="223"/>
      <c r="Y155" s="223"/>
      <c r="Z155" s="213"/>
      <c r="AA155" s="213"/>
      <c r="AB155" s="213"/>
      <c r="AC155" s="213"/>
      <c r="AD155" s="213"/>
      <c r="AE155" s="213"/>
      <c r="AF155" s="213"/>
      <c r="AG155" s="213" t="s">
        <v>164</v>
      </c>
      <c r="AH155" s="213">
        <v>0</v>
      </c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ht="22.5" outlineLevel="1" x14ac:dyDescent="0.2">
      <c r="A156" s="234">
        <v>50</v>
      </c>
      <c r="B156" s="235" t="s">
        <v>584</v>
      </c>
      <c r="C156" s="254" t="s">
        <v>585</v>
      </c>
      <c r="D156" s="236" t="s">
        <v>274</v>
      </c>
      <c r="E156" s="237">
        <v>7</v>
      </c>
      <c r="F156" s="238"/>
      <c r="G156" s="239">
        <f>ROUND(E156*F156,2)</f>
        <v>0</v>
      </c>
      <c r="H156" s="238"/>
      <c r="I156" s="239">
        <f>ROUND(E156*H156,2)</f>
        <v>0</v>
      </c>
      <c r="J156" s="238"/>
      <c r="K156" s="239">
        <f>ROUND(E156*J156,2)</f>
        <v>0</v>
      </c>
      <c r="L156" s="239">
        <v>21</v>
      </c>
      <c r="M156" s="239">
        <f>G156*(1+L156/100)</f>
        <v>0</v>
      </c>
      <c r="N156" s="237">
        <v>6.9999999999999994E-5</v>
      </c>
      <c r="O156" s="237">
        <f>ROUND(E156*N156,2)</f>
        <v>0</v>
      </c>
      <c r="P156" s="237">
        <v>0</v>
      </c>
      <c r="Q156" s="237">
        <f>ROUND(E156*P156,2)</f>
        <v>0</v>
      </c>
      <c r="R156" s="239" t="s">
        <v>498</v>
      </c>
      <c r="S156" s="239" t="s">
        <v>152</v>
      </c>
      <c r="T156" s="240" t="s">
        <v>152</v>
      </c>
      <c r="U156" s="223">
        <v>0.129</v>
      </c>
      <c r="V156" s="223">
        <f>ROUND(E156*U156,2)</f>
        <v>0.9</v>
      </c>
      <c r="W156" s="223"/>
      <c r="X156" s="223" t="s">
        <v>153</v>
      </c>
      <c r="Y156" s="223" t="s">
        <v>154</v>
      </c>
      <c r="Z156" s="213"/>
      <c r="AA156" s="213"/>
      <c r="AB156" s="213"/>
      <c r="AC156" s="213"/>
      <c r="AD156" s="213"/>
      <c r="AE156" s="213"/>
      <c r="AF156" s="213"/>
      <c r="AG156" s="213" t="s">
        <v>297</v>
      </c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2" x14ac:dyDescent="0.2">
      <c r="A157" s="220"/>
      <c r="B157" s="221"/>
      <c r="C157" s="258" t="s">
        <v>582</v>
      </c>
      <c r="D157" s="251"/>
      <c r="E157" s="251"/>
      <c r="F157" s="251"/>
      <c r="G157" s="251"/>
      <c r="H157" s="223"/>
      <c r="I157" s="223"/>
      <c r="J157" s="223"/>
      <c r="K157" s="223"/>
      <c r="L157" s="223"/>
      <c r="M157" s="223"/>
      <c r="N157" s="222"/>
      <c r="O157" s="222"/>
      <c r="P157" s="222"/>
      <c r="Q157" s="222"/>
      <c r="R157" s="223"/>
      <c r="S157" s="223"/>
      <c r="T157" s="223"/>
      <c r="U157" s="223"/>
      <c r="V157" s="223"/>
      <c r="W157" s="223"/>
      <c r="X157" s="223"/>
      <c r="Y157" s="223"/>
      <c r="Z157" s="213"/>
      <c r="AA157" s="213"/>
      <c r="AB157" s="213"/>
      <c r="AC157" s="213"/>
      <c r="AD157" s="213"/>
      <c r="AE157" s="213"/>
      <c r="AF157" s="213"/>
      <c r="AG157" s="213" t="s">
        <v>162</v>
      </c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outlineLevel="2" x14ac:dyDescent="0.2">
      <c r="A158" s="220"/>
      <c r="B158" s="221"/>
      <c r="C158" s="257" t="s">
        <v>586</v>
      </c>
      <c r="D158" s="224"/>
      <c r="E158" s="225">
        <v>7</v>
      </c>
      <c r="F158" s="223"/>
      <c r="G158" s="223"/>
      <c r="H158" s="223"/>
      <c r="I158" s="223"/>
      <c r="J158" s="223"/>
      <c r="K158" s="223"/>
      <c r="L158" s="223"/>
      <c r="M158" s="223"/>
      <c r="N158" s="222"/>
      <c r="O158" s="222"/>
      <c r="P158" s="222"/>
      <c r="Q158" s="222"/>
      <c r="R158" s="223"/>
      <c r="S158" s="223"/>
      <c r="T158" s="223"/>
      <c r="U158" s="223"/>
      <c r="V158" s="223"/>
      <c r="W158" s="223"/>
      <c r="X158" s="223"/>
      <c r="Y158" s="223"/>
      <c r="Z158" s="213"/>
      <c r="AA158" s="213"/>
      <c r="AB158" s="213"/>
      <c r="AC158" s="213"/>
      <c r="AD158" s="213"/>
      <c r="AE158" s="213"/>
      <c r="AF158" s="213"/>
      <c r="AG158" s="213" t="s">
        <v>164</v>
      </c>
      <c r="AH158" s="213">
        <v>0</v>
      </c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ht="22.5" outlineLevel="1" x14ac:dyDescent="0.2">
      <c r="A159" s="234">
        <v>51</v>
      </c>
      <c r="B159" s="235" t="s">
        <v>587</v>
      </c>
      <c r="C159" s="254" t="s">
        <v>588</v>
      </c>
      <c r="D159" s="236" t="s">
        <v>274</v>
      </c>
      <c r="E159" s="237">
        <v>2.8</v>
      </c>
      <c r="F159" s="238"/>
      <c r="G159" s="239">
        <f>ROUND(E159*F159,2)</f>
        <v>0</v>
      </c>
      <c r="H159" s="238"/>
      <c r="I159" s="239">
        <f>ROUND(E159*H159,2)</f>
        <v>0</v>
      </c>
      <c r="J159" s="238"/>
      <c r="K159" s="239">
        <f>ROUND(E159*J159,2)</f>
        <v>0</v>
      </c>
      <c r="L159" s="239">
        <v>21</v>
      </c>
      <c r="M159" s="239">
        <f>G159*(1+L159/100)</f>
        <v>0</v>
      </c>
      <c r="N159" s="237">
        <v>6.0000000000000002E-5</v>
      </c>
      <c r="O159" s="237">
        <f>ROUND(E159*N159,2)</f>
        <v>0</v>
      </c>
      <c r="P159" s="237">
        <v>0</v>
      </c>
      <c r="Q159" s="237">
        <f>ROUND(E159*P159,2)</f>
        <v>0</v>
      </c>
      <c r="R159" s="239" t="s">
        <v>498</v>
      </c>
      <c r="S159" s="239" t="s">
        <v>152</v>
      </c>
      <c r="T159" s="240" t="s">
        <v>152</v>
      </c>
      <c r="U159" s="223">
        <v>0.14199999999999999</v>
      </c>
      <c r="V159" s="223">
        <f>ROUND(E159*U159,2)</f>
        <v>0.4</v>
      </c>
      <c r="W159" s="223"/>
      <c r="X159" s="223" t="s">
        <v>153</v>
      </c>
      <c r="Y159" s="223" t="s">
        <v>154</v>
      </c>
      <c r="Z159" s="213"/>
      <c r="AA159" s="213"/>
      <c r="AB159" s="213"/>
      <c r="AC159" s="213"/>
      <c r="AD159" s="213"/>
      <c r="AE159" s="213"/>
      <c r="AF159" s="213"/>
      <c r="AG159" s="213" t="s">
        <v>297</v>
      </c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outlineLevel="2" x14ac:dyDescent="0.2">
      <c r="A160" s="220"/>
      <c r="B160" s="221"/>
      <c r="C160" s="258" t="s">
        <v>582</v>
      </c>
      <c r="D160" s="251"/>
      <c r="E160" s="251"/>
      <c r="F160" s="251"/>
      <c r="G160" s="251"/>
      <c r="H160" s="223"/>
      <c r="I160" s="223"/>
      <c r="J160" s="223"/>
      <c r="K160" s="223"/>
      <c r="L160" s="223"/>
      <c r="M160" s="223"/>
      <c r="N160" s="222"/>
      <c r="O160" s="222"/>
      <c r="P160" s="222"/>
      <c r="Q160" s="222"/>
      <c r="R160" s="223"/>
      <c r="S160" s="223"/>
      <c r="T160" s="223"/>
      <c r="U160" s="223"/>
      <c r="V160" s="223"/>
      <c r="W160" s="223"/>
      <c r="X160" s="223"/>
      <c r="Y160" s="223"/>
      <c r="Z160" s="213"/>
      <c r="AA160" s="213"/>
      <c r="AB160" s="213"/>
      <c r="AC160" s="213"/>
      <c r="AD160" s="213"/>
      <c r="AE160" s="213"/>
      <c r="AF160" s="213"/>
      <c r="AG160" s="213" t="s">
        <v>162</v>
      </c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ht="22.5" outlineLevel="1" x14ac:dyDescent="0.2">
      <c r="A161" s="234">
        <v>52</v>
      </c>
      <c r="B161" s="235" t="s">
        <v>589</v>
      </c>
      <c r="C161" s="254" t="s">
        <v>590</v>
      </c>
      <c r="D161" s="236" t="s">
        <v>274</v>
      </c>
      <c r="E161" s="237">
        <v>52.9</v>
      </c>
      <c r="F161" s="238"/>
      <c r="G161" s="239">
        <f>ROUND(E161*F161,2)</f>
        <v>0</v>
      </c>
      <c r="H161" s="238"/>
      <c r="I161" s="239">
        <f>ROUND(E161*H161,2)</f>
        <v>0</v>
      </c>
      <c r="J161" s="238"/>
      <c r="K161" s="239">
        <f>ROUND(E161*J161,2)</f>
        <v>0</v>
      </c>
      <c r="L161" s="239">
        <v>21</v>
      </c>
      <c r="M161" s="239">
        <f>G161*(1+L161/100)</f>
        <v>0</v>
      </c>
      <c r="N161" s="237">
        <v>6.0000000000000002E-5</v>
      </c>
      <c r="O161" s="237">
        <f>ROUND(E161*N161,2)</f>
        <v>0</v>
      </c>
      <c r="P161" s="237">
        <v>0</v>
      </c>
      <c r="Q161" s="237">
        <f>ROUND(E161*P161,2)</f>
        <v>0</v>
      </c>
      <c r="R161" s="239" t="s">
        <v>498</v>
      </c>
      <c r="S161" s="239" t="s">
        <v>152</v>
      </c>
      <c r="T161" s="240" t="s">
        <v>152</v>
      </c>
      <c r="U161" s="223">
        <v>0.129</v>
      </c>
      <c r="V161" s="223">
        <f>ROUND(E161*U161,2)</f>
        <v>6.82</v>
      </c>
      <c r="W161" s="223"/>
      <c r="X161" s="223" t="s">
        <v>153</v>
      </c>
      <c r="Y161" s="223" t="s">
        <v>154</v>
      </c>
      <c r="Z161" s="213"/>
      <c r="AA161" s="213"/>
      <c r="AB161" s="213"/>
      <c r="AC161" s="213"/>
      <c r="AD161" s="213"/>
      <c r="AE161" s="213"/>
      <c r="AF161" s="213"/>
      <c r="AG161" s="213" t="s">
        <v>297</v>
      </c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2" x14ac:dyDescent="0.2">
      <c r="A162" s="220"/>
      <c r="B162" s="221"/>
      <c r="C162" s="258" t="s">
        <v>582</v>
      </c>
      <c r="D162" s="251"/>
      <c r="E162" s="251"/>
      <c r="F162" s="251"/>
      <c r="G162" s="251"/>
      <c r="H162" s="223"/>
      <c r="I162" s="223"/>
      <c r="J162" s="223"/>
      <c r="K162" s="223"/>
      <c r="L162" s="223"/>
      <c r="M162" s="223"/>
      <c r="N162" s="222"/>
      <c r="O162" s="222"/>
      <c r="P162" s="222"/>
      <c r="Q162" s="222"/>
      <c r="R162" s="223"/>
      <c r="S162" s="223"/>
      <c r="T162" s="223"/>
      <c r="U162" s="223"/>
      <c r="V162" s="223"/>
      <c r="W162" s="223"/>
      <c r="X162" s="223"/>
      <c r="Y162" s="223"/>
      <c r="Z162" s="213"/>
      <c r="AA162" s="213"/>
      <c r="AB162" s="213"/>
      <c r="AC162" s="213"/>
      <c r="AD162" s="213"/>
      <c r="AE162" s="213"/>
      <c r="AF162" s="213"/>
      <c r="AG162" s="213" t="s">
        <v>162</v>
      </c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2" x14ac:dyDescent="0.2">
      <c r="A163" s="220"/>
      <c r="B163" s="221"/>
      <c r="C163" s="257" t="s">
        <v>591</v>
      </c>
      <c r="D163" s="224"/>
      <c r="E163" s="225">
        <v>6.6</v>
      </c>
      <c r="F163" s="223"/>
      <c r="G163" s="223"/>
      <c r="H163" s="223"/>
      <c r="I163" s="223"/>
      <c r="J163" s="223"/>
      <c r="K163" s="223"/>
      <c r="L163" s="223"/>
      <c r="M163" s="223"/>
      <c r="N163" s="222"/>
      <c r="O163" s="222"/>
      <c r="P163" s="222"/>
      <c r="Q163" s="222"/>
      <c r="R163" s="223"/>
      <c r="S163" s="223"/>
      <c r="T163" s="223"/>
      <c r="U163" s="223"/>
      <c r="V163" s="223"/>
      <c r="W163" s="223"/>
      <c r="X163" s="223"/>
      <c r="Y163" s="223"/>
      <c r="Z163" s="213"/>
      <c r="AA163" s="213"/>
      <c r="AB163" s="213"/>
      <c r="AC163" s="213"/>
      <c r="AD163" s="213"/>
      <c r="AE163" s="213"/>
      <c r="AF163" s="213"/>
      <c r="AG163" s="213" t="s">
        <v>164</v>
      </c>
      <c r="AH163" s="213">
        <v>0</v>
      </c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3" x14ac:dyDescent="0.2">
      <c r="A164" s="220"/>
      <c r="B164" s="221"/>
      <c r="C164" s="257" t="s">
        <v>592</v>
      </c>
      <c r="D164" s="224"/>
      <c r="E164" s="225">
        <v>26.2</v>
      </c>
      <c r="F164" s="223"/>
      <c r="G164" s="223"/>
      <c r="H164" s="223"/>
      <c r="I164" s="223"/>
      <c r="J164" s="223"/>
      <c r="K164" s="223"/>
      <c r="L164" s="223"/>
      <c r="M164" s="223"/>
      <c r="N164" s="222"/>
      <c r="O164" s="222"/>
      <c r="P164" s="222"/>
      <c r="Q164" s="222"/>
      <c r="R164" s="223"/>
      <c r="S164" s="223"/>
      <c r="T164" s="223"/>
      <c r="U164" s="223"/>
      <c r="V164" s="223"/>
      <c r="W164" s="223"/>
      <c r="X164" s="223"/>
      <c r="Y164" s="223"/>
      <c r="Z164" s="213"/>
      <c r="AA164" s="213"/>
      <c r="AB164" s="213"/>
      <c r="AC164" s="213"/>
      <c r="AD164" s="213"/>
      <c r="AE164" s="213"/>
      <c r="AF164" s="213"/>
      <c r="AG164" s="213" t="s">
        <v>164</v>
      </c>
      <c r="AH164" s="213">
        <v>0</v>
      </c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outlineLevel="3" x14ac:dyDescent="0.2">
      <c r="A165" s="220"/>
      <c r="B165" s="221"/>
      <c r="C165" s="257" t="s">
        <v>593</v>
      </c>
      <c r="D165" s="224"/>
      <c r="E165" s="225">
        <v>20.100000000000001</v>
      </c>
      <c r="F165" s="223"/>
      <c r="G165" s="223"/>
      <c r="H165" s="223"/>
      <c r="I165" s="223"/>
      <c r="J165" s="223"/>
      <c r="K165" s="223"/>
      <c r="L165" s="223"/>
      <c r="M165" s="223"/>
      <c r="N165" s="222"/>
      <c r="O165" s="222"/>
      <c r="P165" s="222"/>
      <c r="Q165" s="222"/>
      <c r="R165" s="223"/>
      <c r="S165" s="223"/>
      <c r="T165" s="223"/>
      <c r="U165" s="223"/>
      <c r="V165" s="223"/>
      <c r="W165" s="223"/>
      <c r="X165" s="223"/>
      <c r="Y165" s="223"/>
      <c r="Z165" s="213"/>
      <c r="AA165" s="213"/>
      <c r="AB165" s="213"/>
      <c r="AC165" s="213"/>
      <c r="AD165" s="213"/>
      <c r="AE165" s="213"/>
      <c r="AF165" s="213"/>
      <c r="AG165" s="213" t="s">
        <v>164</v>
      </c>
      <c r="AH165" s="213">
        <v>0</v>
      </c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ht="22.5" outlineLevel="1" x14ac:dyDescent="0.2">
      <c r="A166" s="234">
        <v>53</v>
      </c>
      <c r="B166" s="235" t="s">
        <v>594</v>
      </c>
      <c r="C166" s="254" t="s">
        <v>595</v>
      </c>
      <c r="D166" s="236" t="s">
        <v>274</v>
      </c>
      <c r="E166" s="237">
        <v>10.6</v>
      </c>
      <c r="F166" s="238"/>
      <c r="G166" s="239">
        <f>ROUND(E166*F166,2)</f>
        <v>0</v>
      </c>
      <c r="H166" s="238"/>
      <c r="I166" s="239">
        <f>ROUND(E166*H166,2)</f>
        <v>0</v>
      </c>
      <c r="J166" s="238"/>
      <c r="K166" s="239">
        <f>ROUND(E166*J166,2)</f>
        <v>0</v>
      </c>
      <c r="L166" s="239">
        <v>21</v>
      </c>
      <c r="M166" s="239">
        <f>G166*(1+L166/100)</f>
        <v>0</v>
      </c>
      <c r="N166" s="237">
        <v>8.0000000000000007E-5</v>
      </c>
      <c r="O166" s="237">
        <f>ROUND(E166*N166,2)</f>
        <v>0</v>
      </c>
      <c r="P166" s="237">
        <v>0</v>
      </c>
      <c r="Q166" s="237">
        <f>ROUND(E166*P166,2)</f>
        <v>0</v>
      </c>
      <c r="R166" s="239" t="s">
        <v>498</v>
      </c>
      <c r="S166" s="239" t="s">
        <v>152</v>
      </c>
      <c r="T166" s="240" t="s">
        <v>152</v>
      </c>
      <c r="U166" s="223">
        <v>0.129</v>
      </c>
      <c r="V166" s="223">
        <f>ROUND(E166*U166,2)</f>
        <v>1.37</v>
      </c>
      <c r="W166" s="223"/>
      <c r="X166" s="223" t="s">
        <v>153</v>
      </c>
      <c r="Y166" s="223" t="s">
        <v>154</v>
      </c>
      <c r="Z166" s="213"/>
      <c r="AA166" s="213"/>
      <c r="AB166" s="213"/>
      <c r="AC166" s="213"/>
      <c r="AD166" s="213"/>
      <c r="AE166" s="213"/>
      <c r="AF166" s="213"/>
      <c r="AG166" s="213" t="s">
        <v>297</v>
      </c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outlineLevel="2" x14ac:dyDescent="0.2">
      <c r="A167" s="220"/>
      <c r="B167" s="221"/>
      <c r="C167" s="258" t="s">
        <v>582</v>
      </c>
      <c r="D167" s="251"/>
      <c r="E167" s="251"/>
      <c r="F167" s="251"/>
      <c r="G167" s="251"/>
      <c r="H167" s="223"/>
      <c r="I167" s="223"/>
      <c r="J167" s="223"/>
      <c r="K167" s="223"/>
      <c r="L167" s="223"/>
      <c r="M167" s="223"/>
      <c r="N167" s="222"/>
      <c r="O167" s="222"/>
      <c r="P167" s="222"/>
      <c r="Q167" s="222"/>
      <c r="R167" s="223"/>
      <c r="S167" s="223"/>
      <c r="T167" s="223"/>
      <c r="U167" s="223"/>
      <c r="V167" s="223"/>
      <c r="W167" s="223"/>
      <c r="X167" s="223"/>
      <c r="Y167" s="223"/>
      <c r="Z167" s="213"/>
      <c r="AA167" s="213"/>
      <c r="AB167" s="213"/>
      <c r="AC167" s="213"/>
      <c r="AD167" s="213"/>
      <c r="AE167" s="213"/>
      <c r="AF167" s="213"/>
      <c r="AG167" s="213" t="s">
        <v>162</v>
      </c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2" x14ac:dyDescent="0.2">
      <c r="A168" s="220"/>
      <c r="B168" s="221"/>
      <c r="C168" s="257" t="s">
        <v>596</v>
      </c>
      <c r="D168" s="224"/>
      <c r="E168" s="225">
        <v>7.6</v>
      </c>
      <c r="F168" s="223"/>
      <c r="G168" s="223"/>
      <c r="H168" s="223"/>
      <c r="I168" s="223"/>
      <c r="J168" s="223"/>
      <c r="K168" s="223"/>
      <c r="L168" s="223"/>
      <c r="M168" s="223"/>
      <c r="N168" s="222"/>
      <c r="O168" s="222"/>
      <c r="P168" s="222"/>
      <c r="Q168" s="222"/>
      <c r="R168" s="223"/>
      <c r="S168" s="223"/>
      <c r="T168" s="223"/>
      <c r="U168" s="223"/>
      <c r="V168" s="223"/>
      <c r="W168" s="223"/>
      <c r="X168" s="223"/>
      <c r="Y168" s="223"/>
      <c r="Z168" s="213"/>
      <c r="AA168" s="213"/>
      <c r="AB168" s="213"/>
      <c r="AC168" s="213"/>
      <c r="AD168" s="213"/>
      <c r="AE168" s="213"/>
      <c r="AF168" s="213"/>
      <c r="AG168" s="213" t="s">
        <v>164</v>
      </c>
      <c r="AH168" s="213">
        <v>0</v>
      </c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outlineLevel="3" x14ac:dyDescent="0.2">
      <c r="A169" s="220"/>
      <c r="B169" s="221"/>
      <c r="C169" s="257" t="s">
        <v>597</v>
      </c>
      <c r="D169" s="224"/>
      <c r="E169" s="225">
        <v>3</v>
      </c>
      <c r="F169" s="223"/>
      <c r="G169" s="223"/>
      <c r="H169" s="223"/>
      <c r="I169" s="223"/>
      <c r="J169" s="223"/>
      <c r="K169" s="223"/>
      <c r="L169" s="223"/>
      <c r="M169" s="223"/>
      <c r="N169" s="222"/>
      <c r="O169" s="222"/>
      <c r="P169" s="222"/>
      <c r="Q169" s="222"/>
      <c r="R169" s="223"/>
      <c r="S169" s="223"/>
      <c r="T169" s="223"/>
      <c r="U169" s="223"/>
      <c r="V169" s="223"/>
      <c r="W169" s="223"/>
      <c r="X169" s="223"/>
      <c r="Y169" s="223"/>
      <c r="Z169" s="213"/>
      <c r="AA169" s="213"/>
      <c r="AB169" s="213"/>
      <c r="AC169" s="213"/>
      <c r="AD169" s="213"/>
      <c r="AE169" s="213"/>
      <c r="AF169" s="213"/>
      <c r="AG169" s="213" t="s">
        <v>164</v>
      </c>
      <c r="AH169" s="213">
        <v>0</v>
      </c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ht="22.5" outlineLevel="1" x14ac:dyDescent="0.2">
      <c r="A170" s="234">
        <v>54</v>
      </c>
      <c r="B170" s="235" t="s">
        <v>598</v>
      </c>
      <c r="C170" s="254" t="s">
        <v>599</v>
      </c>
      <c r="D170" s="236" t="s">
        <v>274</v>
      </c>
      <c r="E170" s="237">
        <v>11</v>
      </c>
      <c r="F170" s="238"/>
      <c r="G170" s="239">
        <f>ROUND(E170*F170,2)</f>
        <v>0</v>
      </c>
      <c r="H170" s="238"/>
      <c r="I170" s="239">
        <f>ROUND(E170*H170,2)</f>
        <v>0</v>
      </c>
      <c r="J170" s="238"/>
      <c r="K170" s="239">
        <f>ROUND(E170*J170,2)</f>
        <v>0</v>
      </c>
      <c r="L170" s="239">
        <v>21</v>
      </c>
      <c r="M170" s="239">
        <f>G170*(1+L170/100)</f>
        <v>0</v>
      </c>
      <c r="N170" s="237">
        <v>8.0000000000000007E-5</v>
      </c>
      <c r="O170" s="237">
        <f>ROUND(E170*N170,2)</f>
        <v>0</v>
      </c>
      <c r="P170" s="237">
        <v>0</v>
      </c>
      <c r="Q170" s="237">
        <f>ROUND(E170*P170,2)</f>
        <v>0</v>
      </c>
      <c r="R170" s="239" t="s">
        <v>498</v>
      </c>
      <c r="S170" s="239" t="s">
        <v>152</v>
      </c>
      <c r="T170" s="240" t="s">
        <v>152</v>
      </c>
      <c r="U170" s="223">
        <v>0.14199999999999999</v>
      </c>
      <c r="V170" s="223">
        <f>ROUND(E170*U170,2)</f>
        <v>1.56</v>
      </c>
      <c r="W170" s="223"/>
      <c r="X170" s="223" t="s">
        <v>153</v>
      </c>
      <c r="Y170" s="223" t="s">
        <v>154</v>
      </c>
      <c r="Z170" s="213"/>
      <c r="AA170" s="213"/>
      <c r="AB170" s="213"/>
      <c r="AC170" s="213"/>
      <c r="AD170" s="213"/>
      <c r="AE170" s="213"/>
      <c r="AF170" s="213"/>
      <c r="AG170" s="213" t="s">
        <v>297</v>
      </c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2" x14ac:dyDescent="0.2">
      <c r="A171" s="220"/>
      <c r="B171" s="221"/>
      <c r="C171" s="258" t="s">
        <v>582</v>
      </c>
      <c r="D171" s="251"/>
      <c r="E171" s="251"/>
      <c r="F171" s="251"/>
      <c r="G171" s="251"/>
      <c r="H171" s="223"/>
      <c r="I171" s="223"/>
      <c r="J171" s="223"/>
      <c r="K171" s="223"/>
      <c r="L171" s="223"/>
      <c r="M171" s="223"/>
      <c r="N171" s="222"/>
      <c r="O171" s="222"/>
      <c r="P171" s="222"/>
      <c r="Q171" s="222"/>
      <c r="R171" s="223"/>
      <c r="S171" s="223"/>
      <c r="T171" s="223"/>
      <c r="U171" s="223"/>
      <c r="V171" s="223"/>
      <c r="W171" s="223"/>
      <c r="X171" s="223"/>
      <c r="Y171" s="223"/>
      <c r="Z171" s="213"/>
      <c r="AA171" s="213"/>
      <c r="AB171" s="213"/>
      <c r="AC171" s="213"/>
      <c r="AD171" s="213"/>
      <c r="AE171" s="213"/>
      <c r="AF171" s="213"/>
      <c r="AG171" s="213" t="s">
        <v>162</v>
      </c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2" x14ac:dyDescent="0.2">
      <c r="A172" s="220"/>
      <c r="B172" s="221"/>
      <c r="C172" s="257" t="s">
        <v>600</v>
      </c>
      <c r="D172" s="224"/>
      <c r="E172" s="225">
        <v>4</v>
      </c>
      <c r="F172" s="223"/>
      <c r="G172" s="223"/>
      <c r="H172" s="223"/>
      <c r="I172" s="223"/>
      <c r="J172" s="223"/>
      <c r="K172" s="223"/>
      <c r="L172" s="223"/>
      <c r="M172" s="223"/>
      <c r="N172" s="222"/>
      <c r="O172" s="222"/>
      <c r="P172" s="222"/>
      <c r="Q172" s="222"/>
      <c r="R172" s="223"/>
      <c r="S172" s="223"/>
      <c r="T172" s="223"/>
      <c r="U172" s="223"/>
      <c r="V172" s="223"/>
      <c r="W172" s="223"/>
      <c r="X172" s="223"/>
      <c r="Y172" s="223"/>
      <c r="Z172" s="213"/>
      <c r="AA172" s="213"/>
      <c r="AB172" s="213"/>
      <c r="AC172" s="213"/>
      <c r="AD172" s="213"/>
      <c r="AE172" s="213"/>
      <c r="AF172" s="213"/>
      <c r="AG172" s="213" t="s">
        <v>164</v>
      </c>
      <c r="AH172" s="213">
        <v>0</v>
      </c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outlineLevel="3" x14ac:dyDescent="0.2">
      <c r="A173" s="220"/>
      <c r="B173" s="221"/>
      <c r="C173" s="257" t="s">
        <v>601</v>
      </c>
      <c r="D173" s="224"/>
      <c r="E173" s="225">
        <v>7</v>
      </c>
      <c r="F173" s="223"/>
      <c r="G173" s="223"/>
      <c r="H173" s="223"/>
      <c r="I173" s="223"/>
      <c r="J173" s="223"/>
      <c r="K173" s="223"/>
      <c r="L173" s="223"/>
      <c r="M173" s="223"/>
      <c r="N173" s="222"/>
      <c r="O173" s="222"/>
      <c r="P173" s="222"/>
      <c r="Q173" s="222"/>
      <c r="R173" s="223"/>
      <c r="S173" s="223"/>
      <c r="T173" s="223"/>
      <c r="U173" s="223"/>
      <c r="V173" s="223"/>
      <c r="W173" s="223"/>
      <c r="X173" s="223"/>
      <c r="Y173" s="223"/>
      <c r="Z173" s="213"/>
      <c r="AA173" s="213"/>
      <c r="AB173" s="213"/>
      <c r="AC173" s="213"/>
      <c r="AD173" s="213"/>
      <c r="AE173" s="213"/>
      <c r="AF173" s="213"/>
      <c r="AG173" s="213" t="s">
        <v>164</v>
      </c>
      <c r="AH173" s="213">
        <v>0</v>
      </c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ht="22.5" outlineLevel="1" x14ac:dyDescent="0.2">
      <c r="A174" s="234">
        <v>55</v>
      </c>
      <c r="B174" s="235" t="s">
        <v>602</v>
      </c>
      <c r="C174" s="254" t="s">
        <v>603</v>
      </c>
      <c r="D174" s="236" t="s">
        <v>274</v>
      </c>
      <c r="E174" s="237">
        <v>7</v>
      </c>
      <c r="F174" s="238"/>
      <c r="G174" s="239">
        <f>ROUND(E174*F174,2)</f>
        <v>0</v>
      </c>
      <c r="H174" s="238"/>
      <c r="I174" s="239">
        <f>ROUND(E174*H174,2)</f>
        <v>0</v>
      </c>
      <c r="J174" s="238"/>
      <c r="K174" s="239">
        <f>ROUND(E174*J174,2)</f>
        <v>0</v>
      </c>
      <c r="L174" s="239">
        <v>21</v>
      </c>
      <c r="M174" s="239">
        <f>G174*(1+L174/100)</f>
        <v>0</v>
      </c>
      <c r="N174" s="237">
        <v>1.2999999999999999E-4</v>
      </c>
      <c r="O174" s="237">
        <f>ROUND(E174*N174,2)</f>
        <v>0</v>
      </c>
      <c r="P174" s="237">
        <v>0</v>
      </c>
      <c r="Q174" s="237">
        <f>ROUND(E174*P174,2)</f>
        <v>0</v>
      </c>
      <c r="R174" s="239" t="s">
        <v>498</v>
      </c>
      <c r="S174" s="239" t="s">
        <v>152</v>
      </c>
      <c r="T174" s="240" t="s">
        <v>152</v>
      </c>
      <c r="U174" s="223">
        <v>0.157</v>
      </c>
      <c r="V174" s="223">
        <f>ROUND(E174*U174,2)</f>
        <v>1.1000000000000001</v>
      </c>
      <c r="W174" s="223"/>
      <c r="X174" s="223" t="s">
        <v>153</v>
      </c>
      <c r="Y174" s="223" t="s">
        <v>154</v>
      </c>
      <c r="Z174" s="213"/>
      <c r="AA174" s="213"/>
      <c r="AB174" s="213"/>
      <c r="AC174" s="213"/>
      <c r="AD174" s="213"/>
      <c r="AE174" s="213"/>
      <c r="AF174" s="213"/>
      <c r="AG174" s="213" t="s">
        <v>297</v>
      </c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2" x14ac:dyDescent="0.2">
      <c r="A175" s="220"/>
      <c r="B175" s="221"/>
      <c r="C175" s="258" t="s">
        <v>582</v>
      </c>
      <c r="D175" s="251"/>
      <c r="E175" s="251"/>
      <c r="F175" s="251"/>
      <c r="G175" s="251"/>
      <c r="H175" s="223"/>
      <c r="I175" s="223"/>
      <c r="J175" s="223"/>
      <c r="K175" s="223"/>
      <c r="L175" s="223"/>
      <c r="M175" s="223"/>
      <c r="N175" s="222"/>
      <c r="O175" s="222"/>
      <c r="P175" s="222"/>
      <c r="Q175" s="222"/>
      <c r="R175" s="223"/>
      <c r="S175" s="223"/>
      <c r="T175" s="223"/>
      <c r="U175" s="223"/>
      <c r="V175" s="223"/>
      <c r="W175" s="223"/>
      <c r="X175" s="223"/>
      <c r="Y175" s="223"/>
      <c r="Z175" s="213"/>
      <c r="AA175" s="213"/>
      <c r="AB175" s="213"/>
      <c r="AC175" s="213"/>
      <c r="AD175" s="213"/>
      <c r="AE175" s="213"/>
      <c r="AF175" s="213"/>
      <c r="AG175" s="213" t="s">
        <v>162</v>
      </c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outlineLevel="2" x14ac:dyDescent="0.2">
      <c r="A176" s="220"/>
      <c r="B176" s="221"/>
      <c r="C176" s="257" t="s">
        <v>604</v>
      </c>
      <c r="D176" s="224"/>
      <c r="E176" s="225">
        <v>7</v>
      </c>
      <c r="F176" s="223"/>
      <c r="G176" s="223"/>
      <c r="H176" s="223"/>
      <c r="I176" s="223"/>
      <c r="J176" s="223"/>
      <c r="K176" s="223"/>
      <c r="L176" s="223"/>
      <c r="M176" s="223"/>
      <c r="N176" s="222"/>
      <c r="O176" s="222"/>
      <c r="P176" s="222"/>
      <c r="Q176" s="222"/>
      <c r="R176" s="223"/>
      <c r="S176" s="223"/>
      <c r="T176" s="223"/>
      <c r="U176" s="223"/>
      <c r="V176" s="223"/>
      <c r="W176" s="223"/>
      <c r="X176" s="223"/>
      <c r="Y176" s="223"/>
      <c r="Z176" s="213"/>
      <c r="AA176" s="213"/>
      <c r="AB176" s="213"/>
      <c r="AC176" s="213"/>
      <c r="AD176" s="213"/>
      <c r="AE176" s="213"/>
      <c r="AF176" s="213"/>
      <c r="AG176" s="213" t="s">
        <v>164</v>
      </c>
      <c r="AH176" s="213">
        <v>0</v>
      </c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ht="22.5" outlineLevel="1" x14ac:dyDescent="0.2">
      <c r="A177" s="234">
        <v>56</v>
      </c>
      <c r="B177" s="235" t="s">
        <v>605</v>
      </c>
      <c r="C177" s="254" t="s">
        <v>606</v>
      </c>
      <c r="D177" s="236" t="s">
        <v>150</v>
      </c>
      <c r="E177" s="237">
        <v>26</v>
      </c>
      <c r="F177" s="238"/>
      <c r="G177" s="239">
        <f>ROUND(E177*F177,2)</f>
        <v>0</v>
      </c>
      <c r="H177" s="238"/>
      <c r="I177" s="239">
        <f>ROUND(E177*H177,2)</f>
        <v>0</v>
      </c>
      <c r="J177" s="238"/>
      <c r="K177" s="239">
        <f>ROUND(E177*J177,2)</f>
        <v>0</v>
      </c>
      <c r="L177" s="239">
        <v>21</v>
      </c>
      <c r="M177" s="239">
        <f>G177*(1+L177/100)</f>
        <v>0</v>
      </c>
      <c r="N177" s="237">
        <v>6.3000000000000003E-4</v>
      </c>
      <c r="O177" s="237">
        <f>ROUND(E177*N177,2)</f>
        <v>0.02</v>
      </c>
      <c r="P177" s="237">
        <v>0</v>
      </c>
      <c r="Q177" s="237">
        <f>ROUND(E177*P177,2)</f>
        <v>0</v>
      </c>
      <c r="R177" s="239" t="s">
        <v>498</v>
      </c>
      <c r="S177" s="239" t="s">
        <v>152</v>
      </c>
      <c r="T177" s="240" t="s">
        <v>152</v>
      </c>
      <c r="U177" s="223">
        <v>0.27200000000000002</v>
      </c>
      <c r="V177" s="223">
        <f>ROUND(E177*U177,2)</f>
        <v>7.07</v>
      </c>
      <c r="W177" s="223"/>
      <c r="X177" s="223" t="s">
        <v>153</v>
      </c>
      <c r="Y177" s="223" t="s">
        <v>154</v>
      </c>
      <c r="Z177" s="213"/>
      <c r="AA177" s="213"/>
      <c r="AB177" s="213"/>
      <c r="AC177" s="213"/>
      <c r="AD177" s="213"/>
      <c r="AE177" s="213"/>
      <c r="AF177" s="213"/>
      <c r="AG177" s="213" t="s">
        <v>297</v>
      </c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2" x14ac:dyDescent="0.2">
      <c r="A178" s="220"/>
      <c r="B178" s="221"/>
      <c r="C178" s="258" t="s">
        <v>607</v>
      </c>
      <c r="D178" s="251"/>
      <c r="E178" s="251"/>
      <c r="F178" s="251"/>
      <c r="G178" s="251"/>
      <c r="H178" s="223"/>
      <c r="I178" s="223"/>
      <c r="J178" s="223"/>
      <c r="K178" s="223"/>
      <c r="L178" s="223"/>
      <c r="M178" s="223"/>
      <c r="N178" s="222"/>
      <c r="O178" s="222"/>
      <c r="P178" s="222"/>
      <c r="Q178" s="222"/>
      <c r="R178" s="223"/>
      <c r="S178" s="223"/>
      <c r="T178" s="223"/>
      <c r="U178" s="223"/>
      <c r="V178" s="223"/>
      <c r="W178" s="223"/>
      <c r="X178" s="223"/>
      <c r="Y178" s="223"/>
      <c r="Z178" s="213"/>
      <c r="AA178" s="213"/>
      <c r="AB178" s="213"/>
      <c r="AC178" s="213"/>
      <c r="AD178" s="213"/>
      <c r="AE178" s="213"/>
      <c r="AF178" s="213"/>
      <c r="AG178" s="213" t="s">
        <v>162</v>
      </c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ht="22.5" outlineLevel="1" x14ac:dyDescent="0.2">
      <c r="A179" s="234">
        <v>57</v>
      </c>
      <c r="B179" s="235" t="s">
        <v>608</v>
      </c>
      <c r="C179" s="254" t="s">
        <v>609</v>
      </c>
      <c r="D179" s="236" t="s">
        <v>610</v>
      </c>
      <c r="E179" s="237">
        <v>11</v>
      </c>
      <c r="F179" s="238"/>
      <c r="G179" s="239">
        <f>ROUND(E179*F179,2)</f>
        <v>0</v>
      </c>
      <c r="H179" s="238"/>
      <c r="I179" s="239">
        <f>ROUND(E179*H179,2)</f>
        <v>0</v>
      </c>
      <c r="J179" s="238"/>
      <c r="K179" s="239">
        <f>ROUND(E179*J179,2)</f>
        <v>0</v>
      </c>
      <c r="L179" s="239">
        <v>21</v>
      </c>
      <c r="M179" s="239">
        <f>G179*(1+L179/100)</f>
        <v>0</v>
      </c>
      <c r="N179" s="237">
        <v>1.48E-3</v>
      </c>
      <c r="O179" s="237">
        <f>ROUND(E179*N179,2)</f>
        <v>0.02</v>
      </c>
      <c r="P179" s="237">
        <v>0</v>
      </c>
      <c r="Q179" s="237">
        <f>ROUND(E179*P179,2)</f>
        <v>0</v>
      </c>
      <c r="R179" s="239" t="s">
        <v>498</v>
      </c>
      <c r="S179" s="239" t="s">
        <v>152</v>
      </c>
      <c r="T179" s="240" t="s">
        <v>152</v>
      </c>
      <c r="U179" s="223">
        <v>0.54</v>
      </c>
      <c r="V179" s="223">
        <f>ROUND(E179*U179,2)</f>
        <v>5.94</v>
      </c>
      <c r="W179" s="223"/>
      <c r="X179" s="223" t="s">
        <v>153</v>
      </c>
      <c r="Y179" s="223" t="s">
        <v>154</v>
      </c>
      <c r="Z179" s="213"/>
      <c r="AA179" s="213"/>
      <c r="AB179" s="213"/>
      <c r="AC179" s="213"/>
      <c r="AD179" s="213"/>
      <c r="AE179" s="213"/>
      <c r="AF179" s="213"/>
      <c r="AG179" s="213" t="s">
        <v>297</v>
      </c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2" x14ac:dyDescent="0.2">
      <c r="A180" s="220"/>
      <c r="B180" s="221"/>
      <c r="C180" s="258" t="s">
        <v>607</v>
      </c>
      <c r="D180" s="251"/>
      <c r="E180" s="251"/>
      <c r="F180" s="251"/>
      <c r="G180" s="251"/>
      <c r="H180" s="223"/>
      <c r="I180" s="223"/>
      <c r="J180" s="223"/>
      <c r="K180" s="223"/>
      <c r="L180" s="223"/>
      <c r="M180" s="223"/>
      <c r="N180" s="222"/>
      <c r="O180" s="222"/>
      <c r="P180" s="222"/>
      <c r="Q180" s="222"/>
      <c r="R180" s="223"/>
      <c r="S180" s="223"/>
      <c r="T180" s="223"/>
      <c r="U180" s="223"/>
      <c r="V180" s="223"/>
      <c r="W180" s="223"/>
      <c r="X180" s="223"/>
      <c r="Y180" s="223"/>
      <c r="Z180" s="213"/>
      <c r="AA180" s="213"/>
      <c r="AB180" s="213"/>
      <c r="AC180" s="213"/>
      <c r="AD180" s="213"/>
      <c r="AE180" s="213"/>
      <c r="AF180" s="213"/>
      <c r="AG180" s="213" t="s">
        <v>162</v>
      </c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ht="22.5" outlineLevel="1" x14ac:dyDescent="0.2">
      <c r="A181" s="241">
        <v>58</v>
      </c>
      <c r="B181" s="242" t="s">
        <v>611</v>
      </c>
      <c r="C181" s="253" t="s">
        <v>612</v>
      </c>
      <c r="D181" s="243" t="s">
        <v>150</v>
      </c>
      <c r="E181" s="244">
        <v>3</v>
      </c>
      <c r="F181" s="245"/>
      <c r="G181" s="246">
        <f>ROUND(E181*F181,2)</f>
        <v>0</v>
      </c>
      <c r="H181" s="245"/>
      <c r="I181" s="246">
        <f>ROUND(E181*H181,2)</f>
        <v>0</v>
      </c>
      <c r="J181" s="245"/>
      <c r="K181" s="246">
        <f>ROUND(E181*J181,2)</f>
        <v>0</v>
      </c>
      <c r="L181" s="246">
        <v>21</v>
      </c>
      <c r="M181" s="246">
        <f>G181*(1+L181/100)</f>
        <v>0</v>
      </c>
      <c r="N181" s="244">
        <v>1.2999999999999999E-4</v>
      </c>
      <c r="O181" s="244">
        <f>ROUND(E181*N181,2)</f>
        <v>0</v>
      </c>
      <c r="P181" s="244">
        <v>0</v>
      </c>
      <c r="Q181" s="244">
        <f>ROUND(E181*P181,2)</f>
        <v>0</v>
      </c>
      <c r="R181" s="246" t="s">
        <v>498</v>
      </c>
      <c r="S181" s="246" t="s">
        <v>152</v>
      </c>
      <c r="T181" s="247" t="s">
        <v>152</v>
      </c>
      <c r="U181" s="223">
        <v>8.3000000000000004E-2</v>
      </c>
      <c r="V181" s="223">
        <f>ROUND(E181*U181,2)</f>
        <v>0.25</v>
      </c>
      <c r="W181" s="223"/>
      <c r="X181" s="223" t="s">
        <v>153</v>
      </c>
      <c r="Y181" s="223" t="s">
        <v>154</v>
      </c>
      <c r="Z181" s="213"/>
      <c r="AA181" s="213"/>
      <c r="AB181" s="213"/>
      <c r="AC181" s="213"/>
      <c r="AD181" s="213"/>
      <c r="AE181" s="213"/>
      <c r="AF181" s="213"/>
      <c r="AG181" s="213" t="s">
        <v>297</v>
      </c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1" x14ac:dyDescent="0.2">
      <c r="A182" s="241">
        <v>59</v>
      </c>
      <c r="B182" s="242" t="s">
        <v>613</v>
      </c>
      <c r="C182" s="253" t="s">
        <v>614</v>
      </c>
      <c r="D182" s="243" t="s">
        <v>150</v>
      </c>
      <c r="E182" s="244">
        <v>2</v>
      </c>
      <c r="F182" s="245"/>
      <c r="G182" s="246">
        <f>ROUND(E182*F182,2)</f>
        <v>0</v>
      </c>
      <c r="H182" s="245"/>
      <c r="I182" s="246">
        <f>ROUND(E182*H182,2)</f>
        <v>0</v>
      </c>
      <c r="J182" s="245"/>
      <c r="K182" s="246">
        <f>ROUND(E182*J182,2)</f>
        <v>0</v>
      </c>
      <c r="L182" s="246">
        <v>21</v>
      </c>
      <c r="M182" s="246">
        <f>G182*(1+L182/100)</f>
        <v>0</v>
      </c>
      <c r="N182" s="244">
        <v>3.2000000000000003E-4</v>
      </c>
      <c r="O182" s="244">
        <f>ROUND(E182*N182,2)</f>
        <v>0</v>
      </c>
      <c r="P182" s="244">
        <v>0</v>
      </c>
      <c r="Q182" s="244">
        <f>ROUND(E182*P182,2)</f>
        <v>0</v>
      </c>
      <c r="R182" s="246" t="s">
        <v>498</v>
      </c>
      <c r="S182" s="246" t="s">
        <v>152</v>
      </c>
      <c r="T182" s="247" t="s">
        <v>152</v>
      </c>
      <c r="U182" s="223">
        <v>0.22700000000000001</v>
      </c>
      <c r="V182" s="223">
        <f>ROUND(E182*U182,2)</f>
        <v>0.45</v>
      </c>
      <c r="W182" s="223"/>
      <c r="X182" s="223" t="s">
        <v>153</v>
      </c>
      <c r="Y182" s="223" t="s">
        <v>154</v>
      </c>
      <c r="Z182" s="213"/>
      <c r="AA182" s="213"/>
      <c r="AB182" s="213"/>
      <c r="AC182" s="213"/>
      <c r="AD182" s="213"/>
      <c r="AE182" s="213"/>
      <c r="AF182" s="213"/>
      <c r="AG182" s="213" t="s">
        <v>297</v>
      </c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1" x14ac:dyDescent="0.2">
      <c r="A183" s="241">
        <v>60</v>
      </c>
      <c r="B183" s="242" t="s">
        <v>615</v>
      </c>
      <c r="C183" s="253" t="s">
        <v>616</v>
      </c>
      <c r="D183" s="243" t="s">
        <v>150</v>
      </c>
      <c r="E183" s="244">
        <v>1</v>
      </c>
      <c r="F183" s="245"/>
      <c r="G183" s="246">
        <f>ROUND(E183*F183,2)</f>
        <v>0</v>
      </c>
      <c r="H183" s="245"/>
      <c r="I183" s="246">
        <f>ROUND(E183*H183,2)</f>
        <v>0</v>
      </c>
      <c r="J183" s="245"/>
      <c r="K183" s="246">
        <f>ROUND(E183*J183,2)</f>
        <v>0</v>
      </c>
      <c r="L183" s="246">
        <v>21</v>
      </c>
      <c r="M183" s="246">
        <f>G183*(1+L183/100)</f>
        <v>0</v>
      </c>
      <c r="N183" s="244">
        <v>5.1999999999999995E-4</v>
      </c>
      <c r="O183" s="244">
        <f>ROUND(E183*N183,2)</f>
        <v>0</v>
      </c>
      <c r="P183" s="244">
        <v>0</v>
      </c>
      <c r="Q183" s="244">
        <f>ROUND(E183*P183,2)</f>
        <v>0</v>
      </c>
      <c r="R183" s="246" t="s">
        <v>498</v>
      </c>
      <c r="S183" s="246" t="s">
        <v>152</v>
      </c>
      <c r="T183" s="247" t="s">
        <v>152</v>
      </c>
      <c r="U183" s="223">
        <v>0.26900000000000002</v>
      </c>
      <c r="V183" s="223">
        <f>ROUND(E183*U183,2)</f>
        <v>0.27</v>
      </c>
      <c r="W183" s="223"/>
      <c r="X183" s="223" t="s">
        <v>153</v>
      </c>
      <c r="Y183" s="223" t="s">
        <v>154</v>
      </c>
      <c r="Z183" s="213"/>
      <c r="AA183" s="213"/>
      <c r="AB183" s="213"/>
      <c r="AC183" s="213"/>
      <c r="AD183" s="213"/>
      <c r="AE183" s="213"/>
      <c r="AF183" s="213"/>
      <c r="AG183" s="213" t="s">
        <v>297</v>
      </c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1" x14ac:dyDescent="0.2">
      <c r="A184" s="241">
        <v>61</v>
      </c>
      <c r="B184" s="242" t="s">
        <v>617</v>
      </c>
      <c r="C184" s="253" t="s">
        <v>618</v>
      </c>
      <c r="D184" s="243" t="s">
        <v>150</v>
      </c>
      <c r="E184" s="244">
        <v>16</v>
      </c>
      <c r="F184" s="245"/>
      <c r="G184" s="246">
        <f>ROUND(E184*F184,2)</f>
        <v>0</v>
      </c>
      <c r="H184" s="245"/>
      <c r="I184" s="246">
        <f>ROUND(E184*H184,2)</f>
        <v>0</v>
      </c>
      <c r="J184" s="245"/>
      <c r="K184" s="246">
        <f>ROUND(E184*J184,2)</f>
        <v>0</v>
      </c>
      <c r="L184" s="246">
        <v>21</v>
      </c>
      <c r="M184" s="246">
        <f>G184*(1+L184/100)</f>
        <v>0</v>
      </c>
      <c r="N184" s="244">
        <v>0</v>
      </c>
      <c r="O184" s="244">
        <f>ROUND(E184*N184,2)</f>
        <v>0</v>
      </c>
      <c r="P184" s="244">
        <v>0</v>
      </c>
      <c r="Q184" s="244">
        <f>ROUND(E184*P184,2)</f>
        <v>0</v>
      </c>
      <c r="R184" s="246" t="s">
        <v>498</v>
      </c>
      <c r="S184" s="246" t="s">
        <v>152</v>
      </c>
      <c r="T184" s="247" t="s">
        <v>152</v>
      </c>
      <c r="U184" s="223">
        <v>0.16500000000000001</v>
      </c>
      <c r="V184" s="223">
        <f>ROUND(E184*U184,2)</f>
        <v>2.64</v>
      </c>
      <c r="W184" s="223"/>
      <c r="X184" s="223" t="s">
        <v>153</v>
      </c>
      <c r="Y184" s="223" t="s">
        <v>154</v>
      </c>
      <c r="Z184" s="213"/>
      <c r="AA184" s="213"/>
      <c r="AB184" s="213"/>
      <c r="AC184" s="213"/>
      <c r="AD184" s="213"/>
      <c r="AE184" s="213"/>
      <c r="AF184" s="213"/>
      <c r="AG184" s="213" t="s">
        <v>297</v>
      </c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outlineLevel="1" x14ac:dyDescent="0.2">
      <c r="A185" s="241">
        <v>62</v>
      </c>
      <c r="B185" s="242" t="s">
        <v>619</v>
      </c>
      <c r="C185" s="253" t="s">
        <v>620</v>
      </c>
      <c r="D185" s="243" t="s">
        <v>150</v>
      </c>
      <c r="E185" s="244">
        <v>7</v>
      </c>
      <c r="F185" s="245"/>
      <c r="G185" s="246">
        <f>ROUND(E185*F185,2)</f>
        <v>0</v>
      </c>
      <c r="H185" s="245"/>
      <c r="I185" s="246">
        <f>ROUND(E185*H185,2)</f>
        <v>0</v>
      </c>
      <c r="J185" s="245"/>
      <c r="K185" s="246">
        <f>ROUND(E185*J185,2)</f>
        <v>0</v>
      </c>
      <c r="L185" s="246">
        <v>21</v>
      </c>
      <c r="M185" s="246">
        <f>G185*(1+L185/100)</f>
        <v>0</v>
      </c>
      <c r="N185" s="244">
        <v>0</v>
      </c>
      <c r="O185" s="244">
        <f>ROUND(E185*N185,2)</f>
        <v>0</v>
      </c>
      <c r="P185" s="244">
        <v>0</v>
      </c>
      <c r="Q185" s="244">
        <f>ROUND(E185*P185,2)</f>
        <v>0</v>
      </c>
      <c r="R185" s="246" t="s">
        <v>498</v>
      </c>
      <c r="S185" s="246" t="s">
        <v>152</v>
      </c>
      <c r="T185" s="247" t="s">
        <v>152</v>
      </c>
      <c r="U185" s="223">
        <v>0.22700000000000001</v>
      </c>
      <c r="V185" s="223">
        <f>ROUND(E185*U185,2)</f>
        <v>1.59</v>
      </c>
      <c r="W185" s="223"/>
      <c r="X185" s="223" t="s">
        <v>153</v>
      </c>
      <c r="Y185" s="223" t="s">
        <v>154</v>
      </c>
      <c r="Z185" s="213"/>
      <c r="AA185" s="213"/>
      <c r="AB185" s="213"/>
      <c r="AC185" s="213"/>
      <c r="AD185" s="213"/>
      <c r="AE185" s="213"/>
      <c r="AF185" s="213"/>
      <c r="AG185" s="213" t="s">
        <v>297</v>
      </c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1" x14ac:dyDescent="0.2">
      <c r="A186" s="241">
        <v>63</v>
      </c>
      <c r="B186" s="242" t="s">
        <v>621</v>
      </c>
      <c r="C186" s="253" t="s">
        <v>622</v>
      </c>
      <c r="D186" s="243" t="s">
        <v>150</v>
      </c>
      <c r="E186" s="244">
        <v>3</v>
      </c>
      <c r="F186" s="245"/>
      <c r="G186" s="246">
        <f>ROUND(E186*F186,2)</f>
        <v>0</v>
      </c>
      <c r="H186" s="245"/>
      <c r="I186" s="246">
        <f>ROUND(E186*H186,2)</f>
        <v>0</v>
      </c>
      <c r="J186" s="245"/>
      <c r="K186" s="246">
        <f>ROUND(E186*J186,2)</f>
        <v>0</v>
      </c>
      <c r="L186" s="246">
        <v>21</v>
      </c>
      <c r="M186" s="246">
        <f>G186*(1+L186/100)</f>
        <v>0</v>
      </c>
      <c r="N186" s="244">
        <v>0</v>
      </c>
      <c r="O186" s="244">
        <f>ROUND(E186*N186,2)</f>
        <v>0</v>
      </c>
      <c r="P186" s="244">
        <v>0</v>
      </c>
      <c r="Q186" s="244">
        <f>ROUND(E186*P186,2)</f>
        <v>0</v>
      </c>
      <c r="R186" s="246" t="s">
        <v>498</v>
      </c>
      <c r="S186" s="246" t="s">
        <v>152</v>
      </c>
      <c r="T186" s="247" t="s">
        <v>152</v>
      </c>
      <c r="U186" s="223">
        <v>0.26900000000000002</v>
      </c>
      <c r="V186" s="223">
        <f>ROUND(E186*U186,2)</f>
        <v>0.81</v>
      </c>
      <c r="W186" s="223"/>
      <c r="X186" s="223" t="s">
        <v>153</v>
      </c>
      <c r="Y186" s="223" t="s">
        <v>154</v>
      </c>
      <c r="Z186" s="213"/>
      <c r="AA186" s="213"/>
      <c r="AB186" s="213"/>
      <c r="AC186" s="213"/>
      <c r="AD186" s="213"/>
      <c r="AE186" s="213"/>
      <c r="AF186" s="213"/>
      <c r="AG186" s="213" t="s">
        <v>297</v>
      </c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1" x14ac:dyDescent="0.2">
      <c r="A187" s="234">
        <v>64</v>
      </c>
      <c r="B187" s="235" t="s">
        <v>623</v>
      </c>
      <c r="C187" s="254" t="s">
        <v>624</v>
      </c>
      <c r="D187" s="236" t="s">
        <v>274</v>
      </c>
      <c r="E187" s="237">
        <v>104</v>
      </c>
      <c r="F187" s="238"/>
      <c r="G187" s="239">
        <f>ROUND(E187*F187,2)</f>
        <v>0</v>
      </c>
      <c r="H187" s="238"/>
      <c r="I187" s="239">
        <f>ROUND(E187*H187,2)</f>
        <v>0</v>
      </c>
      <c r="J187" s="238"/>
      <c r="K187" s="239">
        <f>ROUND(E187*J187,2)</f>
        <v>0</v>
      </c>
      <c r="L187" s="239">
        <v>21</v>
      </c>
      <c r="M187" s="239">
        <f>G187*(1+L187/100)</f>
        <v>0</v>
      </c>
      <c r="N187" s="237">
        <v>1.8000000000000001E-4</v>
      </c>
      <c r="O187" s="237">
        <f>ROUND(E187*N187,2)</f>
        <v>0.02</v>
      </c>
      <c r="P187" s="237">
        <v>0</v>
      </c>
      <c r="Q187" s="237">
        <f>ROUND(E187*P187,2)</f>
        <v>0</v>
      </c>
      <c r="R187" s="239" t="s">
        <v>498</v>
      </c>
      <c r="S187" s="239" t="s">
        <v>152</v>
      </c>
      <c r="T187" s="240" t="s">
        <v>152</v>
      </c>
      <c r="U187" s="223">
        <v>6.7000000000000004E-2</v>
      </c>
      <c r="V187" s="223">
        <f>ROUND(E187*U187,2)</f>
        <v>6.97</v>
      </c>
      <c r="W187" s="223"/>
      <c r="X187" s="223" t="s">
        <v>153</v>
      </c>
      <c r="Y187" s="223" t="s">
        <v>154</v>
      </c>
      <c r="Z187" s="213"/>
      <c r="AA187" s="213"/>
      <c r="AB187" s="213"/>
      <c r="AC187" s="213"/>
      <c r="AD187" s="213"/>
      <c r="AE187" s="213"/>
      <c r="AF187" s="213"/>
      <c r="AG187" s="213" t="s">
        <v>297</v>
      </c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outlineLevel="2" x14ac:dyDescent="0.2">
      <c r="A188" s="220"/>
      <c r="B188" s="221"/>
      <c r="C188" s="258" t="s">
        <v>625</v>
      </c>
      <c r="D188" s="251"/>
      <c r="E188" s="251"/>
      <c r="F188" s="251"/>
      <c r="G188" s="251"/>
      <c r="H188" s="223"/>
      <c r="I188" s="223"/>
      <c r="J188" s="223"/>
      <c r="K188" s="223"/>
      <c r="L188" s="223"/>
      <c r="M188" s="223"/>
      <c r="N188" s="222"/>
      <c r="O188" s="222"/>
      <c r="P188" s="222"/>
      <c r="Q188" s="222"/>
      <c r="R188" s="223"/>
      <c r="S188" s="223"/>
      <c r="T188" s="223"/>
      <c r="U188" s="223"/>
      <c r="V188" s="223"/>
      <c r="W188" s="223"/>
      <c r="X188" s="223"/>
      <c r="Y188" s="223"/>
      <c r="Z188" s="213"/>
      <c r="AA188" s="213"/>
      <c r="AB188" s="213"/>
      <c r="AC188" s="213"/>
      <c r="AD188" s="213"/>
      <c r="AE188" s="213"/>
      <c r="AF188" s="213"/>
      <c r="AG188" s="213" t="s">
        <v>162</v>
      </c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outlineLevel="2" x14ac:dyDescent="0.2">
      <c r="A189" s="220"/>
      <c r="B189" s="221"/>
      <c r="C189" s="257" t="s">
        <v>626</v>
      </c>
      <c r="D189" s="224"/>
      <c r="E189" s="225">
        <v>104</v>
      </c>
      <c r="F189" s="223"/>
      <c r="G189" s="223"/>
      <c r="H189" s="223"/>
      <c r="I189" s="223"/>
      <c r="J189" s="223"/>
      <c r="K189" s="223"/>
      <c r="L189" s="223"/>
      <c r="M189" s="223"/>
      <c r="N189" s="222"/>
      <c r="O189" s="222"/>
      <c r="P189" s="222"/>
      <c r="Q189" s="222"/>
      <c r="R189" s="223"/>
      <c r="S189" s="223"/>
      <c r="T189" s="223"/>
      <c r="U189" s="223"/>
      <c r="V189" s="223"/>
      <c r="W189" s="223"/>
      <c r="X189" s="223"/>
      <c r="Y189" s="223"/>
      <c r="Z189" s="213"/>
      <c r="AA189" s="213"/>
      <c r="AB189" s="213"/>
      <c r="AC189" s="213"/>
      <c r="AD189" s="213"/>
      <c r="AE189" s="213"/>
      <c r="AF189" s="213"/>
      <c r="AG189" s="213" t="s">
        <v>164</v>
      </c>
      <c r="AH189" s="213">
        <v>0</v>
      </c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outlineLevel="1" x14ac:dyDescent="0.2">
      <c r="A190" s="234">
        <v>65</v>
      </c>
      <c r="B190" s="235" t="s">
        <v>627</v>
      </c>
      <c r="C190" s="254" t="s">
        <v>628</v>
      </c>
      <c r="D190" s="236" t="s">
        <v>274</v>
      </c>
      <c r="E190" s="237">
        <v>104</v>
      </c>
      <c r="F190" s="238"/>
      <c r="G190" s="239">
        <f>ROUND(E190*F190,2)</f>
        <v>0</v>
      </c>
      <c r="H190" s="238"/>
      <c r="I190" s="239">
        <f>ROUND(E190*H190,2)</f>
        <v>0</v>
      </c>
      <c r="J190" s="238"/>
      <c r="K190" s="239">
        <f>ROUND(E190*J190,2)</f>
        <v>0</v>
      </c>
      <c r="L190" s="239">
        <v>21</v>
      </c>
      <c r="M190" s="239">
        <f>G190*(1+L190/100)</f>
        <v>0</v>
      </c>
      <c r="N190" s="237">
        <v>1.0000000000000001E-5</v>
      </c>
      <c r="O190" s="237">
        <f>ROUND(E190*N190,2)</f>
        <v>0</v>
      </c>
      <c r="P190" s="237">
        <v>0</v>
      </c>
      <c r="Q190" s="237">
        <f>ROUND(E190*P190,2)</f>
        <v>0</v>
      </c>
      <c r="R190" s="239" t="s">
        <v>498</v>
      </c>
      <c r="S190" s="239" t="s">
        <v>152</v>
      </c>
      <c r="T190" s="240" t="s">
        <v>152</v>
      </c>
      <c r="U190" s="223">
        <v>6.2E-2</v>
      </c>
      <c r="V190" s="223">
        <f>ROUND(E190*U190,2)</f>
        <v>6.45</v>
      </c>
      <c r="W190" s="223"/>
      <c r="X190" s="223" t="s">
        <v>153</v>
      </c>
      <c r="Y190" s="223" t="s">
        <v>154</v>
      </c>
      <c r="Z190" s="213"/>
      <c r="AA190" s="213"/>
      <c r="AB190" s="213"/>
      <c r="AC190" s="213"/>
      <c r="AD190" s="213"/>
      <c r="AE190" s="213"/>
      <c r="AF190" s="213"/>
      <c r="AG190" s="213" t="s">
        <v>297</v>
      </c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2" x14ac:dyDescent="0.2">
      <c r="A191" s="220"/>
      <c r="B191" s="221"/>
      <c r="C191" s="258" t="s">
        <v>629</v>
      </c>
      <c r="D191" s="251"/>
      <c r="E191" s="251"/>
      <c r="F191" s="251"/>
      <c r="G191" s="251"/>
      <c r="H191" s="223"/>
      <c r="I191" s="223"/>
      <c r="J191" s="223"/>
      <c r="K191" s="223"/>
      <c r="L191" s="223"/>
      <c r="M191" s="223"/>
      <c r="N191" s="222"/>
      <c r="O191" s="222"/>
      <c r="P191" s="222"/>
      <c r="Q191" s="222"/>
      <c r="R191" s="223"/>
      <c r="S191" s="223"/>
      <c r="T191" s="223"/>
      <c r="U191" s="223"/>
      <c r="V191" s="223"/>
      <c r="W191" s="223"/>
      <c r="X191" s="223"/>
      <c r="Y191" s="223"/>
      <c r="Z191" s="213"/>
      <c r="AA191" s="213"/>
      <c r="AB191" s="213"/>
      <c r="AC191" s="213"/>
      <c r="AD191" s="213"/>
      <c r="AE191" s="213"/>
      <c r="AF191" s="213"/>
      <c r="AG191" s="213" t="s">
        <v>162</v>
      </c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ht="22.5" outlineLevel="1" x14ac:dyDescent="0.2">
      <c r="A192" s="241">
        <v>66</v>
      </c>
      <c r="B192" s="242" t="s">
        <v>630</v>
      </c>
      <c r="C192" s="253" t="s">
        <v>631</v>
      </c>
      <c r="D192" s="243" t="s">
        <v>150</v>
      </c>
      <c r="E192" s="244">
        <v>6</v>
      </c>
      <c r="F192" s="245"/>
      <c r="G192" s="246">
        <f>ROUND(E192*F192,2)</f>
        <v>0</v>
      </c>
      <c r="H192" s="245"/>
      <c r="I192" s="246">
        <f>ROUND(E192*H192,2)</f>
        <v>0</v>
      </c>
      <c r="J192" s="245"/>
      <c r="K192" s="246">
        <f>ROUND(E192*J192,2)</f>
        <v>0</v>
      </c>
      <c r="L192" s="246">
        <v>21</v>
      </c>
      <c r="M192" s="246">
        <f>G192*(1+L192/100)</f>
        <v>0</v>
      </c>
      <c r="N192" s="244">
        <v>6.0000000000000002E-5</v>
      </c>
      <c r="O192" s="244">
        <f>ROUND(E192*N192,2)</f>
        <v>0</v>
      </c>
      <c r="P192" s="244">
        <v>0</v>
      </c>
      <c r="Q192" s="244">
        <f>ROUND(E192*P192,2)</f>
        <v>0</v>
      </c>
      <c r="R192" s="246" t="s">
        <v>180</v>
      </c>
      <c r="S192" s="246" t="s">
        <v>152</v>
      </c>
      <c r="T192" s="247" t="s">
        <v>152</v>
      </c>
      <c r="U192" s="223">
        <v>0</v>
      </c>
      <c r="V192" s="223">
        <f>ROUND(E192*U192,2)</f>
        <v>0</v>
      </c>
      <c r="W192" s="223"/>
      <c r="X192" s="223" t="s">
        <v>181</v>
      </c>
      <c r="Y192" s="223" t="s">
        <v>154</v>
      </c>
      <c r="Z192" s="213"/>
      <c r="AA192" s="213"/>
      <c r="AB192" s="213"/>
      <c r="AC192" s="213"/>
      <c r="AD192" s="213"/>
      <c r="AE192" s="213"/>
      <c r="AF192" s="213"/>
      <c r="AG192" s="213" t="s">
        <v>391</v>
      </c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ht="22.5" outlineLevel="1" x14ac:dyDescent="0.2">
      <c r="A193" s="241">
        <v>67</v>
      </c>
      <c r="B193" s="242" t="s">
        <v>632</v>
      </c>
      <c r="C193" s="253" t="s">
        <v>633</v>
      </c>
      <c r="D193" s="243" t="s">
        <v>150</v>
      </c>
      <c r="E193" s="244">
        <v>4</v>
      </c>
      <c r="F193" s="245"/>
      <c r="G193" s="246">
        <f>ROUND(E193*F193,2)</f>
        <v>0</v>
      </c>
      <c r="H193" s="245"/>
      <c r="I193" s="246">
        <f>ROUND(E193*H193,2)</f>
        <v>0</v>
      </c>
      <c r="J193" s="245"/>
      <c r="K193" s="246">
        <f>ROUND(E193*J193,2)</f>
        <v>0</v>
      </c>
      <c r="L193" s="246">
        <v>21</v>
      </c>
      <c r="M193" s="246">
        <f>G193*(1+L193/100)</f>
        <v>0</v>
      </c>
      <c r="N193" s="244">
        <v>2.0000000000000001E-4</v>
      </c>
      <c r="O193" s="244">
        <f>ROUND(E193*N193,2)</f>
        <v>0</v>
      </c>
      <c r="P193" s="244">
        <v>0</v>
      </c>
      <c r="Q193" s="244">
        <f>ROUND(E193*P193,2)</f>
        <v>0</v>
      </c>
      <c r="R193" s="246" t="s">
        <v>180</v>
      </c>
      <c r="S193" s="246" t="s">
        <v>152</v>
      </c>
      <c r="T193" s="247" t="s">
        <v>152</v>
      </c>
      <c r="U193" s="223">
        <v>0</v>
      </c>
      <c r="V193" s="223">
        <f>ROUND(E193*U193,2)</f>
        <v>0</v>
      </c>
      <c r="W193" s="223"/>
      <c r="X193" s="223" t="s">
        <v>181</v>
      </c>
      <c r="Y193" s="223" t="s">
        <v>154</v>
      </c>
      <c r="Z193" s="213"/>
      <c r="AA193" s="213"/>
      <c r="AB193" s="213"/>
      <c r="AC193" s="213"/>
      <c r="AD193" s="213"/>
      <c r="AE193" s="213"/>
      <c r="AF193" s="213"/>
      <c r="AG193" s="213" t="s">
        <v>391</v>
      </c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ht="22.5" outlineLevel="1" x14ac:dyDescent="0.2">
      <c r="A194" s="241">
        <v>68</v>
      </c>
      <c r="B194" s="242" t="s">
        <v>634</v>
      </c>
      <c r="C194" s="253" t="s">
        <v>635</v>
      </c>
      <c r="D194" s="243" t="s">
        <v>150</v>
      </c>
      <c r="E194" s="244">
        <v>2</v>
      </c>
      <c r="F194" s="245"/>
      <c r="G194" s="246">
        <f>ROUND(E194*F194,2)</f>
        <v>0</v>
      </c>
      <c r="H194" s="245"/>
      <c r="I194" s="246">
        <f>ROUND(E194*H194,2)</f>
        <v>0</v>
      </c>
      <c r="J194" s="245"/>
      <c r="K194" s="246">
        <f>ROUND(E194*J194,2)</f>
        <v>0</v>
      </c>
      <c r="L194" s="246">
        <v>21</v>
      </c>
      <c r="M194" s="246">
        <f>G194*(1+L194/100)</f>
        <v>0</v>
      </c>
      <c r="N194" s="244">
        <v>3.4000000000000002E-4</v>
      </c>
      <c r="O194" s="244">
        <f>ROUND(E194*N194,2)</f>
        <v>0</v>
      </c>
      <c r="P194" s="244">
        <v>0</v>
      </c>
      <c r="Q194" s="244">
        <f>ROUND(E194*P194,2)</f>
        <v>0</v>
      </c>
      <c r="R194" s="246" t="s">
        <v>180</v>
      </c>
      <c r="S194" s="246" t="s">
        <v>152</v>
      </c>
      <c r="T194" s="247" t="s">
        <v>152</v>
      </c>
      <c r="U194" s="223">
        <v>0</v>
      </c>
      <c r="V194" s="223">
        <f>ROUND(E194*U194,2)</f>
        <v>0</v>
      </c>
      <c r="W194" s="223"/>
      <c r="X194" s="223" t="s">
        <v>181</v>
      </c>
      <c r="Y194" s="223" t="s">
        <v>154</v>
      </c>
      <c r="Z194" s="213"/>
      <c r="AA194" s="213"/>
      <c r="AB194" s="213"/>
      <c r="AC194" s="213"/>
      <c r="AD194" s="213"/>
      <c r="AE194" s="213"/>
      <c r="AF194" s="213"/>
      <c r="AG194" s="213" t="s">
        <v>391</v>
      </c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ht="22.5" outlineLevel="1" x14ac:dyDescent="0.2">
      <c r="A195" s="241">
        <v>69</v>
      </c>
      <c r="B195" s="242" t="s">
        <v>636</v>
      </c>
      <c r="C195" s="253" t="s">
        <v>637</v>
      </c>
      <c r="D195" s="243" t="s">
        <v>150</v>
      </c>
      <c r="E195" s="244">
        <v>7</v>
      </c>
      <c r="F195" s="245"/>
      <c r="G195" s="246">
        <f>ROUND(E195*F195,2)</f>
        <v>0</v>
      </c>
      <c r="H195" s="245"/>
      <c r="I195" s="246">
        <f>ROUND(E195*H195,2)</f>
        <v>0</v>
      </c>
      <c r="J195" s="245"/>
      <c r="K195" s="246">
        <f>ROUND(E195*J195,2)</f>
        <v>0</v>
      </c>
      <c r="L195" s="246">
        <v>21</v>
      </c>
      <c r="M195" s="246">
        <f>G195*(1+L195/100)</f>
        <v>0</v>
      </c>
      <c r="N195" s="244">
        <v>2.0000000000000002E-5</v>
      </c>
      <c r="O195" s="244">
        <f>ROUND(E195*N195,2)</f>
        <v>0</v>
      </c>
      <c r="P195" s="244">
        <v>0</v>
      </c>
      <c r="Q195" s="244">
        <f>ROUND(E195*P195,2)</f>
        <v>0</v>
      </c>
      <c r="R195" s="246" t="s">
        <v>180</v>
      </c>
      <c r="S195" s="246" t="s">
        <v>152</v>
      </c>
      <c r="T195" s="247" t="s">
        <v>152</v>
      </c>
      <c r="U195" s="223">
        <v>0</v>
      </c>
      <c r="V195" s="223">
        <f>ROUND(E195*U195,2)</f>
        <v>0</v>
      </c>
      <c r="W195" s="223"/>
      <c r="X195" s="223" t="s">
        <v>181</v>
      </c>
      <c r="Y195" s="223" t="s">
        <v>154</v>
      </c>
      <c r="Z195" s="213"/>
      <c r="AA195" s="213"/>
      <c r="AB195" s="213"/>
      <c r="AC195" s="213"/>
      <c r="AD195" s="213"/>
      <c r="AE195" s="213"/>
      <c r="AF195" s="213"/>
      <c r="AG195" s="213" t="s">
        <v>182</v>
      </c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outlineLevel="1" x14ac:dyDescent="0.2">
      <c r="A196" s="241">
        <v>70</v>
      </c>
      <c r="B196" s="242" t="s">
        <v>638</v>
      </c>
      <c r="C196" s="253" t="s">
        <v>639</v>
      </c>
      <c r="D196" s="243" t="s">
        <v>150</v>
      </c>
      <c r="E196" s="244">
        <v>2</v>
      </c>
      <c r="F196" s="245"/>
      <c r="G196" s="246">
        <f>ROUND(E196*F196,2)</f>
        <v>0</v>
      </c>
      <c r="H196" s="245"/>
      <c r="I196" s="246">
        <f>ROUND(E196*H196,2)</f>
        <v>0</v>
      </c>
      <c r="J196" s="245"/>
      <c r="K196" s="246">
        <f>ROUND(E196*J196,2)</f>
        <v>0</v>
      </c>
      <c r="L196" s="246">
        <v>21</v>
      </c>
      <c r="M196" s="246">
        <f>G196*(1+L196/100)</f>
        <v>0</v>
      </c>
      <c r="N196" s="244">
        <v>4.0000000000000003E-5</v>
      </c>
      <c r="O196" s="244">
        <f>ROUND(E196*N196,2)</f>
        <v>0</v>
      </c>
      <c r="P196" s="244">
        <v>0</v>
      </c>
      <c r="Q196" s="244">
        <f>ROUND(E196*P196,2)</f>
        <v>0</v>
      </c>
      <c r="R196" s="246" t="s">
        <v>180</v>
      </c>
      <c r="S196" s="246" t="s">
        <v>152</v>
      </c>
      <c r="T196" s="247" t="s">
        <v>152</v>
      </c>
      <c r="U196" s="223">
        <v>0</v>
      </c>
      <c r="V196" s="223">
        <f>ROUND(E196*U196,2)</f>
        <v>0</v>
      </c>
      <c r="W196" s="223"/>
      <c r="X196" s="223" t="s">
        <v>181</v>
      </c>
      <c r="Y196" s="223" t="s">
        <v>154</v>
      </c>
      <c r="Z196" s="213"/>
      <c r="AA196" s="213"/>
      <c r="AB196" s="213"/>
      <c r="AC196" s="213"/>
      <c r="AD196" s="213"/>
      <c r="AE196" s="213"/>
      <c r="AF196" s="213"/>
      <c r="AG196" s="213" t="s">
        <v>182</v>
      </c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ht="22.5" outlineLevel="1" x14ac:dyDescent="0.2">
      <c r="A197" s="241">
        <v>71</v>
      </c>
      <c r="B197" s="242" t="s">
        <v>640</v>
      </c>
      <c r="C197" s="253" t="s">
        <v>641</v>
      </c>
      <c r="D197" s="243" t="s">
        <v>150</v>
      </c>
      <c r="E197" s="244">
        <v>1</v>
      </c>
      <c r="F197" s="245"/>
      <c r="G197" s="246">
        <f>ROUND(E197*F197,2)</f>
        <v>0</v>
      </c>
      <c r="H197" s="245"/>
      <c r="I197" s="246">
        <f>ROUND(E197*H197,2)</f>
        <v>0</v>
      </c>
      <c r="J197" s="245"/>
      <c r="K197" s="246">
        <f>ROUND(E197*J197,2)</f>
        <v>0</v>
      </c>
      <c r="L197" s="246">
        <v>21</v>
      </c>
      <c r="M197" s="246">
        <f>G197*(1+L197/100)</f>
        <v>0</v>
      </c>
      <c r="N197" s="244">
        <v>6.0000000000000002E-5</v>
      </c>
      <c r="O197" s="244">
        <f>ROUND(E197*N197,2)</f>
        <v>0</v>
      </c>
      <c r="P197" s="244">
        <v>0</v>
      </c>
      <c r="Q197" s="244">
        <f>ROUND(E197*P197,2)</f>
        <v>0</v>
      </c>
      <c r="R197" s="246" t="s">
        <v>180</v>
      </c>
      <c r="S197" s="246" t="s">
        <v>152</v>
      </c>
      <c r="T197" s="247" t="s">
        <v>152</v>
      </c>
      <c r="U197" s="223">
        <v>0</v>
      </c>
      <c r="V197" s="223">
        <f>ROUND(E197*U197,2)</f>
        <v>0</v>
      </c>
      <c r="W197" s="223"/>
      <c r="X197" s="223" t="s">
        <v>181</v>
      </c>
      <c r="Y197" s="223" t="s">
        <v>154</v>
      </c>
      <c r="Z197" s="213"/>
      <c r="AA197" s="213"/>
      <c r="AB197" s="213"/>
      <c r="AC197" s="213"/>
      <c r="AD197" s="213"/>
      <c r="AE197" s="213"/>
      <c r="AF197" s="213"/>
      <c r="AG197" s="213" t="s">
        <v>182</v>
      </c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outlineLevel="1" x14ac:dyDescent="0.2">
      <c r="A198" s="241">
        <v>72</v>
      </c>
      <c r="B198" s="242" t="s">
        <v>642</v>
      </c>
      <c r="C198" s="253" t="s">
        <v>643</v>
      </c>
      <c r="D198" s="243" t="s">
        <v>150</v>
      </c>
      <c r="E198" s="244">
        <v>2</v>
      </c>
      <c r="F198" s="245"/>
      <c r="G198" s="246">
        <f>ROUND(E198*F198,2)</f>
        <v>0</v>
      </c>
      <c r="H198" s="245"/>
      <c r="I198" s="246">
        <f>ROUND(E198*H198,2)</f>
        <v>0</v>
      </c>
      <c r="J198" s="245"/>
      <c r="K198" s="246">
        <f>ROUND(E198*J198,2)</f>
        <v>0</v>
      </c>
      <c r="L198" s="246">
        <v>21</v>
      </c>
      <c r="M198" s="246">
        <f>G198*(1+L198/100)</f>
        <v>0</v>
      </c>
      <c r="N198" s="244">
        <v>4.0000000000000002E-4</v>
      </c>
      <c r="O198" s="244">
        <f>ROUND(E198*N198,2)</f>
        <v>0</v>
      </c>
      <c r="P198" s="244">
        <v>0</v>
      </c>
      <c r="Q198" s="244">
        <f>ROUND(E198*P198,2)</f>
        <v>0</v>
      </c>
      <c r="R198" s="246" t="s">
        <v>180</v>
      </c>
      <c r="S198" s="246" t="s">
        <v>152</v>
      </c>
      <c r="T198" s="247" t="s">
        <v>152</v>
      </c>
      <c r="U198" s="223">
        <v>0</v>
      </c>
      <c r="V198" s="223">
        <f>ROUND(E198*U198,2)</f>
        <v>0</v>
      </c>
      <c r="W198" s="223"/>
      <c r="X198" s="223" t="s">
        <v>181</v>
      </c>
      <c r="Y198" s="223" t="s">
        <v>154</v>
      </c>
      <c r="Z198" s="213"/>
      <c r="AA198" s="213"/>
      <c r="AB198" s="213"/>
      <c r="AC198" s="213"/>
      <c r="AD198" s="213"/>
      <c r="AE198" s="213"/>
      <c r="AF198" s="213"/>
      <c r="AG198" s="213" t="s">
        <v>182</v>
      </c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</row>
    <row r="199" spans="1:60" outlineLevel="1" x14ac:dyDescent="0.2">
      <c r="A199" s="234">
        <v>73</v>
      </c>
      <c r="B199" s="235" t="s">
        <v>644</v>
      </c>
      <c r="C199" s="254" t="s">
        <v>645</v>
      </c>
      <c r="D199" s="236" t="s">
        <v>199</v>
      </c>
      <c r="E199" s="237">
        <v>0.12634999999999999</v>
      </c>
      <c r="F199" s="238"/>
      <c r="G199" s="239">
        <f>ROUND(E199*F199,2)</f>
        <v>0</v>
      </c>
      <c r="H199" s="238"/>
      <c r="I199" s="239">
        <f>ROUND(E199*H199,2)</f>
        <v>0</v>
      </c>
      <c r="J199" s="238"/>
      <c r="K199" s="239">
        <f>ROUND(E199*J199,2)</f>
        <v>0</v>
      </c>
      <c r="L199" s="239">
        <v>21</v>
      </c>
      <c r="M199" s="239">
        <f>G199*(1+L199/100)</f>
        <v>0</v>
      </c>
      <c r="N199" s="237">
        <v>0</v>
      </c>
      <c r="O199" s="237">
        <f>ROUND(E199*N199,2)</f>
        <v>0</v>
      </c>
      <c r="P199" s="237">
        <v>0</v>
      </c>
      <c r="Q199" s="237">
        <f>ROUND(E199*P199,2)</f>
        <v>0</v>
      </c>
      <c r="R199" s="239" t="s">
        <v>498</v>
      </c>
      <c r="S199" s="239" t="s">
        <v>152</v>
      </c>
      <c r="T199" s="240" t="s">
        <v>152</v>
      </c>
      <c r="U199" s="223">
        <v>1.327</v>
      </c>
      <c r="V199" s="223">
        <f>ROUND(E199*U199,2)</f>
        <v>0.17</v>
      </c>
      <c r="W199" s="223"/>
      <c r="X199" s="223" t="s">
        <v>289</v>
      </c>
      <c r="Y199" s="223" t="s">
        <v>154</v>
      </c>
      <c r="Z199" s="213"/>
      <c r="AA199" s="213"/>
      <c r="AB199" s="213"/>
      <c r="AC199" s="213"/>
      <c r="AD199" s="213"/>
      <c r="AE199" s="213"/>
      <c r="AF199" s="213"/>
      <c r="AG199" s="213" t="s">
        <v>307</v>
      </c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outlineLevel="2" x14ac:dyDescent="0.2">
      <c r="A200" s="220"/>
      <c r="B200" s="221"/>
      <c r="C200" s="255" t="s">
        <v>646</v>
      </c>
      <c r="D200" s="249"/>
      <c r="E200" s="249"/>
      <c r="F200" s="249"/>
      <c r="G200" s="249"/>
      <c r="H200" s="223"/>
      <c r="I200" s="223"/>
      <c r="J200" s="223"/>
      <c r="K200" s="223"/>
      <c r="L200" s="223"/>
      <c r="M200" s="223"/>
      <c r="N200" s="222"/>
      <c r="O200" s="222"/>
      <c r="P200" s="222"/>
      <c r="Q200" s="222"/>
      <c r="R200" s="223"/>
      <c r="S200" s="223"/>
      <c r="T200" s="223"/>
      <c r="U200" s="223"/>
      <c r="V200" s="223"/>
      <c r="W200" s="223"/>
      <c r="X200" s="223"/>
      <c r="Y200" s="223"/>
      <c r="Z200" s="213"/>
      <c r="AA200" s="213"/>
      <c r="AB200" s="213"/>
      <c r="AC200" s="213"/>
      <c r="AD200" s="213"/>
      <c r="AE200" s="213"/>
      <c r="AF200" s="213"/>
      <c r="AG200" s="213" t="s">
        <v>160</v>
      </c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ht="22.5" outlineLevel="1" x14ac:dyDescent="0.2">
      <c r="A201" s="234">
        <v>74</v>
      </c>
      <c r="B201" s="235" t="s">
        <v>647</v>
      </c>
      <c r="C201" s="254" t="s">
        <v>648</v>
      </c>
      <c r="D201" s="236" t="s">
        <v>199</v>
      </c>
      <c r="E201" s="237">
        <v>0.12634999999999999</v>
      </c>
      <c r="F201" s="238"/>
      <c r="G201" s="239">
        <f>ROUND(E201*F201,2)</f>
        <v>0</v>
      </c>
      <c r="H201" s="238"/>
      <c r="I201" s="239">
        <f>ROUND(E201*H201,2)</f>
        <v>0</v>
      </c>
      <c r="J201" s="238"/>
      <c r="K201" s="239">
        <f>ROUND(E201*J201,2)</f>
        <v>0</v>
      </c>
      <c r="L201" s="239">
        <v>21</v>
      </c>
      <c r="M201" s="239">
        <f>G201*(1+L201/100)</f>
        <v>0</v>
      </c>
      <c r="N201" s="237">
        <v>0</v>
      </c>
      <c r="O201" s="237">
        <f>ROUND(E201*N201,2)</f>
        <v>0</v>
      </c>
      <c r="P201" s="237">
        <v>0</v>
      </c>
      <c r="Q201" s="237">
        <f>ROUND(E201*P201,2)</f>
        <v>0</v>
      </c>
      <c r="R201" s="239" t="s">
        <v>498</v>
      </c>
      <c r="S201" s="239" t="s">
        <v>152</v>
      </c>
      <c r="T201" s="240" t="s">
        <v>152</v>
      </c>
      <c r="U201" s="223">
        <v>0.72499999999999998</v>
      </c>
      <c r="V201" s="223">
        <f>ROUND(E201*U201,2)</f>
        <v>0.09</v>
      </c>
      <c r="W201" s="223"/>
      <c r="X201" s="223" t="s">
        <v>289</v>
      </c>
      <c r="Y201" s="223" t="s">
        <v>154</v>
      </c>
      <c r="Z201" s="213"/>
      <c r="AA201" s="213"/>
      <c r="AB201" s="213"/>
      <c r="AC201" s="213"/>
      <c r="AD201" s="213"/>
      <c r="AE201" s="213"/>
      <c r="AF201" s="213"/>
      <c r="AG201" s="213" t="s">
        <v>307</v>
      </c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outlineLevel="2" x14ac:dyDescent="0.2">
      <c r="A202" s="220"/>
      <c r="B202" s="221"/>
      <c r="C202" s="255" t="s">
        <v>646</v>
      </c>
      <c r="D202" s="249"/>
      <c r="E202" s="249"/>
      <c r="F202" s="249"/>
      <c r="G202" s="249"/>
      <c r="H202" s="223"/>
      <c r="I202" s="223"/>
      <c r="J202" s="223"/>
      <c r="K202" s="223"/>
      <c r="L202" s="223"/>
      <c r="M202" s="223"/>
      <c r="N202" s="222"/>
      <c r="O202" s="222"/>
      <c r="P202" s="222"/>
      <c r="Q202" s="222"/>
      <c r="R202" s="223"/>
      <c r="S202" s="223"/>
      <c r="T202" s="223"/>
      <c r="U202" s="223"/>
      <c r="V202" s="223"/>
      <c r="W202" s="223"/>
      <c r="X202" s="223"/>
      <c r="Y202" s="223"/>
      <c r="Z202" s="213"/>
      <c r="AA202" s="213"/>
      <c r="AB202" s="213"/>
      <c r="AC202" s="213"/>
      <c r="AD202" s="213"/>
      <c r="AE202" s="213"/>
      <c r="AF202" s="213"/>
      <c r="AG202" s="213" t="s">
        <v>160</v>
      </c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ht="22.5" outlineLevel="1" x14ac:dyDescent="0.2">
      <c r="A203" s="234">
        <v>75</v>
      </c>
      <c r="B203" s="235" t="s">
        <v>649</v>
      </c>
      <c r="C203" s="254" t="s">
        <v>650</v>
      </c>
      <c r="D203" s="236" t="s">
        <v>199</v>
      </c>
      <c r="E203" s="237">
        <v>0.12634999999999999</v>
      </c>
      <c r="F203" s="238"/>
      <c r="G203" s="239">
        <f>ROUND(E203*F203,2)</f>
        <v>0</v>
      </c>
      <c r="H203" s="238"/>
      <c r="I203" s="239">
        <f>ROUND(E203*H203,2)</f>
        <v>0</v>
      </c>
      <c r="J203" s="238"/>
      <c r="K203" s="239">
        <f>ROUND(E203*J203,2)</f>
        <v>0</v>
      </c>
      <c r="L203" s="239">
        <v>21</v>
      </c>
      <c r="M203" s="239">
        <f>G203*(1+L203/100)</f>
        <v>0</v>
      </c>
      <c r="N203" s="237">
        <v>0</v>
      </c>
      <c r="O203" s="237">
        <f>ROUND(E203*N203,2)</f>
        <v>0</v>
      </c>
      <c r="P203" s="237">
        <v>0</v>
      </c>
      <c r="Q203" s="237">
        <f>ROUND(E203*P203,2)</f>
        <v>0</v>
      </c>
      <c r="R203" s="239" t="s">
        <v>498</v>
      </c>
      <c r="S203" s="239" t="s">
        <v>152</v>
      </c>
      <c r="T203" s="240" t="s">
        <v>152</v>
      </c>
      <c r="U203" s="223">
        <v>0</v>
      </c>
      <c r="V203" s="223">
        <f>ROUND(E203*U203,2)</f>
        <v>0</v>
      </c>
      <c r="W203" s="223"/>
      <c r="X203" s="223" t="s">
        <v>289</v>
      </c>
      <c r="Y203" s="223" t="s">
        <v>154</v>
      </c>
      <c r="Z203" s="213"/>
      <c r="AA203" s="213"/>
      <c r="AB203" s="213"/>
      <c r="AC203" s="213"/>
      <c r="AD203" s="213"/>
      <c r="AE203" s="213"/>
      <c r="AF203" s="213"/>
      <c r="AG203" s="213" t="s">
        <v>307</v>
      </c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outlineLevel="2" x14ac:dyDescent="0.2">
      <c r="A204" s="220"/>
      <c r="B204" s="221"/>
      <c r="C204" s="255" t="s">
        <v>646</v>
      </c>
      <c r="D204" s="249"/>
      <c r="E204" s="249"/>
      <c r="F204" s="249"/>
      <c r="G204" s="249"/>
      <c r="H204" s="223"/>
      <c r="I204" s="223"/>
      <c r="J204" s="223"/>
      <c r="K204" s="223"/>
      <c r="L204" s="223"/>
      <c r="M204" s="223"/>
      <c r="N204" s="222"/>
      <c r="O204" s="222"/>
      <c r="P204" s="222"/>
      <c r="Q204" s="222"/>
      <c r="R204" s="223"/>
      <c r="S204" s="223"/>
      <c r="T204" s="223"/>
      <c r="U204" s="223"/>
      <c r="V204" s="223"/>
      <c r="W204" s="223"/>
      <c r="X204" s="223"/>
      <c r="Y204" s="223"/>
      <c r="Z204" s="213"/>
      <c r="AA204" s="213"/>
      <c r="AB204" s="213"/>
      <c r="AC204" s="213"/>
      <c r="AD204" s="213"/>
      <c r="AE204" s="213"/>
      <c r="AF204" s="213"/>
      <c r="AG204" s="213" t="s">
        <v>160</v>
      </c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outlineLevel="1" x14ac:dyDescent="0.2">
      <c r="A205" s="241">
        <v>76</v>
      </c>
      <c r="B205" s="242" t="s">
        <v>651</v>
      </c>
      <c r="C205" s="253" t="s">
        <v>652</v>
      </c>
      <c r="D205" s="243" t="s">
        <v>150</v>
      </c>
      <c r="E205" s="244">
        <v>1</v>
      </c>
      <c r="F205" s="245"/>
      <c r="G205" s="246">
        <f>ROUND(E205*F205,2)</f>
        <v>0</v>
      </c>
      <c r="H205" s="245"/>
      <c r="I205" s="246">
        <f>ROUND(E205*H205,2)</f>
        <v>0</v>
      </c>
      <c r="J205" s="245"/>
      <c r="K205" s="246">
        <f>ROUND(E205*J205,2)</f>
        <v>0</v>
      </c>
      <c r="L205" s="246">
        <v>21</v>
      </c>
      <c r="M205" s="246">
        <f>G205*(1+L205/100)</f>
        <v>0</v>
      </c>
      <c r="N205" s="244">
        <v>3.6999999999999999E-4</v>
      </c>
      <c r="O205" s="244">
        <f>ROUND(E205*N205,2)</f>
        <v>0</v>
      </c>
      <c r="P205" s="244">
        <v>0</v>
      </c>
      <c r="Q205" s="244">
        <f>ROUND(E205*P205,2)</f>
        <v>0</v>
      </c>
      <c r="R205" s="246"/>
      <c r="S205" s="246" t="s">
        <v>249</v>
      </c>
      <c r="T205" s="247" t="s">
        <v>250</v>
      </c>
      <c r="U205" s="223">
        <v>0</v>
      </c>
      <c r="V205" s="223">
        <f>ROUND(E205*U205,2)</f>
        <v>0</v>
      </c>
      <c r="W205" s="223"/>
      <c r="X205" s="223" t="s">
        <v>181</v>
      </c>
      <c r="Y205" s="223" t="s">
        <v>154</v>
      </c>
      <c r="Z205" s="213"/>
      <c r="AA205" s="213"/>
      <c r="AB205" s="213"/>
      <c r="AC205" s="213"/>
      <c r="AD205" s="213"/>
      <c r="AE205" s="213"/>
      <c r="AF205" s="213"/>
      <c r="AG205" s="213" t="s">
        <v>182</v>
      </c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outlineLevel="1" x14ac:dyDescent="0.2">
      <c r="A206" s="241">
        <v>77</v>
      </c>
      <c r="B206" s="242" t="s">
        <v>653</v>
      </c>
      <c r="C206" s="253" t="s">
        <v>654</v>
      </c>
      <c r="D206" s="243" t="s">
        <v>150</v>
      </c>
      <c r="E206" s="244">
        <v>1</v>
      </c>
      <c r="F206" s="245"/>
      <c r="G206" s="246">
        <f>ROUND(E206*F206,2)</f>
        <v>0</v>
      </c>
      <c r="H206" s="245"/>
      <c r="I206" s="246">
        <f>ROUND(E206*H206,2)</f>
        <v>0</v>
      </c>
      <c r="J206" s="245"/>
      <c r="K206" s="246">
        <f>ROUND(E206*J206,2)</f>
        <v>0</v>
      </c>
      <c r="L206" s="246">
        <v>21</v>
      </c>
      <c r="M206" s="246">
        <f>G206*(1+L206/100)</f>
        <v>0</v>
      </c>
      <c r="N206" s="244">
        <v>2.7E-4</v>
      </c>
      <c r="O206" s="244">
        <f>ROUND(E206*N206,2)</f>
        <v>0</v>
      </c>
      <c r="P206" s="244">
        <v>0</v>
      </c>
      <c r="Q206" s="244">
        <f>ROUND(E206*P206,2)</f>
        <v>0</v>
      </c>
      <c r="R206" s="246"/>
      <c r="S206" s="246" t="s">
        <v>249</v>
      </c>
      <c r="T206" s="247" t="s">
        <v>152</v>
      </c>
      <c r="U206" s="223">
        <v>0</v>
      </c>
      <c r="V206" s="223">
        <f>ROUND(E206*U206,2)</f>
        <v>0</v>
      </c>
      <c r="W206" s="223"/>
      <c r="X206" s="223" t="s">
        <v>181</v>
      </c>
      <c r="Y206" s="223" t="s">
        <v>154</v>
      </c>
      <c r="Z206" s="213"/>
      <c r="AA206" s="213"/>
      <c r="AB206" s="213"/>
      <c r="AC206" s="213"/>
      <c r="AD206" s="213"/>
      <c r="AE206" s="213"/>
      <c r="AF206" s="213"/>
      <c r="AG206" s="213" t="s">
        <v>182</v>
      </c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</row>
    <row r="207" spans="1:60" x14ac:dyDescent="0.2">
      <c r="A207" s="227" t="s">
        <v>146</v>
      </c>
      <c r="B207" s="228" t="s">
        <v>92</v>
      </c>
      <c r="C207" s="252" t="s">
        <v>93</v>
      </c>
      <c r="D207" s="229"/>
      <c r="E207" s="230"/>
      <c r="F207" s="231"/>
      <c r="G207" s="231">
        <f>SUMIF(AG208:AG245,"&lt;&gt;NOR",G208:G245)</f>
        <v>0</v>
      </c>
      <c r="H207" s="231"/>
      <c r="I207" s="231">
        <f>SUM(I208:I245)</f>
        <v>0</v>
      </c>
      <c r="J207" s="231"/>
      <c r="K207" s="231">
        <f>SUM(K208:K245)</f>
        <v>0</v>
      </c>
      <c r="L207" s="231"/>
      <c r="M207" s="231">
        <f>SUM(M208:M245)</f>
        <v>0</v>
      </c>
      <c r="N207" s="230"/>
      <c r="O207" s="230">
        <f>SUM(O208:O245)</f>
        <v>0.8</v>
      </c>
      <c r="P207" s="230"/>
      <c r="Q207" s="230">
        <f>SUM(Q208:Q245)</f>
        <v>0.96</v>
      </c>
      <c r="R207" s="231"/>
      <c r="S207" s="231"/>
      <c r="T207" s="232"/>
      <c r="U207" s="226"/>
      <c r="V207" s="226">
        <f>SUM(V208:V245)</f>
        <v>120.16</v>
      </c>
      <c r="W207" s="226"/>
      <c r="X207" s="226"/>
      <c r="Y207" s="226"/>
      <c r="AG207" t="s">
        <v>147</v>
      </c>
    </row>
    <row r="208" spans="1:60" outlineLevel="1" x14ac:dyDescent="0.2">
      <c r="A208" s="241">
        <v>78</v>
      </c>
      <c r="B208" s="242" t="s">
        <v>655</v>
      </c>
      <c r="C208" s="253" t="s">
        <v>656</v>
      </c>
      <c r="D208" s="243" t="s">
        <v>657</v>
      </c>
      <c r="E208" s="244">
        <v>12</v>
      </c>
      <c r="F208" s="245"/>
      <c r="G208" s="246">
        <f>ROUND(E208*F208,2)</f>
        <v>0</v>
      </c>
      <c r="H208" s="245"/>
      <c r="I208" s="246">
        <f>ROUND(E208*H208,2)</f>
        <v>0</v>
      </c>
      <c r="J208" s="245"/>
      <c r="K208" s="246">
        <f>ROUND(E208*J208,2)</f>
        <v>0</v>
      </c>
      <c r="L208" s="246">
        <v>21</v>
      </c>
      <c r="M208" s="246">
        <f>G208*(1+L208/100)</f>
        <v>0</v>
      </c>
      <c r="N208" s="244">
        <v>0</v>
      </c>
      <c r="O208" s="244">
        <f>ROUND(E208*N208,2)</f>
        <v>0</v>
      </c>
      <c r="P208" s="244">
        <v>3.4200000000000001E-2</v>
      </c>
      <c r="Q208" s="244">
        <f>ROUND(E208*P208,2)</f>
        <v>0.41</v>
      </c>
      <c r="R208" s="246" t="s">
        <v>498</v>
      </c>
      <c r="S208" s="246" t="s">
        <v>152</v>
      </c>
      <c r="T208" s="247" t="s">
        <v>152</v>
      </c>
      <c r="U208" s="223">
        <v>0.46500000000000002</v>
      </c>
      <c r="V208" s="223">
        <f>ROUND(E208*U208,2)</f>
        <v>5.58</v>
      </c>
      <c r="W208" s="223"/>
      <c r="X208" s="223" t="s">
        <v>153</v>
      </c>
      <c r="Y208" s="223" t="s">
        <v>154</v>
      </c>
      <c r="Z208" s="213"/>
      <c r="AA208" s="213"/>
      <c r="AB208" s="213"/>
      <c r="AC208" s="213"/>
      <c r="AD208" s="213"/>
      <c r="AE208" s="213"/>
      <c r="AF208" s="213"/>
      <c r="AG208" s="213" t="s">
        <v>297</v>
      </c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outlineLevel="1" x14ac:dyDescent="0.2">
      <c r="A209" s="234">
        <v>79</v>
      </c>
      <c r="B209" s="235" t="s">
        <v>658</v>
      </c>
      <c r="C209" s="254" t="s">
        <v>659</v>
      </c>
      <c r="D209" s="236" t="s">
        <v>657</v>
      </c>
      <c r="E209" s="237">
        <v>26</v>
      </c>
      <c r="F209" s="238"/>
      <c r="G209" s="239">
        <f>ROUND(E209*F209,2)</f>
        <v>0</v>
      </c>
      <c r="H209" s="238"/>
      <c r="I209" s="239">
        <f>ROUND(E209*H209,2)</f>
        <v>0</v>
      </c>
      <c r="J209" s="238"/>
      <c r="K209" s="239">
        <f>ROUND(E209*J209,2)</f>
        <v>0</v>
      </c>
      <c r="L209" s="239">
        <v>21</v>
      </c>
      <c r="M209" s="239">
        <f>G209*(1+L209/100)</f>
        <v>0</v>
      </c>
      <c r="N209" s="237">
        <v>0</v>
      </c>
      <c r="O209" s="237">
        <f>ROUND(E209*N209,2)</f>
        <v>0</v>
      </c>
      <c r="P209" s="237">
        <v>0</v>
      </c>
      <c r="Q209" s="237">
        <f>ROUND(E209*P209,2)</f>
        <v>0</v>
      </c>
      <c r="R209" s="239" t="s">
        <v>498</v>
      </c>
      <c r="S209" s="239" t="s">
        <v>152</v>
      </c>
      <c r="T209" s="240" t="s">
        <v>152</v>
      </c>
      <c r="U209" s="223">
        <v>1.9</v>
      </c>
      <c r="V209" s="223">
        <f>ROUND(E209*U209,2)</f>
        <v>49.4</v>
      </c>
      <c r="W209" s="223"/>
      <c r="X209" s="223" t="s">
        <v>153</v>
      </c>
      <c r="Y209" s="223" t="s">
        <v>154</v>
      </c>
      <c r="Z209" s="213"/>
      <c r="AA209" s="213"/>
      <c r="AB209" s="213"/>
      <c r="AC209" s="213"/>
      <c r="AD209" s="213"/>
      <c r="AE209" s="213"/>
      <c r="AF209" s="213"/>
      <c r="AG209" s="213" t="s">
        <v>297</v>
      </c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outlineLevel="2" x14ac:dyDescent="0.2">
      <c r="A210" s="220"/>
      <c r="B210" s="221"/>
      <c r="C210" s="257" t="s">
        <v>660</v>
      </c>
      <c r="D210" s="224"/>
      <c r="E210" s="225">
        <v>26</v>
      </c>
      <c r="F210" s="223"/>
      <c r="G210" s="223"/>
      <c r="H210" s="223"/>
      <c r="I210" s="223"/>
      <c r="J210" s="223"/>
      <c r="K210" s="223"/>
      <c r="L210" s="223"/>
      <c r="M210" s="223"/>
      <c r="N210" s="222"/>
      <c r="O210" s="222"/>
      <c r="P210" s="222"/>
      <c r="Q210" s="222"/>
      <c r="R210" s="223"/>
      <c r="S210" s="223"/>
      <c r="T210" s="223"/>
      <c r="U210" s="223"/>
      <c r="V210" s="223"/>
      <c r="W210" s="223"/>
      <c r="X210" s="223"/>
      <c r="Y210" s="223"/>
      <c r="Z210" s="213"/>
      <c r="AA210" s="213"/>
      <c r="AB210" s="213"/>
      <c r="AC210" s="213"/>
      <c r="AD210" s="213"/>
      <c r="AE210" s="213"/>
      <c r="AF210" s="213"/>
      <c r="AG210" s="213" t="s">
        <v>164</v>
      </c>
      <c r="AH210" s="213">
        <v>0</v>
      </c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outlineLevel="1" x14ac:dyDescent="0.2">
      <c r="A211" s="241">
        <v>80</v>
      </c>
      <c r="B211" s="242" t="s">
        <v>661</v>
      </c>
      <c r="C211" s="253" t="s">
        <v>662</v>
      </c>
      <c r="D211" s="243" t="s">
        <v>657</v>
      </c>
      <c r="E211" s="244">
        <v>10</v>
      </c>
      <c r="F211" s="245"/>
      <c r="G211" s="246">
        <f>ROUND(E211*F211,2)</f>
        <v>0</v>
      </c>
      <c r="H211" s="245"/>
      <c r="I211" s="246">
        <f>ROUND(E211*H211,2)</f>
        <v>0</v>
      </c>
      <c r="J211" s="245"/>
      <c r="K211" s="246">
        <f>ROUND(E211*J211,2)</f>
        <v>0</v>
      </c>
      <c r="L211" s="246">
        <v>21</v>
      </c>
      <c r="M211" s="246">
        <f>G211*(1+L211/100)</f>
        <v>0</v>
      </c>
      <c r="N211" s="244">
        <v>1.6E-2</v>
      </c>
      <c r="O211" s="244">
        <f>ROUND(E211*N211,2)</f>
        <v>0.16</v>
      </c>
      <c r="P211" s="244">
        <v>0</v>
      </c>
      <c r="Q211" s="244">
        <f>ROUND(E211*P211,2)</f>
        <v>0</v>
      </c>
      <c r="R211" s="246" t="s">
        <v>498</v>
      </c>
      <c r="S211" s="246" t="s">
        <v>152</v>
      </c>
      <c r="T211" s="247" t="s">
        <v>152</v>
      </c>
      <c r="U211" s="223">
        <v>1.1000000000000001</v>
      </c>
      <c r="V211" s="223">
        <f>ROUND(E211*U211,2)</f>
        <v>11</v>
      </c>
      <c r="W211" s="223"/>
      <c r="X211" s="223" t="s">
        <v>153</v>
      </c>
      <c r="Y211" s="223" t="s">
        <v>154</v>
      </c>
      <c r="Z211" s="213"/>
      <c r="AA211" s="213"/>
      <c r="AB211" s="213"/>
      <c r="AC211" s="213"/>
      <c r="AD211" s="213"/>
      <c r="AE211" s="213"/>
      <c r="AF211" s="213"/>
      <c r="AG211" s="213" t="s">
        <v>297</v>
      </c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outlineLevel="1" x14ac:dyDescent="0.2">
      <c r="A212" s="241">
        <v>81</v>
      </c>
      <c r="B212" s="242" t="s">
        <v>663</v>
      </c>
      <c r="C212" s="253" t="s">
        <v>664</v>
      </c>
      <c r="D212" s="243" t="s">
        <v>657</v>
      </c>
      <c r="E212" s="244">
        <v>6</v>
      </c>
      <c r="F212" s="245"/>
      <c r="G212" s="246">
        <f>ROUND(E212*F212,2)</f>
        <v>0</v>
      </c>
      <c r="H212" s="245"/>
      <c r="I212" s="246">
        <f>ROUND(E212*H212,2)</f>
        <v>0</v>
      </c>
      <c r="J212" s="245"/>
      <c r="K212" s="246">
        <f>ROUND(E212*J212,2)</f>
        <v>0</v>
      </c>
      <c r="L212" s="246">
        <v>21</v>
      </c>
      <c r="M212" s="246">
        <f>G212*(1+L212/100)</f>
        <v>0</v>
      </c>
      <c r="N212" s="244">
        <v>0</v>
      </c>
      <c r="O212" s="244">
        <f>ROUND(E212*N212,2)</f>
        <v>0</v>
      </c>
      <c r="P212" s="244">
        <v>3.968E-2</v>
      </c>
      <c r="Q212" s="244">
        <f>ROUND(E212*P212,2)</f>
        <v>0.24</v>
      </c>
      <c r="R212" s="246" t="s">
        <v>498</v>
      </c>
      <c r="S212" s="246" t="s">
        <v>152</v>
      </c>
      <c r="T212" s="247" t="s">
        <v>152</v>
      </c>
      <c r="U212" s="223">
        <v>0.74399999999999999</v>
      </c>
      <c r="V212" s="223">
        <f>ROUND(E212*U212,2)</f>
        <v>4.46</v>
      </c>
      <c r="W212" s="223"/>
      <c r="X212" s="223" t="s">
        <v>153</v>
      </c>
      <c r="Y212" s="223" t="s">
        <v>154</v>
      </c>
      <c r="Z212" s="213"/>
      <c r="AA212" s="213"/>
      <c r="AB212" s="213"/>
      <c r="AC212" s="213"/>
      <c r="AD212" s="213"/>
      <c r="AE212" s="213"/>
      <c r="AF212" s="213"/>
      <c r="AG212" s="213" t="s">
        <v>297</v>
      </c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outlineLevel="1" x14ac:dyDescent="0.2">
      <c r="A213" s="241">
        <v>82</v>
      </c>
      <c r="B213" s="242" t="s">
        <v>665</v>
      </c>
      <c r="C213" s="253" t="s">
        <v>666</v>
      </c>
      <c r="D213" s="243" t="s">
        <v>657</v>
      </c>
      <c r="E213" s="244">
        <v>12</v>
      </c>
      <c r="F213" s="245"/>
      <c r="G213" s="246">
        <f>ROUND(E213*F213,2)</f>
        <v>0</v>
      </c>
      <c r="H213" s="245"/>
      <c r="I213" s="246">
        <f>ROUND(E213*H213,2)</f>
        <v>0</v>
      </c>
      <c r="J213" s="245"/>
      <c r="K213" s="246">
        <f>ROUND(E213*J213,2)</f>
        <v>0</v>
      </c>
      <c r="L213" s="246">
        <v>21</v>
      </c>
      <c r="M213" s="246">
        <f>G213*(1+L213/100)</f>
        <v>0</v>
      </c>
      <c r="N213" s="244">
        <v>0</v>
      </c>
      <c r="O213" s="244">
        <f>ROUND(E213*N213,2)</f>
        <v>0</v>
      </c>
      <c r="P213" s="244">
        <v>1.9460000000000002E-2</v>
      </c>
      <c r="Q213" s="244">
        <f>ROUND(E213*P213,2)</f>
        <v>0.23</v>
      </c>
      <c r="R213" s="246" t="s">
        <v>498</v>
      </c>
      <c r="S213" s="246" t="s">
        <v>152</v>
      </c>
      <c r="T213" s="247" t="s">
        <v>152</v>
      </c>
      <c r="U213" s="223">
        <v>0.38200000000000001</v>
      </c>
      <c r="V213" s="223">
        <f>ROUND(E213*U213,2)</f>
        <v>4.58</v>
      </c>
      <c r="W213" s="223"/>
      <c r="X213" s="223" t="s">
        <v>153</v>
      </c>
      <c r="Y213" s="223" t="s">
        <v>154</v>
      </c>
      <c r="Z213" s="213"/>
      <c r="AA213" s="213"/>
      <c r="AB213" s="213"/>
      <c r="AC213" s="213"/>
      <c r="AD213" s="213"/>
      <c r="AE213" s="213"/>
      <c r="AF213" s="213"/>
      <c r="AG213" s="213" t="s">
        <v>297</v>
      </c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outlineLevel="1" x14ac:dyDescent="0.2">
      <c r="A214" s="241">
        <v>83</v>
      </c>
      <c r="B214" s="242" t="s">
        <v>667</v>
      </c>
      <c r="C214" s="253" t="s">
        <v>668</v>
      </c>
      <c r="D214" s="243" t="s">
        <v>657</v>
      </c>
      <c r="E214" s="244">
        <v>1</v>
      </c>
      <c r="F214" s="245"/>
      <c r="G214" s="246">
        <f>ROUND(E214*F214,2)</f>
        <v>0</v>
      </c>
      <c r="H214" s="245"/>
      <c r="I214" s="246">
        <f>ROUND(E214*H214,2)</f>
        <v>0</v>
      </c>
      <c r="J214" s="245"/>
      <c r="K214" s="246">
        <f>ROUND(E214*J214,2)</f>
        <v>0</v>
      </c>
      <c r="L214" s="246">
        <v>21</v>
      </c>
      <c r="M214" s="246">
        <f>G214*(1+L214/100)</f>
        <v>0</v>
      </c>
      <c r="N214" s="244">
        <v>1.201E-2</v>
      </c>
      <c r="O214" s="244">
        <f>ROUND(E214*N214,2)</f>
        <v>0.01</v>
      </c>
      <c r="P214" s="244">
        <v>0</v>
      </c>
      <c r="Q214" s="244">
        <f>ROUND(E214*P214,2)</f>
        <v>0</v>
      </c>
      <c r="R214" s="246" t="s">
        <v>498</v>
      </c>
      <c r="S214" s="246" t="s">
        <v>152</v>
      </c>
      <c r="T214" s="247" t="s">
        <v>152</v>
      </c>
      <c r="U214" s="223">
        <v>1.1890000000000001</v>
      </c>
      <c r="V214" s="223">
        <f>ROUND(E214*U214,2)</f>
        <v>1.19</v>
      </c>
      <c r="W214" s="223"/>
      <c r="X214" s="223" t="s">
        <v>153</v>
      </c>
      <c r="Y214" s="223" t="s">
        <v>154</v>
      </c>
      <c r="Z214" s="213"/>
      <c r="AA214" s="213"/>
      <c r="AB214" s="213"/>
      <c r="AC214" s="213"/>
      <c r="AD214" s="213"/>
      <c r="AE214" s="213"/>
      <c r="AF214" s="213"/>
      <c r="AG214" s="213" t="s">
        <v>297</v>
      </c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1" x14ac:dyDescent="0.2">
      <c r="A215" s="241">
        <v>84</v>
      </c>
      <c r="B215" s="242" t="s">
        <v>669</v>
      </c>
      <c r="C215" s="253" t="s">
        <v>670</v>
      </c>
      <c r="D215" s="243" t="s">
        <v>657</v>
      </c>
      <c r="E215" s="244">
        <v>8</v>
      </c>
      <c r="F215" s="245"/>
      <c r="G215" s="246">
        <f>ROUND(E215*F215,2)</f>
        <v>0</v>
      </c>
      <c r="H215" s="245"/>
      <c r="I215" s="246">
        <f>ROUND(E215*H215,2)</f>
        <v>0</v>
      </c>
      <c r="J215" s="245"/>
      <c r="K215" s="246">
        <f>ROUND(E215*J215,2)</f>
        <v>0</v>
      </c>
      <c r="L215" s="246">
        <v>21</v>
      </c>
      <c r="M215" s="246">
        <f>G215*(1+L215/100)</f>
        <v>0</v>
      </c>
      <c r="N215" s="244">
        <v>1.3509999999999999E-2</v>
      </c>
      <c r="O215" s="244">
        <f>ROUND(E215*N215,2)</f>
        <v>0.11</v>
      </c>
      <c r="P215" s="244">
        <v>0</v>
      </c>
      <c r="Q215" s="244">
        <f>ROUND(E215*P215,2)</f>
        <v>0</v>
      </c>
      <c r="R215" s="246" t="s">
        <v>498</v>
      </c>
      <c r="S215" s="246" t="s">
        <v>152</v>
      </c>
      <c r="T215" s="247" t="s">
        <v>152</v>
      </c>
      <c r="U215" s="223">
        <v>0.84</v>
      </c>
      <c r="V215" s="223">
        <f>ROUND(E215*U215,2)</f>
        <v>6.72</v>
      </c>
      <c r="W215" s="223"/>
      <c r="X215" s="223" t="s">
        <v>153</v>
      </c>
      <c r="Y215" s="223" t="s">
        <v>154</v>
      </c>
      <c r="Z215" s="213"/>
      <c r="AA215" s="213"/>
      <c r="AB215" s="213"/>
      <c r="AC215" s="213"/>
      <c r="AD215" s="213"/>
      <c r="AE215" s="213"/>
      <c r="AF215" s="213"/>
      <c r="AG215" s="213" t="s">
        <v>297</v>
      </c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outlineLevel="1" x14ac:dyDescent="0.2">
      <c r="A216" s="241">
        <v>85</v>
      </c>
      <c r="B216" s="242" t="s">
        <v>671</v>
      </c>
      <c r="C216" s="253" t="s">
        <v>672</v>
      </c>
      <c r="D216" s="243" t="s">
        <v>657</v>
      </c>
      <c r="E216" s="244">
        <v>9</v>
      </c>
      <c r="F216" s="245"/>
      <c r="G216" s="246">
        <f>ROUND(E216*F216,2)</f>
        <v>0</v>
      </c>
      <c r="H216" s="245"/>
      <c r="I216" s="246">
        <f>ROUND(E216*H216,2)</f>
        <v>0</v>
      </c>
      <c r="J216" s="245"/>
      <c r="K216" s="246">
        <f>ROUND(E216*J216,2)</f>
        <v>0</v>
      </c>
      <c r="L216" s="246">
        <v>21</v>
      </c>
      <c r="M216" s="246">
        <f>G216*(1+L216/100)</f>
        <v>0</v>
      </c>
      <c r="N216" s="244">
        <v>7.1700000000000002E-3</v>
      </c>
      <c r="O216" s="244">
        <f>ROUND(E216*N216,2)</f>
        <v>0.06</v>
      </c>
      <c r="P216" s="244">
        <v>0</v>
      </c>
      <c r="Q216" s="244">
        <f>ROUND(E216*P216,2)</f>
        <v>0</v>
      </c>
      <c r="R216" s="246" t="s">
        <v>498</v>
      </c>
      <c r="S216" s="246" t="s">
        <v>152</v>
      </c>
      <c r="T216" s="247" t="s">
        <v>152</v>
      </c>
      <c r="U216" s="223">
        <v>0.27500000000000002</v>
      </c>
      <c r="V216" s="223">
        <f>ROUND(E216*U216,2)</f>
        <v>2.48</v>
      </c>
      <c r="W216" s="223"/>
      <c r="X216" s="223" t="s">
        <v>153</v>
      </c>
      <c r="Y216" s="223" t="s">
        <v>154</v>
      </c>
      <c r="Z216" s="213"/>
      <c r="AA216" s="213"/>
      <c r="AB216" s="213"/>
      <c r="AC216" s="213"/>
      <c r="AD216" s="213"/>
      <c r="AE216" s="213"/>
      <c r="AF216" s="213"/>
      <c r="AG216" s="213" t="s">
        <v>673</v>
      </c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outlineLevel="1" x14ac:dyDescent="0.2">
      <c r="A217" s="234">
        <v>86</v>
      </c>
      <c r="B217" s="235" t="s">
        <v>674</v>
      </c>
      <c r="C217" s="254" t="s">
        <v>675</v>
      </c>
      <c r="D217" s="236" t="s">
        <v>657</v>
      </c>
      <c r="E217" s="237">
        <v>60</v>
      </c>
      <c r="F217" s="238"/>
      <c r="G217" s="239">
        <f>ROUND(E217*F217,2)</f>
        <v>0</v>
      </c>
      <c r="H217" s="238"/>
      <c r="I217" s="239">
        <f>ROUND(E217*H217,2)</f>
        <v>0</v>
      </c>
      <c r="J217" s="238"/>
      <c r="K217" s="239">
        <f>ROUND(E217*J217,2)</f>
        <v>0</v>
      </c>
      <c r="L217" s="239">
        <v>21</v>
      </c>
      <c r="M217" s="239">
        <f>G217*(1+L217/100)</f>
        <v>0</v>
      </c>
      <c r="N217" s="237">
        <v>3.0000000000000001E-5</v>
      </c>
      <c r="O217" s="237">
        <f>ROUND(E217*N217,2)</f>
        <v>0</v>
      </c>
      <c r="P217" s="237">
        <v>0</v>
      </c>
      <c r="Q217" s="237">
        <f>ROUND(E217*P217,2)</f>
        <v>0</v>
      </c>
      <c r="R217" s="239" t="s">
        <v>498</v>
      </c>
      <c r="S217" s="239" t="s">
        <v>152</v>
      </c>
      <c r="T217" s="240" t="s">
        <v>152</v>
      </c>
      <c r="U217" s="223">
        <v>0.33</v>
      </c>
      <c r="V217" s="223">
        <f>ROUND(E217*U217,2)</f>
        <v>19.8</v>
      </c>
      <c r="W217" s="223"/>
      <c r="X217" s="223" t="s">
        <v>153</v>
      </c>
      <c r="Y217" s="223" t="s">
        <v>154</v>
      </c>
      <c r="Z217" s="213"/>
      <c r="AA217" s="213"/>
      <c r="AB217" s="213"/>
      <c r="AC217" s="213"/>
      <c r="AD217" s="213"/>
      <c r="AE217" s="213"/>
      <c r="AF217" s="213"/>
      <c r="AG217" s="213" t="s">
        <v>297</v>
      </c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outlineLevel="2" x14ac:dyDescent="0.2">
      <c r="A218" s="220"/>
      <c r="B218" s="221"/>
      <c r="C218" s="257" t="s">
        <v>676</v>
      </c>
      <c r="D218" s="224"/>
      <c r="E218" s="225">
        <v>60</v>
      </c>
      <c r="F218" s="223"/>
      <c r="G218" s="223"/>
      <c r="H218" s="223"/>
      <c r="I218" s="223"/>
      <c r="J218" s="223"/>
      <c r="K218" s="223"/>
      <c r="L218" s="223"/>
      <c r="M218" s="223"/>
      <c r="N218" s="222"/>
      <c r="O218" s="222"/>
      <c r="P218" s="222"/>
      <c r="Q218" s="222"/>
      <c r="R218" s="223"/>
      <c r="S218" s="223"/>
      <c r="T218" s="223"/>
      <c r="U218" s="223"/>
      <c r="V218" s="223"/>
      <c r="W218" s="223"/>
      <c r="X218" s="223"/>
      <c r="Y218" s="223"/>
      <c r="Z218" s="213"/>
      <c r="AA218" s="213"/>
      <c r="AB218" s="213"/>
      <c r="AC218" s="213"/>
      <c r="AD218" s="213"/>
      <c r="AE218" s="213"/>
      <c r="AF218" s="213"/>
      <c r="AG218" s="213" t="s">
        <v>164</v>
      </c>
      <c r="AH218" s="213">
        <v>0</v>
      </c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outlineLevel="1" x14ac:dyDescent="0.2">
      <c r="A219" s="241">
        <v>87</v>
      </c>
      <c r="B219" s="242" t="s">
        <v>677</v>
      </c>
      <c r="C219" s="253" t="s">
        <v>678</v>
      </c>
      <c r="D219" s="243" t="s">
        <v>657</v>
      </c>
      <c r="E219" s="244">
        <v>2</v>
      </c>
      <c r="F219" s="245"/>
      <c r="G219" s="246">
        <f>ROUND(E219*F219,2)</f>
        <v>0</v>
      </c>
      <c r="H219" s="245"/>
      <c r="I219" s="246">
        <f>ROUND(E219*H219,2)</f>
        <v>0</v>
      </c>
      <c r="J219" s="245"/>
      <c r="K219" s="246">
        <f>ROUND(E219*J219,2)</f>
        <v>0</v>
      </c>
      <c r="L219" s="246">
        <v>21</v>
      </c>
      <c r="M219" s="246">
        <f>G219*(1+L219/100)</f>
        <v>0</v>
      </c>
      <c r="N219" s="244">
        <v>1.4420000000000001E-2</v>
      </c>
      <c r="O219" s="244">
        <f>ROUND(E219*N219,2)</f>
        <v>0.03</v>
      </c>
      <c r="P219" s="244">
        <v>0</v>
      </c>
      <c r="Q219" s="244">
        <f>ROUND(E219*P219,2)</f>
        <v>0</v>
      </c>
      <c r="R219" s="246" t="s">
        <v>498</v>
      </c>
      <c r="S219" s="246" t="s">
        <v>152</v>
      </c>
      <c r="T219" s="247" t="s">
        <v>152</v>
      </c>
      <c r="U219" s="223">
        <v>1.25</v>
      </c>
      <c r="V219" s="223">
        <f>ROUND(E219*U219,2)</f>
        <v>2.5</v>
      </c>
      <c r="W219" s="223"/>
      <c r="X219" s="223" t="s">
        <v>153</v>
      </c>
      <c r="Y219" s="223" t="s">
        <v>154</v>
      </c>
      <c r="Z219" s="213"/>
      <c r="AA219" s="213"/>
      <c r="AB219" s="213"/>
      <c r="AC219" s="213"/>
      <c r="AD219" s="213"/>
      <c r="AE219" s="213"/>
      <c r="AF219" s="213"/>
      <c r="AG219" s="213" t="s">
        <v>297</v>
      </c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3"/>
      <c r="AU219" s="213"/>
      <c r="AV219" s="213"/>
      <c r="AW219" s="213"/>
      <c r="AX219" s="213"/>
      <c r="AY219" s="213"/>
      <c r="AZ219" s="213"/>
      <c r="BA219" s="213"/>
      <c r="BB219" s="213"/>
      <c r="BC219" s="213"/>
      <c r="BD219" s="213"/>
      <c r="BE219" s="213"/>
      <c r="BF219" s="213"/>
      <c r="BG219" s="213"/>
      <c r="BH219" s="213"/>
    </row>
    <row r="220" spans="1:60" outlineLevel="1" x14ac:dyDescent="0.2">
      <c r="A220" s="234">
        <v>88</v>
      </c>
      <c r="B220" s="235" t="s">
        <v>679</v>
      </c>
      <c r="C220" s="254" t="s">
        <v>680</v>
      </c>
      <c r="D220" s="236" t="s">
        <v>150</v>
      </c>
      <c r="E220" s="237">
        <v>3</v>
      </c>
      <c r="F220" s="238"/>
      <c r="G220" s="239">
        <f>ROUND(E220*F220,2)</f>
        <v>0</v>
      </c>
      <c r="H220" s="238"/>
      <c r="I220" s="239">
        <f>ROUND(E220*H220,2)</f>
        <v>0</v>
      </c>
      <c r="J220" s="238"/>
      <c r="K220" s="239">
        <f>ROUND(E220*J220,2)</f>
        <v>0</v>
      </c>
      <c r="L220" s="239">
        <v>21</v>
      </c>
      <c r="M220" s="239">
        <f>G220*(1+L220/100)</f>
        <v>0</v>
      </c>
      <c r="N220" s="237">
        <v>9.0000000000000006E-5</v>
      </c>
      <c r="O220" s="237">
        <f>ROUND(E220*N220,2)</f>
        <v>0</v>
      </c>
      <c r="P220" s="237">
        <v>0</v>
      </c>
      <c r="Q220" s="237">
        <f>ROUND(E220*P220,2)</f>
        <v>0</v>
      </c>
      <c r="R220" s="239" t="s">
        <v>498</v>
      </c>
      <c r="S220" s="239" t="s">
        <v>152</v>
      </c>
      <c r="T220" s="240" t="s">
        <v>152</v>
      </c>
      <c r="U220" s="223">
        <v>0.18</v>
      </c>
      <c r="V220" s="223">
        <f>ROUND(E220*U220,2)</f>
        <v>0.54</v>
      </c>
      <c r="W220" s="223"/>
      <c r="X220" s="223" t="s">
        <v>153</v>
      </c>
      <c r="Y220" s="223" t="s">
        <v>154</v>
      </c>
      <c r="Z220" s="213"/>
      <c r="AA220" s="213"/>
      <c r="AB220" s="213"/>
      <c r="AC220" s="213"/>
      <c r="AD220" s="213"/>
      <c r="AE220" s="213"/>
      <c r="AF220" s="213"/>
      <c r="AG220" s="213" t="s">
        <v>297</v>
      </c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outlineLevel="2" x14ac:dyDescent="0.2">
      <c r="A221" s="220"/>
      <c r="B221" s="221"/>
      <c r="C221" s="255" t="s">
        <v>681</v>
      </c>
      <c r="D221" s="249"/>
      <c r="E221" s="249"/>
      <c r="F221" s="249"/>
      <c r="G221" s="249"/>
      <c r="H221" s="223"/>
      <c r="I221" s="223"/>
      <c r="J221" s="223"/>
      <c r="K221" s="223"/>
      <c r="L221" s="223"/>
      <c r="M221" s="223"/>
      <c r="N221" s="222"/>
      <c r="O221" s="222"/>
      <c r="P221" s="222"/>
      <c r="Q221" s="222"/>
      <c r="R221" s="223"/>
      <c r="S221" s="223"/>
      <c r="T221" s="223"/>
      <c r="U221" s="223"/>
      <c r="V221" s="223"/>
      <c r="W221" s="223"/>
      <c r="X221" s="223"/>
      <c r="Y221" s="223"/>
      <c r="Z221" s="213"/>
      <c r="AA221" s="213"/>
      <c r="AB221" s="213"/>
      <c r="AC221" s="213"/>
      <c r="AD221" s="213"/>
      <c r="AE221" s="213"/>
      <c r="AF221" s="213"/>
      <c r="AG221" s="213" t="s">
        <v>160</v>
      </c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outlineLevel="1" x14ac:dyDescent="0.2">
      <c r="A222" s="234">
        <v>89</v>
      </c>
      <c r="B222" s="235" t="s">
        <v>682</v>
      </c>
      <c r="C222" s="254" t="s">
        <v>683</v>
      </c>
      <c r="D222" s="236" t="s">
        <v>657</v>
      </c>
      <c r="E222" s="237">
        <v>2</v>
      </c>
      <c r="F222" s="238"/>
      <c r="G222" s="239">
        <f>ROUND(E222*F222,2)</f>
        <v>0</v>
      </c>
      <c r="H222" s="238"/>
      <c r="I222" s="239">
        <f>ROUND(E222*H222,2)</f>
        <v>0</v>
      </c>
      <c r="J222" s="238"/>
      <c r="K222" s="239">
        <f>ROUND(E222*J222,2)</f>
        <v>0</v>
      </c>
      <c r="L222" s="239">
        <v>21</v>
      </c>
      <c r="M222" s="239">
        <f>G222*(1+L222/100)</f>
        <v>0</v>
      </c>
      <c r="N222" s="237">
        <v>0</v>
      </c>
      <c r="O222" s="237">
        <f>ROUND(E222*N222,2)</f>
        <v>0</v>
      </c>
      <c r="P222" s="237">
        <v>3.4700000000000002E-2</v>
      </c>
      <c r="Q222" s="237">
        <f>ROUND(E222*P222,2)</f>
        <v>7.0000000000000007E-2</v>
      </c>
      <c r="R222" s="239" t="s">
        <v>498</v>
      </c>
      <c r="S222" s="239" t="s">
        <v>152</v>
      </c>
      <c r="T222" s="240" t="s">
        <v>152</v>
      </c>
      <c r="U222" s="223">
        <v>0.56899999999999995</v>
      </c>
      <c r="V222" s="223">
        <f>ROUND(E222*U222,2)</f>
        <v>1.1399999999999999</v>
      </c>
      <c r="W222" s="223"/>
      <c r="X222" s="223" t="s">
        <v>153</v>
      </c>
      <c r="Y222" s="223" t="s">
        <v>154</v>
      </c>
      <c r="Z222" s="213"/>
      <c r="AA222" s="213"/>
      <c r="AB222" s="213"/>
      <c r="AC222" s="213"/>
      <c r="AD222" s="213"/>
      <c r="AE222" s="213"/>
      <c r="AF222" s="213"/>
      <c r="AG222" s="213" t="s">
        <v>297</v>
      </c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outlineLevel="2" x14ac:dyDescent="0.2">
      <c r="A223" s="220"/>
      <c r="B223" s="221"/>
      <c r="C223" s="255" t="s">
        <v>684</v>
      </c>
      <c r="D223" s="249"/>
      <c r="E223" s="249"/>
      <c r="F223" s="249"/>
      <c r="G223" s="249"/>
      <c r="H223" s="223"/>
      <c r="I223" s="223"/>
      <c r="J223" s="223"/>
      <c r="K223" s="223"/>
      <c r="L223" s="223"/>
      <c r="M223" s="223"/>
      <c r="N223" s="222"/>
      <c r="O223" s="222"/>
      <c r="P223" s="222"/>
      <c r="Q223" s="222"/>
      <c r="R223" s="223"/>
      <c r="S223" s="223"/>
      <c r="T223" s="223"/>
      <c r="U223" s="223"/>
      <c r="V223" s="223"/>
      <c r="W223" s="223"/>
      <c r="X223" s="223"/>
      <c r="Y223" s="223"/>
      <c r="Z223" s="213"/>
      <c r="AA223" s="213"/>
      <c r="AB223" s="213"/>
      <c r="AC223" s="213"/>
      <c r="AD223" s="213"/>
      <c r="AE223" s="213"/>
      <c r="AF223" s="213"/>
      <c r="AG223" s="213" t="s">
        <v>160</v>
      </c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outlineLevel="2" x14ac:dyDescent="0.2">
      <c r="A224" s="220"/>
      <c r="B224" s="221"/>
      <c r="C224" s="256" t="s">
        <v>684</v>
      </c>
      <c r="D224" s="250"/>
      <c r="E224" s="250"/>
      <c r="F224" s="250"/>
      <c r="G224" s="250"/>
      <c r="H224" s="223"/>
      <c r="I224" s="223"/>
      <c r="J224" s="223"/>
      <c r="K224" s="223"/>
      <c r="L224" s="223"/>
      <c r="M224" s="223"/>
      <c r="N224" s="222"/>
      <c r="O224" s="222"/>
      <c r="P224" s="222"/>
      <c r="Q224" s="222"/>
      <c r="R224" s="223"/>
      <c r="S224" s="223"/>
      <c r="T224" s="223"/>
      <c r="U224" s="223"/>
      <c r="V224" s="223"/>
      <c r="W224" s="223"/>
      <c r="X224" s="223"/>
      <c r="Y224" s="223"/>
      <c r="Z224" s="213"/>
      <c r="AA224" s="213"/>
      <c r="AB224" s="213"/>
      <c r="AC224" s="213"/>
      <c r="AD224" s="213"/>
      <c r="AE224" s="213"/>
      <c r="AF224" s="213"/>
      <c r="AG224" s="213" t="s">
        <v>162</v>
      </c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</row>
    <row r="225" spans="1:60" ht="22.5" outlineLevel="1" x14ac:dyDescent="0.2">
      <c r="A225" s="241">
        <v>90</v>
      </c>
      <c r="B225" s="242" t="s">
        <v>685</v>
      </c>
      <c r="C225" s="253" t="s">
        <v>686</v>
      </c>
      <c r="D225" s="243" t="s">
        <v>150</v>
      </c>
      <c r="E225" s="244">
        <v>9</v>
      </c>
      <c r="F225" s="245"/>
      <c r="G225" s="246">
        <f>ROUND(E225*F225,2)</f>
        <v>0</v>
      </c>
      <c r="H225" s="245"/>
      <c r="I225" s="246">
        <f>ROUND(E225*H225,2)</f>
        <v>0</v>
      </c>
      <c r="J225" s="245"/>
      <c r="K225" s="246">
        <f>ROUND(E225*J225,2)</f>
        <v>0</v>
      </c>
      <c r="L225" s="246">
        <v>21</v>
      </c>
      <c r="M225" s="246">
        <f>G225*(1+L225/100)</f>
        <v>0</v>
      </c>
      <c r="N225" s="244">
        <v>1.6000000000000001E-3</v>
      </c>
      <c r="O225" s="244">
        <f>ROUND(E225*N225,2)</f>
        <v>0.01</v>
      </c>
      <c r="P225" s="244">
        <v>0</v>
      </c>
      <c r="Q225" s="244">
        <f>ROUND(E225*P225,2)</f>
        <v>0</v>
      </c>
      <c r="R225" s="246" t="s">
        <v>498</v>
      </c>
      <c r="S225" s="246" t="s">
        <v>152</v>
      </c>
      <c r="T225" s="247" t="s">
        <v>152</v>
      </c>
      <c r="U225" s="223">
        <v>0.44500000000000001</v>
      </c>
      <c r="V225" s="223">
        <f>ROUND(E225*U225,2)</f>
        <v>4.01</v>
      </c>
      <c r="W225" s="223"/>
      <c r="X225" s="223" t="s">
        <v>153</v>
      </c>
      <c r="Y225" s="223" t="s">
        <v>154</v>
      </c>
      <c r="Z225" s="213"/>
      <c r="AA225" s="213"/>
      <c r="AB225" s="213"/>
      <c r="AC225" s="213"/>
      <c r="AD225" s="213"/>
      <c r="AE225" s="213"/>
      <c r="AF225" s="213"/>
      <c r="AG225" s="213" t="s">
        <v>297</v>
      </c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ht="22.5" outlineLevel="1" x14ac:dyDescent="0.2">
      <c r="A226" s="241">
        <v>91</v>
      </c>
      <c r="B226" s="242" t="s">
        <v>687</v>
      </c>
      <c r="C226" s="253" t="s">
        <v>688</v>
      </c>
      <c r="D226" s="243" t="s">
        <v>150</v>
      </c>
      <c r="E226" s="244">
        <v>2</v>
      </c>
      <c r="F226" s="245"/>
      <c r="G226" s="246">
        <f>ROUND(E226*F226,2)</f>
        <v>0</v>
      </c>
      <c r="H226" s="245"/>
      <c r="I226" s="246">
        <f>ROUND(E226*H226,2)</f>
        <v>0</v>
      </c>
      <c r="J226" s="245"/>
      <c r="K226" s="246">
        <f>ROUND(E226*J226,2)</f>
        <v>0</v>
      </c>
      <c r="L226" s="246">
        <v>21</v>
      </c>
      <c r="M226" s="246">
        <f>G226*(1+L226/100)</f>
        <v>0</v>
      </c>
      <c r="N226" s="244">
        <v>1.72E-3</v>
      </c>
      <c r="O226" s="244">
        <f>ROUND(E226*N226,2)</f>
        <v>0</v>
      </c>
      <c r="P226" s="244">
        <v>0</v>
      </c>
      <c r="Q226" s="244">
        <f>ROUND(E226*P226,2)</f>
        <v>0</v>
      </c>
      <c r="R226" s="246" t="s">
        <v>498</v>
      </c>
      <c r="S226" s="246" t="s">
        <v>152</v>
      </c>
      <c r="T226" s="247" t="s">
        <v>152</v>
      </c>
      <c r="U226" s="223">
        <v>0.47599999999999998</v>
      </c>
      <c r="V226" s="223">
        <f>ROUND(E226*U226,2)</f>
        <v>0.95</v>
      </c>
      <c r="W226" s="223"/>
      <c r="X226" s="223" t="s">
        <v>153</v>
      </c>
      <c r="Y226" s="223" t="s">
        <v>154</v>
      </c>
      <c r="Z226" s="213"/>
      <c r="AA226" s="213"/>
      <c r="AB226" s="213"/>
      <c r="AC226" s="213"/>
      <c r="AD226" s="213"/>
      <c r="AE226" s="213"/>
      <c r="AF226" s="213"/>
      <c r="AG226" s="213" t="s">
        <v>297</v>
      </c>
      <c r="AH226" s="213"/>
      <c r="AI226" s="213"/>
      <c r="AJ226" s="213"/>
      <c r="AK226" s="213"/>
      <c r="AL226" s="213"/>
      <c r="AM226" s="213"/>
      <c r="AN226" s="213"/>
      <c r="AO226" s="213"/>
      <c r="AP226" s="213"/>
      <c r="AQ226" s="213"/>
      <c r="AR226" s="213"/>
      <c r="AS226" s="213"/>
      <c r="AT226" s="213"/>
      <c r="AU226" s="213"/>
      <c r="AV226" s="213"/>
      <c r="AW226" s="213"/>
      <c r="AX226" s="213"/>
      <c r="AY226" s="213"/>
      <c r="AZ226" s="213"/>
      <c r="BA226" s="213"/>
      <c r="BB226" s="213"/>
      <c r="BC226" s="213"/>
      <c r="BD226" s="213"/>
      <c r="BE226" s="213"/>
      <c r="BF226" s="213"/>
      <c r="BG226" s="213"/>
      <c r="BH226" s="213"/>
    </row>
    <row r="227" spans="1:60" outlineLevel="1" x14ac:dyDescent="0.2">
      <c r="A227" s="241">
        <v>92</v>
      </c>
      <c r="B227" s="242" t="s">
        <v>689</v>
      </c>
      <c r="C227" s="253" t="s">
        <v>690</v>
      </c>
      <c r="D227" s="243" t="s">
        <v>657</v>
      </c>
      <c r="E227" s="244">
        <v>2</v>
      </c>
      <c r="F227" s="245"/>
      <c r="G227" s="246">
        <f>ROUND(E227*F227,2)</f>
        <v>0</v>
      </c>
      <c r="H227" s="245"/>
      <c r="I227" s="246">
        <f>ROUND(E227*H227,2)</f>
        <v>0</v>
      </c>
      <c r="J227" s="245"/>
      <c r="K227" s="246">
        <f>ROUND(E227*J227,2)</f>
        <v>0</v>
      </c>
      <c r="L227" s="246">
        <v>21</v>
      </c>
      <c r="M227" s="246">
        <f>G227*(1+L227/100)</f>
        <v>0</v>
      </c>
      <c r="N227" s="244">
        <v>0</v>
      </c>
      <c r="O227" s="244">
        <f>ROUND(E227*N227,2)</f>
        <v>0</v>
      </c>
      <c r="P227" s="244">
        <v>1.56E-3</v>
      </c>
      <c r="Q227" s="244">
        <f>ROUND(E227*P227,2)</f>
        <v>0</v>
      </c>
      <c r="R227" s="246" t="s">
        <v>498</v>
      </c>
      <c r="S227" s="246" t="s">
        <v>152</v>
      </c>
      <c r="T227" s="247" t="s">
        <v>152</v>
      </c>
      <c r="U227" s="223">
        <v>0.217</v>
      </c>
      <c r="V227" s="223">
        <f>ROUND(E227*U227,2)</f>
        <v>0.43</v>
      </c>
      <c r="W227" s="223"/>
      <c r="X227" s="223" t="s">
        <v>153</v>
      </c>
      <c r="Y227" s="223" t="s">
        <v>154</v>
      </c>
      <c r="Z227" s="213"/>
      <c r="AA227" s="213"/>
      <c r="AB227" s="213"/>
      <c r="AC227" s="213"/>
      <c r="AD227" s="213"/>
      <c r="AE227" s="213"/>
      <c r="AF227" s="213"/>
      <c r="AG227" s="213" t="s">
        <v>297</v>
      </c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outlineLevel="1" x14ac:dyDescent="0.2">
      <c r="A228" s="241">
        <v>93</v>
      </c>
      <c r="B228" s="242" t="s">
        <v>691</v>
      </c>
      <c r="C228" s="253" t="s">
        <v>692</v>
      </c>
      <c r="D228" s="243" t="s">
        <v>657</v>
      </c>
      <c r="E228" s="244">
        <v>12</v>
      </c>
      <c r="F228" s="245"/>
      <c r="G228" s="246">
        <f>ROUND(E228*F228,2)</f>
        <v>0</v>
      </c>
      <c r="H228" s="245"/>
      <c r="I228" s="246">
        <f>ROUND(E228*H228,2)</f>
        <v>0</v>
      </c>
      <c r="J228" s="245"/>
      <c r="K228" s="246">
        <f>ROUND(E228*J228,2)</f>
        <v>0</v>
      </c>
      <c r="L228" s="246">
        <v>21</v>
      </c>
      <c r="M228" s="246">
        <f>G228*(1+L228/100)</f>
        <v>0</v>
      </c>
      <c r="N228" s="244">
        <v>0</v>
      </c>
      <c r="O228" s="244">
        <f>ROUND(E228*N228,2)</f>
        <v>0</v>
      </c>
      <c r="P228" s="244">
        <v>8.5999999999999998E-4</v>
      </c>
      <c r="Q228" s="244">
        <f>ROUND(E228*P228,2)</f>
        <v>0.01</v>
      </c>
      <c r="R228" s="246" t="s">
        <v>498</v>
      </c>
      <c r="S228" s="246" t="s">
        <v>152</v>
      </c>
      <c r="T228" s="247" t="s">
        <v>152</v>
      </c>
      <c r="U228" s="223">
        <v>0.222</v>
      </c>
      <c r="V228" s="223">
        <f>ROUND(E228*U228,2)</f>
        <v>2.66</v>
      </c>
      <c r="W228" s="223"/>
      <c r="X228" s="223" t="s">
        <v>153</v>
      </c>
      <c r="Y228" s="223" t="s">
        <v>154</v>
      </c>
      <c r="Z228" s="213"/>
      <c r="AA228" s="213"/>
      <c r="AB228" s="213"/>
      <c r="AC228" s="213"/>
      <c r="AD228" s="213"/>
      <c r="AE228" s="213"/>
      <c r="AF228" s="213"/>
      <c r="AG228" s="213" t="s">
        <v>297</v>
      </c>
      <c r="AH228" s="213"/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13"/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</row>
    <row r="229" spans="1:60" ht="22.5" outlineLevel="1" x14ac:dyDescent="0.2">
      <c r="A229" s="234">
        <v>94</v>
      </c>
      <c r="B229" s="235" t="s">
        <v>693</v>
      </c>
      <c r="C229" s="254" t="s">
        <v>694</v>
      </c>
      <c r="D229" s="236" t="s">
        <v>150</v>
      </c>
      <c r="E229" s="237">
        <v>16</v>
      </c>
      <c r="F229" s="238"/>
      <c r="G229" s="239">
        <f>ROUND(E229*F229,2)</f>
        <v>0</v>
      </c>
      <c r="H229" s="238"/>
      <c r="I229" s="239">
        <f>ROUND(E229*H229,2)</f>
        <v>0</v>
      </c>
      <c r="J229" s="238"/>
      <c r="K229" s="239">
        <f>ROUND(E229*J229,2)</f>
        <v>0</v>
      </c>
      <c r="L229" s="239">
        <v>21</v>
      </c>
      <c r="M229" s="239">
        <f>G229*(1+L229/100)</f>
        <v>0</v>
      </c>
      <c r="N229" s="237">
        <v>1.4500000000000001E-2</v>
      </c>
      <c r="O229" s="237">
        <f>ROUND(E229*N229,2)</f>
        <v>0.23</v>
      </c>
      <c r="P229" s="237">
        <v>0</v>
      </c>
      <c r="Q229" s="237">
        <f>ROUND(E229*P229,2)</f>
        <v>0</v>
      </c>
      <c r="R229" s="239" t="s">
        <v>180</v>
      </c>
      <c r="S229" s="239" t="s">
        <v>152</v>
      </c>
      <c r="T229" s="240" t="s">
        <v>152</v>
      </c>
      <c r="U229" s="223">
        <v>0</v>
      </c>
      <c r="V229" s="223">
        <f>ROUND(E229*U229,2)</f>
        <v>0</v>
      </c>
      <c r="W229" s="223"/>
      <c r="X229" s="223" t="s">
        <v>181</v>
      </c>
      <c r="Y229" s="223" t="s">
        <v>154</v>
      </c>
      <c r="Z229" s="213"/>
      <c r="AA229" s="213"/>
      <c r="AB229" s="213"/>
      <c r="AC229" s="213"/>
      <c r="AD229" s="213"/>
      <c r="AE229" s="213"/>
      <c r="AF229" s="213"/>
      <c r="AG229" s="213" t="s">
        <v>182</v>
      </c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3"/>
      <c r="AU229" s="213"/>
      <c r="AV229" s="213"/>
      <c r="AW229" s="213"/>
      <c r="AX229" s="213"/>
      <c r="AY229" s="213"/>
      <c r="AZ229" s="213"/>
      <c r="BA229" s="213"/>
      <c r="BB229" s="213"/>
      <c r="BC229" s="213"/>
      <c r="BD229" s="213"/>
      <c r="BE229" s="213"/>
      <c r="BF229" s="213"/>
      <c r="BG229" s="213"/>
      <c r="BH229" s="213"/>
    </row>
    <row r="230" spans="1:60" outlineLevel="2" x14ac:dyDescent="0.2">
      <c r="A230" s="220"/>
      <c r="B230" s="221"/>
      <c r="C230" s="258" t="s">
        <v>695</v>
      </c>
      <c r="D230" s="251"/>
      <c r="E230" s="251"/>
      <c r="F230" s="251"/>
      <c r="G230" s="251"/>
      <c r="H230" s="223"/>
      <c r="I230" s="223"/>
      <c r="J230" s="223"/>
      <c r="K230" s="223"/>
      <c r="L230" s="223"/>
      <c r="M230" s="223"/>
      <c r="N230" s="222"/>
      <c r="O230" s="222"/>
      <c r="P230" s="222"/>
      <c r="Q230" s="222"/>
      <c r="R230" s="223"/>
      <c r="S230" s="223"/>
      <c r="T230" s="223"/>
      <c r="U230" s="223"/>
      <c r="V230" s="223"/>
      <c r="W230" s="223"/>
      <c r="X230" s="223"/>
      <c r="Y230" s="223"/>
      <c r="Z230" s="213"/>
      <c r="AA230" s="213"/>
      <c r="AB230" s="213"/>
      <c r="AC230" s="213"/>
      <c r="AD230" s="213"/>
      <c r="AE230" s="213"/>
      <c r="AF230" s="213"/>
      <c r="AG230" s="213" t="s">
        <v>162</v>
      </c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</row>
    <row r="231" spans="1:60" outlineLevel="1" x14ac:dyDescent="0.2">
      <c r="A231" s="241">
        <v>95</v>
      </c>
      <c r="B231" s="242" t="s">
        <v>696</v>
      </c>
      <c r="C231" s="253" t="s">
        <v>697</v>
      </c>
      <c r="D231" s="243" t="s">
        <v>150</v>
      </c>
      <c r="E231" s="244">
        <v>10</v>
      </c>
      <c r="F231" s="245"/>
      <c r="G231" s="246">
        <f>ROUND(E231*F231,2)</f>
        <v>0</v>
      </c>
      <c r="H231" s="245"/>
      <c r="I231" s="246">
        <f>ROUND(E231*H231,2)</f>
        <v>0</v>
      </c>
      <c r="J231" s="245"/>
      <c r="K231" s="246">
        <f>ROUND(E231*J231,2)</f>
        <v>0</v>
      </c>
      <c r="L231" s="246">
        <v>21</v>
      </c>
      <c r="M231" s="246">
        <f>G231*(1+L231/100)</f>
        <v>0</v>
      </c>
      <c r="N231" s="244">
        <v>1.4E-2</v>
      </c>
      <c r="O231" s="244">
        <f>ROUND(E231*N231,2)</f>
        <v>0.14000000000000001</v>
      </c>
      <c r="P231" s="244">
        <v>0</v>
      </c>
      <c r="Q231" s="244">
        <f>ROUND(E231*P231,2)</f>
        <v>0</v>
      </c>
      <c r="R231" s="246" t="s">
        <v>180</v>
      </c>
      <c r="S231" s="246" t="s">
        <v>152</v>
      </c>
      <c r="T231" s="247" t="s">
        <v>152</v>
      </c>
      <c r="U231" s="223">
        <v>0</v>
      </c>
      <c r="V231" s="223">
        <f>ROUND(E231*U231,2)</f>
        <v>0</v>
      </c>
      <c r="W231" s="223"/>
      <c r="X231" s="223" t="s">
        <v>181</v>
      </c>
      <c r="Y231" s="223" t="s">
        <v>154</v>
      </c>
      <c r="Z231" s="213"/>
      <c r="AA231" s="213"/>
      <c r="AB231" s="213"/>
      <c r="AC231" s="213"/>
      <c r="AD231" s="213"/>
      <c r="AE231" s="213"/>
      <c r="AF231" s="213"/>
      <c r="AG231" s="213" t="s">
        <v>182</v>
      </c>
      <c r="AH231" s="213"/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  <c r="BG231" s="213"/>
      <c r="BH231" s="213"/>
    </row>
    <row r="232" spans="1:60" outlineLevel="1" x14ac:dyDescent="0.2">
      <c r="A232" s="241">
        <v>96</v>
      </c>
      <c r="B232" s="242" t="s">
        <v>698</v>
      </c>
      <c r="C232" s="253" t="s">
        <v>699</v>
      </c>
      <c r="D232" s="243" t="s">
        <v>150</v>
      </c>
      <c r="E232" s="244">
        <v>15</v>
      </c>
      <c r="F232" s="245"/>
      <c r="G232" s="246">
        <f>ROUND(E232*F232,2)</f>
        <v>0</v>
      </c>
      <c r="H232" s="245"/>
      <c r="I232" s="246">
        <f>ROUND(E232*H232,2)</f>
        <v>0</v>
      </c>
      <c r="J232" s="245"/>
      <c r="K232" s="246">
        <f>ROUND(E232*J232,2)</f>
        <v>0</v>
      </c>
      <c r="L232" s="246">
        <v>21</v>
      </c>
      <c r="M232" s="246">
        <f>G232*(1+L232/100)</f>
        <v>0</v>
      </c>
      <c r="N232" s="244">
        <v>2E-3</v>
      </c>
      <c r="O232" s="244">
        <f>ROUND(E232*N232,2)</f>
        <v>0.03</v>
      </c>
      <c r="P232" s="244">
        <v>0</v>
      </c>
      <c r="Q232" s="244">
        <f>ROUND(E232*P232,2)</f>
        <v>0</v>
      </c>
      <c r="R232" s="246" t="s">
        <v>180</v>
      </c>
      <c r="S232" s="246" t="s">
        <v>152</v>
      </c>
      <c r="T232" s="247" t="s">
        <v>152</v>
      </c>
      <c r="U232" s="223">
        <v>0</v>
      </c>
      <c r="V232" s="223">
        <f>ROUND(E232*U232,2)</f>
        <v>0</v>
      </c>
      <c r="W232" s="223"/>
      <c r="X232" s="223" t="s">
        <v>181</v>
      </c>
      <c r="Y232" s="223" t="s">
        <v>154</v>
      </c>
      <c r="Z232" s="213"/>
      <c r="AA232" s="213"/>
      <c r="AB232" s="213"/>
      <c r="AC232" s="213"/>
      <c r="AD232" s="213"/>
      <c r="AE232" s="213"/>
      <c r="AF232" s="213"/>
      <c r="AG232" s="213" t="s">
        <v>182</v>
      </c>
      <c r="AH232" s="213"/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</row>
    <row r="233" spans="1:60" outlineLevel="1" x14ac:dyDescent="0.2">
      <c r="A233" s="241">
        <v>97</v>
      </c>
      <c r="B233" s="242" t="s">
        <v>700</v>
      </c>
      <c r="C233" s="253" t="s">
        <v>701</v>
      </c>
      <c r="D233" s="243" t="s">
        <v>150</v>
      </c>
      <c r="E233" s="244">
        <v>1</v>
      </c>
      <c r="F233" s="245"/>
      <c r="G233" s="246">
        <f>ROUND(E233*F233,2)</f>
        <v>0</v>
      </c>
      <c r="H233" s="245"/>
      <c r="I233" s="246">
        <f>ROUND(E233*H233,2)</f>
        <v>0</v>
      </c>
      <c r="J233" s="245"/>
      <c r="K233" s="246">
        <f>ROUND(E233*J233,2)</f>
        <v>0</v>
      </c>
      <c r="L233" s="246">
        <v>21</v>
      </c>
      <c r="M233" s="246">
        <f>G233*(1+L233/100)</f>
        <v>0</v>
      </c>
      <c r="N233" s="244">
        <v>2.3999999999999998E-3</v>
      </c>
      <c r="O233" s="244">
        <f>ROUND(E233*N233,2)</f>
        <v>0</v>
      </c>
      <c r="P233" s="244">
        <v>0</v>
      </c>
      <c r="Q233" s="244">
        <f>ROUND(E233*P233,2)</f>
        <v>0</v>
      </c>
      <c r="R233" s="246" t="s">
        <v>180</v>
      </c>
      <c r="S233" s="246" t="s">
        <v>152</v>
      </c>
      <c r="T233" s="247" t="s">
        <v>152</v>
      </c>
      <c r="U233" s="223">
        <v>0</v>
      </c>
      <c r="V233" s="223">
        <f>ROUND(E233*U233,2)</f>
        <v>0</v>
      </c>
      <c r="W233" s="223"/>
      <c r="X233" s="223" t="s">
        <v>181</v>
      </c>
      <c r="Y233" s="223" t="s">
        <v>154</v>
      </c>
      <c r="Z233" s="213"/>
      <c r="AA233" s="213"/>
      <c r="AB233" s="213"/>
      <c r="AC233" s="213"/>
      <c r="AD233" s="213"/>
      <c r="AE233" s="213"/>
      <c r="AF233" s="213"/>
      <c r="AG233" s="213" t="s">
        <v>182</v>
      </c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</row>
    <row r="234" spans="1:60" outlineLevel="1" x14ac:dyDescent="0.2">
      <c r="A234" s="241">
        <v>98</v>
      </c>
      <c r="B234" s="242" t="s">
        <v>702</v>
      </c>
      <c r="C234" s="253" t="s">
        <v>703</v>
      </c>
      <c r="D234" s="243" t="s">
        <v>150</v>
      </c>
      <c r="E234" s="244">
        <v>9</v>
      </c>
      <c r="F234" s="245"/>
      <c r="G234" s="246">
        <f>ROUND(E234*F234,2)</f>
        <v>0</v>
      </c>
      <c r="H234" s="245"/>
      <c r="I234" s="246">
        <f>ROUND(E234*H234,2)</f>
        <v>0</v>
      </c>
      <c r="J234" s="245"/>
      <c r="K234" s="246">
        <f>ROUND(E234*J234,2)</f>
        <v>0</v>
      </c>
      <c r="L234" s="246">
        <v>21</v>
      </c>
      <c r="M234" s="246">
        <f>G234*(1+L234/100)</f>
        <v>0</v>
      </c>
      <c r="N234" s="244">
        <v>2.5000000000000001E-3</v>
      </c>
      <c r="O234" s="244">
        <f>ROUND(E234*N234,2)</f>
        <v>0.02</v>
      </c>
      <c r="P234" s="244">
        <v>0</v>
      </c>
      <c r="Q234" s="244">
        <f>ROUND(E234*P234,2)</f>
        <v>0</v>
      </c>
      <c r="R234" s="246" t="s">
        <v>180</v>
      </c>
      <c r="S234" s="246" t="s">
        <v>152</v>
      </c>
      <c r="T234" s="247" t="s">
        <v>152</v>
      </c>
      <c r="U234" s="223">
        <v>0</v>
      </c>
      <c r="V234" s="223">
        <f>ROUND(E234*U234,2)</f>
        <v>0</v>
      </c>
      <c r="W234" s="223"/>
      <c r="X234" s="223" t="s">
        <v>181</v>
      </c>
      <c r="Y234" s="223" t="s">
        <v>154</v>
      </c>
      <c r="Z234" s="213"/>
      <c r="AA234" s="213"/>
      <c r="AB234" s="213"/>
      <c r="AC234" s="213"/>
      <c r="AD234" s="213"/>
      <c r="AE234" s="213"/>
      <c r="AF234" s="213"/>
      <c r="AG234" s="213" t="s">
        <v>182</v>
      </c>
      <c r="AH234" s="213"/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</row>
    <row r="235" spans="1:60" outlineLevel="1" x14ac:dyDescent="0.2">
      <c r="A235" s="241">
        <v>99</v>
      </c>
      <c r="B235" s="242" t="s">
        <v>704</v>
      </c>
      <c r="C235" s="253" t="s">
        <v>705</v>
      </c>
      <c r="D235" s="243" t="s">
        <v>150</v>
      </c>
      <c r="E235" s="244">
        <v>4</v>
      </c>
      <c r="F235" s="245"/>
      <c r="G235" s="246">
        <f>ROUND(E235*F235,2)</f>
        <v>0</v>
      </c>
      <c r="H235" s="245"/>
      <c r="I235" s="246">
        <f>ROUND(E235*H235,2)</f>
        <v>0</v>
      </c>
      <c r="J235" s="245"/>
      <c r="K235" s="246">
        <f>ROUND(E235*J235,2)</f>
        <v>0</v>
      </c>
      <c r="L235" s="246">
        <v>21</v>
      </c>
      <c r="M235" s="246">
        <f>G235*(1+L235/100)</f>
        <v>0</v>
      </c>
      <c r="N235" s="244">
        <v>0</v>
      </c>
      <c r="O235" s="244">
        <f>ROUND(E235*N235,2)</f>
        <v>0</v>
      </c>
      <c r="P235" s="244">
        <v>0</v>
      </c>
      <c r="Q235" s="244">
        <f>ROUND(E235*P235,2)</f>
        <v>0</v>
      </c>
      <c r="R235" s="246"/>
      <c r="S235" s="246" t="s">
        <v>249</v>
      </c>
      <c r="T235" s="247" t="s">
        <v>250</v>
      </c>
      <c r="U235" s="223">
        <v>0</v>
      </c>
      <c r="V235" s="223">
        <f>ROUND(E235*U235,2)</f>
        <v>0</v>
      </c>
      <c r="W235" s="223"/>
      <c r="X235" s="223" t="s">
        <v>181</v>
      </c>
      <c r="Y235" s="223" t="s">
        <v>154</v>
      </c>
      <c r="Z235" s="213"/>
      <c r="AA235" s="213"/>
      <c r="AB235" s="213"/>
      <c r="AC235" s="213"/>
      <c r="AD235" s="213"/>
      <c r="AE235" s="213"/>
      <c r="AF235" s="213"/>
      <c r="AG235" s="213" t="s">
        <v>391</v>
      </c>
      <c r="AH235" s="213"/>
      <c r="AI235" s="213"/>
      <c r="AJ235" s="213"/>
      <c r="AK235" s="213"/>
      <c r="AL235" s="213"/>
      <c r="AM235" s="213"/>
      <c r="AN235" s="213"/>
      <c r="AO235" s="213"/>
      <c r="AP235" s="213"/>
      <c r="AQ235" s="213"/>
      <c r="AR235" s="213"/>
      <c r="AS235" s="213"/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  <c r="BG235" s="213"/>
      <c r="BH235" s="213"/>
    </row>
    <row r="236" spans="1:60" outlineLevel="1" x14ac:dyDescent="0.2">
      <c r="A236" s="241">
        <v>100</v>
      </c>
      <c r="B236" s="242" t="s">
        <v>706</v>
      </c>
      <c r="C236" s="253" t="s">
        <v>707</v>
      </c>
      <c r="D236" s="243" t="s">
        <v>150</v>
      </c>
      <c r="E236" s="244">
        <v>2</v>
      </c>
      <c r="F236" s="245"/>
      <c r="G236" s="246">
        <f>ROUND(E236*F236,2)</f>
        <v>0</v>
      </c>
      <c r="H236" s="245"/>
      <c r="I236" s="246">
        <f>ROUND(E236*H236,2)</f>
        <v>0</v>
      </c>
      <c r="J236" s="245"/>
      <c r="K236" s="246">
        <f>ROUND(E236*J236,2)</f>
        <v>0</v>
      </c>
      <c r="L236" s="246">
        <v>21</v>
      </c>
      <c r="M236" s="246">
        <f>G236*(1+L236/100)</f>
        <v>0</v>
      </c>
      <c r="N236" s="244">
        <v>0</v>
      </c>
      <c r="O236" s="244">
        <f>ROUND(E236*N236,2)</f>
        <v>0</v>
      </c>
      <c r="P236" s="244">
        <v>0</v>
      </c>
      <c r="Q236" s="244">
        <f>ROUND(E236*P236,2)</f>
        <v>0</v>
      </c>
      <c r="R236" s="246"/>
      <c r="S236" s="246" t="s">
        <v>152</v>
      </c>
      <c r="T236" s="247" t="s">
        <v>250</v>
      </c>
      <c r="U236" s="223">
        <v>0</v>
      </c>
      <c r="V236" s="223">
        <f>ROUND(E236*U236,2)</f>
        <v>0</v>
      </c>
      <c r="W236" s="223"/>
      <c r="X236" s="223" t="s">
        <v>153</v>
      </c>
      <c r="Y236" s="223" t="s">
        <v>154</v>
      </c>
      <c r="Z236" s="213"/>
      <c r="AA236" s="213"/>
      <c r="AB236" s="213"/>
      <c r="AC236" s="213"/>
      <c r="AD236" s="213"/>
      <c r="AE236" s="213"/>
      <c r="AF236" s="213"/>
      <c r="AG236" s="213" t="s">
        <v>297</v>
      </c>
      <c r="AH236" s="213"/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  <c r="BG236" s="213"/>
      <c r="BH236" s="213"/>
    </row>
    <row r="237" spans="1:60" outlineLevel="1" x14ac:dyDescent="0.2">
      <c r="A237" s="241">
        <v>101</v>
      </c>
      <c r="B237" s="242" t="s">
        <v>708</v>
      </c>
      <c r="C237" s="253" t="s">
        <v>709</v>
      </c>
      <c r="D237" s="243" t="s">
        <v>150</v>
      </c>
      <c r="E237" s="244">
        <v>9</v>
      </c>
      <c r="F237" s="245"/>
      <c r="G237" s="246">
        <f>ROUND(E237*F237,2)</f>
        <v>0</v>
      </c>
      <c r="H237" s="245"/>
      <c r="I237" s="246">
        <f>ROUND(E237*H237,2)</f>
        <v>0</v>
      </c>
      <c r="J237" s="245"/>
      <c r="K237" s="246">
        <f>ROUND(E237*J237,2)</f>
        <v>0</v>
      </c>
      <c r="L237" s="246">
        <v>21</v>
      </c>
      <c r="M237" s="246">
        <f>G237*(1+L237/100)</f>
        <v>0</v>
      </c>
      <c r="N237" s="244">
        <v>0</v>
      </c>
      <c r="O237" s="244">
        <f>ROUND(E237*N237,2)</f>
        <v>0</v>
      </c>
      <c r="P237" s="244">
        <v>0</v>
      </c>
      <c r="Q237" s="244">
        <f>ROUND(E237*P237,2)</f>
        <v>0</v>
      </c>
      <c r="R237" s="246"/>
      <c r="S237" s="246" t="s">
        <v>152</v>
      </c>
      <c r="T237" s="247" t="s">
        <v>250</v>
      </c>
      <c r="U237" s="223">
        <v>0</v>
      </c>
      <c r="V237" s="223">
        <f>ROUND(E237*U237,2)</f>
        <v>0</v>
      </c>
      <c r="W237" s="223"/>
      <c r="X237" s="223" t="s">
        <v>153</v>
      </c>
      <c r="Y237" s="223" t="s">
        <v>154</v>
      </c>
      <c r="Z237" s="213"/>
      <c r="AA237" s="213"/>
      <c r="AB237" s="213"/>
      <c r="AC237" s="213"/>
      <c r="AD237" s="213"/>
      <c r="AE237" s="213"/>
      <c r="AF237" s="213"/>
      <c r="AG237" s="213" t="s">
        <v>297</v>
      </c>
      <c r="AH237" s="213"/>
      <c r="AI237" s="213"/>
      <c r="AJ237" s="213"/>
      <c r="AK237" s="213"/>
      <c r="AL237" s="213"/>
      <c r="AM237" s="213"/>
      <c r="AN237" s="213"/>
      <c r="AO237" s="213"/>
      <c r="AP237" s="213"/>
      <c r="AQ237" s="213"/>
      <c r="AR237" s="213"/>
      <c r="AS237" s="213"/>
      <c r="AT237" s="213"/>
      <c r="AU237" s="213"/>
      <c r="AV237" s="213"/>
      <c r="AW237" s="213"/>
      <c r="AX237" s="213"/>
      <c r="AY237" s="213"/>
      <c r="AZ237" s="213"/>
      <c r="BA237" s="213"/>
      <c r="BB237" s="213"/>
      <c r="BC237" s="213"/>
      <c r="BD237" s="213"/>
      <c r="BE237" s="213"/>
      <c r="BF237" s="213"/>
      <c r="BG237" s="213"/>
      <c r="BH237" s="213"/>
    </row>
    <row r="238" spans="1:60" outlineLevel="1" x14ac:dyDescent="0.2">
      <c r="A238" s="241">
        <v>102</v>
      </c>
      <c r="B238" s="242" t="s">
        <v>710</v>
      </c>
      <c r="C238" s="253" t="s">
        <v>711</v>
      </c>
      <c r="D238" s="243" t="s">
        <v>150</v>
      </c>
      <c r="E238" s="244">
        <v>4</v>
      </c>
      <c r="F238" s="245"/>
      <c r="G238" s="246">
        <f>ROUND(E238*F238,2)</f>
        <v>0</v>
      </c>
      <c r="H238" s="245"/>
      <c r="I238" s="246">
        <f>ROUND(E238*H238,2)</f>
        <v>0</v>
      </c>
      <c r="J238" s="245"/>
      <c r="K238" s="246">
        <f>ROUND(E238*J238,2)</f>
        <v>0</v>
      </c>
      <c r="L238" s="246">
        <v>21</v>
      </c>
      <c r="M238" s="246">
        <f>G238*(1+L238/100)</f>
        <v>0</v>
      </c>
      <c r="N238" s="244">
        <v>1E-3</v>
      </c>
      <c r="O238" s="244">
        <f>ROUND(E238*N238,2)</f>
        <v>0</v>
      </c>
      <c r="P238" s="244">
        <v>0</v>
      </c>
      <c r="Q238" s="244">
        <f>ROUND(E238*P238,2)</f>
        <v>0</v>
      </c>
      <c r="R238" s="246" t="s">
        <v>180</v>
      </c>
      <c r="S238" s="246" t="s">
        <v>152</v>
      </c>
      <c r="T238" s="247" t="s">
        <v>152</v>
      </c>
      <c r="U238" s="223">
        <v>0</v>
      </c>
      <c r="V238" s="223">
        <f>ROUND(E238*U238,2)</f>
        <v>0</v>
      </c>
      <c r="W238" s="223"/>
      <c r="X238" s="223" t="s">
        <v>181</v>
      </c>
      <c r="Y238" s="223" t="s">
        <v>154</v>
      </c>
      <c r="Z238" s="213"/>
      <c r="AA238" s="213"/>
      <c r="AB238" s="213"/>
      <c r="AC238" s="213"/>
      <c r="AD238" s="213"/>
      <c r="AE238" s="213"/>
      <c r="AF238" s="213"/>
      <c r="AG238" s="213" t="s">
        <v>182</v>
      </c>
      <c r="AH238" s="213"/>
      <c r="AI238" s="213"/>
      <c r="AJ238" s="213"/>
      <c r="AK238" s="213"/>
      <c r="AL238" s="213"/>
      <c r="AM238" s="213"/>
      <c r="AN238" s="213"/>
      <c r="AO238" s="213"/>
      <c r="AP238" s="213"/>
      <c r="AQ238" s="213"/>
      <c r="AR238" s="213"/>
      <c r="AS238" s="213"/>
      <c r="AT238" s="213"/>
      <c r="AU238" s="213"/>
      <c r="AV238" s="213"/>
      <c r="AW238" s="213"/>
      <c r="AX238" s="213"/>
      <c r="AY238" s="213"/>
      <c r="AZ238" s="213"/>
      <c r="BA238" s="213"/>
      <c r="BB238" s="213"/>
      <c r="BC238" s="213"/>
      <c r="BD238" s="213"/>
      <c r="BE238" s="213"/>
      <c r="BF238" s="213"/>
      <c r="BG238" s="213"/>
      <c r="BH238" s="213"/>
    </row>
    <row r="239" spans="1:60" outlineLevel="1" x14ac:dyDescent="0.2">
      <c r="A239" s="241">
        <v>103</v>
      </c>
      <c r="B239" s="242" t="s">
        <v>712</v>
      </c>
      <c r="C239" s="253" t="s">
        <v>713</v>
      </c>
      <c r="D239" s="243" t="s">
        <v>150</v>
      </c>
      <c r="E239" s="244">
        <v>16</v>
      </c>
      <c r="F239" s="245"/>
      <c r="G239" s="246">
        <f>ROUND(E239*F239,2)</f>
        <v>0</v>
      </c>
      <c r="H239" s="245"/>
      <c r="I239" s="246">
        <f>ROUND(E239*H239,2)</f>
        <v>0</v>
      </c>
      <c r="J239" s="245"/>
      <c r="K239" s="246">
        <f>ROUND(E239*J239,2)</f>
        <v>0</v>
      </c>
      <c r="L239" s="246">
        <v>21</v>
      </c>
      <c r="M239" s="246">
        <f>G239*(1+L239/100)</f>
        <v>0</v>
      </c>
      <c r="N239" s="244">
        <v>1E-4</v>
      </c>
      <c r="O239" s="244">
        <f>ROUND(E239*N239,2)</f>
        <v>0</v>
      </c>
      <c r="P239" s="244">
        <v>0</v>
      </c>
      <c r="Q239" s="244">
        <f>ROUND(E239*P239,2)</f>
        <v>0</v>
      </c>
      <c r="R239" s="246" t="s">
        <v>180</v>
      </c>
      <c r="S239" s="246" t="s">
        <v>152</v>
      </c>
      <c r="T239" s="247" t="s">
        <v>152</v>
      </c>
      <c r="U239" s="223">
        <v>0</v>
      </c>
      <c r="V239" s="223">
        <f>ROUND(E239*U239,2)</f>
        <v>0</v>
      </c>
      <c r="W239" s="223"/>
      <c r="X239" s="223" t="s">
        <v>181</v>
      </c>
      <c r="Y239" s="223" t="s">
        <v>154</v>
      </c>
      <c r="Z239" s="213"/>
      <c r="AA239" s="213"/>
      <c r="AB239" s="213"/>
      <c r="AC239" s="213"/>
      <c r="AD239" s="213"/>
      <c r="AE239" s="213"/>
      <c r="AF239" s="213"/>
      <c r="AG239" s="213" t="s">
        <v>391</v>
      </c>
      <c r="AH239" s="213"/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3"/>
      <c r="AU239" s="213"/>
      <c r="AV239" s="213"/>
      <c r="AW239" s="213"/>
      <c r="AX239" s="213"/>
      <c r="AY239" s="213"/>
      <c r="AZ239" s="213"/>
      <c r="BA239" s="213"/>
      <c r="BB239" s="213"/>
      <c r="BC239" s="213"/>
      <c r="BD239" s="213"/>
      <c r="BE239" s="213"/>
      <c r="BF239" s="213"/>
      <c r="BG239" s="213"/>
      <c r="BH239" s="213"/>
    </row>
    <row r="240" spans="1:60" outlineLevel="1" x14ac:dyDescent="0.2">
      <c r="A240" s="234">
        <v>104</v>
      </c>
      <c r="B240" s="235" t="s">
        <v>714</v>
      </c>
      <c r="C240" s="254" t="s">
        <v>715</v>
      </c>
      <c r="D240" s="236" t="s">
        <v>199</v>
      </c>
      <c r="E240" s="237">
        <v>1.16699</v>
      </c>
      <c r="F240" s="238"/>
      <c r="G240" s="239">
        <f>ROUND(E240*F240,2)</f>
        <v>0</v>
      </c>
      <c r="H240" s="238"/>
      <c r="I240" s="239">
        <f>ROUND(E240*H240,2)</f>
        <v>0</v>
      </c>
      <c r="J240" s="238"/>
      <c r="K240" s="239">
        <f>ROUND(E240*J240,2)</f>
        <v>0</v>
      </c>
      <c r="L240" s="239">
        <v>21</v>
      </c>
      <c r="M240" s="239">
        <f>G240*(1+L240/100)</f>
        <v>0</v>
      </c>
      <c r="N240" s="237">
        <v>0</v>
      </c>
      <c r="O240" s="237">
        <f>ROUND(E240*N240,2)</f>
        <v>0</v>
      </c>
      <c r="P240" s="237">
        <v>0</v>
      </c>
      <c r="Q240" s="237">
        <f>ROUND(E240*P240,2)</f>
        <v>0</v>
      </c>
      <c r="R240" s="239" t="s">
        <v>498</v>
      </c>
      <c r="S240" s="239" t="s">
        <v>152</v>
      </c>
      <c r="T240" s="240" t="s">
        <v>152</v>
      </c>
      <c r="U240" s="223">
        <v>1.5169999999999999</v>
      </c>
      <c r="V240" s="223">
        <f>ROUND(E240*U240,2)</f>
        <v>1.77</v>
      </c>
      <c r="W240" s="223"/>
      <c r="X240" s="223" t="s">
        <v>289</v>
      </c>
      <c r="Y240" s="223" t="s">
        <v>154</v>
      </c>
      <c r="Z240" s="213"/>
      <c r="AA240" s="213"/>
      <c r="AB240" s="213"/>
      <c r="AC240" s="213"/>
      <c r="AD240" s="213"/>
      <c r="AE240" s="213"/>
      <c r="AF240" s="213"/>
      <c r="AG240" s="213" t="s">
        <v>307</v>
      </c>
      <c r="AH240" s="213"/>
      <c r="AI240" s="213"/>
      <c r="AJ240" s="213"/>
      <c r="AK240" s="213"/>
      <c r="AL240" s="213"/>
      <c r="AM240" s="213"/>
      <c r="AN240" s="213"/>
      <c r="AO240" s="213"/>
      <c r="AP240" s="213"/>
      <c r="AQ240" s="213"/>
      <c r="AR240" s="213"/>
      <c r="AS240" s="213"/>
      <c r="AT240" s="213"/>
      <c r="AU240" s="213"/>
      <c r="AV240" s="213"/>
      <c r="AW240" s="213"/>
      <c r="AX240" s="213"/>
      <c r="AY240" s="213"/>
      <c r="AZ240" s="213"/>
      <c r="BA240" s="213"/>
      <c r="BB240" s="213"/>
      <c r="BC240" s="213"/>
      <c r="BD240" s="213"/>
      <c r="BE240" s="213"/>
      <c r="BF240" s="213"/>
      <c r="BG240" s="213"/>
      <c r="BH240" s="213"/>
    </row>
    <row r="241" spans="1:60" outlineLevel="2" x14ac:dyDescent="0.2">
      <c r="A241" s="220"/>
      <c r="B241" s="221"/>
      <c r="C241" s="255" t="s">
        <v>646</v>
      </c>
      <c r="D241" s="249"/>
      <c r="E241" s="249"/>
      <c r="F241" s="249"/>
      <c r="G241" s="249"/>
      <c r="H241" s="223"/>
      <c r="I241" s="223"/>
      <c r="J241" s="223"/>
      <c r="K241" s="223"/>
      <c r="L241" s="223"/>
      <c r="M241" s="223"/>
      <c r="N241" s="222"/>
      <c r="O241" s="222"/>
      <c r="P241" s="222"/>
      <c r="Q241" s="222"/>
      <c r="R241" s="223"/>
      <c r="S241" s="223"/>
      <c r="T241" s="223"/>
      <c r="U241" s="223"/>
      <c r="V241" s="223"/>
      <c r="W241" s="223"/>
      <c r="X241" s="223"/>
      <c r="Y241" s="223"/>
      <c r="Z241" s="213"/>
      <c r="AA241" s="213"/>
      <c r="AB241" s="213"/>
      <c r="AC241" s="213"/>
      <c r="AD241" s="213"/>
      <c r="AE241" s="213"/>
      <c r="AF241" s="213"/>
      <c r="AG241" s="213" t="s">
        <v>160</v>
      </c>
      <c r="AH241" s="213"/>
      <c r="AI241" s="213"/>
      <c r="AJ241" s="213"/>
      <c r="AK241" s="213"/>
      <c r="AL241" s="213"/>
      <c r="AM241" s="213"/>
      <c r="AN241" s="213"/>
      <c r="AO241" s="213"/>
      <c r="AP241" s="213"/>
      <c r="AQ241" s="213"/>
      <c r="AR241" s="213"/>
      <c r="AS241" s="213"/>
      <c r="AT241" s="213"/>
      <c r="AU241" s="213"/>
      <c r="AV241" s="213"/>
      <c r="AW241" s="213"/>
      <c r="AX241" s="213"/>
      <c r="AY241" s="213"/>
      <c r="AZ241" s="213"/>
      <c r="BA241" s="213"/>
      <c r="BB241" s="213"/>
      <c r="BC241" s="213"/>
      <c r="BD241" s="213"/>
      <c r="BE241" s="213"/>
      <c r="BF241" s="213"/>
      <c r="BG241" s="213"/>
      <c r="BH241" s="213"/>
    </row>
    <row r="242" spans="1:60" ht="22.5" outlineLevel="1" x14ac:dyDescent="0.2">
      <c r="A242" s="234">
        <v>105</v>
      </c>
      <c r="B242" s="235" t="s">
        <v>716</v>
      </c>
      <c r="C242" s="254" t="s">
        <v>717</v>
      </c>
      <c r="D242" s="236" t="s">
        <v>199</v>
      </c>
      <c r="E242" s="237">
        <v>1.16699</v>
      </c>
      <c r="F242" s="238"/>
      <c r="G242" s="239">
        <f>ROUND(E242*F242,2)</f>
        <v>0</v>
      </c>
      <c r="H242" s="238"/>
      <c r="I242" s="239">
        <f>ROUND(E242*H242,2)</f>
        <v>0</v>
      </c>
      <c r="J242" s="238"/>
      <c r="K242" s="239">
        <f>ROUND(E242*J242,2)</f>
        <v>0</v>
      </c>
      <c r="L242" s="239">
        <v>21</v>
      </c>
      <c r="M242" s="239">
        <f>G242*(1+L242/100)</f>
        <v>0</v>
      </c>
      <c r="N242" s="237">
        <v>0</v>
      </c>
      <c r="O242" s="237">
        <f>ROUND(E242*N242,2)</f>
        <v>0</v>
      </c>
      <c r="P242" s="237">
        <v>0</v>
      </c>
      <c r="Q242" s="237">
        <f>ROUND(E242*P242,2)</f>
        <v>0</v>
      </c>
      <c r="R242" s="239" t="s">
        <v>498</v>
      </c>
      <c r="S242" s="239" t="s">
        <v>152</v>
      </c>
      <c r="T242" s="240" t="s">
        <v>152</v>
      </c>
      <c r="U242" s="223">
        <v>0.81200000000000006</v>
      </c>
      <c r="V242" s="223">
        <f>ROUND(E242*U242,2)</f>
        <v>0.95</v>
      </c>
      <c r="W242" s="223"/>
      <c r="X242" s="223" t="s">
        <v>289</v>
      </c>
      <c r="Y242" s="223" t="s">
        <v>154</v>
      </c>
      <c r="Z242" s="213"/>
      <c r="AA242" s="213"/>
      <c r="AB242" s="213"/>
      <c r="AC242" s="213"/>
      <c r="AD242" s="213"/>
      <c r="AE242" s="213"/>
      <c r="AF242" s="213"/>
      <c r="AG242" s="213" t="s">
        <v>307</v>
      </c>
      <c r="AH242" s="213"/>
      <c r="AI242" s="213"/>
      <c r="AJ242" s="213"/>
      <c r="AK242" s="213"/>
      <c r="AL242" s="213"/>
      <c r="AM242" s="213"/>
      <c r="AN242" s="213"/>
      <c r="AO242" s="213"/>
      <c r="AP242" s="213"/>
      <c r="AQ242" s="213"/>
      <c r="AR242" s="213"/>
      <c r="AS242" s="213"/>
      <c r="AT242" s="213"/>
      <c r="AU242" s="213"/>
      <c r="AV242" s="213"/>
      <c r="AW242" s="213"/>
      <c r="AX242" s="213"/>
      <c r="AY242" s="213"/>
      <c r="AZ242" s="213"/>
      <c r="BA242" s="213"/>
      <c r="BB242" s="213"/>
      <c r="BC242" s="213"/>
      <c r="BD242" s="213"/>
      <c r="BE242" s="213"/>
      <c r="BF242" s="213"/>
      <c r="BG242" s="213"/>
      <c r="BH242" s="213"/>
    </row>
    <row r="243" spans="1:60" outlineLevel="2" x14ac:dyDescent="0.2">
      <c r="A243" s="220"/>
      <c r="B243" s="221"/>
      <c r="C243" s="255" t="s">
        <v>646</v>
      </c>
      <c r="D243" s="249"/>
      <c r="E243" s="249"/>
      <c r="F243" s="249"/>
      <c r="G243" s="249"/>
      <c r="H243" s="223"/>
      <c r="I243" s="223"/>
      <c r="J243" s="223"/>
      <c r="K243" s="223"/>
      <c r="L243" s="223"/>
      <c r="M243" s="223"/>
      <c r="N243" s="222"/>
      <c r="O243" s="222"/>
      <c r="P243" s="222"/>
      <c r="Q243" s="222"/>
      <c r="R243" s="223"/>
      <c r="S243" s="223"/>
      <c r="T243" s="223"/>
      <c r="U243" s="223"/>
      <c r="V243" s="223"/>
      <c r="W243" s="223"/>
      <c r="X243" s="223"/>
      <c r="Y243" s="223"/>
      <c r="Z243" s="213"/>
      <c r="AA243" s="213"/>
      <c r="AB243" s="213"/>
      <c r="AC243" s="213"/>
      <c r="AD243" s="213"/>
      <c r="AE243" s="213"/>
      <c r="AF243" s="213"/>
      <c r="AG243" s="213" t="s">
        <v>160</v>
      </c>
      <c r="AH243" s="213"/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213"/>
    </row>
    <row r="244" spans="1:60" ht="33.75" outlineLevel="1" x14ac:dyDescent="0.2">
      <c r="A244" s="234">
        <v>106</v>
      </c>
      <c r="B244" s="235" t="s">
        <v>718</v>
      </c>
      <c r="C244" s="254" t="s">
        <v>719</v>
      </c>
      <c r="D244" s="236" t="s">
        <v>199</v>
      </c>
      <c r="E244" s="237">
        <v>1.16699</v>
      </c>
      <c r="F244" s="238"/>
      <c r="G244" s="239">
        <f>ROUND(E244*F244,2)</f>
        <v>0</v>
      </c>
      <c r="H244" s="238"/>
      <c r="I244" s="239">
        <f>ROUND(E244*H244,2)</f>
        <v>0</v>
      </c>
      <c r="J244" s="238"/>
      <c r="K244" s="239">
        <f>ROUND(E244*J244,2)</f>
        <v>0</v>
      </c>
      <c r="L244" s="239">
        <v>21</v>
      </c>
      <c r="M244" s="239">
        <f>G244*(1+L244/100)</f>
        <v>0</v>
      </c>
      <c r="N244" s="237">
        <v>0</v>
      </c>
      <c r="O244" s="237">
        <f>ROUND(E244*N244,2)</f>
        <v>0</v>
      </c>
      <c r="P244" s="237">
        <v>0</v>
      </c>
      <c r="Q244" s="237">
        <f>ROUND(E244*P244,2)</f>
        <v>0</v>
      </c>
      <c r="R244" s="239" t="s">
        <v>498</v>
      </c>
      <c r="S244" s="239" t="s">
        <v>152</v>
      </c>
      <c r="T244" s="240" t="s">
        <v>152</v>
      </c>
      <c r="U244" s="223">
        <v>0</v>
      </c>
      <c r="V244" s="223">
        <f>ROUND(E244*U244,2)</f>
        <v>0</v>
      </c>
      <c r="W244" s="223"/>
      <c r="X244" s="223" t="s">
        <v>289</v>
      </c>
      <c r="Y244" s="223" t="s">
        <v>154</v>
      </c>
      <c r="Z244" s="213"/>
      <c r="AA244" s="213"/>
      <c r="AB244" s="213"/>
      <c r="AC244" s="213"/>
      <c r="AD244" s="213"/>
      <c r="AE244" s="213"/>
      <c r="AF244" s="213"/>
      <c r="AG244" s="213" t="s">
        <v>307</v>
      </c>
      <c r="AH244" s="213"/>
      <c r="AI244" s="213"/>
      <c r="AJ244" s="213"/>
      <c r="AK244" s="213"/>
      <c r="AL244" s="213"/>
      <c r="AM244" s="213"/>
      <c r="AN244" s="213"/>
      <c r="AO244" s="213"/>
      <c r="AP244" s="213"/>
      <c r="AQ244" s="213"/>
      <c r="AR244" s="213"/>
      <c r="AS244" s="213"/>
      <c r="AT244" s="213"/>
      <c r="AU244" s="213"/>
      <c r="AV244" s="213"/>
      <c r="AW244" s="213"/>
      <c r="AX244" s="213"/>
      <c r="AY244" s="213"/>
      <c r="AZ244" s="213"/>
      <c r="BA244" s="213"/>
      <c r="BB244" s="213"/>
      <c r="BC244" s="213"/>
      <c r="BD244" s="213"/>
      <c r="BE244" s="213"/>
      <c r="BF244" s="213"/>
      <c r="BG244" s="213"/>
      <c r="BH244" s="213"/>
    </row>
    <row r="245" spans="1:60" outlineLevel="2" x14ac:dyDescent="0.2">
      <c r="A245" s="220"/>
      <c r="B245" s="221"/>
      <c r="C245" s="255" t="s">
        <v>646</v>
      </c>
      <c r="D245" s="249"/>
      <c r="E245" s="249"/>
      <c r="F245" s="249"/>
      <c r="G245" s="249"/>
      <c r="H245" s="223"/>
      <c r="I245" s="223"/>
      <c r="J245" s="223"/>
      <c r="K245" s="223"/>
      <c r="L245" s="223"/>
      <c r="M245" s="223"/>
      <c r="N245" s="222"/>
      <c r="O245" s="222"/>
      <c r="P245" s="222"/>
      <c r="Q245" s="222"/>
      <c r="R245" s="223"/>
      <c r="S245" s="223"/>
      <c r="T245" s="223"/>
      <c r="U245" s="223"/>
      <c r="V245" s="223"/>
      <c r="W245" s="223"/>
      <c r="X245" s="223"/>
      <c r="Y245" s="223"/>
      <c r="Z245" s="213"/>
      <c r="AA245" s="213"/>
      <c r="AB245" s="213"/>
      <c r="AC245" s="213"/>
      <c r="AD245" s="213"/>
      <c r="AE245" s="213"/>
      <c r="AF245" s="213"/>
      <c r="AG245" s="213" t="s">
        <v>160</v>
      </c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  <c r="BG245" s="213"/>
      <c r="BH245" s="213"/>
    </row>
    <row r="246" spans="1:60" x14ac:dyDescent="0.2">
      <c r="A246" s="227" t="s">
        <v>146</v>
      </c>
      <c r="B246" s="228" t="s">
        <v>94</v>
      </c>
      <c r="C246" s="252" t="s">
        <v>95</v>
      </c>
      <c r="D246" s="229"/>
      <c r="E246" s="230"/>
      <c r="F246" s="231"/>
      <c r="G246" s="231">
        <f>SUMIF(AG247:AG248,"&lt;&gt;NOR",G247:G248)</f>
        <v>0</v>
      </c>
      <c r="H246" s="231"/>
      <c r="I246" s="231">
        <f>SUM(I247:I248)</f>
        <v>0</v>
      </c>
      <c r="J246" s="231"/>
      <c r="K246" s="231">
        <f>SUM(K247:K248)</f>
        <v>0</v>
      </c>
      <c r="L246" s="231"/>
      <c r="M246" s="231">
        <f>SUM(M247:M248)</f>
        <v>0</v>
      </c>
      <c r="N246" s="230"/>
      <c r="O246" s="230">
        <f>SUM(O247:O248)</f>
        <v>0.02</v>
      </c>
      <c r="P246" s="230"/>
      <c r="Q246" s="230">
        <f>SUM(Q247:Q248)</f>
        <v>0</v>
      </c>
      <c r="R246" s="231"/>
      <c r="S246" s="231"/>
      <c r="T246" s="232"/>
      <c r="U246" s="226"/>
      <c r="V246" s="226">
        <f>SUM(V247:V248)</f>
        <v>10.98</v>
      </c>
      <c r="W246" s="226"/>
      <c r="X246" s="226"/>
      <c r="Y246" s="226"/>
      <c r="AG246" t="s">
        <v>147</v>
      </c>
    </row>
    <row r="247" spans="1:60" outlineLevel="1" x14ac:dyDescent="0.2">
      <c r="A247" s="234">
        <v>107</v>
      </c>
      <c r="B247" s="235" t="s">
        <v>720</v>
      </c>
      <c r="C247" s="254" t="s">
        <v>721</v>
      </c>
      <c r="D247" s="236" t="s">
        <v>274</v>
      </c>
      <c r="E247" s="237">
        <v>7.9</v>
      </c>
      <c r="F247" s="238"/>
      <c r="G247" s="239">
        <f>ROUND(E247*F247,2)</f>
        <v>0</v>
      </c>
      <c r="H247" s="238"/>
      <c r="I247" s="239">
        <f>ROUND(E247*H247,2)</f>
        <v>0</v>
      </c>
      <c r="J247" s="238"/>
      <c r="K247" s="239">
        <f>ROUND(E247*J247,2)</f>
        <v>0</v>
      </c>
      <c r="L247" s="239">
        <v>21</v>
      </c>
      <c r="M247" s="239">
        <f>G247*(1+L247/100)</f>
        <v>0</v>
      </c>
      <c r="N247" s="237">
        <v>3.0000000000000001E-3</v>
      </c>
      <c r="O247" s="237">
        <f>ROUND(E247*N247,2)</f>
        <v>0.02</v>
      </c>
      <c r="P247" s="237">
        <v>0</v>
      </c>
      <c r="Q247" s="237">
        <f>ROUND(E247*P247,2)</f>
        <v>0</v>
      </c>
      <c r="R247" s="239" t="s">
        <v>722</v>
      </c>
      <c r="S247" s="239" t="s">
        <v>152</v>
      </c>
      <c r="T247" s="240" t="s">
        <v>152</v>
      </c>
      <c r="U247" s="223">
        <v>1.39</v>
      </c>
      <c r="V247" s="223">
        <f>ROUND(E247*U247,2)</f>
        <v>10.98</v>
      </c>
      <c r="W247" s="223"/>
      <c r="X247" s="223" t="s">
        <v>153</v>
      </c>
      <c r="Y247" s="223" t="s">
        <v>154</v>
      </c>
      <c r="Z247" s="213"/>
      <c r="AA247" s="213"/>
      <c r="AB247" s="213"/>
      <c r="AC247" s="213"/>
      <c r="AD247" s="213"/>
      <c r="AE247" s="213"/>
      <c r="AF247" s="213"/>
      <c r="AG247" s="213" t="s">
        <v>297</v>
      </c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</row>
    <row r="248" spans="1:60" outlineLevel="2" x14ac:dyDescent="0.2">
      <c r="A248" s="220"/>
      <c r="B248" s="221"/>
      <c r="C248" s="257" t="s">
        <v>723</v>
      </c>
      <c r="D248" s="224"/>
      <c r="E248" s="225">
        <v>7.9</v>
      </c>
      <c r="F248" s="223"/>
      <c r="G248" s="223"/>
      <c r="H248" s="223"/>
      <c r="I248" s="223"/>
      <c r="J248" s="223"/>
      <c r="K248" s="223"/>
      <c r="L248" s="223"/>
      <c r="M248" s="223"/>
      <c r="N248" s="222"/>
      <c r="O248" s="222"/>
      <c r="P248" s="222"/>
      <c r="Q248" s="222"/>
      <c r="R248" s="223"/>
      <c r="S248" s="223"/>
      <c r="T248" s="223"/>
      <c r="U248" s="223"/>
      <c r="V248" s="223"/>
      <c r="W248" s="223"/>
      <c r="X248" s="223"/>
      <c r="Y248" s="223"/>
      <c r="Z248" s="213"/>
      <c r="AA248" s="213"/>
      <c r="AB248" s="213"/>
      <c r="AC248" s="213"/>
      <c r="AD248" s="213"/>
      <c r="AE248" s="213"/>
      <c r="AF248" s="213"/>
      <c r="AG248" s="213" t="s">
        <v>164</v>
      </c>
      <c r="AH248" s="213">
        <v>0</v>
      </c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</row>
    <row r="249" spans="1:60" x14ac:dyDescent="0.2">
      <c r="A249" s="227" t="s">
        <v>146</v>
      </c>
      <c r="B249" s="228" t="s">
        <v>92</v>
      </c>
      <c r="C249" s="252" t="s">
        <v>93</v>
      </c>
      <c r="D249" s="229"/>
      <c r="E249" s="230"/>
      <c r="F249" s="231"/>
      <c r="G249" s="231">
        <f>SUMIF(AG250:AG250,"&lt;&gt;NOR",G250:G250)</f>
        <v>0</v>
      </c>
      <c r="H249" s="231"/>
      <c r="I249" s="231">
        <f>SUM(I250:I250)</f>
        <v>0</v>
      </c>
      <c r="J249" s="231"/>
      <c r="K249" s="231">
        <f>SUM(K250:K250)</f>
        <v>0</v>
      </c>
      <c r="L249" s="231"/>
      <c r="M249" s="231">
        <f>SUM(M250:M250)</f>
        <v>0</v>
      </c>
      <c r="N249" s="230"/>
      <c r="O249" s="230">
        <f>SUM(O250:O250)</f>
        <v>0.34</v>
      </c>
      <c r="P249" s="230"/>
      <c r="Q249" s="230">
        <f>SUM(Q250:Q250)</f>
        <v>0</v>
      </c>
      <c r="R249" s="231"/>
      <c r="S249" s="231"/>
      <c r="T249" s="232"/>
      <c r="U249" s="226"/>
      <c r="V249" s="226">
        <f>SUM(V250:V250)</f>
        <v>15.57</v>
      </c>
      <c r="W249" s="226"/>
      <c r="X249" s="226"/>
      <c r="Y249" s="226"/>
      <c r="AG249" t="s">
        <v>147</v>
      </c>
    </row>
    <row r="250" spans="1:60" ht="45" outlineLevel="1" x14ac:dyDescent="0.2">
      <c r="A250" s="241">
        <v>108</v>
      </c>
      <c r="B250" s="242" t="s">
        <v>724</v>
      </c>
      <c r="C250" s="253" t="s">
        <v>725</v>
      </c>
      <c r="D250" s="243" t="s">
        <v>657</v>
      </c>
      <c r="E250" s="244">
        <v>16</v>
      </c>
      <c r="F250" s="245"/>
      <c r="G250" s="246">
        <f>ROUND(E250*F250,2)</f>
        <v>0</v>
      </c>
      <c r="H250" s="245"/>
      <c r="I250" s="246">
        <f>ROUND(E250*H250,2)</f>
        <v>0</v>
      </c>
      <c r="J250" s="245"/>
      <c r="K250" s="246">
        <f>ROUND(E250*J250,2)</f>
        <v>0</v>
      </c>
      <c r="L250" s="246">
        <v>21</v>
      </c>
      <c r="M250" s="246">
        <f>G250*(1+L250/100)</f>
        <v>0</v>
      </c>
      <c r="N250" s="244">
        <v>2.1319999999999999E-2</v>
      </c>
      <c r="O250" s="244">
        <f>ROUND(E250*N250,2)</f>
        <v>0.34</v>
      </c>
      <c r="P250" s="244">
        <v>0</v>
      </c>
      <c r="Q250" s="244">
        <f>ROUND(E250*P250,2)</f>
        <v>0</v>
      </c>
      <c r="R250" s="246" t="s">
        <v>498</v>
      </c>
      <c r="S250" s="246" t="s">
        <v>152</v>
      </c>
      <c r="T250" s="247" t="s">
        <v>152</v>
      </c>
      <c r="U250" s="223">
        <v>0.97299999999999998</v>
      </c>
      <c r="V250" s="223">
        <f>ROUND(E250*U250,2)</f>
        <v>15.57</v>
      </c>
      <c r="W250" s="223"/>
      <c r="X250" s="223" t="s">
        <v>153</v>
      </c>
      <c r="Y250" s="223" t="s">
        <v>154</v>
      </c>
      <c r="Z250" s="213"/>
      <c r="AA250" s="213"/>
      <c r="AB250" s="213"/>
      <c r="AC250" s="213"/>
      <c r="AD250" s="213"/>
      <c r="AE250" s="213"/>
      <c r="AF250" s="213"/>
      <c r="AG250" s="213" t="s">
        <v>673</v>
      </c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</row>
    <row r="251" spans="1:60" x14ac:dyDescent="0.2">
      <c r="A251" s="227" t="s">
        <v>146</v>
      </c>
      <c r="B251" s="228" t="s">
        <v>94</v>
      </c>
      <c r="C251" s="252" t="s">
        <v>95</v>
      </c>
      <c r="D251" s="229"/>
      <c r="E251" s="230"/>
      <c r="F251" s="231"/>
      <c r="G251" s="231">
        <f>SUMIF(AG252:AG262,"&lt;&gt;NOR",G252:G262)</f>
        <v>0</v>
      </c>
      <c r="H251" s="231"/>
      <c r="I251" s="231">
        <f>SUM(I252:I262)</f>
        <v>0</v>
      </c>
      <c r="J251" s="231"/>
      <c r="K251" s="231">
        <f>SUM(K252:K262)</f>
        <v>0</v>
      </c>
      <c r="L251" s="231"/>
      <c r="M251" s="231">
        <f>SUM(M252:M262)</f>
        <v>0</v>
      </c>
      <c r="N251" s="230"/>
      <c r="O251" s="230">
        <f>SUM(O252:O262)</f>
        <v>0.02</v>
      </c>
      <c r="P251" s="230"/>
      <c r="Q251" s="230">
        <f>SUM(Q252:Q262)</f>
        <v>0</v>
      </c>
      <c r="R251" s="231"/>
      <c r="S251" s="231"/>
      <c r="T251" s="232"/>
      <c r="U251" s="226"/>
      <c r="V251" s="226">
        <f>SUM(V252:V262)</f>
        <v>8.7299999999999986</v>
      </c>
      <c r="W251" s="226"/>
      <c r="X251" s="226"/>
      <c r="Y251" s="226"/>
      <c r="AG251" t="s">
        <v>147</v>
      </c>
    </row>
    <row r="252" spans="1:60" outlineLevel="1" x14ac:dyDescent="0.2">
      <c r="A252" s="241">
        <v>109</v>
      </c>
      <c r="B252" s="242" t="s">
        <v>726</v>
      </c>
      <c r="C252" s="253" t="s">
        <v>727</v>
      </c>
      <c r="D252" s="243" t="s">
        <v>274</v>
      </c>
      <c r="E252" s="244">
        <v>1</v>
      </c>
      <c r="F252" s="245"/>
      <c r="G252" s="246">
        <f>ROUND(E252*F252,2)</f>
        <v>0</v>
      </c>
      <c r="H252" s="245"/>
      <c r="I252" s="246">
        <f>ROUND(E252*H252,2)</f>
        <v>0</v>
      </c>
      <c r="J252" s="245"/>
      <c r="K252" s="246">
        <f>ROUND(E252*J252,2)</f>
        <v>0</v>
      </c>
      <c r="L252" s="246">
        <v>21</v>
      </c>
      <c r="M252" s="246">
        <f>G252*(1+L252/100)</f>
        <v>0</v>
      </c>
      <c r="N252" s="244">
        <v>5.0000000000000001E-3</v>
      </c>
      <c r="O252" s="244">
        <f>ROUND(E252*N252,2)</f>
        <v>0.01</v>
      </c>
      <c r="P252" s="244">
        <v>0</v>
      </c>
      <c r="Q252" s="244">
        <f>ROUND(E252*P252,2)</f>
        <v>0</v>
      </c>
      <c r="R252" s="246" t="s">
        <v>722</v>
      </c>
      <c r="S252" s="246" t="s">
        <v>152</v>
      </c>
      <c r="T252" s="247" t="s">
        <v>152</v>
      </c>
      <c r="U252" s="223">
        <v>0.87</v>
      </c>
      <c r="V252" s="223">
        <f>ROUND(E252*U252,2)</f>
        <v>0.87</v>
      </c>
      <c r="W252" s="223"/>
      <c r="X252" s="223" t="s">
        <v>153</v>
      </c>
      <c r="Y252" s="223" t="s">
        <v>154</v>
      </c>
      <c r="Z252" s="213"/>
      <c r="AA252" s="213"/>
      <c r="AB252" s="213"/>
      <c r="AC252" s="213"/>
      <c r="AD252" s="213"/>
      <c r="AE252" s="213"/>
      <c r="AF252" s="213"/>
      <c r="AG252" s="213" t="s">
        <v>297</v>
      </c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</row>
    <row r="253" spans="1:60" outlineLevel="1" x14ac:dyDescent="0.2">
      <c r="A253" s="241">
        <v>110</v>
      </c>
      <c r="B253" s="242" t="s">
        <v>728</v>
      </c>
      <c r="C253" s="253" t="s">
        <v>729</v>
      </c>
      <c r="D253" s="243" t="s">
        <v>274</v>
      </c>
      <c r="E253" s="244">
        <v>8</v>
      </c>
      <c r="F253" s="245"/>
      <c r="G253" s="246">
        <f>ROUND(E253*F253,2)</f>
        <v>0</v>
      </c>
      <c r="H253" s="245"/>
      <c r="I253" s="246">
        <f>ROUND(E253*H253,2)</f>
        <v>0</v>
      </c>
      <c r="J253" s="245"/>
      <c r="K253" s="246">
        <f>ROUND(E253*J253,2)</f>
        <v>0</v>
      </c>
      <c r="L253" s="246">
        <v>21</v>
      </c>
      <c r="M253" s="246">
        <f>G253*(1+L253/100)</f>
        <v>0</v>
      </c>
      <c r="N253" s="244">
        <v>0</v>
      </c>
      <c r="O253" s="244">
        <f>ROUND(E253*N253,2)</f>
        <v>0</v>
      </c>
      <c r="P253" s="244">
        <v>0</v>
      </c>
      <c r="Q253" s="244">
        <f>ROUND(E253*P253,2)</f>
        <v>0</v>
      </c>
      <c r="R253" s="246" t="s">
        <v>722</v>
      </c>
      <c r="S253" s="246" t="s">
        <v>152</v>
      </c>
      <c r="T253" s="247" t="s">
        <v>152</v>
      </c>
      <c r="U253" s="223">
        <v>0.74</v>
      </c>
      <c r="V253" s="223">
        <f>ROUND(E253*U253,2)</f>
        <v>5.92</v>
      </c>
      <c r="W253" s="223"/>
      <c r="X253" s="223" t="s">
        <v>153</v>
      </c>
      <c r="Y253" s="223" t="s">
        <v>154</v>
      </c>
      <c r="Z253" s="213"/>
      <c r="AA253" s="213"/>
      <c r="AB253" s="213"/>
      <c r="AC253" s="213"/>
      <c r="AD253" s="213"/>
      <c r="AE253" s="213"/>
      <c r="AF253" s="213"/>
      <c r="AG253" s="213" t="s">
        <v>297</v>
      </c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</row>
    <row r="254" spans="1:60" outlineLevel="1" x14ac:dyDescent="0.2">
      <c r="A254" s="241">
        <v>111</v>
      </c>
      <c r="B254" s="242" t="s">
        <v>730</v>
      </c>
      <c r="C254" s="253" t="s">
        <v>731</v>
      </c>
      <c r="D254" s="243" t="s">
        <v>274</v>
      </c>
      <c r="E254" s="244">
        <v>2</v>
      </c>
      <c r="F254" s="245"/>
      <c r="G254" s="246">
        <f>ROUND(E254*F254,2)</f>
        <v>0</v>
      </c>
      <c r="H254" s="245"/>
      <c r="I254" s="246">
        <f>ROUND(E254*H254,2)</f>
        <v>0</v>
      </c>
      <c r="J254" s="245"/>
      <c r="K254" s="246">
        <f>ROUND(E254*J254,2)</f>
        <v>0</v>
      </c>
      <c r="L254" s="246">
        <v>21</v>
      </c>
      <c r="M254" s="246">
        <f>G254*(1+L254/100)</f>
        <v>0</v>
      </c>
      <c r="N254" s="244">
        <v>5.0000000000000001E-3</v>
      </c>
      <c r="O254" s="244">
        <f>ROUND(E254*N254,2)</f>
        <v>0.01</v>
      </c>
      <c r="P254" s="244">
        <v>0</v>
      </c>
      <c r="Q254" s="244">
        <f>ROUND(E254*P254,2)</f>
        <v>0</v>
      </c>
      <c r="R254" s="246" t="s">
        <v>722</v>
      </c>
      <c r="S254" s="246" t="s">
        <v>152</v>
      </c>
      <c r="T254" s="247" t="s">
        <v>152</v>
      </c>
      <c r="U254" s="223">
        <v>0.83</v>
      </c>
      <c r="V254" s="223">
        <f>ROUND(E254*U254,2)</f>
        <v>1.66</v>
      </c>
      <c r="W254" s="223"/>
      <c r="X254" s="223" t="s">
        <v>153</v>
      </c>
      <c r="Y254" s="223" t="s">
        <v>154</v>
      </c>
      <c r="Z254" s="213"/>
      <c r="AA254" s="213"/>
      <c r="AB254" s="213"/>
      <c r="AC254" s="213"/>
      <c r="AD254" s="213"/>
      <c r="AE254" s="213"/>
      <c r="AF254" s="213"/>
      <c r="AG254" s="213" t="s">
        <v>297</v>
      </c>
      <c r="AH254" s="213"/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  <c r="BG254" s="213"/>
      <c r="BH254" s="213"/>
    </row>
    <row r="255" spans="1:60" ht="22.5" outlineLevel="1" x14ac:dyDescent="0.2">
      <c r="A255" s="241">
        <v>112</v>
      </c>
      <c r="B255" s="242" t="s">
        <v>732</v>
      </c>
      <c r="C255" s="253" t="s">
        <v>733</v>
      </c>
      <c r="D255" s="243" t="s">
        <v>150</v>
      </c>
      <c r="E255" s="244">
        <v>8</v>
      </c>
      <c r="F255" s="245"/>
      <c r="G255" s="246">
        <f>ROUND(E255*F255,2)</f>
        <v>0</v>
      </c>
      <c r="H255" s="245"/>
      <c r="I255" s="246">
        <f>ROUND(E255*H255,2)</f>
        <v>0</v>
      </c>
      <c r="J255" s="245"/>
      <c r="K255" s="246">
        <f>ROUND(E255*J255,2)</f>
        <v>0</v>
      </c>
      <c r="L255" s="246">
        <v>21</v>
      </c>
      <c r="M255" s="246">
        <f>G255*(1+L255/100)</f>
        <v>0</v>
      </c>
      <c r="N255" s="244">
        <v>0</v>
      </c>
      <c r="O255" s="244">
        <f>ROUND(E255*N255,2)</f>
        <v>0</v>
      </c>
      <c r="P255" s="244">
        <v>0</v>
      </c>
      <c r="Q255" s="244">
        <f>ROUND(E255*P255,2)</f>
        <v>0</v>
      </c>
      <c r="R255" s="246" t="s">
        <v>180</v>
      </c>
      <c r="S255" s="246" t="s">
        <v>152</v>
      </c>
      <c r="T255" s="247" t="s">
        <v>250</v>
      </c>
      <c r="U255" s="223">
        <v>0</v>
      </c>
      <c r="V255" s="223">
        <f>ROUND(E255*U255,2)</f>
        <v>0</v>
      </c>
      <c r="W255" s="223"/>
      <c r="X255" s="223" t="s">
        <v>181</v>
      </c>
      <c r="Y255" s="223" t="s">
        <v>154</v>
      </c>
      <c r="Z255" s="213"/>
      <c r="AA255" s="213"/>
      <c r="AB255" s="213"/>
      <c r="AC255" s="213"/>
      <c r="AD255" s="213"/>
      <c r="AE255" s="213"/>
      <c r="AF255" s="213"/>
      <c r="AG255" s="213" t="s">
        <v>391</v>
      </c>
      <c r="AH255" s="213"/>
      <c r="AI255" s="213"/>
      <c r="AJ255" s="213"/>
      <c r="AK255" s="213"/>
      <c r="AL255" s="213"/>
      <c r="AM255" s="213"/>
      <c r="AN255" s="213"/>
      <c r="AO255" s="213"/>
      <c r="AP255" s="213"/>
      <c r="AQ255" s="213"/>
      <c r="AR255" s="213"/>
      <c r="AS255" s="213"/>
      <c r="AT255" s="213"/>
      <c r="AU255" s="213"/>
      <c r="AV255" s="213"/>
      <c r="AW255" s="213"/>
      <c r="AX255" s="213"/>
      <c r="AY255" s="213"/>
      <c r="AZ255" s="213"/>
      <c r="BA255" s="213"/>
      <c r="BB255" s="213"/>
      <c r="BC255" s="213"/>
      <c r="BD255" s="213"/>
      <c r="BE255" s="213"/>
      <c r="BF255" s="213"/>
      <c r="BG255" s="213"/>
      <c r="BH255" s="213"/>
    </row>
    <row r="256" spans="1:60" ht="22.5" outlineLevel="1" x14ac:dyDescent="0.2">
      <c r="A256" s="241">
        <v>113</v>
      </c>
      <c r="B256" s="242" t="s">
        <v>734</v>
      </c>
      <c r="C256" s="253" t="s">
        <v>735</v>
      </c>
      <c r="D256" s="243" t="s">
        <v>150</v>
      </c>
      <c r="E256" s="244">
        <v>3</v>
      </c>
      <c r="F256" s="245"/>
      <c r="G256" s="246">
        <f>ROUND(E256*F256,2)</f>
        <v>0</v>
      </c>
      <c r="H256" s="245"/>
      <c r="I256" s="246">
        <f>ROUND(E256*H256,2)</f>
        <v>0</v>
      </c>
      <c r="J256" s="245"/>
      <c r="K256" s="246">
        <f>ROUND(E256*J256,2)</f>
        <v>0</v>
      </c>
      <c r="L256" s="246">
        <v>21</v>
      </c>
      <c r="M256" s="246">
        <f>G256*(1+L256/100)</f>
        <v>0</v>
      </c>
      <c r="N256" s="244">
        <v>0</v>
      </c>
      <c r="O256" s="244">
        <f>ROUND(E256*N256,2)</f>
        <v>0</v>
      </c>
      <c r="P256" s="244">
        <v>0</v>
      </c>
      <c r="Q256" s="244">
        <f>ROUND(E256*P256,2)</f>
        <v>0</v>
      </c>
      <c r="R256" s="246" t="s">
        <v>180</v>
      </c>
      <c r="S256" s="246" t="s">
        <v>152</v>
      </c>
      <c r="T256" s="247" t="s">
        <v>250</v>
      </c>
      <c r="U256" s="223">
        <v>0</v>
      </c>
      <c r="V256" s="223">
        <f>ROUND(E256*U256,2)</f>
        <v>0</v>
      </c>
      <c r="W256" s="223"/>
      <c r="X256" s="223" t="s">
        <v>181</v>
      </c>
      <c r="Y256" s="223" t="s">
        <v>154</v>
      </c>
      <c r="Z256" s="213"/>
      <c r="AA256" s="213"/>
      <c r="AB256" s="213"/>
      <c r="AC256" s="213"/>
      <c r="AD256" s="213"/>
      <c r="AE256" s="213"/>
      <c r="AF256" s="213"/>
      <c r="AG256" s="213" t="s">
        <v>391</v>
      </c>
      <c r="AH256" s="213"/>
      <c r="AI256" s="213"/>
      <c r="AJ256" s="213"/>
      <c r="AK256" s="213"/>
      <c r="AL256" s="213"/>
      <c r="AM256" s="213"/>
      <c r="AN256" s="213"/>
      <c r="AO256" s="213"/>
      <c r="AP256" s="213"/>
      <c r="AQ256" s="213"/>
      <c r="AR256" s="213"/>
      <c r="AS256" s="213"/>
      <c r="AT256" s="213"/>
      <c r="AU256" s="213"/>
      <c r="AV256" s="213"/>
      <c r="AW256" s="213"/>
      <c r="AX256" s="213"/>
      <c r="AY256" s="213"/>
      <c r="AZ256" s="213"/>
      <c r="BA256" s="213"/>
      <c r="BB256" s="213"/>
      <c r="BC256" s="213"/>
      <c r="BD256" s="213"/>
      <c r="BE256" s="213"/>
      <c r="BF256" s="213"/>
      <c r="BG256" s="213"/>
      <c r="BH256" s="213"/>
    </row>
    <row r="257" spans="1:60" outlineLevel="1" x14ac:dyDescent="0.2">
      <c r="A257" s="234">
        <v>114</v>
      </c>
      <c r="B257" s="235" t="s">
        <v>736</v>
      </c>
      <c r="C257" s="254" t="s">
        <v>737</v>
      </c>
      <c r="D257" s="236" t="s">
        <v>199</v>
      </c>
      <c r="E257" s="237">
        <v>3.8699999999999998E-2</v>
      </c>
      <c r="F257" s="238"/>
      <c r="G257" s="239">
        <f>ROUND(E257*F257,2)</f>
        <v>0</v>
      </c>
      <c r="H257" s="238"/>
      <c r="I257" s="239">
        <f>ROUND(E257*H257,2)</f>
        <v>0</v>
      </c>
      <c r="J257" s="238"/>
      <c r="K257" s="239">
        <f>ROUND(E257*J257,2)</f>
        <v>0</v>
      </c>
      <c r="L257" s="239">
        <v>21</v>
      </c>
      <c r="M257" s="239">
        <f>G257*(1+L257/100)</f>
        <v>0</v>
      </c>
      <c r="N257" s="237">
        <v>0</v>
      </c>
      <c r="O257" s="237">
        <f>ROUND(E257*N257,2)</f>
        <v>0</v>
      </c>
      <c r="P257" s="237">
        <v>0</v>
      </c>
      <c r="Q257" s="237">
        <f>ROUND(E257*P257,2)</f>
        <v>0</v>
      </c>
      <c r="R257" s="239" t="s">
        <v>722</v>
      </c>
      <c r="S257" s="239" t="s">
        <v>152</v>
      </c>
      <c r="T257" s="240" t="s">
        <v>152</v>
      </c>
      <c r="U257" s="223">
        <v>5.0640000000000001</v>
      </c>
      <c r="V257" s="223">
        <f>ROUND(E257*U257,2)</f>
        <v>0.2</v>
      </c>
      <c r="W257" s="223"/>
      <c r="X257" s="223" t="s">
        <v>289</v>
      </c>
      <c r="Y257" s="223" t="s">
        <v>154</v>
      </c>
      <c r="Z257" s="213"/>
      <c r="AA257" s="213"/>
      <c r="AB257" s="213"/>
      <c r="AC257" s="213"/>
      <c r="AD257" s="213"/>
      <c r="AE257" s="213"/>
      <c r="AF257" s="213"/>
      <c r="AG257" s="213" t="s">
        <v>307</v>
      </c>
      <c r="AH257" s="213"/>
      <c r="AI257" s="213"/>
      <c r="AJ257" s="213"/>
      <c r="AK257" s="213"/>
      <c r="AL257" s="213"/>
      <c r="AM257" s="213"/>
      <c r="AN257" s="213"/>
      <c r="AO257" s="213"/>
      <c r="AP257" s="213"/>
      <c r="AQ257" s="213"/>
      <c r="AR257" s="213"/>
      <c r="AS257" s="213"/>
      <c r="AT257" s="213"/>
      <c r="AU257" s="213"/>
      <c r="AV257" s="213"/>
      <c r="AW257" s="213"/>
      <c r="AX257" s="213"/>
      <c r="AY257" s="213"/>
      <c r="AZ257" s="213"/>
      <c r="BA257" s="213"/>
      <c r="BB257" s="213"/>
      <c r="BC257" s="213"/>
      <c r="BD257" s="213"/>
      <c r="BE257" s="213"/>
      <c r="BF257" s="213"/>
      <c r="BG257" s="213"/>
      <c r="BH257" s="213"/>
    </row>
    <row r="258" spans="1:60" outlineLevel="2" x14ac:dyDescent="0.2">
      <c r="A258" s="220"/>
      <c r="B258" s="221"/>
      <c r="C258" s="255" t="s">
        <v>646</v>
      </c>
      <c r="D258" s="249"/>
      <c r="E258" s="249"/>
      <c r="F258" s="249"/>
      <c r="G258" s="249"/>
      <c r="H258" s="223"/>
      <c r="I258" s="223"/>
      <c r="J258" s="223"/>
      <c r="K258" s="223"/>
      <c r="L258" s="223"/>
      <c r="M258" s="223"/>
      <c r="N258" s="222"/>
      <c r="O258" s="222"/>
      <c r="P258" s="222"/>
      <c r="Q258" s="222"/>
      <c r="R258" s="223"/>
      <c r="S258" s="223"/>
      <c r="T258" s="223"/>
      <c r="U258" s="223"/>
      <c r="V258" s="223"/>
      <c r="W258" s="223"/>
      <c r="X258" s="223"/>
      <c r="Y258" s="223"/>
      <c r="Z258" s="213"/>
      <c r="AA258" s="213"/>
      <c r="AB258" s="213"/>
      <c r="AC258" s="213"/>
      <c r="AD258" s="213"/>
      <c r="AE258" s="213"/>
      <c r="AF258" s="213"/>
      <c r="AG258" s="213" t="s">
        <v>160</v>
      </c>
      <c r="AH258" s="213"/>
      <c r="AI258" s="213"/>
      <c r="AJ258" s="213"/>
      <c r="AK258" s="213"/>
      <c r="AL258" s="213"/>
      <c r="AM258" s="213"/>
      <c r="AN258" s="213"/>
      <c r="AO258" s="213"/>
      <c r="AP258" s="213"/>
      <c r="AQ258" s="213"/>
      <c r="AR258" s="213"/>
      <c r="AS258" s="213"/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  <c r="BG258" s="213"/>
      <c r="BH258" s="213"/>
    </row>
    <row r="259" spans="1:60" ht="22.5" outlineLevel="1" x14ac:dyDescent="0.2">
      <c r="A259" s="234">
        <v>115</v>
      </c>
      <c r="B259" s="235" t="s">
        <v>738</v>
      </c>
      <c r="C259" s="254" t="s">
        <v>739</v>
      </c>
      <c r="D259" s="236" t="s">
        <v>199</v>
      </c>
      <c r="E259" s="237">
        <v>3.8699999999999998E-2</v>
      </c>
      <c r="F259" s="238"/>
      <c r="G259" s="239">
        <f>ROUND(E259*F259,2)</f>
        <v>0</v>
      </c>
      <c r="H259" s="238"/>
      <c r="I259" s="239">
        <f>ROUND(E259*H259,2)</f>
        <v>0</v>
      </c>
      <c r="J259" s="238"/>
      <c r="K259" s="239">
        <f>ROUND(E259*J259,2)</f>
        <v>0</v>
      </c>
      <c r="L259" s="239">
        <v>21</v>
      </c>
      <c r="M259" s="239">
        <f>G259*(1+L259/100)</f>
        <v>0</v>
      </c>
      <c r="N259" s="237">
        <v>0</v>
      </c>
      <c r="O259" s="237">
        <f>ROUND(E259*N259,2)</f>
        <v>0</v>
      </c>
      <c r="P259" s="237">
        <v>0</v>
      </c>
      <c r="Q259" s="237">
        <f>ROUND(E259*P259,2)</f>
        <v>0</v>
      </c>
      <c r="R259" s="239" t="s">
        <v>498</v>
      </c>
      <c r="S259" s="239" t="s">
        <v>152</v>
      </c>
      <c r="T259" s="240" t="s">
        <v>152</v>
      </c>
      <c r="U259" s="223">
        <v>2.1429999999999998</v>
      </c>
      <c r="V259" s="223">
        <f>ROUND(E259*U259,2)</f>
        <v>0.08</v>
      </c>
      <c r="W259" s="223"/>
      <c r="X259" s="223" t="s">
        <v>289</v>
      </c>
      <c r="Y259" s="223" t="s">
        <v>154</v>
      </c>
      <c r="Z259" s="213"/>
      <c r="AA259" s="213"/>
      <c r="AB259" s="213"/>
      <c r="AC259" s="213"/>
      <c r="AD259" s="213"/>
      <c r="AE259" s="213"/>
      <c r="AF259" s="213"/>
      <c r="AG259" s="213" t="s">
        <v>307</v>
      </c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  <c r="BG259" s="213"/>
      <c r="BH259" s="213"/>
    </row>
    <row r="260" spans="1:60" outlineLevel="2" x14ac:dyDescent="0.2">
      <c r="A260" s="220"/>
      <c r="B260" s="221"/>
      <c r="C260" s="255" t="s">
        <v>646</v>
      </c>
      <c r="D260" s="249"/>
      <c r="E260" s="249"/>
      <c r="F260" s="249"/>
      <c r="G260" s="249"/>
      <c r="H260" s="223"/>
      <c r="I260" s="223"/>
      <c r="J260" s="223"/>
      <c r="K260" s="223"/>
      <c r="L260" s="223"/>
      <c r="M260" s="223"/>
      <c r="N260" s="222"/>
      <c r="O260" s="222"/>
      <c r="P260" s="222"/>
      <c r="Q260" s="222"/>
      <c r="R260" s="223"/>
      <c r="S260" s="223"/>
      <c r="T260" s="223"/>
      <c r="U260" s="223"/>
      <c r="V260" s="223"/>
      <c r="W260" s="223"/>
      <c r="X260" s="223"/>
      <c r="Y260" s="223"/>
      <c r="Z260" s="213"/>
      <c r="AA260" s="213"/>
      <c r="AB260" s="213"/>
      <c r="AC260" s="213"/>
      <c r="AD260" s="213"/>
      <c r="AE260" s="213"/>
      <c r="AF260" s="213"/>
      <c r="AG260" s="213" t="s">
        <v>160</v>
      </c>
      <c r="AH260" s="213"/>
      <c r="AI260" s="213"/>
      <c r="AJ260" s="213"/>
      <c r="AK260" s="213"/>
      <c r="AL260" s="213"/>
      <c r="AM260" s="213"/>
      <c r="AN260" s="213"/>
      <c r="AO260" s="213"/>
      <c r="AP260" s="213"/>
      <c r="AQ260" s="213"/>
      <c r="AR260" s="213"/>
      <c r="AS260" s="213"/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  <c r="BG260" s="213"/>
      <c r="BH260" s="213"/>
    </row>
    <row r="261" spans="1:60" ht="33.75" outlineLevel="1" x14ac:dyDescent="0.2">
      <c r="A261" s="234">
        <v>116</v>
      </c>
      <c r="B261" s="235" t="s">
        <v>740</v>
      </c>
      <c r="C261" s="254" t="s">
        <v>741</v>
      </c>
      <c r="D261" s="236" t="s">
        <v>199</v>
      </c>
      <c r="E261" s="237">
        <v>3.8699999999999998E-2</v>
      </c>
      <c r="F261" s="238"/>
      <c r="G261" s="239">
        <f>ROUND(E261*F261,2)</f>
        <v>0</v>
      </c>
      <c r="H261" s="238"/>
      <c r="I261" s="239">
        <f>ROUND(E261*H261,2)</f>
        <v>0</v>
      </c>
      <c r="J261" s="238"/>
      <c r="K261" s="239">
        <f>ROUND(E261*J261,2)</f>
        <v>0</v>
      </c>
      <c r="L261" s="239">
        <v>21</v>
      </c>
      <c r="M261" s="239">
        <f>G261*(1+L261/100)</f>
        <v>0</v>
      </c>
      <c r="N261" s="237">
        <v>0</v>
      </c>
      <c r="O261" s="237">
        <f>ROUND(E261*N261,2)</f>
        <v>0</v>
      </c>
      <c r="P261" s="237">
        <v>0</v>
      </c>
      <c r="Q261" s="237">
        <f>ROUND(E261*P261,2)</f>
        <v>0</v>
      </c>
      <c r="R261" s="239" t="s">
        <v>498</v>
      </c>
      <c r="S261" s="239" t="s">
        <v>152</v>
      </c>
      <c r="T261" s="240" t="s">
        <v>152</v>
      </c>
      <c r="U261" s="223">
        <v>0</v>
      </c>
      <c r="V261" s="223">
        <f>ROUND(E261*U261,2)</f>
        <v>0</v>
      </c>
      <c r="W261" s="223"/>
      <c r="X261" s="223" t="s">
        <v>289</v>
      </c>
      <c r="Y261" s="223" t="s">
        <v>154</v>
      </c>
      <c r="Z261" s="213"/>
      <c r="AA261" s="213"/>
      <c r="AB261" s="213"/>
      <c r="AC261" s="213"/>
      <c r="AD261" s="213"/>
      <c r="AE261" s="213"/>
      <c r="AF261" s="213"/>
      <c r="AG261" s="213" t="s">
        <v>307</v>
      </c>
      <c r="AH261" s="213"/>
      <c r="AI261" s="213"/>
      <c r="AJ261" s="213"/>
      <c r="AK261" s="213"/>
      <c r="AL261" s="213"/>
      <c r="AM261" s="213"/>
      <c r="AN261" s="213"/>
      <c r="AO261" s="213"/>
      <c r="AP261" s="213"/>
      <c r="AQ261" s="213"/>
      <c r="AR261" s="213"/>
      <c r="AS261" s="213"/>
      <c r="AT261" s="213"/>
      <c r="AU261" s="213"/>
      <c r="AV261" s="213"/>
      <c r="AW261" s="213"/>
      <c r="AX261" s="213"/>
      <c r="AY261" s="213"/>
      <c r="AZ261" s="213"/>
      <c r="BA261" s="213"/>
      <c r="BB261" s="213"/>
      <c r="BC261" s="213"/>
      <c r="BD261" s="213"/>
      <c r="BE261" s="213"/>
      <c r="BF261" s="213"/>
      <c r="BG261" s="213"/>
      <c r="BH261" s="213"/>
    </row>
    <row r="262" spans="1:60" outlineLevel="2" x14ac:dyDescent="0.2">
      <c r="A262" s="220"/>
      <c r="B262" s="221"/>
      <c r="C262" s="255" t="s">
        <v>646</v>
      </c>
      <c r="D262" s="249"/>
      <c r="E262" s="249"/>
      <c r="F262" s="249"/>
      <c r="G262" s="249"/>
      <c r="H262" s="223"/>
      <c r="I262" s="223"/>
      <c r="J262" s="223"/>
      <c r="K262" s="223"/>
      <c r="L262" s="223"/>
      <c r="M262" s="223"/>
      <c r="N262" s="222"/>
      <c r="O262" s="222"/>
      <c r="P262" s="222"/>
      <c r="Q262" s="222"/>
      <c r="R262" s="223"/>
      <c r="S262" s="223"/>
      <c r="T262" s="223"/>
      <c r="U262" s="223"/>
      <c r="V262" s="223"/>
      <c r="W262" s="223"/>
      <c r="X262" s="223"/>
      <c r="Y262" s="223"/>
      <c r="Z262" s="213"/>
      <c r="AA262" s="213"/>
      <c r="AB262" s="213"/>
      <c r="AC262" s="213"/>
      <c r="AD262" s="213"/>
      <c r="AE262" s="213"/>
      <c r="AF262" s="213"/>
      <c r="AG262" s="213" t="s">
        <v>160</v>
      </c>
      <c r="AH262" s="213"/>
      <c r="AI262" s="213"/>
      <c r="AJ262" s="213"/>
      <c r="AK262" s="213"/>
      <c r="AL262" s="213"/>
      <c r="AM262" s="213"/>
      <c r="AN262" s="213"/>
      <c r="AO262" s="213"/>
      <c r="AP262" s="213"/>
      <c r="AQ262" s="213"/>
      <c r="AR262" s="213"/>
      <c r="AS262" s="213"/>
      <c r="AT262" s="213"/>
      <c r="AU262" s="213"/>
      <c r="AV262" s="213"/>
      <c r="AW262" s="213"/>
      <c r="AX262" s="213"/>
      <c r="AY262" s="213"/>
      <c r="AZ262" s="213"/>
      <c r="BA262" s="213"/>
      <c r="BB262" s="213"/>
      <c r="BC262" s="213"/>
      <c r="BD262" s="213"/>
      <c r="BE262" s="213"/>
      <c r="BF262" s="213"/>
      <c r="BG262" s="213"/>
      <c r="BH262" s="213"/>
    </row>
    <row r="263" spans="1:60" x14ac:dyDescent="0.2">
      <c r="A263" s="227" t="s">
        <v>146</v>
      </c>
      <c r="B263" s="228" t="s">
        <v>96</v>
      </c>
      <c r="C263" s="252" t="s">
        <v>97</v>
      </c>
      <c r="D263" s="229"/>
      <c r="E263" s="230"/>
      <c r="F263" s="231"/>
      <c r="G263" s="231">
        <f>SUMIF(AG264:AG265,"&lt;&gt;NOR",G264:G265)</f>
        <v>0</v>
      </c>
      <c r="H263" s="231"/>
      <c r="I263" s="231">
        <f>SUM(I264:I265)</f>
        <v>0</v>
      </c>
      <c r="J263" s="231"/>
      <c r="K263" s="231">
        <f>SUM(K264:K265)</f>
        <v>0</v>
      </c>
      <c r="L263" s="231"/>
      <c r="M263" s="231">
        <f>SUM(M264:M265)</f>
        <v>0</v>
      </c>
      <c r="N263" s="230"/>
      <c r="O263" s="230">
        <f>SUM(O264:O265)</f>
        <v>0</v>
      </c>
      <c r="P263" s="230"/>
      <c r="Q263" s="230">
        <f>SUM(Q264:Q265)</f>
        <v>0</v>
      </c>
      <c r="R263" s="231"/>
      <c r="S263" s="231"/>
      <c r="T263" s="232"/>
      <c r="U263" s="226"/>
      <c r="V263" s="226">
        <f>SUM(V264:V265)</f>
        <v>0.91</v>
      </c>
      <c r="W263" s="226"/>
      <c r="X263" s="226"/>
      <c r="Y263" s="226"/>
      <c r="AG263" t="s">
        <v>147</v>
      </c>
    </row>
    <row r="264" spans="1:60" outlineLevel="1" x14ac:dyDescent="0.2">
      <c r="A264" s="241">
        <v>117</v>
      </c>
      <c r="B264" s="242" t="s">
        <v>742</v>
      </c>
      <c r="C264" s="253" t="s">
        <v>743</v>
      </c>
      <c r="D264" s="243" t="s">
        <v>150</v>
      </c>
      <c r="E264" s="244">
        <v>2</v>
      </c>
      <c r="F264" s="245"/>
      <c r="G264" s="246">
        <f>ROUND(E264*F264,2)</f>
        <v>0</v>
      </c>
      <c r="H264" s="245"/>
      <c r="I264" s="246">
        <f>ROUND(E264*H264,2)</f>
        <v>0</v>
      </c>
      <c r="J264" s="245"/>
      <c r="K264" s="246">
        <f>ROUND(E264*J264,2)</f>
        <v>0</v>
      </c>
      <c r="L264" s="246">
        <v>21</v>
      </c>
      <c r="M264" s="246">
        <f>G264*(1+L264/100)</f>
        <v>0</v>
      </c>
      <c r="N264" s="244">
        <v>1.2999999999999999E-4</v>
      </c>
      <c r="O264" s="244">
        <f>ROUND(E264*N264,2)</f>
        <v>0</v>
      </c>
      <c r="P264" s="244">
        <v>1.1000000000000001E-3</v>
      </c>
      <c r="Q264" s="244">
        <f>ROUND(E264*P264,2)</f>
        <v>0</v>
      </c>
      <c r="R264" s="246" t="s">
        <v>744</v>
      </c>
      <c r="S264" s="246" t="s">
        <v>152</v>
      </c>
      <c r="T264" s="247" t="s">
        <v>152</v>
      </c>
      <c r="U264" s="223">
        <v>0.23</v>
      </c>
      <c r="V264" s="223">
        <f>ROUND(E264*U264,2)</f>
        <v>0.46</v>
      </c>
      <c r="W264" s="223"/>
      <c r="X264" s="223" t="s">
        <v>153</v>
      </c>
      <c r="Y264" s="223" t="s">
        <v>154</v>
      </c>
      <c r="Z264" s="213"/>
      <c r="AA264" s="213"/>
      <c r="AB264" s="213"/>
      <c r="AC264" s="213"/>
      <c r="AD264" s="213"/>
      <c r="AE264" s="213"/>
      <c r="AF264" s="213"/>
      <c r="AG264" s="213" t="s">
        <v>297</v>
      </c>
      <c r="AH264" s="213"/>
      <c r="AI264" s="213"/>
      <c r="AJ264" s="213"/>
      <c r="AK264" s="213"/>
      <c r="AL264" s="213"/>
      <c r="AM264" s="213"/>
      <c r="AN264" s="213"/>
      <c r="AO264" s="213"/>
      <c r="AP264" s="213"/>
      <c r="AQ264" s="213"/>
      <c r="AR264" s="213"/>
      <c r="AS264" s="213"/>
      <c r="AT264" s="213"/>
      <c r="AU264" s="213"/>
      <c r="AV264" s="213"/>
      <c r="AW264" s="213"/>
      <c r="AX264" s="213"/>
      <c r="AY264" s="213"/>
      <c r="AZ264" s="213"/>
      <c r="BA264" s="213"/>
      <c r="BB264" s="213"/>
      <c r="BC264" s="213"/>
      <c r="BD264" s="213"/>
      <c r="BE264" s="213"/>
      <c r="BF264" s="213"/>
      <c r="BG264" s="213"/>
      <c r="BH264" s="213"/>
    </row>
    <row r="265" spans="1:60" outlineLevel="1" x14ac:dyDescent="0.2">
      <c r="A265" s="241">
        <v>118</v>
      </c>
      <c r="B265" s="242" t="s">
        <v>745</v>
      </c>
      <c r="C265" s="253" t="s">
        <v>746</v>
      </c>
      <c r="D265" s="243" t="s">
        <v>150</v>
      </c>
      <c r="E265" s="244">
        <v>2</v>
      </c>
      <c r="F265" s="245"/>
      <c r="G265" s="246">
        <f>ROUND(E265*F265,2)</f>
        <v>0</v>
      </c>
      <c r="H265" s="245"/>
      <c r="I265" s="246">
        <f>ROUND(E265*H265,2)</f>
        <v>0</v>
      </c>
      <c r="J265" s="245"/>
      <c r="K265" s="246">
        <f>ROUND(E265*J265,2)</f>
        <v>0</v>
      </c>
      <c r="L265" s="246">
        <v>21</v>
      </c>
      <c r="M265" s="246">
        <f>G265*(1+L265/100)</f>
        <v>0</v>
      </c>
      <c r="N265" s="244">
        <v>3.2000000000000003E-4</v>
      </c>
      <c r="O265" s="244">
        <f>ROUND(E265*N265,2)</f>
        <v>0</v>
      </c>
      <c r="P265" s="244">
        <v>0</v>
      </c>
      <c r="Q265" s="244">
        <f>ROUND(E265*P265,2)</f>
        <v>0</v>
      </c>
      <c r="R265" s="246" t="s">
        <v>744</v>
      </c>
      <c r="S265" s="246" t="s">
        <v>152</v>
      </c>
      <c r="T265" s="247" t="s">
        <v>152</v>
      </c>
      <c r="U265" s="223">
        <v>0.22700000000000001</v>
      </c>
      <c r="V265" s="223">
        <f>ROUND(E265*U265,2)</f>
        <v>0.45</v>
      </c>
      <c r="W265" s="223"/>
      <c r="X265" s="223" t="s">
        <v>153</v>
      </c>
      <c r="Y265" s="223" t="s">
        <v>154</v>
      </c>
      <c r="Z265" s="213"/>
      <c r="AA265" s="213"/>
      <c r="AB265" s="213"/>
      <c r="AC265" s="213"/>
      <c r="AD265" s="213"/>
      <c r="AE265" s="213"/>
      <c r="AF265" s="213"/>
      <c r="AG265" s="213" t="s">
        <v>297</v>
      </c>
      <c r="AH265" s="213"/>
      <c r="AI265" s="213"/>
      <c r="AJ265" s="213"/>
      <c r="AK265" s="213"/>
      <c r="AL265" s="213"/>
      <c r="AM265" s="213"/>
      <c r="AN265" s="213"/>
      <c r="AO265" s="213"/>
      <c r="AP265" s="213"/>
      <c r="AQ265" s="213"/>
      <c r="AR265" s="213"/>
      <c r="AS265" s="213"/>
      <c r="AT265" s="213"/>
      <c r="AU265" s="213"/>
      <c r="AV265" s="213"/>
      <c r="AW265" s="213"/>
      <c r="AX265" s="213"/>
      <c r="AY265" s="213"/>
      <c r="AZ265" s="213"/>
      <c r="BA265" s="213"/>
      <c r="BB265" s="213"/>
      <c r="BC265" s="213"/>
      <c r="BD265" s="213"/>
      <c r="BE265" s="213"/>
      <c r="BF265" s="213"/>
      <c r="BG265" s="213"/>
      <c r="BH265" s="213"/>
    </row>
    <row r="266" spans="1:60" x14ac:dyDescent="0.2">
      <c r="A266" s="227" t="s">
        <v>146</v>
      </c>
      <c r="B266" s="228" t="s">
        <v>98</v>
      </c>
      <c r="C266" s="252" t="s">
        <v>99</v>
      </c>
      <c r="D266" s="229"/>
      <c r="E266" s="230"/>
      <c r="F266" s="231"/>
      <c r="G266" s="231">
        <f>SUMIF(AG267:AG269,"&lt;&gt;NOR",G267:G269)</f>
        <v>0</v>
      </c>
      <c r="H266" s="231"/>
      <c r="I266" s="231">
        <f>SUM(I267:I269)</f>
        <v>0</v>
      </c>
      <c r="J266" s="231"/>
      <c r="K266" s="231">
        <f>SUM(K267:K269)</f>
        <v>0</v>
      </c>
      <c r="L266" s="231"/>
      <c r="M266" s="231">
        <f>SUM(M267:M269)</f>
        <v>0</v>
      </c>
      <c r="N266" s="230"/>
      <c r="O266" s="230">
        <f>SUM(O267:O269)</f>
        <v>0.1</v>
      </c>
      <c r="P266" s="230"/>
      <c r="Q266" s="230">
        <f>SUM(Q267:Q269)</f>
        <v>0.14000000000000001</v>
      </c>
      <c r="R266" s="231"/>
      <c r="S266" s="231"/>
      <c r="T266" s="232"/>
      <c r="U266" s="226"/>
      <c r="V266" s="226">
        <f>SUM(V267:V269)</f>
        <v>3.3599999999999994</v>
      </c>
      <c r="W266" s="226"/>
      <c r="X266" s="226"/>
      <c r="Y266" s="226"/>
      <c r="AG266" t="s">
        <v>147</v>
      </c>
    </row>
    <row r="267" spans="1:60" outlineLevel="1" x14ac:dyDescent="0.2">
      <c r="A267" s="241">
        <v>119</v>
      </c>
      <c r="B267" s="242" t="s">
        <v>747</v>
      </c>
      <c r="C267" s="253" t="s">
        <v>748</v>
      </c>
      <c r="D267" s="243" t="s">
        <v>158</v>
      </c>
      <c r="E267" s="244">
        <v>6</v>
      </c>
      <c r="F267" s="245"/>
      <c r="G267" s="246">
        <f>ROUND(E267*F267,2)</f>
        <v>0</v>
      </c>
      <c r="H267" s="245"/>
      <c r="I267" s="246">
        <f>ROUND(E267*H267,2)</f>
        <v>0</v>
      </c>
      <c r="J267" s="245"/>
      <c r="K267" s="246">
        <f>ROUND(E267*J267,2)</f>
        <v>0</v>
      </c>
      <c r="L267" s="246">
        <v>21</v>
      </c>
      <c r="M267" s="246">
        <f>G267*(1+L267/100)</f>
        <v>0</v>
      </c>
      <c r="N267" s="244">
        <v>1.6320000000000001E-2</v>
      </c>
      <c r="O267" s="244">
        <f>ROUND(E267*N267,2)</f>
        <v>0.1</v>
      </c>
      <c r="P267" s="244">
        <v>0</v>
      </c>
      <c r="Q267" s="244">
        <f>ROUND(E267*P267,2)</f>
        <v>0</v>
      </c>
      <c r="R267" s="246" t="s">
        <v>744</v>
      </c>
      <c r="S267" s="246" t="s">
        <v>152</v>
      </c>
      <c r="T267" s="247" t="s">
        <v>152</v>
      </c>
      <c r="U267" s="223">
        <v>0.42899999999999999</v>
      </c>
      <c r="V267" s="223">
        <f>ROUND(E267*U267,2)</f>
        <v>2.57</v>
      </c>
      <c r="W267" s="223"/>
      <c r="X267" s="223" t="s">
        <v>153</v>
      </c>
      <c r="Y267" s="223" t="s">
        <v>154</v>
      </c>
      <c r="Z267" s="213"/>
      <c r="AA267" s="213"/>
      <c r="AB267" s="213"/>
      <c r="AC267" s="213"/>
      <c r="AD267" s="213"/>
      <c r="AE267" s="213"/>
      <c r="AF267" s="213"/>
      <c r="AG267" s="213" t="s">
        <v>297</v>
      </c>
      <c r="AH267" s="213"/>
      <c r="AI267" s="213"/>
      <c r="AJ267" s="213"/>
      <c r="AK267" s="213"/>
      <c r="AL267" s="213"/>
      <c r="AM267" s="213"/>
      <c r="AN267" s="213"/>
      <c r="AO267" s="213"/>
      <c r="AP267" s="213"/>
      <c r="AQ267" s="213"/>
      <c r="AR267" s="213"/>
      <c r="AS267" s="213"/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13"/>
      <c r="BD267" s="213"/>
      <c r="BE267" s="213"/>
      <c r="BF267" s="213"/>
      <c r="BG267" s="213"/>
      <c r="BH267" s="213"/>
    </row>
    <row r="268" spans="1:60" outlineLevel="1" x14ac:dyDescent="0.2">
      <c r="A268" s="241">
        <v>120</v>
      </c>
      <c r="B268" s="242" t="s">
        <v>749</v>
      </c>
      <c r="C268" s="253" t="s">
        <v>750</v>
      </c>
      <c r="D268" s="243" t="s">
        <v>158</v>
      </c>
      <c r="E268" s="244">
        <v>6</v>
      </c>
      <c r="F268" s="245"/>
      <c r="G268" s="246">
        <f>ROUND(E268*F268,2)</f>
        <v>0</v>
      </c>
      <c r="H268" s="245"/>
      <c r="I268" s="246">
        <f>ROUND(E268*H268,2)</f>
        <v>0</v>
      </c>
      <c r="J268" s="245"/>
      <c r="K268" s="246">
        <f>ROUND(E268*J268,2)</f>
        <v>0</v>
      </c>
      <c r="L268" s="246">
        <v>21</v>
      </c>
      <c r="M268" s="246">
        <f>G268*(1+L268/100)</f>
        <v>0</v>
      </c>
      <c r="N268" s="244">
        <v>0</v>
      </c>
      <c r="O268" s="244">
        <f>ROUND(E268*N268,2)</f>
        <v>0</v>
      </c>
      <c r="P268" s="244">
        <v>2.3800000000000002E-2</v>
      </c>
      <c r="Q268" s="244">
        <f>ROUND(E268*P268,2)</f>
        <v>0.14000000000000001</v>
      </c>
      <c r="R268" s="246" t="s">
        <v>744</v>
      </c>
      <c r="S268" s="246" t="s">
        <v>152</v>
      </c>
      <c r="T268" s="247" t="s">
        <v>152</v>
      </c>
      <c r="U268" s="223">
        <v>8.2000000000000003E-2</v>
      </c>
      <c r="V268" s="223">
        <f>ROUND(E268*U268,2)</f>
        <v>0.49</v>
      </c>
      <c r="W268" s="223"/>
      <c r="X268" s="223" t="s">
        <v>153</v>
      </c>
      <c r="Y268" s="223" t="s">
        <v>154</v>
      </c>
      <c r="Z268" s="213"/>
      <c r="AA268" s="213"/>
      <c r="AB268" s="213"/>
      <c r="AC268" s="213"/>
      <c r="AD268" s="213"/>
      <c r="AE268" s="213"/>
      <c r="AF268" s="213"/>
      <c r="AG268" s="213" t="s">
        <v>297</v>
      </c>
      <c r="AH268" s="213"/>
      <c r="AI268" s="213"/>
      <c r="AJ268" s="213"/>
      <c r="AK268" s="213"/>
      <c r="AL268" s="213"/>
      <c r="AM268" s="213"/>
      <c r="AN268" s="213"/>
      <c r="AO268" s="213"/>
      <c r="AP268" s="213"/>
      <c r="AQ268" s="213"/>
      <c r="AR268" s="213"/>
      <c r="AS268" s="213"/>
      <c r="AT268" s="213"/>
      <c r="AU268" s="213"/>
      <c r="AV268" s="213"/>
      <c r="AW268" s="213"/>
      <c r="AX268" s="213"/>
      <c r="AY268" s="213"/>
      <c r="AZ268" s="213"/>
      <c r="BA268" s="213"/>
      <c r="BB268" s="213"/>
      <c r="BC268" s="213"/>
      <c r="BD268" s="213"/>
      <c r="BE268" s="213"/>
      <c r="BF268" s="213"/>
      <c r="BG268" s="213"/>
      <c r="BH268" s="213"/>
    </row>
    <row r="269" spans="1:60" outlineLevel="1" x14ac:dyDescent="0.2">
      <c r="A269" s="241">
        <v>121</v>
      </c>
      <c r="B269" s="242" t="s">
        <v>751</v>
      </c>
      <c r="C269" s="253" t="s">
        <v>752</v>
      </c>
      <c r="D269" s="243" t="s">
        <v>199</v>
      </c>
      <c r="E269" s="244">
        <v>9.7919999999999993E-2</v>
      </c>
      <c r="F269" s="245"/>
      <c r="G269" s="246">
        <f>ROUND(E269*F269,2)</f>
        <v>0</v>
      </c>
      <c r="H269" s="245"/>
      <c r="I269" s="246">
        <f>ROUND(E269*H269,2)</f>
        <v>0</v>
      </c>
      <c r="J269" s="245"/>
      <c r="K269" s="246">
        <f>ROUND(E269*J269,2)</f>
        <v>0</v>
      </c>
      <c r="L269" s="246">
        <v>21</v>
      </c>
      <c r="M269" s="246">
        <f>G269*(1+L269/100)</f>
        <v>0</v>
      </c>
      <c r="N269" s="244">
        <v>0</v>
      </c>
      <c r="O269" s="244">
        <f>ROUND(E269*N269,2)</f>
        <v>0</v>
      </c>
      <c r="P269" s="244">
        <v>0</v>
      </c>
      <c r="Q269" s="244">
        <f>ROUND(E269*P269,2)</f>
        <v>0</v>
      </c>
      <c r="R269" s="246" t="s">
        <v>744</v>
      </c>
      <c r="S269" s="246" t="s">
        <v>152</v>
      </c>
      <c r="T269" s="247" t="s">
        <v>152</v>
      </c>
      <c r="U269" s="223">
        <v>3.0750000000000002</v>
      </c>
      <c r="V269" s="223">
        <f>ROUND(E269*U269,2)</f>
        <v>0.3</v>
      </c>
      <c r="W269" s="223"/>
      <c r="X269" s="223" t="s">
        <v>289</v>
      </c>
      <c r="Y269" s="223" t="s">
        <v>154</v>
      </c>
      <c r="Z269" s="213"/>
      <c r="AA269" s="213"/>
      <c r="AB269" s="213"/>
      <c r="AC269" s="213"/>
      <c r="AD269" s="213"/>
      <c r="AE269" s="213"/>
      <c r="AF269" s="213"/>
      <c r="AG269" s="213" t="s">
        <v>307</v>
      </c>
      <c r="AH269" s="213"/>
      <c r="AI269" s="213"/>
      <c r="AJ269" s="213"/>
      <c r="AK269" s="213"/>
      <c r="AL269" s="213"/>
      <c r="AM269" s="213"/>
      <c r="AN269" s="213"/>
      <c r="AO269" s="213"/>
      <c r="AP269" s="213"/>
      <c r="AQ269" s="213"/>
      <c r="AR269" s="213"/>
      <c r="AS269" s="213"/>
      <c r="AT269" s="213"/>
      <c r="AU269" s="213"/>
      <c r="AV269" s="213"/>
      <c r="AW269" s="213"/>
      <c r="AX269" s="213"/>
      <c r="AY269" s="213"/>
      <c r="AZ269" s="213"/>
      <c r="BA269" s="213"/>
      <c r="BB269" s="213"/>
      <c r="BC269" s="213"/>
      <c r="BD269" s="213"/>
      <c r="BE269" s="213"/>
      <c r="BF269" s="213"/>
      <c r="BG269" s="213"/>
      <c r="BH269" s="213"/>
    </row>
    <row r="270" spans="1:60" x14ac:dyDescent="0.2">
      <c r="A270" s="227" t="s">
        <v>146</v>
      </c>
      <c r="B270" s="228" t="s">
        <v>112</v>
      </c>
      <c r="C270" s="252" t="s">
        <v>113</v>
      </c>
      <c r="D270" s="229"/>
      <c r="E270" s="230"/>
      <c r="F270" s="231"/>
      <c r="G270" s="231">
        <f>SUMIF(AG271:AG287,"&lt;&gt;NOR",G271:G287)</f>
        <v>0</v>
      </c>
      <c r="H270" s="231"/>
      <c r="I270" s="231">
        <f>SUM(I271:I287)</f>
        <v>0</v>
      </c>
      <c r="J270" s="231"/>
      <c r="K270" s="231">
        <f>SUM(K271:K287)</f>
        <v>0</v>
      </c>
      <c r="L270" s="231"/>
      <c r="M270" s="231">
        <f>SUM(M271:M287)</f>
        <v>0</v>
      </c>
      <c r="N270" s="230"/>
      <c r="O270" s="230">
        <f>SUM(O271:O287)</f>
        <v>7.0000000000000007E-2</v>
      </c>
      <c r="P270" s="230"/>
      <c r="Q270" s="230">
        <f>SUM(Q271:Q287)</f>
        <v>0</v>
      </c>
      <c r="R270" s="231"/>
      <c r="S270" s="231"/>
      <c r="T270" s="232"/>
      <c r="U270" s="226"/>
      <c r="V270" s="226">
        <f>SUM(V271:V287)</f>
        <v>16.7</v>
      </c>
      <c r="W270" s="226"/>
      <c r="X270" s="226"/>
      <c r="Y270" s="226"/>
      <c r="AG270" t="s">
        <v>147</v>
      </c>
    </row>
    <row r="271" spans="1:60" outlineLevel="1" x14ac:dyDescent="0.2">
      <c r="A271" s="234">
        <v>122</v>
      </c>
      <c r="B271" s="235" t="s">
        <v>753</v>
      </c>
      <c r="C271" s="254" t="s">
        <v>754</v>
      </c>
      <c r="D271" s="236" t="s">
        <v>274</v>
      </c>
      <c r="E271" s="237">
        <v>185</v>
      </c>
      <c r="F271" s="238"/>
      <c r="G271" s="239">
        <f>ROUND(E271*F271,2)</f>
        <v>0</v>
      </c>
      <c r="H271" s="238"/>
      <c r="I271" s="239">
        <f>ROUND(E271*H271,2)</f>
        <v>0</v>
      </c>
      <c r="J271" s="238"/>
      <c r="K271" s="239">
        <f>ROUND(E271*J271,2)</f>
        <v>0</v>
      </c>
      <c r="L271" s="239">
        <v>21</v>
      </c>
      <c r="M271" s="239">
        <f>G271*(1+L271/100)</f>
        <v>0</v>
      </c>
      <c r="N271" s="237">
        <v>0</v>
      </c>
      <c r="O271" s="237">
        <f>ROUND(E271*N271,2)</f>
        <v>0</v>
      </c>
      <c r="P271" s="237">
        <v>0</v>
      </c>
      <c r="Q271" s="237">
        <f>ROUND(E271*P271,2)</f>
        <v>0</v>
      </c>
      <c r="R271" s="239" t="s">
        <v>112</v>
      </c>
      <c r="S271" s="239" t="s">
        <v>152</v>
      </c>
      <c r="T271" s="240" t="s">
        <v>152</v>
      </c>
      <c r="U271" s="223">
        <v>5.0959999999999998E-2</v>
      </c>
      <c r="V271" s="223">
        <f>ROUND(E271*U271,2)</f>
        <v>9.43</v>
      </c>
      <c r="W271" s="223"/>
      <c r="X271" s="223" t="s">
        <v>153</v>
      </c>
      <c r="Y271" s="223" t="s">
        <v>154</v>
      </c>
      <c r="Z271" s="213"/>
      <c r="AA271" s="213"/>
      <c r="AB271" s="213"/>
      <c r="AC271" s="213"/>
      <c r="AD271" s="213"/>
      <c r="AE271" s="213"/>
      <c r="AF271" s="213"/>
      <c r="AG271" s="213" t="s">
        <v>755</v>
      </c>
      <c r="AH271" s="213"/>
      <c r="AI271" s="213"/>
      <c r="AJ271" s="213"/>
      <c r="AK271" s="213"/>
      <c r="AL271" s="213"/>
      <c r="AM271" s="213"/>
      <c r="AN271" s="213"/>
      <c r="AO271" s="213"/>
      <c r="AP271" s="213"/>
      <c r="AQ271" s="213"/>
      <c r="AR271" s="213"/>
      <c r="AS271" s="213"/>
      <c r="AT271" s="213"/>
      <c r="AU271" s="213"/>
      <c r="AV271" s="213"/>
      <c r="AW271" s="213"/>
      <c r="AX271" s="213"/>
      <c r="AY271" s="213"/>
      <c r="AZ271" s="213"/>
      <c r="BA271" s="213"/>
      <c r="BB271" s="213"/>
      <c r="BC271" s="213"/>
      <c r="BD271" s="213"/>
      <c r="BE271" s="213"/>
      <c r="BF271" s="213"/>
      <c r="BG271" s="213"/>
      <c r="BH271" s="213"/>
    </row>
    <row r="272" spans="1:60" outlineLevel="2" x14ac:dyDescent="0.2">
      <c r="A272" s="220"/>
      <c r="B272" s="221"/>
      <c r="C272" s="257" t="s">
        <v>756</v>
      </c>
      <c r="D272" s="224"/>
      <c r="E272" s="225">
        <v>50</v>
      </c>
      <c r="F272" s="223"/>
      <c r="G272" s="223"/>
      <c r="H272" s="223"/>
      <c r="I272" s="223"/>
      <c r="J272" s="223"/>
      <c r="K272" s="223"/>
      <c r="L272" s="223"/>
      <c r="M272" s="223"/>
      <c r="N272" s="222"/>
      <c r="O272" s="222"/>
      <c r="P272" s="222"/>
      <c r="Q272" s="222"/>
      <c r="R272" s="223"/>
      <c r="S272" s="223"/>
      <c r="T272" s="223"/>
      <c r="U272" s="223"/>
      <c r="V272" s="223"/>
      <c r="W272" s="223"/>
      <c r="X272" s="223"/>
      <c r="Y272" s="223"/>
      <c r="Z272" s="213"/>
      <c r="AA272" s="213"/>
      <c r="AB272" s="213"/>
      <c r="AC272" s="213"/>
      <c r="AD272" s="213"/>
      <c r="AE272" s="213"/>
      <c r="AF272" s="213"/>
      <c r="AG272" s="213" t="s">
        <v>164</v>
      </c>
      <c r="AH272" s="213">
        <v>0</v>
      </c>
      <c r="AI272" s="213"/>
      <c r="AJ272" s="213"/>
      <c r="AK272" s="213"/>
      <c r="AL272" s="213"/>
      <c r="AM272" s="213"/>
      <c r="AN272" s="213"/>
      <c r="AO272" s="213"/>
      <c r="AP272" s="213"/>
      <c r="AQ272" s="213"/>
      <c r="AR272" s="213"/>
      <c r="AS272" s="213"/>
      <c r="AT272" s="213"/>
      <c r="AU272" s="213"/>
      <c r="AV272" s="213"/>
      <c r="AW272" s="213"/>
      <c r="AX272" s="213"/>
      <c r="AY272" s="213"/>
      <c r="AZ272" s="213"/>
      <c r="BA272" s="213"/>
      <c r="BB272" s="213"/>
      <c r="BC272" s="213"/>
      <c r="BD272" s="213"/>
      <c r="BE272" s="213"/>
      <c r="BF272" s="213"/>
      <c r="BG272" s="213"/>
      <c r="BH272" s="213"/>
    </row>
    <row r="273" spans="1:60" outlineLevel="3" x14ac:dyDescent="0.2">
      <c r="A273" s="220"/>
      <c r="B273" s="221"/>
      <c r="C273" s="257" t="s">
        <v>757</v>
      </c>
      <c r="D273" s="224"/>
      <c r="E273" s="225">
        <v>40</v>
      </c>
      <c r="F273" s="223"/>
      <c r="G273" s="223"/>
      <c r="H273" s="223"/>
      <c r="I273" s="223"/>
      <c r="J273" s="223"/>
      <c r="K273" s="223"/>
      <c r="L273" s="223"/>
      <c r="M273" s="223"/>
      <c r="N273" s="222"/>
      <c r="O273" s="222"/>
      <c r="P273" s="222"/>
      <c r="Q273" s="222"/>
      <c r="R273" s="223"/>
      <c r="S273" s="223"/>
      <c r="T273" s="223"/>
      <c r="U273" s="223"/>
      <c r="V273" s="223"/>
      <c r="W273" s="223"/>
      <c r="X273" s="223"/>
      <c r="Y273" s="223"/>
      <c r="Z273" s="213"/>
      <c r="AA273" s="213"/>
      <c r="AB273" s="213"/>
      <c r="AC273" s="213"/>
      <c r="AD273" s="213"/>
      <c r="AE273" s="213"/>
      <c r="AF273" s="213"/>
      <c r="AG273" s="213" t="s">
        <v>164</v>
      </c>
      <c r="AH273" s="213">
        <v>0</v>
      </c>
      <c r="AI273" s="213"/>
      <c r="AJ273" s="213"/>
      <c r="AK273" s="213"/>
      <c r="AL273" s="213"/>
      <c r="AM273" s="213"/>
      <c r="AN273" s="213"/>
      <c r="AO273" s="213"/>
      <c r="AP273" s="213"/>
      <c r="AQ273" s="213"/>
      <c r="AR273" s="213"/>
      <c r="AS273" s="213"/>
      <c r="AT273" s="213"/>
      <c r="AU273" s="213"/>
      <c r="AV273" s="213"/>
      <c r="AW273" s="213"/>
      <c r="AX273" s="213"/>
      <c r="AY273" s="213"/>
      <c r="AZ273" s="213"/>
      <c r="BA273" s="213"/>
      <c r="BB273" s="213"/>
      <c r="BC273" s="213"/>
      <c r="BD273" s="213"/>
      <c r="BE273" s="213"/>
      <c r="BF273" s="213"/>
      <c r="BG273" s="213"/>
      <c r="BH273" s="213"/>
    </row>
    <row r="274" spans="1:60" outlineLevel="3" x14ac:dyDescent="0.2">
      <c r="A274" s="220"/>
      <c r="B274" s="221"/>
      <c r="C274" s="257" t="s">
        <v>758</v>
      </c>
      <c r="D274" s="224"/>
      <c r="E274" s="225">
        <v>65</v>
      </c>
      <c r="F274" s="223"/>
      <c r="G274" s="223"/>
      <c r="H274" s="223"/>
      <c r="I274" s="223"/>
      <c r="J274" s="223"/>
      <c r="K274" s="223"/>
      <c r="L274" s="223"/>
      <c r="M274" s="223"/>
      <c r="N274" s="222"/>
      <c r="O274" s="222"/>
      <c r="P274" s="222"/>
      <c r="Q274" s="222"/>
      <c r="R274" s="223"/>
      <c r="S274" s="223"/>
      <c r="T274" s="223"/>
      <c r="U274" s="223"/>
      <c r="V274" s="223"/>
      <c r="W274" s="223"/>
      <c r="X274" s="223"/>
      <c r="Y274" s="223"/>
      <c r="Z274" s="213"/>
      <c r="AA274" s="213"/>
      <c r="AB274" s="213"/>
      <c r="AC274" s="213"/>
      <c r="AD274" s="213"/>
      <c r="AE274" s="213"/>
      <c r="AF274" s="213"/>
      <c r="AG274" s="213" t="s">
        <v>164</v>
      </c>
      <c r="AH274" s="213">
        <v>0</v>
      </c>
      <c r="AI274" s="213"/>
      <c r="AJ274" s="213"/>
      <c r="AK274" s="213"/>
      <c r="AL274" s="213"/>
      <c r="AM274" s="213"/>
      <c r="AN274" s="213"/>
      <c r="AO274" s="213"/>
      <c r="AP274" s="213"/>
      <c r="AQ274" s="213"/>
      <c r="AR274" s="213"/>
      <c r="AS274" s="213"/>
      <c r="AT274" s="213"/>
      <c r="AU274" s="213"/>
      <c r="AV274" s="213"/>
      <c r="AW274" s="213"/>
      <c r="AX274" s="213"/>
      <c r="AY274" s="213"/>
      <c r="AZ274" s="213"/>
      <c r="BA274" s="213"/>
      <c r="BB274" s="213"/>
      <c r="BC274" s="213"/>
      <c r="BD274" s="213"/>
      <c r="BE274" s="213"/>
      <c r="BF274" s="213"/>
      <c r="BG274" s="213"/>
      <c r="BH274" s="213"/>
    </row>
    <row r="275" spans="1:60" outlineLevel="3" x14ac:dyDescent="0.2">
      <c r="A275" s="220"/>
      <c r="B275" s="221"/>
      <c r="C275" s="257" t="s">
        <v>759</v>
      </c>
      <c r="D275" s="224"/>
      <c r="E275" s="225">
        <v>30</v>
      </c>
      <c r="F275" s="223"/>
      <c r="G275" s="223"/>
      <c r="H275" s="223"/>
      <c r="I275" s="223"/>
      <c r="J275" s="223"/>
      <c r="K275" s="223"/>
      <c r="L275" s="223"/>
      <c r="M275" s="223"/>
      <c r="N275" s="222"/>
      <c r="O275" s="222"/>
      <c r="P275" s="222"/>
      <c r="Q275" s="222"/>
      <c r="R275" s="223"/>
      <c r="S275" s="223"/>
      <c r="T275" s="223"/>
      <c r="U275" s="223"/>
      <c r="V275" s="223"/>
      <c r="W275" s="223"/>
      <c r="X275" s="223"/>
      <c r="Y275" s="223"/>
      <c r="Z275" s="213"/>
      <c r="AA275" s="213"/>
      <c r="AB275" s="213"/>
      <c r="AC275" s="213"/>
      <c r="AD275" s="213"/>
      <c r="AE275" s="213"/>
      <c r="AF275" s="213"/>
      <c r="AG275" s="213" t="s">
        <v>164</v>
      </c>
      <c r="AH275" s="213">
        <v>0</v>
      </c>
      <c r="AI275" s="213"/>
      <c r="AJ275" s="213"/>
      <c r="AK275" s="213"/>
      <c r="AL275" s="213"/>
      <c r="AM275" s="213"/>
      <c r="AN275" s="213"/>
      <c r="AO275" s="213"/>
      <c r="AP275" s="213"/>
      <c r="AQ275" s="213"/>
      <c r="AR275" s="213"/>
      <c r="AS275" s="213"/>
      <c r="AT275" s="213"/>
      <c r="AU275" s="213"/>
      <c r="AV275" s="213"/>
      <c r="AW275" s="213"/>
      <c r="AX275" s="213"/>
      <c r="AY275" s="213"/>
      <c r="AZ275" s="213"/>
      <c r="BA275" s="213"/>
      <c r="BB275" s="213"/>
      <c r="BC275" s="213"/>
      <c r="BD275" s="213"/>
      <c r="BE275" s="213"/>
      <c r="BF275" s="213"/>
      <c r="BG275" s="213"/>
      <c r="BH275" s="213"/>
    </row>
    <row r="276" spans="1:60" outlineLevel="1" x14ac:dyDescent="0.2">
      <c r="A276" s="241">
        <v>123</v>
      </c>
      <c r="B276" s="242" t="s">
        <v>760</v>
      </c>
      <c r="C276" s="253" t="s">
        <v>761</v>
      </c>
      <c r="D276" s="243" t="s">
        <v>274</v>
      </c>
      <c r="E276" s="244">
        <v>100</v>
      </c>
      <c r="F276" s="245"/>
      <c r="G276" s="246">
        <f>ROUND(E276*F276,2)</f>
        <v>0</v>
      </c>
      <c r="H276" s="245"/>
      <c r="I276" s="246">
        <f>ROUND(E276*H276,2)</f>
        <v>0</v>
      </c>
      <c r="J276" s="245"/>
      <c r="K276" s="246">
        <f>ROUND(E276*J276,2)</f>
        <v>0</v>
      </c>
      <c r="L276" s="246">
        <v>21</v>
      </c>
      <c r="M276" s="246">
        <f>G276*(1+L276/100)</f>
        <v>0</v>
      </c>
      <c r="N276" s="244">
        <v>0</v>
      </c>
      <c r="O276" s="244">
        <f>ROUND(E276*N276,2)</f>
        <v>0</v>
      </c>
      <c r="P276" s="244">
        <v>0</v>
      </c>
      <c r="Q276" s="244">
        <f>ROUND(E276*P276,2)</f>
        <v>0</v>
      </c>
      <c r="R276" s="246" t="s">
        <v>112</v>
      </c>
      <c r="S276" s="246" t="s">
        <v>152</v>
      </c>
      <c r="T276" s="247" t="s">
        <v>152</v>
      </c>
      <c r="U276" s="223">
        <v>6.2700000000000006E-2</v>
      </c>
      <c r="V276" s="223">
        <f>ROUND(E276*U276,2)</f>
        <v>6.27</v>
      </c>
      <c r="W276" s="223"/>
      <c r="X276" s="223" t="s">
        <v>153</v>
      </c>
      <c r="Y276" s="223" t="s">
        <v>154</v>
      </c>
      <c r="Z276" s="213"/>
      <c r="AA276" s="213"/>
      <c r="AB276" s="213"/>
      <c r="AC276" s="213"/>
      <c r="AD276" s="213"/>
      <c r="AE276" s="213"/>
      <c r="AF276" s="213"/>
      <c r="AG276" s="213" t="s">
        <v>755</v>
      </c>
      <c r="AH276" s="213"/>
      <c r="AI276" s="213"/>
      <c r="AJ276" s="213"/>
      <c r="AK276" s="213"/>
      <c r="AL276" s="213"/>
      <c r="AM276" s="213"/>
      <c r="AN276" s="213"/>
      <c r="AO276" s="213"/>
      <c r="AP276" s="213"/>
      <c r="AQ276" s="213"/>
      <c r="AR276" s="213"/>
      <c r="AS276" s="213"/>
      <c r="AT276" s="213"/>
      <c r="AU276" s="213"/>
      <c r="AV276" s="213"/>
      <c r="AW276" s="213"/>
      <c r="AX276" s="213"/>
      <c r="AY276" s="213"/>
      <c r="AZ276" s="213"/>
      <c r="BA276" s="213"/>
      <c r="BB276" s="213"/>
      <c r="BC276" s="213"/>
      <c r="BD276" s="213"/>
      <c r="BE276" s="213"/>
      <c r="BF276" s="213"/>
      <c r="BG276" s="213"/>
      <c r="BH276" s="213"/>
    </row>
    <row r="277" spans="1:60" outlineLevel="1" x14ac:dyDescent="0.2">
      <c r="A277" s="234">
        <v>124</v>
      </c>
      <c r="B277" s="235" t="s">
        <v>762</v>
      </c>
      <c r="C277" s="254" t="s">
        <v>763</v>
      </c>
      <c r="D277" s="236" t="s">
        <v>150</v>
      </c>
      <c r="E277" s="237">
        <v>1</v>
      </c>
      <c r="F277" s="238"/>
      <c r="G277" s="239">
        <f>ROUND(E277*F277,2)</f>
        <v>0</v>
      </c>
      <c r="H277" s="238"/>
      <c r="I277" s="239">
        <f>ROUND(E277*H277,2)</f>
        <v>0</v>
      </c>
      <c r="J277" s="238"/>
      <c r="K277" s="239">
        <f>ROUND(E277*J277,2)</f>
        <v>0</v>
      </c>
      <c r="L277" s="239">
        <v>21</v>
      </c>
      <c r="M277" s="239">
        <f>G277*(1+L277/100)</f>
        <v>0</v>
      </c>
      <c r="N277" s="237">
        <v>0</v>
      </c>
      <c r="O277" s="237">
        <f>ROUND(E277*N277,2)</f>
        <v>0</v>
      </c>
      <c r="P277" s="237">
        <v>0</v>
      </c>
      <c r="Q277" s="237">
        <f>ROUND(E277*P277,2)</f>
        <v>0</v>
      </c>
      <c r="R277" s="239" t="s">
        <v>112</v>
      </c>
      <c r="S277" s="239" t="s">
        <v>152</v>
      </c>
      <c r="T277" s="240" t="s">
        <v>152</v>
      </c>
      <c r="U277" s="223">
        <v>1</v>
      </c>
      <c r="V277" s="223">
        <f>ROUND(E277*U277,2)</f>
        <v>1</v>
      </c>
      <c r="W277" s="223"/>
      <c r="X277" s="223" t="s">
        <v>153</v>
      </c>
      <c r="Y277" s="223" t="s">
        <v>154</v>
      </c>
      <c r="Z277" s="213"/>
      <c r="AA277" s="213"/>
      <c r="AB277" s="213"/>
      <c r="AC277" s="213"/>
      <c r="AD277" s="213"/>
      <c r="AE277" s="213"/>
      <c r="AF277" s="213"/>
      <c r="AG277" s="213" t="s">
        <v>755</v>
      </c>
      <c r="AH277" s="213"/>
      <c r="AI277" s="213"/>
      <c r="AJ277" s="213"/>
      <c r="AK277" s="213"/>
      <c r="AL277" s="213"/>
      <c r="AM277" s="213"/>
      <c r="AN277" s="213"/>
      <c r="AO277" s="213"/>
      <c r="AP277" s="213"/>
      <c r="AQ277" s="213"/>
      <c r="AR277" s="213"/>
      <c r="AS277" s="213"/>
      <c r="AT277" s="213"/>
      <c r="AU277" s="213"/>
      <c r="AV277" s="213"/>
      <c r="AW277" s="213"/>
      <c r="AX277" s="213"/>
      <c r="AY277" s="213"/>
      <c r="AZ277" s="213"/>
      <c r="BA277" s="213"/>
      <c r="BB277" s="213"/>
      <c r="BC277" s="213"/>
      <c r="BD277" s="213"/>
      <c r="BE277" s="213"/>
      <c r="BF277" s="213"/>
      <c r="BG277" s="213"/>
      <c r="BH277" s="213"/>
    </row>
    <row r="278" spans="1:60" ht="22.5" outlineLevel="2" x14ac:dyDescent="0.2">
      <c r="A278" s="220"/>
      <c r="B278" s="221"/>
      <c r="C278" s="255" t="s">
        <v>764</v>
      </c>
      <c r="D278" s="249"/>
      <c r="E278" s="249"/>
      <c r="F278" s="249"/>
      <c r="G278" s="249"/>
      <c r="H278" s="223"/>
      <c r="I278" s="223"/>
      <c r="J278" s="223"/>
      <c r="K278" s="223"/>
      <c r="L278" s="223"/>
      <c r="M278" s="223"/>
      <c r="N278" s="222"/>
      <c r="O278" s="222"/>
      <c r="P278" s="222"/>
      <c r="Q278" s="222"/>
      <c r="R278" s="223"/>
      <c r="S278" s="223"/>
      <c r="T278" s="223"/>
      <c r="U278" s="223"/>
      <c r="V278" s="223"/>
      <c r="W278" s="223"/>
      <c r="X278" s="223"/>
      <c r="Y278" s="223"/>
      <c r="Z278" s="213"/>
      <c r="AA278" s="213"/>
      <c r="AB278" s="213"/>
      <c r="AC278" s="213"/>
      <c r="AD278" s="213"/>
      <c r="AE278" s="213"/>
      <c r="AF278" s="213"/>
      <c r="AG278" s="213" t="s">
        <v>160</v>
      </c>
      <c r="AH278" s="213"/>
      <c r="AI278" s="213"/>
      <c r="AJ278" s="213"/>
      <c r="AK278" s="213"/>
      <c r="AL278" s="213"/>
      <c r="AM278" s="213"/>
      <c r="AN278" s="213"/>
      <c r="AO278" s="213"/>
      <c r="AP278" s="213"/>
      <c r="AQ278" s="213"/>
      <c r="AR278" s="213"/>
      <c r="AS278" s="213"/>
      <c r="AT278" s="213"/>
      <c r="AU278" s="213"/>
      <c r="AV278" s="213"/>
      <c r="AW278" s="213"/>
      <c r="AX278" s="213"/>
      <c r="AY278" s="213"/>
      <c r="AZ278" s="213"/>
      <c r="BA278" s="248" t="str">
        <f>C278</f>
        <v>montáž rozvaděčů nn a vn včetně usazení, sestavení dílců, vyvážení, upevnění, zapojení a montáž demontovaných částí a přístrojů,  kontroly a dotažení spojů, opravy nátěrů, avšak bez zapojení, a ukončení kabelů</v>
      </c>
      <c r="BB278" s="213"/>
      <c r="BC278" s="213"/>
      <c r="BD278" s="213"/>
      <c r="BE278" s="213"/>
      <c r="BF278" s="213"/>
      <c r="BG278" s="213"/>
      <c r="BH278" s="213"/>
    </row>
    <row r="279" spans="1:60" outlineLevel="1" x14ac:dyDescent="0.2">
      <c r="A279" s="241">
        <v>125</v>
      </c>
      <c r="B279" s="242" t="s">
        <v>765</v>
      </c>
      <c r="C279" s="253" t="s">
        <v>766</v>
      </c>
      <c r="D279" s="243" t="s">
        <v>274</v>
      </c>
      <c r="E279" s="244">
        <v>100</v>
      </c>
      <c r="F279" s="245"/>
      <c r="G279" s="246">
        <f>ROUND(E279*F279,2)</f>
        <v>0</v>
      </c>
      <c r="H279" s="245"/>
      <c r="I279" s="246">
        <f>ROUND(E279*H279,2)</f>
        <v>0</v>
      </c>
      <c r="J279" s="245"/>
      <c r="K279" s="246">
        <f>ROUND(E279*J279,2)</f>
        <v>0</v>
      </c>
      <c r="L279" s="246">
        <v>21</v>
      </c>
      <c r="M279" s="246">
        <f>G279*(1+L279/100)</f>
        <v>0</v>
      </c>
      <c r="N279" s="244">
        <v>0</v>
      </c>
      <c r="O279" s="244">
        <f>ROUND(E279*N279,2)</f>
        <v>0</v>
      </c>
      <c r="P279" s="244">
        <v>0</v>
      </c>
      <c r="Q279" s="244">
        <f>ROUND(E279*P279,2)</f>
        <v>0</v>
      </c>
      <c r="R279" s="246"/>
      <c r="S279" s="246" t="s">
        <v>249</v>
      </c>
      <c r="T279" s="247" t="s">
        <v>250</v>
      </c>
      <c r="U279" s="223">
        <v>0</v>
      </c>
      <c r="V279" s="223">
        <f>ROUND(E279*U279,2)</f>
        <v>0</v>
      </c>
      <c r="W279" s="223"/>
      <c r="X279" s="223" t="s">
        <v>153</v>
      </c>
      <c r="Y279" s="223" t="s">
        <v>154</v>
      </c>
      <c r="Z279" s="213"/>
      <c r="AA279" s="213"/>
      <c r="AB279" s="213"/>
      <c r="AC279" s="213"/>
      <c r="AD279" s="213"/>
      <c r="AE279" s="213"/>
      <c r="AF279" s="213"/>
      <c r="AG279" s="213" t="s">
        <v>755</v>
      </c>
      <c r="AH279" s="213"/>
      <c r="AI279" s="213"/>
      <c r="AJ279" s="213"/>
      <c r="AK279" s="213"/>
      <c r="AL279" s="213"/>
      <c r="AM279" s="213"/>
      <c r="AN279" s="213"/>
      <c r="AO279" s="213"/>
      <c r="AP279" s="213"/>
      <c r="AQ279" s="213"/>
      <c r="AR279" s="213"/>
      <c r="AS279" s="213"/>
      <c r="AT279" s="213"/>
      <c r="AU279" s="213"/>
      <c r="AV279" s="213"/>
      <c r="AW279" s="213"/>
      <c r="AX279" s="213"/>
      <c r="AY279" s="213"/>
      <c r="AZ279" s="213"/>
      <c r="BA279" s="213"/>
      <c r="BB279" s="213"/>
      <c r="BC279" s="213"/>
      <c r="BD279" s="213"/>
      <c r="BE279" s="213"/>
      <c r="BF279" s="213"/>
      <c r="BG279" s="213"/>
      <c r="BH279" s="213"/>
    </row>
    <row r="280" spans="1:60" ht="33.75" outlineLevel="1" x14ac:dyDescent="0.2">
      <c r="A280" s="234">
        <v>126</v>
      </c>
      <c r="B280" s="235" t="s">
        <v>767</v>
      </c>
      <c r="C280" s="254" t="s">
        <v>768</v>
      </c>
      <c r="D280" s="236" t="s">
        <v>274</v>
      </c>
      <c r="E280" s="237">
        <v>90</v>
      </c>
      <c r="F280" s="238"/>
      <c r="G280" s="239">
        <f>ROUND(E280*F280,2)</f>
        <v>0</v>
      </c>
      <c r="H280" s="238"/>
      <c r="I280" s="239">
        <f>ROUND(E280*H280,2)</f>
        <v>0</v>
      </c>
      <c r="J280" s="238"/>
      <c r="K280" s="239">
        <f>ROUND(E280*J280,2)</f>
        <v>0</v>
      </c>
      <c r="L280" s="239">
        <v>21</v>
      </c>
      <c r="M280" s="239">
        <f>G280*(1+L280/100)</f>
        <v>0</v>
      </c>
      <c r="N280" s="237">
        <v>9.0000000000000006E-5</v>
      </c>
      <c r="O280" s="237">
        <f>ROUND(E280*N280,2)</f>
        <v>0.01</v>
      </c>
      <c r="P280" s="237">
        <v>0</v>
      </c>
      <c r="Q280" s="237">
        <f>ROUND(E280*P280,2)</f>
        <v>0</v>
      </c>
      <c r="R280" s="239" t="s">
        <v>180</v>
      </c>
      <c r="S280" s="239" t="s">
        <v>152</v>
      </c>
      <c r="T280" s="240" t="s">
        <v>152</v>
      </c>
      <c r="U280" s="223">
        <v>0</v>
      </c>
      <c r="V280" s="223">
        <f>ROUND(E280*U280,2)</f>
        <v>0</v>
      </c>
      <c r="W280" s="223"/>
      <c r="X280" s="223" t="s">
        <v>181</v>
      </c>
      <c r="Y280" s="223" t="s">
        <v>154</v>
      </c>
      <c r="Z280" s="213"/>
      <c r="AA280" s="213"/>
      <c r="AB280" s="213"/>
      <c r="AC280" s="213"/>
      <c r="AD280" s="213"/>
      <c r="AE280" s="213"/>
      <c r="AF280" s="213"/>
      <c r="AG280" s="213" t="s">
        <v>182</v>
      </c>
      <c r="AH280" s="213"/>
      <c r="AI280" s="213"/>
      <c r="AJ280" s="213"/>
      <c r="AK280" s="213"/>
      <c r="AL280" s="213"/>
      <c r="AM280" s="213"/>
      <c r="AN280" s="213"/>
      <c r="AO280" s="213"/>
      <c r="AP280" s="213"/>
      <c r="AQ280" s="213"/>
      <c r="AR280" s="213"/>
      <c r="AS280" s="213"/>
      <c r="AT280" s="213"/>
      <c r="AU280" s="213"/>
      <c r="AV280" s="213"/>
      <c r="AW280" s="213"/>
      <c r="AX280" s="213"/>
      <c r="AY280" s="213"/>
      <c r="AZ280" s="213"/>
      <c r="BA280" s="213"/>
      <c r="BB280" s="213"/>
      <c r="BC280" s="213"/>
      <c r="BD280" s="213"/>
      <c r="BE280" s="213"/>
      <c r="BF280" s="213"/>
      <c r="BG280" s="213"/>
      <c r="BH280" s="213"/>
    </row>
    <row r="281" spans="1:60" outlineLevel="2" x14ac:dyDescent="0.2">
      <c r="A281" s="220"/>
      <c r="B281" s="221"/>
      <c r="C281" s="258" t="s">
        <v>769</v>
      </c>
      <c r="D281" s="251"/>
      <c r="E281" s="251"/>
      <c r="F281" s="251"/>
      <c r="G281" s="251"/>
      <c r="H281" s="223"/>
      <c r="I281" s="223"/>
      <c r="J281" s="223"/>
      <c r="K281" s="223"/>
      <c r="L281" s="223"/>
      <c r="M281" s="223"/>
      <c r="N281" s="222"/>
      <c r="O281" s="222"/>
      <c r="P281" s="222"/>
      <c r="Q281" s="222"/>
      <c r="R281" s="223"/>
      <c r="S281" s="223"/>
      <c r="T281" s="223"/>
      <c r="U281" s="223"/>
      <c r="V281" s="223"/>
      <c r="W281" s="223"/>
      <c r="X281" s="223"/>
      <c r="Y281" s="223"/>
      <c r="Z281" s="213"/>
      <c r="AA281" s="213"/>
      <c r="AB281" s="213"/>
      <c r="AC281" s="213"/>
      <c r="AD281" s="213"/>
      <c r="AE281" s="213"/>
      <c r="AF281" s="213"/>
      <c r="AG281" s="213" t="s">
        <v>162</v>
      </c>
      <c r="AH281" s="213"/>
      <c r="AI281" s="213"/>
      <c r="AJ281" s="213"/>
      <c r="AK281" s="213"/>
      <c r="AL281" s="213"/>
      <c r="AM281" s="213"/>
      <c r="AN281" s="213"/>
      <c r="AO281" s="213"/>
      <c r="AP281" s="213"/>
      <c r="AQ281" s="213"/>
      <c r="AR281" s="213"/>
      <c r="AS281" s="213"/>
      <c r="AT281" s="213"/>
      <c r="AU281" s="213"/>
      <c r="AV281" s="213"/>
      <c r="AW281" s="213"/>
      <c r="AX281" s="213"/>
      <c r="AY281" s="213"/>
      <c r="AZ281" s="213"/>
      <c r="BA281" s="213"/>
      <c r="BB281" s="213"/>
      <c r="BC281" s="213"/>
      <c r="BD281" s="213"/>
      <c r="BE281" s="213"/>
      <c r="BF281" s="213"/>
      <c r="BG281" s="213"/>
      <c r="BH281" s="213"/>
    </row>
    <row r="282" spans="1:60" outlineLevel="2" x14ac:dyDescent="0.2">
      <c r="A282" s="220"/>
      <c r="B282" s="221"/>
      <c r="C282" s="257" t="s">
        <v>770</v>
      </c>
      <c r="D282" s="224"/>
      <c r="E282" s="225">
        <v>90</v>
      </c>
      <c r="F282" s="223"/>
      <c r="G282" s="223"/>
      <c r="H282" s="223"/>
      <c r="I282" s="223"/>
      <c r="J282" s="223"/>
      <c r="K282" s="223"/>
      <c r="L282" s="223"/>
      <c r="M282" s="223"/>
      <c r="N282" s="222"/>
      <c r="O282" s="222"/>
      <c r="P282" s="222"/>
      <c r="Q282" s="222"/>
      <c r="R282" s="223"/>
      <c r="S282" s="223"/>
      <c r="T282" s="223"/>
      <c r="U282" s="223"/>
      <c r="V282" s="223"/>
      <c r="W282" s="223"/>
      <c r="X282" s="223"/>
      <c r="Y282" s="223"/>
      <c r="Z282" s="213"/>
      <c r="AA282" s="213"/>
      <c r="AB282" s="213"/>
      <c r="AC282" s="213"/>
      <c r="AD282" s="213"/>
      <c r="AE282" s="213"/>
      <c r="AF282" s="213"/>
      <c r="AG282" s="213" t="s">
        <v>164</v>
      </c>
      <c r="AH282" s="213">
        <v>0</v>
      </c>
      <c r="AI282" s="213"/>
      <c r="AJ282" s="213"/>
      <c r="AK282" s="213"/>
      <c r="AL282" s="213"/>
      <c r="AM282" s="213"/>
      <c r="AN282" s="213"/>
      <c r="AO282" s="213"/>
      <c r="AP282" s="213"/>
      <c r="AQ282" s="213"/>
      <c r="AR282" s="213"/>
      <c r="AS282" s="213"/>
      <c r="AT282" s="213"/>
      <c r="AU282" s="213"/>
      <c r="AV282" s="213"/>
      <c r="AW282" s="213"/>
      <c r="AX282" s="213"/>
      <c r="AY282" s="213"/>
      <c r="AZ282" s="213"/>
      <c r="BA282" s="213"/>
      <c r="BB282" s="213"/>
      <c r="BC282" s="213"/>
      <c r="BD282" s="213"/>
      <c r="BE282" s="213"/>
      <c r="BF282" s="213"/>
      <c r="BG282" s="213"/>
      <c r="BH282" s="213"/>
    </row>
    <row r="283" spans="1:60" ht="33.75" outlineLevel="1" x14ac:dyDescent="0.2">
      <c r="A283" s="234">
        <v>127</v>
      </c>
      <c r="B283" s="235" t="s">
        <v>771</v>
      </c>
      <c r="C283" s="254" t="s">
        <v>772</v>
      </c>
      <c r="D283" s="236" t="s">
        <v>274</v>
      </c>
      <c r="E283" s="237">
        <v>95</v>
      </c>
      <c r="F283" s="238"/>
      <c r="G283" s="239">
        <f>ROUND(E283*F283,2)</f>
        <v>0</v>
      </c>
      <c r="H283" s="238"/>
      <c r="I283" s="239">
        <f>ROUND(E283*H283,2)</f>
        <v>0</v>
      </c>
      <c r="J283" s="238"/>
      <c r="K283" s="239">
        <f>ROUND(E283*J283,2)</f>
        <v>0</v>
      </c>
      <c r="L283" s="239">
        <v>21</v>
      </c>
      <c r="M283" s="239">
        <f>G283*(1+L283/100)</f>
        <v>0</v>
      </c>
      <c r="N283" s="237">
        <v>1.2999999999999999E-4</v>
      </c>
      <c r="O283" s="237">
        <f>ROUND(E283*N283,2)</f>
        <v>0.01</v>
      </c>
      <c r="P283" s="237">
        <v>0</v>
      </c>
      <c r="Q283" s="237">
        <f>ROUND(E283*P283,2)</f>
        <v>0</v>
      </c>
      <c r="R283" s="239" t="s">
        <v>180</v>
      </c>
      <c r="S283" s="239" t="s">
        <v>152</v>
      </c>
      <c r="T283" s="240" t="s">
        <v>152</v>
      </c>
      <c r="U283" s="223">
        <v>0</v>
      </c>
      <c r="V283" s="223">
        <f>ROUND(E283*U283,2)</f>
        <v>0</v>
      </c>
      <c r="W283" s="223"/>
      <c r="X283" s="223" t="s">
        <v>181</v>
      </c>
      <c r="Y283" s="223" t="s">
        <v>154</v>
      </c>
      <c r="Z283" s="213"/>
      <c r="AA283" s="213"/>
      <c r="AB283" s="213"/>
      <c r="AC283" s="213"/>
      <c r="AD283" s="213"/>
      <c r="AE283" s="213"/>
      <c r="AF283" s="213"/>
      <c r="AG283" s="213" t="s">
        <v>182</v>
      </c>
      <c r="AH283" s="213"/>
      <c r="AI283" s="213"/>
      <c r="AJ283" s="213"/>
      <c r="AK283" s="213"/>
      <c r="AL283" s="213"/>
      <c r="AM283" s="213"/>
      <c r="AN283" s="213"/>
      <c r="AO283" s="213"/>
      <c r="AP283" s="213"/>
      <c r="AQ283" s="213"/>
      <c r="AR283" s="213"/>
      <c r="AS283" s="213"/>
      <c r="AT283" s="213"/>
      <c r="AU283" s="213"/>
      <c r="AV283" s="213"/>
      <c r="AW283" s="213"/>
      <c r="AX283" s="213"/>
      <c r="AY283" s="213"/>
      <c r="AZ283" s="213"/>
      <c r="BA283" s="213"/>
      <c r="BB283" s="213"/>
      <c r="BC283" s="213"/>
      <c r="BD283" s="213"/>
      <c r="BE283" s="213"/>
      <c r="BF283" s="213"/>
      <c r="BG283" s="213"/>
      <c r="BH283" s="213"/>
    </row>
    <row r="284" spans="1:60" outlineLevel="2" x14ac:dyDescent="0.2">
      <c r="A284" s="220"/>
      <c r="B284" s="221"/>
      <c r="C284" s="258" t="s">
        <v>769</v>
      </c>
      <c r="D284" s="251"/>
      <c r="E284" s="251"/>
      <c r="F284" s="251"/>
      <c r="G284" s="251"/>
      <c r="H284" s="223"/>
      <c r="I284" s="223"/>
      <c r="J284" s="223"/>
      <c r="K284" s="223"/>
      <c r="L284" s="223"/>
      <c r="M284" s="223"/>
      <c r="N284" s="222"/>
      <c r="O284" s="222"/>
      <c r="P284" s="222"/>
      <c r="Q284" s="222"/>
      <c r="R284" s="223"/>
      <c r="S284" s="223"/>
      <c r="T284" s="223"/>
      <c r="U284" s="223"/>
      <c r="V284" s="223"/>
      <c r="W284" s="223"/>
      <c r="X284" s="223"/>
      <c r="Y284" s="223"/>
      <c r="Z284" s="213"/>
      <c r="AA284" s="213"/>
      <c r="AB284" s="213"/>
      <c r="AC284" s="213"/>
      <c r="AD284" s="213"/>
      <c r="AE284" s="213"/>
      <c r="AF284" s="213"/>
      <c r="AG284" s="213" t="s">
        <v>162</v>
      </c>
      <c r="AH284" s="213"/>
      <c r="AI284" s="213"/>
      <c r="AJ284" s="213"/>
      <c r="AK284" s="213"/>
      <c r="AL284" s="213"/>
      <c r="AM284" s="213"/>
      <c r="AN284" s="213"/>
      <c r="AO284" s="213"/>
      <c r="AP284" s="213"/>
      <c r="AQ284" s="213"/>
      <c r="AR284" s="213"/>
      <c r="AS284" s="213"/>
      <c r="AT284" s="213"/>
      <c r="AU284" s="213"/>
      <c r="AV284" s="213"/>
      <c r="AW284" s="213"/>
      <c r="AX284" s="213"/>
      <c r="AY284" s="213"/>
      <c r="AZ284" s="213"/>
      <c r="BA284" s="213"/>
      <c r="BB284" s="213"/>
      <c r="BC284" s="213"/>
      <c r="BD284" s="213"/>
      <c r="BE284" s="213"/>
      <c r="BF284" s="213"/>
      <c r="BG284" s="213"/>
      <c r="BH284" s="213"/>
    </row>
    <row r="285" spans="1:60" outlineLevel="2" x14ac:dyDescent="0.2">
      <c r="A285" s="220"/>
      <c r="B285" s="221"/>
      <c r="C285" s="257" t="s">
        <v>773</v>
      </c>
      <c r="D285" s="224"/>
      <c r="E285" s="225">
        <v>95</v>
      </c>
      <c r="F285" s="223"/>
      <c r="G285" s="223"/>
      <c r="H285" s="223"/>
      <c r="I285" s="223"/>
      <c r="J285" s="223"/>
      <c r="K285" s="223"/>
      <c r="L285" s="223"/>
      <c r="M285" s="223"/>
      <c r="N285" s="222"/>
      <c r="O285" s="222"/>
      <c r="P285" s="222"/>
      <c r="Q285" s="222"/>
      <c r="R285" s="223"/>
      <c r="S285" s="223"/>
      <c r="T285" s="223"/>
      <c r="U285" s="223"/>
      <c r="V285" s="223"/>
      <c r="W285" s="223"/>
      <c r="X285" s="223"/>
      <c r="Y285" s="223"/>
      <c r="Z285" s="213"/>
      <c r="AA285" s="213"/>
      <c r="AB285" s="213"/>
      <c r="AC285" s="213"/>
      <c r="AD285" s="213"/>
      <c r="AE285" s="213"/>
      <c r="AF285" s="213"/>
      <c r="AG285" s="213" t="s">
        <v>164</v>
      </c>
      <c r="AH285" s="213">
        <v>0</v>
      </c>
      <c r="AI285" s="213"/>
      <c r="AJ285" s="213"/>
      <c r="AK285" s="213"/>
      <c r="AL285" s="213"/>
      <c r="AM285" s="213"/>
      <c r="AN285" s="213"/>
      <c r="AO285" s="213"/>
      <c r="AP285" s="213"/>
      <c r="AQ285" s="213"/>
      <c r="AR285" s="213"/>
      <c r="AS285" s="213"/>
      <c r="AT285" s="213"/>
      <c r="AU285" s="213"/>
      <c r="AV285" s="213"/>
      <c r="AW285" s="213"/>
      <c r="AX285" s="213"/>
      <c r="AY285" s="213"/>
      <c r="AZ285" s="213"/>
      <c r="BA285" s="213"/>
      <c r="BB285" s="213"/>
      <c r="BC285" s="213"/>
      <c r="BD285" s="213"/>
      <c r="BE285" s="213"/>
      <c r="BF285" s="213"/>
      <c r="BG285" s="213"/>
      <c r="BH285" s="213"/>
    </row>
    <row r="286" spans="1:60" ht="56.25" outlineLevel="1" x14ac:dyDescent="0.2">
      <c r="A286" s="234">
        <v>128</v>
      </c>
      <c r="B286" s="235" t="s">
        <v>774</v>
      </c>
      <c r="C286" s="254" t="s">
        <v>775</v>
      </c>
      <c r="D286" s="236" t="s">
        <v>274</v>
      </c>
      <c r="E286" s="237">
        <v>100</v>
      </c>
      <c r="F286" s="238"/>
      <c r="G286" s="239">
        <f>ROUND(E286*F286,2)</f>
        <v>0</v>
      </c>
      <c r="H286" s="238"/>
      <c r="I286" s="239">
        <f>ROUND(E286*H286,2)</f>
        <v>0</v>
      </c>
      <c r="J286" s="238"/>
      <c r="K286" s="239">
        <f>ROUND(E286*J286,2)</f>
        <v>0</v>
      </c>
      <c r="L286" s="239">
        <v>21</v>
      </c>
      <c r="M286" s="239">
        <f>G286*(1+L286/100)</f>
        <v>0</v>
      </c>
      <c r="N286" s="237">
        <v>5.2999999999999998E-4</v>
      </c>
      <c r="O286" s="237">
        <f>ROUND(E286*N286,2)</f>
        <v>0.05</v>
      </c>
      <c r="P286" s="237">
        <v>0</v>
      </c>
      <c r="Q286" s="237">
        <f>ROUND(E286*P286,2)</f>
        <v>0</v>
      </c>
      <c r="R286" s="239" t="s">
        <v>180</v>
      </c>
      <c r="S286" s="239" t="s">
        <v>152</v>
      </c>
      <c r="T286" s="240" t="s">
        <v>152</v>
      </c>
      <c r="U286" s="223">
        <v>0</v>
      </c>
      <c r="V286" s="223">
        <f>ROUND(E286*U286,2)</f>
        <v>0</v>
      </c>
      <c r="W286" s="223"/>
      <c r="X286" s="223" t="s">
        <v>181</v>
      </c>
      <c r="Y286" s="223" t="s">
        <v>154</v>
      </c>
      <c r="Z286" s="213"/>
      <c r="AA286" s="213"/>
      <c r="AB286" s="213"/>
      <c r="AC286" s="213"/>
      <c r="AD286" s="213"/>
      <c r="AE286" s="213"/>
      <c r="AF286" s="213"/>
      <c r="AG286" s="213" t="s">
        <v>182</v>
      </c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3"/>
      <c r="AT286" s="213"/>
      <c r="AU286" s="213"/>
      <c r="AV286" s="213"/>
      <c r="AW286" s="213"/>
      <c r="AX286" s="213"/>
      <c r="AY286" s="213"/>
      <c r="AZ286" s="213"/>
      <c r="BA286" s="213"/>
      <c r="BB286" s="213"/>
      <c r="BC286" s="213"/>
      <c r="BD286" s="213"/>
      <c r="BE286" s="213"/>
      <c r="BF286" s="213"/>
      <c r="BG286" s="213"/>
      <c r="BH286" s="213"/>
    </row>
    <row r="287" spans="1:60" ht="22.5" outlineLevel="2" x14ac:dyDescent="0.2">
      <c r="A287" s="220"/>
      <c r="B287" s="221"/>
      <c r="C287" s="258" t="s">
        <v>776</v>
      </c>
      <c r="D287" s="251"/>
      <c r="E287" s="251"/>
      <c r="F287" s="251"/>
      <c r="G287" s="251"/>
      <c r="H287" s="223"/>
      <c r="I287" s="223"/>
      <c r="J287" s="223"/>
      <c r="K287" s="223"/>
      <c r="L287" s="223"/>
      <c r="M287" s="223"/>
      <c r="N287" s="222"/>
      <c r="O287" s="222"/>
      <c r="P287" s="222"/>
      <c r="Q287" s="222"/>
      <c r="R287" s="223"/>
      <c r="S287" s="223"/>
      <c r="T287" s="223"/>
      <c r="U287" s="223"/>
      <c r="V287" s="223"/>
      <c r="W287" s="223"/>
      <c r="X287" s="223"/>
      <c r="Y287" s="223"/>
      <c r="Z287" s="213"/>
      <c r="AA287" s="213"/>
      <c r="AB287" s="213"/>
      <c r="AC287" s="213"/>
      <c r="AD287" s="213"/>
      <c r="AE287" s="213"/>
      <c r="AF287" s="213"/>
      <c r="AG287" s="213" t="s">
        <v>162</v>
      </c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3"/>
      <c r="AT287" s="213"/>
      <c r="AU287" s="213"/>
      <c r="AV287" s="213"/>
      <c r="AW287" s="213"/>
      <c r="AX287" s="213"/>
      <c r="AY287" s="213"/>
      <c r="AZ287" s="213"/>
      <c r="BA287" s="248" t="str">
        <f>C287</f>
        <v>teplota použití -30 až 70 °C; max.provoz.teplota při zkratu 160 °C; min.teplota pokládky -5 °C; průřez vodiče 6,0 mm2; samozhášivý; odolnost vůči UV záření</v>
      </c>
      <c r="BB287" s="213"/>
      <c r="BC287" s="213"/>
      <c r="BD287" s="213"/>
      <c r="BE287" s="213"/>
      <c r="BF287" s="213"/>
      <c r="BG287" s="213"/>
      <c r="BH287" s="213"/>
    </row>
    <row r="288" spans="1:60" x14ac:dyDescent="0.2">
      <c r="A288" s="227" t="s">
        <v>146</v>
      </c>
      <c r="B288" s="228" t="s">
        <v>114</v>
      </c>
      <c r="C288" s="252" t="s">
        <v>115</v>
      </c>
      <c r="D288" s="229"/>
      <c r="E288" s="230"/>
      <c r="F288" s="231"/>
      <c r="G288" s="231">
        <f>SUMIF(AG289:AG291,"&lt;&gt;NOR",G289:G291)</f>
        <v>0</v>
      </c>
      <c r="H288" s="231"/>
      <c r="I288" s="231">
        <f>SUM(I289:I291)</f>
        <v>0</v>
      </c>
      <c r="J288" s="231"/>
      <c r="K288" s="231">
        <f>SUM(K289:K291)</f>
        <v>0</v>
      </c>
      <c r="L288" s="231"/>
      <c r="M288" s="231">
        <f>SUM(M289:M291)</f>
        <v>0</v>
      </c>
      <c r="N288" s="230"/>
      <c r="O288" s="230">
        <f>SUM(O289:O291)</f>
        <v>0</v>
      </c>
      <c r="P288" s="230"/>
      <c r="Q288" s="230">
        <f>SUM(Q289:Q291)</f>
        <v>0</v>
      </c>
      <c r="R288" s="231"/>
      <c r="S288" s="231"/>
      <c r="T288" s="232"/>
      <c r="U288" s="226"/>
      <c r="V288" s="226">
        <f>SUM(V289:V291)</f>
        <v>1.21</v>
      </c>
      <c r="W288" s="226"/>
      <c r="X288" s="226"/>
      <c r="Y288" s="226"/>
      <c r="AG288" t="s">
        <v>147</v>
      </c>
    </row>
    <row r="289" spans="1:60" outlineLevel="1" x14ac:dyDescent="0.2">
      <c r="A289" s="234">
        <v>129</v>
      </c>
      <c r="B289" s="235" t="s">
        <v>427</v>
      </c>
      <c r="C289" s="254" t="s">
        <v>428</v>
      </c>
      <c r="D289" s="236" t="s">
        <v>199</v>
      </c>
      <c r="E289" s="237">
        <v>2.4638</v>
      </c>
      <c r="F289" s="238"/>
      <c r="G289" s="239">
        <f>ROUND(E289*F289,2)</f>
        <v>0</v>
      </c>
      <c r="H289" s="238"/>
      <c r="I289" s="239">
        <f>ROUND(E289*H289,2)</f>
        <v>0</v>
      </c>
      <c r="J289" s="238"/>
      <c r="K289" s="239">
        <f>ROUND(E289*J289,2)</f>
        <v>0</v>
      </c>
      <c r="L289" s="239">
        <v>21</v>
      </c>
      <c r="M289" s="239">
        <f>G289*(1+L289/100)</f>
        <v>0</v>
      </c>
      <c r="N289" s="237">
        <v>0</v>
      </c>
      <c r="O289" s="237">
        <f>ROUND(E289*N289,2)</f>
        <v>0</v>
      </c>
      <c r="P289" s="237">
        <v>0</v>
      </c>
      <c r="Q289" s="237">
        <f>ROUND(E289*P289,2)</f>
        <v>0</v>
      </c>
      <c r="R289" s="239" t="s">
        <v>253</v>
      </c>
      <c r="S289" s="239" t="s">
        <v>152</v>
      </c>
      <c r="T289" s="240" t="s">
        <v>152</v>
      </c>
      <c r="U289" s="223">
        <v>0.49</v>
      </c>
      <c r="V289" s="223">
        <f>ROUND(E289*U289,2)</f>
        <v>1.21</v>
      </c>
      <c r="W289" s="223"/>
      <c r="X289" s="223" t="s">
        <v>425</v>
      </c>
      <c r="Y289" s="223" t="s">
        <v>154</v>
      </c>
      <c r="Z289" s="213"/>
      <c r="AA289" s="213"/>
      <c r="AB289" s="213"/>
      <c r="AC289" s="213"/>
      <c r="AD289" s="213"/>
      <c r="AE289" s="213"/>
      <c r="AF289" s="213"/>
      <c r="AG289" s="213" t="s">
        <v>426</v>
      </c>
      <c r="AH289" s="213"/>
      <c r="AI289" s="213"/>
      <c r="AJ289" s="213"/>
      <c r="AK289" s="213"/>
      <c r="AL289" s="213"/>
      <c r="AM289" s="213"/>
      <c r="AN289" s="213"/>
      <c r="AO289" s="213"/>
      <c r="AP289" s="213"/>
      <c r="AQ289" s="213"/>
      <c r="AR289" s="213"/>
      <c r="AS289" s="213"/>
      <c r="AT289" s="213"/>
      <c r="AU289" s="213"/>
      <c r="AV289" s="213"/>
      <c r="AW289" s="213"/>
      <c r="AX289" s="213"/>
      <c r="AY289" s="213"/>
      <c r="AZ289" s="213"/>
      <c r="BA289" s="213"/>
      <c r="BB289" s="213"/>
      <c r="BC289" s="213"/>
      <c r="BD289" s="213"/>
      <c r="BE289" s="213"/>
      <c r="BF289" s="213"/>
      <c r="BG289" s="213"/>
      <c r="BH289" s="213"/>
    </row>
    <row r="290" spans="1:60" outlineLevel="2" x14ac:dyDescent="0.2">
      <c r="A290" s="220"/>
      <c r="B290" s="221"/>
      <c r="C290" s="258" t="s">
        <v>429</v>
      </c>
      <c r="D290" s="251"/>
      <c r="E290" s="251"/>
      <c r="F290" s="251"/>
      <c r="G290" s="251"/>
      <c r="H290" s="223"/>
      <c r="I290" s="223"/>
      <c r="J290" s="223"/>
      <c r="K290" s="223"/>
      <c r="L290" s="223"/>
      <c r="M290" s="223"/>
      <c r="N290" s="222"/>
      <c r="O290" s="222"/>
      <c r="P290" s="222"/>
      <c r="Q290" s="222"/>
      <c r="R290" s="223"/>
      <c r="S290" s="223"/>
      <c r="T290" s="223"/>
      <c r="U290" s="223"/>
      <c r="V290" s="223"/>
      <c r="W290" s="223"/>
      <c r="X290" s="223"/>
      <c r="Y290" s="223"/>
      <c r="Z290" s="213"/>
      <c r="AA290" s="213"/>
      <c r="AB290" s="213"/>
      <c r="AC290" s="213"/>
      <c r="AD290" s="213"/>
      <c r="AE290" s="213"/>
      <c r="AF290" s="213"/>
      <c r="AG290" s="213" t="s">
        <v>162</v>
      </c>
      <c r="AH290" s="213"/>
      <c r="AI290" s="213"/>
      <c r="AJ290" s="213"/>
      <c r="AK290" s="213"/>
      <c r="AL290" s="213"/>
      <c r="AM290" s="213"/>
      <c r="AN290" s="213"/>
      <c r="AO290" s="213"/>
      <c r="AP290" s="213"/>
      <c r="AQ290" s="213"/>
      <c r="AR290" s="213"/>
      <c r="AS290" s="213"/>
      <c r="AT290" s="213"/>
      <c r="AU290" s="213"/>
      <c r="AV290" s="213"/>
      <c r="AW290" s="213"/>
      <c r="AX290" s="213"/>
      <c r="AY290" s="213"/>
      <c r="AZ290" s="213"/>
      <c r="BA290" s="213"/>
      <c r="BB290" s="213"/>
      <c r="BC290" s="213"/>
      <c r="BD290" s="213"/>
      <c r="BE290" s="213"/>
      <c r="BF290" s="213"/>
      <c r="BG290" s="213"/>
      <c r="BH290" s="213"/>
    </row>
    <row r="291" spans="1:60" outlineLevel="1" x14ac:dyDescent="0.2">
      <c r="A291" s="234">
        <v>130</v>
      </c>
      <c r="B291" s="235" t="s">
        <v>430</v>
      </c>
      <c r="C291" s="254" t="s">
        <v>431</v>
      </c>
      <c r="D291" s="236" t="s">
        <v>199</v>
      </c>
      <c r="E291" s="237">
        <v>2.4638</v>
      </c>
      <c r="F291" s="238"/>
      <c r="G291" s="239">
        <f>ROUND(E291*F291,2)</f>
        <v>0</v>
      </c>
      <c r="H291" s="238"/>
      <c r="I291" s="239">
        <f>ROUND(E291*H291,2)</f>
        <v>0</v>
      </c>
      <c r="J291" s="238"/>
      <c r="K291" s="239">
        <f>ROUND(E291*J291,2)</f>
        <v>0</v>
      </c>
      <c r="L291" s="239">
        <v>21</v>
      </c>
      <c r="M291" s="239">
        <f>G291*(1+L291/100)</f>
        <v>0</v>
      </c>
      <c r="N291" s="237">
        <v>0</v>
      </c>
      <c r="O291" s="237">
        <f>ROUND(E291*N291,2)</f>
        <v>0</v>
      </c>
      <c r="P291" s="237">
        <v>0</v>
      </c>
      <c r="Q291" s="237">
        <f>ROUND(E291*P291,2)</f>
        <v>0</v>
      </c>
      <c r="R291" s="239" t="s">
        <v>253</v>
      </c>
      <c r="S291" s="239" t="s">
        <v>152</v>
      </c>
      <c r="T291" s="240" t="s">
        <v>152</v>
      </c>
      <c r="U291" s="223">
        <v>0</v>
      </c>
      <c r="V291" s="223">
        <f>ROUND(E291*U291,2)</f>
        <v>0</v>
      </c>
      <c r="W291" s="223"/>
      <c r="X291" s="223" t="s">
        <v>425</v>
      </c>
      <c r="Y291" s="223" t="s">
        <v>154</v>
      </c>
      <c r="Z291" s="213"/>
      <c r="AA291" s="213"/>
      <c r="AB291" s="213"/>
      <c r="AC291" s="213"/>
      <c r="AD291" s="213"/>
      <c r="AE291" s="213"/>
      <c r="AF291" s="213"/>
      <c r="AG291" s="213" t="s">
        <v>426</v>
      </c>
      <c r="AH291" s="213"/>
      <c r="AI291" s="213"/>
      <c r="AJ291" s="213"/>
      <c r="AK291" s="213"/>
      <c r="AL291" s="213"/>
      <c r="AM291" s="213"/>
      <c r="AN291" s="213"/>
      <c r="AO291" s="213"/>
      <c r="AP291" s="213"/>
      <c r="AQ291" s="213"/>
      <c r="AR291" s="213"/>
      <c r="AS291" s="213"/>
      <c r="AT291" s="213"/>
      <c r="AU291" s="213"/>
      <c r="AV291" s="213"/>
      <c r="AW291" s="213"/>
      <c r="AX291" s="213"/>
      <c r="AY291" s="213"/>
      <c r="AZ291" s="213"/>
      <c r="BA291" s="213"/>
      <c r="BB291" s="213"/>
      <c r="BC291" s="213"/>
      <c r="BD291" s="213"/>
      <c r="BE291" s="213"/>
      <c r="BF291" s="213"/>
      <c r="BG291" s="213"/>
      <c r="BH291" s="213"/>
    </row>
    <row r="292" spans="1:60" x14ac:dyDescent="0.2">
      <c r="A292" s="3"/>
      <c r="B292" s="4"/>
      <c r="C292" s="259"/>
      <c r="D292" s="6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AE292">
        <v>12</v>
      </c>
      <c r="AF292">
        <v>21</v>
      </c>
      <c r="AG292" t="s">
        <v>132</v>
      </c>
    </row>
    <row r="293" spans="1:60" x14ac:dyDescent="0.2">
      <c r="A293" s="216"/>
      <c r="B293" s="217" t="s">
        <v>29</v>
      </c>
      <c r="C293" s="260"/>
      <c r="D293" s="218"/>
      <c r="E293" s="219"/>
      <c r="F293" s="219"/>
      <c r="G293" s="233">
        <f>G8+G23+G28+G33+G48+G61+G129+G207+G246+G249+G251+G263+G266+G270+G288</f>
        <v>0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AE293">
        <f>SUMIF(L7:L291,AE292,G7:G291)</f>
        <v>0</v>
      </c>
      <c r="AF293">
        <f>SUMIF(L7:L291,AF292,G7:G291)</f>
        <v>0</v>
      </c>
      <c r="AG293" t="s">
        <v>441</v>
      </c>
    </row>
    <row r="294" spans="1:60" x14ac:dyDescent="0.2">
      <c r="C294" s="261"/>
      <c r="D294" s="10"/>
      <c r="AG294" t="s">
        <v>442</v>
      </c>
    </row>
    <row r="295" spans="1:60" x14ac:dyDescent="0.2">
      <c r="D295" s="10"/>
    </row>
    <row r="296" spans="1:60" x14ac:dyDescent="0.2">
      <c r="D296" s="10"/>
    </row>
    <row r="297" spans="1:60" x14ac:dyDescent="0.2">
      <c r="D297" s="10"/>
    </row>
    <row r="298" spans="1:60" x14ac:dyDescent="0.2">
      <c r="D298" s="10"/>
    </row>
    <row r="299" spans="1:60" x14ac:dyDescent="0.2">
      <c r="D299" s="10"/>
    </row>
    <row r="300" spans="1:60" x14ac:dyDescent="0.2">
      <c r="D300" s="10"/>
    </row>
    <row r="301" spans="1:60" x14ac:dyDescent="0.2">
      <c r="D301" s="10"/>
    </row>
    <row r="302" spans="1:60" x14ac:dyDescent="0.2">
      <c r="D302" s="10"/>
    </row>
    <row r="303" spans="1:60" x14ac:dyDescent="0.2">
      <c r="D303" s="10"/>
    </row>
    <row r="304" spans="1:60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9SB3Z9VaCFutHbNyz9nknZTpJExNXMcQwhXjfVxEhDicsp5x/dBF2Rz/C+E4xmsQ/YM628wMrPIkngFSEugalg==" saltValue="c5D5wMNRYR1nHsYNYf1WXg==" spinCount="100000" sheet="1" formatRows="0"/>
  <mergeCells count="103">
    <mergeCell ref="C290:G290"/>
    <mergeCell ref="C260:G260"/>
    <mergeCell ref="C262:G262"/>
    <mergeCell ref="C278:G278"/>
    <mergeCell ref="C281:G281"/>
    <mergeCell ref="C284:G284"/>
    <mergeCell ref="C287:G287"/>
    <mergeCell ref="C224:G224"/>
    <mergeCell ref="C230:G230"/>
    <mergeCell ref="C241:G241"/>
    <mergeCell ref="C243:G243"/>
    <mergeCell ref="C245:G245"/>
    <mergeCell ref="C258:G258"/>
    <mergeCell ref="C191:G191"/>
    <mergeCell ref="C200:G200"/>
    <mergeCell ref="C202:G202"/>
    <mergeCell ref="C204:G204"/>
    <mergeCell ref="C221:G221"/>
    <mergeCell ref="C223:G223"/>
    <mergeCell ref="C167:G167"/>
    <mergeCell ref="C171:G171"/>
    <mergeCell ref="C175:G175"/>
    <mergeCell ref="C178:G178"/>
    <mergeCell ref="C180:G180"/>
    <mergeCell ref="C188:G188"/>
    <mergeCell ref="C151:G151"/>
    <mergeCell ref="C152:G152"/>
    <mergeCell ref="C154:G154"/>
    <mergeCell ref="C157:G157"/>
    <mergeCell ref="C160:G160"/>
    <mergeCell ref="C162:G162"/>
    <mergeCell ref="C141:G141"/>
    <mergeCell ref="C142:G142"/>
    <mergeCell ref="C145:G145"/>
    <mergeCell ref="C146:G146"/>
    <mergeCell ref="C147:G147"/>
    <mergeCell ref="C150:G150"/>
    <mergeCell ref="C126:G126"/>
    <mergeCell ref="C128:G128"/>
    <mergeCell ref="C135:G135"/>
    <mergeCell ref="C136:G136"/>
    <mergeCell ref="C137:G137"/>
    <mergeCell ref="C140:G140"/>
    <mergeCell ref="C113:G113"/>
    <mergeCell ref="C115:G115"/>
    <mergeCell ref="C116:G116"/>
    <mergeCell ref="C118:G118"/>
    <mergeCell ref="C119:G119"/>
    <mergeCell ref="C124:G124"/>
    <mergeCell ref="C101:G101"/>
    <mergeCell ref="C104:G104"/>
    <mergeCell ref="C105:G105"/>
    <mergeCell ref="C108:G108"/>
    <mergeCell ref="C110:G110"/>
    <mergeCell ref="C112:G112"/>
    <mergeCell ref="C92:G92"/>
    <mergeCell ref="C95:G95"/>
    <mergeCell ref="C96:G96"/>
    <mergeCell ref="C97:G97"/>
    <mergeCell ref="C99:G99"/>
    <mergeCell ref="C100:G100"/>
    <mergeCell ref="C82:G82"/>
    <mergeCell ref="C85:G85"/>
    <mergeCell ref="C86:G86"/>
    <mergeCell ref="C87:G87"/>
    <mergeCell ref="C90:G90"/>
    <mergeCell ref="C91:G91"/>
    <mergeCell ref="C70:G70"/>
    <mergeCell ref="C73:G73"/>
    <mergeCell ref="C74:G74"/>
    <mergeCell ref="C77:G77"/>
    <mergeCell ref="C78:G78"/>
    <mergeCell ref="C81:G81"/>
    <mergeCell ref="C58:G58"/>
    <mergeCell ref="C60:G60"/>
    <mergeCell ref="C64:G64"/>
    <mergeCell ref="C65:G65"/>
    <mergeCell ref="C67:G67"/>
    <mergeCell ref="C69:G69"/>
    <mergeCell ref="C43:G43"/>
    <mergeCell ref="C46:G46"/>
    <mergeCell ref="C50:G50"/>
    <mergeCell ref="C52:G52"/>
    <mergeCell ref="C54:G54"/>
    <mergeCell ref="C56:G56"/>
    <mergeCell ref="C25:G25"/>
    <mergeCell ref="C26:G26"/>
    <mergeCell ref="C30:G30"/>
    <mergeCell ref="C31:G31"/>
    <mergeCell ref="C40:G40"/>
    <mergeCell ref="C41:G41"/>
    <mergeCell ref="C14:G14"/>
    <mergeCell ref="C15:G15"/>
    <mergeCell ref="C17:G17"/>
    <mergeCell ref="C18:G18"/>
    <mergeCell ref="C20:G20"/>
    <mergeCell ref="C21:G21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D11 A.00 Pol</vt:lpstr>
      <vt:lpstr>D14 A.00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'D11 A.00 Pol'!Názvy_tisku</vt:lpstr>
      <vt:lpstr>'D14 A.00 Pol'!Názvy_tisku</vt:lpstr>
      <vt:lpstr>oadresa</vt:lpstr>
      <vt:lpstr>Stavba!Objednatel</vt:lpstr>
      <vt:lpstr>Stavba!Objekt</vt:lpstr>
      <vt:lpstr>'D11 A.00 Pol'!Oblast_tisku</vt:lpstr>
      <vt:lpstr>'D14 A.00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Slezák</dc:creator>
  <cp:lastModifiedBy>Lukáš Slezák</cp:lastModifiedBy>
  <cp:lastPrinted>2019-03-19T12:27:02Z</cp:lastPrinted>
  <dcterms:created xsi:type="dcterms:W3CDTF">2009-04-08T07:15:50Z</dcterms:created>
  <dcterms:modified xsi:type="dcterms:W3CDTF">2025-02-06T13:22:12Z</dcterms:modified>
</cp:coreProperties>
</file>