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89_2024 - Oprava MŠ Štefánikova\06-DPS\"/>
    </mc:Choice>
  </mc:AlternateContent>
  <xr:revisionPtr revIDLastSave="0" documentId="8_{EE61938B-0D76-4E9E-A334-0FFD48AB9BA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1.1 1.00 Pol" sheetId="12" r:id="rId4"/>
    <sheet name="D1.2 1.00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'D1.1 1.00 Pol'!$1:$7</definedName>
    <definedName name="_xlnm.Print_Titles" localSheetId="4">'D1.2 1.00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'D1.1 1.00 Pol'!$A$1:$Y$275</definedName>
    <definedName name="_xlnm.Print_Area" localSheetId="4">'D1.2 1.00 Pol'!$A$1:$Y$263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262" i="13"/>
  <c r="BA154" i="13"/>
  <c r="BA152" i="13"/>
  <c r="G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V8" i="13" s="1"/>
  <c r="G14" i="13"/>
  <c r="G15" i="13"/>
  <c r="I15" i="13"/>
  <c r="I14" i="13" s="1"/>
  <c r="K15" i="13"/>
  <c r="M15" i="13"/>
  <c r="O15" i="13"/>
  <c r="O14" i="13" s="1"/>
  <c r="Q15" i="13"/>
  <c r="Q14" i="13" s="1"/>
  <c r="V15" i="13"/>
  <c r="V14" i="13" s="1"/>
  <c r="G17" i="13"/>
  <c r="M17" i="13" s="1"/>
  <c r="I17" i="13"/>
  <c r="K17" i="13"/>
  <c r="K14" i="13" s="1"/>
  <c r="O17" i="13"/>
  <c r="Q17" i="13"/>
  <c r="V17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6" i="13"/>
  <c r="G25" i="13" s="1"/>
  <c r="I26" i="13"/>
  <c r="I25" i="13" s="1"/>
  <c r="K26" i="13"/>
  <c r="K25" i="13" s="1"/>
  <c r="O26" i="13"/>
  <c r="O25" i="13" s="1"/>
  <c r="Q26" i="13"/>
  <c r="V26" i="13"/>
  <c r="V25" i="13" s="1"/>
  <c r="G27" i="13"/>
  <c r="I27" i="13"/>
  <c r="K27" i="13"/>
  <c r="M27" i="13"/>
  <c r="O27" i="13"/>
  <c r="Q27" i="13"/>
  <c r="V27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5" i="13"/>
  <c r="M35" i="13" s="1"/>
  <c r="I35" i="13"/>
  <c r="K35" i="13"/>
  <c r="O35" i="13"/>
  <c r="Q35" i="13"/>
  <c r="V35" i="13"/>
  <c r="G39" i="13"/>
  <c r="I39" i="13"/>
  <c r="K39" i="13"/>
  <c r="M39" i="13"/>
  <c r="O39" i="13"/>
  <c r="Q39" i="13"/>
  <c r="Q25" i="13" s="1"/>
  <c r="V39" i="13"/>
  <c r="G43" i="13"/>
  <c r="M43" i="13" s="1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52" i="13"/>
  <c r="M52" i="13" s="1"/>
  <c r="I52" i="13"/>
  <c r="K52" i="13"/>
  <c r="O52" i="13"/>
  <c r="Q52" i="13"/>
  <c r="V52" i="13"/>
  <c r="G55" i="13"/>
  <c r="I55" i="13"/>
  <c r="K55" i="13"/>
  <c r="M55" i="13"/>
  <c r="O55" i="13"/>
  <c r="Q55" i="13"/>
  <c r="V55" i="13"/>
  <c r="G58" i="13"/>
  <c r="M58" i="13" s="1"/>
  <c r="I58" i="13"/>
  <c r="K58" i="13"/>
  <c r="O58" i="13"/>
  <c r="Q58" i="13"/>
  <c r="V58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4" i="13"/>
  <c r="I64" i="13"/>
  <c r="K64" i="13"/>
  <c r="M64" i="13"/>
  <c r="O64" i="13"/>
  <c r="Q64" i="13"/>
  <c r="V64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4" i="13"/>
  <c r="I74" i="13"/>
  <c r="I73" i="13" s="1"/>
  <c r="K74" i="13"/>
  <c r="M74" i="13"/>
  <c r="O74" i="13"/>
  <c r="O73" i="13" s="1"/>
  <c r="Q74" i="13"/>
  <c r="Q73" i="13" s="1"/>
  <c r="V74" i="13"/>
  <c r="G75" i="13"/>
  <c r="M75" i="13" s="1"/>
  <c r="I75" i="13"/>
  <c r="K75" i="13"/>
  <c r="K73" i="13" s="1"/>
  <c r="O75" i="13"/>
  <c r="Q75" i="13"/>
  <c r="V75" i="13"/>
  <c r="V73" i="13" s="1"/>
  <c r="G76" i="13"/>
  <c r="I76" i="13"/>
  <c r="K76" i="13"/>
  <c r="M76" i="13"/>
  <c r="O76" i="13"/>
  <c r="Q76" i="13"/>
  <c r="V76" i="13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91" i="13"/>
  <c r="M91" i="13" s="1"/>
  <c r="I91" i="13"/>
  <c r="K91" i="13"/>
  <c r="O91" i="13"/>
  <c r="Q91" i="13"/>
  <c r="V91" i="13"/>
  <c r="G94" i="13"/>
  <c r="I94" i="13"/>
  <c r="K94" i="13"/>
  <c r="M94" i="13"/>
  <c r="O94" i="13"/>
  <c r="Q94" i="13"/>
  <c r="V94" i="13"/>
  <c r="G97" i="13"/>
  <c r="G73" i="13" s="1"/>
  <c r="I97" i="13"/>
  <c r="K97" i="13"/>
  <c r="O97" i="13"/>
  <c r="Q97" i="13"/>
  <c r="V97" i="13"/>
  <c r="G100" i="13"/>
  <c r="I100" i="13"/>
  <c r="K100" i="13"/>
  <c r="M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I104" i="13"/>
  <c r="K104" i="13"/>
  <c r="M104" i="13"/>
  <c r="O104" i="13"/>
  <c r="Q104" i="13"/>
  <c r="V104" i="13"/>
  <c r="G107" i="13"/>
  <c r="M107" i="13" s="1"/>
  <c r="I107" i="13"/>
  <c r="K107" i="13"/>
  <c r="O107" i="13"/>
  <c r="Q107" i="13"/>
  <c r="V107" i="13"/>
  <c r="G110" i="13"/>
  <c r="M110" i="13" s="1"/>
  <c r="I110" i="13"/>
  <c r="K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3" i="13"/>
  <c r="M123" i="13" s="1"/>
  <c r="I123" i="13"/>
  <c r="K123" i="13"/>
  <c r="O123" i="13"/>
  <c r="Q123" i="13"/>
  <c r="V123" i="13"/>
  <c r="G125" i="13"/>
  <c r="I125" i="13"/>
  <c r="K125" i="13"/>
  <c r="M125" i="13"/>
  <c r="O125" i="13"/>
  <c r="Q125" i="13"/>
  <c r="V125" i="13"/>
  <c r="G127" i="13"/>
  <c r="M127" i="13" s="1"/>
  <c r="I127" i="13"/>
  <c r="K127" i="13"/>
  <c r="O127" i="13"/>
  <c r="Q127" i="13"/>
  <c r="V127" i="13"/>
  <c r="G130" i="13"/>
  <c r="I130" i="13"/>
  <c r="K130" i="13"/>
  <c r="M130" i="13"/>
  <c r="O130" i="13"/>
  <c r="Q130" i="13"/>
  <c r="V130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I140" i="13"/>
  <c r="K140" i="13"/>
  <c r="M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I142" i="13"/>
  <c r="K142" i="13"/>
  <c r="M142" i="13"/>
  <c r="O142" i="13"/>
  <c r="Q142" i="13"/>
  <c r="V142" i="13"/>
  <c r="G143" i="13"/>
  <c r="M143" i="13" s="1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I148" i="13"/>
  <c r="K148" i="13"/>
  <c r="M148" i="13"/>
  <c r="O148" i="13"/>
  <c r="Q148" i="13"/>
  <c r="V148" i="13"/>
  <c r="G151" i="13"/>
  <c r="I151" i="13"/>
  <c r="I150" i="13" s="1"/>
  <c r="K151" i="13"/>
  <c r="M151" i="13"/>
  <c r="O151" i="13"/>
  <c r="Q151" i="13"/>
  <c r="Q150" i="13" s="1"/>
  <c r="V151" i="13"/>
  <c r="V150" i="13" s="1"/>
  <c r="G153" i="13"/>
  <c r="M153" i="13" s="1"/>
  <c r="I153" i="13"/>
  <c r="K153" i="13"/>
  <c r="K150" i="13" s="1"/>
  <c r="O153" i="13"/>
  <c r="O150" i="13" s="1"/>
  <c r="Q153" i="13"/>
  <c r="V153" i="13"/>
  <c r="G155" i="13"/>
  <c r="I155" i="13"/>
  <c r="K155" i="13"/>
  <c r="M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2" i="13"/>
  <c r="G150" i="13" s="1"/>
  <c r="I162" i="13"/>
  <c r="K162" i="13"/>
  <c r="O162" i="13"/>
  <c r="Q162" i="13"/>
  <c r="V162" i="13"/>
  <c r="G165" i="13"/>
  <c r="M165" i="13" s="1"/>
  <c r="I165" i="13"/>
  <c r="K165" i="13"/>
  <c r="K164" i="13" s="1"/>
  <c r="O165" i="13"/>
  <c r="O164" i="13" s="1"/>
  <c r="Q165" i="13"/>
  <c r="V165" i="13"/>
  <c r="V164" i="13" s="1"/>
  <c r="G166" i="13"/>
  <c r="I166" i="13"/>
  <c r="K166" i="13"/>
  <c r="M166" i="13"/>
  <c r="O166" i="13"/>
  <c r="Q166" i="13"/>
  <c r="V166" i="13"/>
  <c r="G167" i="13"/>
  <c r="G164" i="13" s="1"/>
  <c r="I167" i="13"/>
  <c r="K167" i="13"/>
  <c r="M167" i="13"/>
  <c r="O167" i="13"/>
  <c r="Q167" i="13"/>
  <c r="V167" i="13"/>
  <c r="G168" i="13"/>
  <c r="M168" i="13" s="1"/>
  <c r="I168" i="13"/>
  <c r="K168" i="13"/>
  <c r="O168" i="13"/>
  <c r="Q168" i="13"/>
  <c r="Q164" i="13" s="1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I164" i="13" s="1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Q176" i="13"/>
  <c r="V176" i="13"/>
  <c r="G182" i="13"/>
  <c r="M182" i="13" s="1"/>
  <c r="I182" i="13"/>
  <c r="K182" i="13"/>
  <c r="O182" i="13"/>
  <c r="Q182" i="13"/>
  <c r="V182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I188" i="13"/>
  <c r="K188" i="13"/>
  <c r="M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I205" i="13"/>
  <c r="K205" i="13"/>
  <c r="M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I209" i="13"/>
  <c r="K209" i="13"/>
  <c r="M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I212" i="13"/>
  <c r="K212" i="13"/>
  <c r="M212" i="13"/>
  <c r="O212" i="13"/>
  <c r="Q212" i="13"/>
  <c r="V212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Q218" i="13"/>
  <c r="G219" i="13"/>
  <c r="I219" i="13"/>
  <c r="K219" i="13"/>
  <c r="K218" i="13" s="1"/>
  <c r="M219" i="13"/>
  <c r="O219" i="13"/>
  <c r="Q219" i="13"/>
  <c r="V219" i="13"/>
  <c r="V218" i="13" s="1"/>
  <c r="G220" i="13"/>
  <c r="I220" i="13"/>
  <c r="K220" i="13"/>
  <c r="M220" i="13"/>
  <c r="O220" i="13"/>
  <c r="Q220" i="13"/>
  <c r="V220" i="13"/>
  <c r="G221" i="13"/>
  <c r="G218" i="13" s="1"/>
  <c r="I221" i="13"/>
  <c r="K221" i="13"/>
  <c r="O221" i="13"/>
  <c r="O218" i="13" s="1"/>
  <c r="Q221" i="13"/>
  <c r="V221" i="13"/>
  <c r="G222" i="13"/>
  <c r="M222" i="13" s="1"/>
  <c r="I222" i="13"/>
  <c r="I218" i="13" s="1"/>
  <c r="K222" i="13"/>
  <c r="O222" i="13"/>
  <c r="Q222" i="13"/>
  <c r="V222" i="13"/>
  <c r="G223" i="13"/>
  <c r="I223" i="13"/>
  <c r="K223" i="13"/>
  <c r="M223" i="13"/>
  <c r="O223" i="13"/>
  <c r="Q223" i="13"/>
  <c r="V223" i="13"/>
  <c r="G225" i="13"/>
  <c r="I225" i="13"/>
  <c r="K225" i="13"/>
  <c r="M225" i="13"/>
  <c r="O225" i="13"/>
  <c r="Q225" i="13"/>
  <c r="V225" i="13"/>
  <c r="G227" i="13"/>
  <c r="M227" i="13" s="1"/>
  <c r="I227" i="13"/>
  <c r="K227" i="13"/>
  <c r="O227" i="13"/>
  <c r="Q227" i="13"/>
  <c r="V227" i="13"/>
  <c r="G230" i="13"/>
  <c r="I230" i="13"/>
  <c r="I229" i="13" s="1"/>
  <c r="K230" i="13"/>
  <c r="K229" i="13" s="1"/>
  <c r="M230" i="13"/>
  <c r="O230" i="13"/>
  <c r="Q230" i="13"/>
  <c r="V230" i="13"/>
  <c r="V229" i="13" s="1"/>
  <c r="G231" i="13"/>
  <c r="I231" i="13"/>
  <c r="K231" i="13"/>
  <c r="M231" i="13"/>
  <c r="O231" i="13"/>
  <c r="Q231" i="13"/>
  <c r="V231" i="13"/>
  <c r="G232" i="13"/>
  <c r="G229" i="13" s="1"/>
  <c r="I232" i="13"/>
  <c r="K232" i="13"/>
  <c r="O232" i="13"/>
  <c r="O229" i="13" s="1"/>
  <c r="Q232" i="13"/>
  <c r="V232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7" i="13"/>
  <c r="I237" i="13"/>
  <c r="K237" i="13"/>
  <c r="M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Q229" i="13" s="1"/>
  <c r="V239" i="13"/>
  <c r="G240" i="13"/>
  <c r="I240" i="13"/>
  <c r="K240" i="13"/>
  <c r="Q240" i="13"/>
  <c r="V240" i="13"/>
  <c r="G241" i="13"/>
  <c r="I241" i="13"/>
  <c r="K241" i="13"/>
  <c r="M241" i="13"/>
  <c r="M240" i="13" s="1"/>
  <c r="O241" i="13"/>
  <c r="O240" i="13" s="1"/>
  <c r="Q241" i="13"/>
  <c r="V241" i="13"/>
  <c r="G242" i="13"/>
  <c r="O242" i="13"/>
  <c r="G243" i="13"/>
  <c r="I243" i="13"/>
  <c r="I242" i="13" s="1"/>
  <c r="K243" i="13"/>
  <c r="M243" i="13"/>
  <c r="O243" i="13"/>
  <c r="Q243" i="13"/>
  <c r="Q242" i="13" s="1"/>
  <c r="V243" i="13"/>
  <c r="V242" i="13" s="1"/>
  <c r="G244" i="13"/>
  <c r="M244" i="13" s="1"/>
  <c r="M242" i="13" s="1"/>
  <c r="I244" i="13"/>
  <c r="K244" i="13"/>
  <c r="K242" i="13" s="1"/>
  <c r="O244" i="13"/>
  <c r="Q244" i="13"/>
  <c r="V244" i="13"/>
  <c r="G245" i="13"/>
  <c r="I245" i="13"/>
  <c r="K245" i="13"/>
  <c r="M245" i="13"/>
  <c r="O245" i="13"/>
  <c r="Q245" i="13"/>
  <c r="V245" i="13"/>
  <c r="O246" i="13"/>
  <c r="G247" i="13"/>
  <c r="M247" i="13" s="1"/>
  <c r="I247" i="13"/>
  <c r="I246" i="13" s="1"/>
  <c r="K247" i="13"/>
  <c r="K246" i="13" s="1"/>
  <c r="O247" i="13"/>
  <c r="Q247" i="13"/>
  <c r="Q246" i="13" s="1"/>
  <c r="V247" i="13"/>
  <c r="G248" i="13"/>
  <c r="M248" i="13" s="1"/>
  <c r="I248" i="13"/>
  <c r="K248" i="13"/>
  <c r="O248" i="13"/>
  <c r="Q248" i="13"/>
  <c r="V248" i="13"/>
  <c r="V246" i="13" s="1"/>
  <c r="G250" i="13"/>
  <c r="I250" i="13"/>
  <c r="K250" i="13"/>
  <c r="M250" i="13"/>
  <c r="O250" i="13"/>
  <c r="Q250" i="13"/>
  <c r="V250" i="13"/>
  <c r="G251" i="13"/>
  <c r="M251" i="13" s="1"/>
  <c r="I251" i="13"/>
  <c r="K251" i="13"/>
  <c r="O251" i="13"/>
  <c r="Q251" i="13"/>
  <c r="V251" i="13"/>
  <c r="G252" i="13"/>
  <c r="I252" i="13"/>
  <c r="K252" i="13"/>
  <c r="M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I254" i="13"/>
  <c r="K254" i="13"/>
  <c r="M254" i="13"/>
  <c r="O254" i="13"/>
  <c r="Q254" i="13"/>
  <c r="V254" i="13"/>
  <c r="G255" i="13"/>
  <c r="O255" i="13"/>
  <c r="G256" i="13"/>
  <c r="M256" i="13" s="1"/>
  <c r="I256" i="13"/>
  <c r="I255" i="13" s="1"/>
  <c r="K256" i="13"/>
  <c r="K255" i="13" s="1"/>
  <c r="O256" i="13"/>
  <c r="Q256" i="13"/>
  <c r="Q255" i="13" s="1"/>
  <c r="V256" i="13"/>
  <c r="G258" i="13"/>
  <c r="M258" i="13" s="1"/>
  <c r="I258" i="13"/>
  <c r="K258" i="13"/>
  <c r="O258" i="13"/>
  <c r="Q258" i="13"/>
  <c r="V258" i="13"/>
  <c r="V255" i="13" s="1"/>
  <c r="K259" i="13"/>
  <c r="V259" i="13"/>
  <c r="G260" i="13"/>
  <c r="G259" i="13" s="1"/>
  <c r="I260" i="13"/>
  <c r="I259" i="13" s="1"/>
  <c r="K260" i="13"/>
  <c r="O260" i="13"/>
  <c r="O259" i="13" s="1"/>
  <c r="Q260" i="13"/>
  <c r="Q259" i="13" s="1"/>
  <c r="V260" i="13"/>
  <c r="AE262" i="13"/>
  <c r="AF262" i="13"/>
  <c r="G274" i="12"/>
  <c r="BA106" i="12"/>
  <c r="BA65" i="12"/>
  <c r="BA64" i="12"/>
  <c r="BA59" i="12"/>
  <c r="BA57" i="12"/>
  <c r="BA55" i="12"/>
  <c r="BA32" i="12"/>
  <c r="BA31" i="12"/>
  <c r="BA22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O8" i="12" s="1"/>
  <c r="Q12" i="12"/>
  <c r="V12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0" i="12"/>
  <c r="K20" i="12"/>
  <c r="Q20" i="12"/>
  <c r="V20" i="12"/>
  <c r="G21" i="12"/>
  <c r="I21" i="12"/>
  <c r="I20" i="12" s="1"/>
  <c r="K21" i="12"/>
  <c r="M21" i="12"/>
  <c r="M20" i="12" s="1"/>
  <c r="O21" i="12"/>
  <c r="O20" i="12" s="1"/>
  <c r="Q21" i="12"/>
  <c r="V21" i="12"/>
  <c r="G24" i="12"/>
  <c r="K24" i="12"/>
  <c r="O24" i="12"/>
  <c r="G25" i="12"/>
  <c r="I25" i="12"/>
  <c r="I24" i="12" s="1"/>
  <c r="K25" i="12"/>
  <c r="M25" i="12"/>
  <c r="M24" i="12" s="1"/>
  <c r="O25" i="12"/>
  <c r="Q25" i="12"/>
  <c r="Q24" i="12" s="1"/>
  <c r="V25" i="12"/>
  <c r="V24" i="12" s="1"/>
  <c r="G29" i="12"/>
  <c r="K29" i="12"/>
  <c r="G30" i="12"/>
  <c r="I30" i="12"/>
  <c r="I29" i="12" s="1"/>
  <c r="K30" i="12"/>
  <c r="M30" i="12"/>
  <c r="O30" i="12"/>
  <c r="Q30" i="12"/>
  <c r="Q29" i="12" s="1"/>
  <c r="V30" i="12"/>
  <c r="G34" i="12"/>
  <c r="M34" i="12" s="1"/>
  <c r="I34" i="12"/>
  <c r="K34" i="12"/>
  <c r="O34" i="12"/>
  <c r="O29" i="12" s="1"/>
  <c r="Q34" i="12"/>
  <c r="V34" i="12"/>
  <c r="V29" i="12" s="1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Q43" i="12"/>
  <c r="G44" i="12"/>
  <c r="G43" i="12" s="1"/>
  <c r="I44" i="12"/>
  <c r="K44" i="12"/>
  <c r="K43" i="12" s="1"/>
  <c r="O44" i="12"/>
  <c r="O43" i="12" s="1"/>
  <c r="Q44" i="12"/>
  <c r="V44" i="12"/>
  <c r="V43" i="12" s="1"/>
  <c r="G48" i="12"/>
  <c r="I48" i="12"/>
  <c r="I43" i="12" s="1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I53" i="12"/>
  <c r="G54" i="12"/>
  <c r="M54" i="12" s="1"/>
  <c r="I54" i="12"/>
  <c r="K54" i="12"/>
  <c r="K53" i="12" s="1"/>
  <c r="O54" i="12"/>
  <c r="O53" i="12" s="1"/>
  <c r="Q54" i="12"/>
  <c r="V54" i="12"/>
  <c r="V53" i="12" s="1"/>
  <c r="G56" i="12"/>
  <c r="I56" i="12"/>
  <c r="K56" i="12"/>
  <c r="M56" i="12"/>
  <c r="O56" i="12"/>
  <c r="Q56" i="12"/>
  <c r="Q53" i="12" s="1"/>
  <c r="V56" i="12"/>
  <c r="G58" i="12"/>
  <c r="G53" i="12" s="1"/>
  <c r="I58" i="12"/>
  <c r="K58" i="12"/>
  <c r="O58" i="12"/>
  <c r="Q58" i="12"/>
  <c r="V58" i="12"/>
  <c r="I60" i="12"/>
  <c r="O60" i="12"/>
  <c r="Q60" i="12"/>
  <c r="G61" i="12"/>
  <c r="G60" i="12" s="1"/>
  <c r="I61" i="12"/>
  <c r="K61" i="12"/>
  <c r="K60" i="12" s="1"/>
  <c r="O61" i="12"/>
  <c r="Q61" i="12"/>
  <c r="V61" i="12"/>
  <c r="V60" i="12" s="1"/>
  <c r="I62" i="12"/>
  <c r="G63" i="12"/>
  <c r="G62" i="12" s="1"/>
  <c r="I63" i="12"/>
  <c r="K63" i="12"/>
  <c r="K62" i="12" s="1"/>
  <c r="O63" i="12"/>
  <c r="O62" i="12" s="1"/>
  <c r="Q63" i="12"/>
  <c r="V63" i="12"/>
  <c r="G67" i="12"/>
  <c r="I67" i="12"/>
  <c r="K67" i="12"/>
  <c r="M67" i="12"/>
  <c r="O67" i="12"/>
  <c r="Q67" i="12"/>
  <c r="Q62" i="12" s="1"/>
  <c r="V67" i="12"/>
  <c r="G69" i="12"/>
  <c r="I69" i="12"/>
  <c r="K69" i="12"/>
  <c r="M69" i="12"/>
  <c r="O69" i="12"/>
  <c r="Q69" i="12"/>
  <c r="V69" i="12"/>
  <c r="V62" i="12" s="1"/>
  <c r="G71" i="12"/>
  <c r="I71" i="12"/>
  <c r="K71" i="12"/>
  <c r="M71" i="12"/>
  <c r="O71" i="12"/>
  <c r="Q71" i="12"/>
  <c r="V71" i="12"/>
  <c r="G75" i="12"/>
  <c r="M75" i="12" s="1"/>
  <c r="I75" i="12"/>
  <c r="K75" i="12"/>
  <c r="O75" i="12"/>
  <c r="Q75" i="12"/>
  <c r="V75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I83" i="12"/>
  <c r="V83" i="12"/>
  <c r="G84" i="12"/>
  <c r="G83" i="12" s="1"/>
  <c r="I84" i="12"/>
  <c r="K84" i="12"/>
  <c r="K83" i="12" s="1"/>
  <c r="O84" i="12"/>
  <c r="O83" i="12" s="1"/>
  <c r="Q84" i="12"/>
  <c r="V84" i="12"/>
  <c r="G86" i="12"/>
  <c r="I86" i="12"/>
  <c r="K86" i="12"/>
  <c r="M86" i="12"/>
  <c r="O86" i="12"/>
  <c r="Q86" i="12"/>
  <c r="Q83" i="12" s="1"/>
  <c r="V86" i="12"/>
  <c r="I90" i="12"/>
  <c r="K90" i="12"/>
  <c r="O90" i="12"/>
  <c r="G91" i="12"/>
  <c r="I91" i="12"/>
  <c r="K91" i="12"/>
  <c r="M91" i="12"/>
  <c r="O91" i="12"/>
  <c r="Q91" i="12"/>
  <c r="Q90" i="12" s="1"/>
  <c r="V91" i="12"/>
  <c r="G96" i="12"/>
  <c r="G90" i="12" s="1"/>
  <c r="I96" i="12"/>
  <c r="K96" i="12"/>
  <c r="O96" i="12"/>
  <c r="Q96" i="12"/>
  <c r="V96" i="12"/>
  <c r="V90" i="12" s="1"/>
  <c r="G102" i="12"/>
  <c r="G101" i="12" s="1"/>
  <c r="I102" i="12"/>
  <c r="K102" i="12"/>
  <c r="K101" i="12" s="1"/>
  <c r="O102" i="12"/>
  <c r="Q102" i="12"/>
  <c r="V102" i="12"/>
  <c r="V101" i="12" s="1"/>
  <c r="G105" i="12"/>
  <c r="I105" i="12"/>
  <c r="I101" i="12" s="1"/>
  <c r="K105" i="12"/>
  <c r="M105" i="12"/>
  <c r="O105" i="12"/>
  <c r="Q105" i="12"/>
  <c r="V105" i="12"/>
  <c r="G108" i="12"/>
  <c r="M108" i="12" s="1"/>
  <c r="I108" i="12"/>
  <c r="K108" i="12"/>
  <c r="O108" i="12"/>
  <c r="O101" i="12" s="1"/>
  <c r="Q108" i="12"/>
  <c r="V108" i="12"/>
  <c r="G110" i="12"/>
  <c r="I110" i="12"/>
  <c r="K110" i="12"/>
  <c r="M110" i="12"/>
  <c r="O110" i="12"/>
  <c r="Q110" i="12"/>
  <c r="V110" i="12"/>
  <c r="G115" i="12"/>
  <c r="M115" i="12" s="1"/>
  <c r="I115" i="12"/>
  <c r="K115" i="12"/>
  <c r="O115" i="12"/>
  <c r="Q115" i="12"/>
  <c r="V115" i="12"/>
  <c r="G120" i="12"/>
  <c r="I120" i="12"/>
  <c r="K120" i="12"/>
  <c r="M120" i="12"/>
  <c r="O120" i="12"/>
  <c r="Q120" i="12"/>
  <c r="Q101" i="12" s="1"/>
  <c r="V120" i="12"/>
  <c r="G126" i="12"/>
  <c r="M126" i="12" s="1"/>
  <c r="I126" i="12"/>
  <c r="I125" i="12" s="1"/>
  <c r="K126" i="12"/>
  <c r="O126" i="12"/>
  <c r="Q126" i="12"/>
  <c r="Q125" i="12" s="1"/>
  <c r="V126" i="12"/>
  <c r="G128" i="12"/>
  <c r="G125" i="12" s="1"/>
  <c r="I128" i="12"/>
  <c r="K128" i="12"/>
  <c r="K125" i="12" s="1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O125" i="12" s="1"/>
  <c r="Q133" i="12"/>
  <c r="V133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V125" i="12" s="1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M148" i="12" s="1"/>
  <c r="I148" i="12"/>
  <c r="K148" i="12"/>
  <c r="O148" i="12"/>
  <c r="Q148" i="12"/>
  <c r="V148" i="12"/>
  <c r="G153" i="12"/>
  <c r="I153" i="12"/>
  <c r="K153" i="12"/>
  <c r="M153" i="12"/>
  <c r="O153" i="12"/>
  <c r="Q153" i="12"/>
  <c r="V153" i="12"/>
  <c r="G158" i="12"/>
  <c r="M158" i="12" s="1"/>
  <c r="I158" i="12"/>
  <c r="K158" i="12"/>
  <c r="O158" i="12"/>
  <c r="Q158" i="12"/>
  <c r="V158" i="12"/>
  <c r="Q163" i="12"/>
  <c r="G164" i="12"/>
  <c r="G163" i="12" s="1"/>
  <c r="I164" i="12"/>
  <c r="I163" i="12" s="1"/>
  <c r="K164" i="12"/>
  <c r="O164" i="12"/>
  <c r="O163" i="12" s="1"/>
  <c r="Q164" i="12"/>
  <c r="V164" i="12"/>
  <c r="V163" i="12" s="1"/>
  <c r="G165" i="12"/>
  <c r="M165" i="12" s="1"/>
  <c r="I165" i="12"/>
  <c r="K165" i="12"/>
  <c r="O165" i="12"/>
  <c r="Q165" i="12"/>
  <c r="V165" i="12"/>
  <c r="G167" i="12"/>
  <c r="M167" i="12" s="1"/>
  <c r="I167" i="12"/>
  <c r="K167" i="12"/>
  <c r="K163" i="12" s="1"/>
  <c r="O167" i="12"/>
  <c r="Q167" i="12"/>
  <c r="V167" i="12"/>
  <c r="G169" i="12"/>
  <c r="I169" i="12"/>
  <c r="K169" i="12"/>
  <c r="M169" i="12"/>
  <c r="O169" i="12"/>
  <c r="Q169" i="12"/>
  <c r="V169" i="12"/>
  <c r="G174" i="12"/>
  <c r="M174" i="12" s="1"/>
  <c r="I174" i="12"/>
  <c r="K174" i="12"/>
  <c r="O174" i="12"/>
  <c r="Q174" i="12"/>
  <c r="V174" i="12"/>
  <c r="G179" i="12"/>
  <c r="I179" i="12"/>
  <c r="K179" i="12"/>
  <c r="M179" i="12"/>
  <c r="O179" i="12"/>
  <c r="Q179" i="12"/>
  <c r="V179" i="12"/>
  <c r="O184" i="12"/>
  <c r="G185" i="12"/>
  <c r="I185" i="12"/>
  <c r="I184" i="12" s="1"/>
  <c r="K185" i="12"/>
  <c r="M185" i="12"/>
  <c r="O185" i="12"/>
  <c r="Q185" i="12"/>
  <c r="Q184" i="12" s="1"/>
  <c r="V185" i="12"/>
  <c r="G187" i="12"/>
  <c r="G184" i="12" s="1"/>
  <c r="I187" i="12"/>
  <c r="K187" i="12"/>
  <c r="O187" i="12"/>
  <c r="Q187" i="12"/>
  <c r="V187" i="12"/>
  <c r="V184" i="12" s="1"/>
  <c r="G191" i="12"/>
  <c r="I191" i="12"/>
  <c r="K191" i="12"/>
  <c r="M191" i="12"/>
  <c r="O191" i="12"/>
  <c r="Q191" i="12"/>
  <c r="V191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200" i="12"/>
  <c r="M200" i="12" s="1"/>
  <c r="I200" i="12"/>
  <c r="K200" i="12"/>
  <c r="K184" i="12" s="1"/>
  <c r="O200" i="12"/>
  <c r="Q200" i="12"/>
  <c r="V200" i="12"/>
  <c r="G205" i="12"/>
  <c r="I205" i="12"/>
  <c r="K205" i="12"/>
  <c r="M205" i="12"/>
  <c r="O205" i="12"/>
  <c r="Q205" i="12"/>
  <c r="V205" i="12"/>
  <c r="G211" i="12"/>
  <c r="I211" i="12"/>
  <c r="I210" i="12" s="1"/>
  <c r="K211" i="12"/>
  <c r="M211" i="12"/>
  <c r="O211" i="12"/>
  <c r="Q211" i="12"/>
  <c r="Q210" i="12" s="1"/>
  <c r="V211" i="12"/>
  <c r="G214" i="12"/>
  <c r="M214" i="12" s="1"/>
  <c r="I214" i="12"/>
  <c r="K214" i="12"/>
  <c r="K210" i="12" s="1"/>
  <c r="O214" i="12"/>
  <c r="Q214" i="12"/>
  <c r="V214" i="12"/>
  <c r="V210" i="12" s="1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1" i="12"/>
  <c r="I221" i="12"/>
  <c r="K221" i="12"/>
  <c r="M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I225" i="12"/>
  <c r="K225" i="12"/>
  <c r="M225" i="12"/>
  <c r="O225" i="12"/>
  <c r="Q225" i="12"/>
  <c r="V225" i="12"/>
  <c r="G229" i="12"/>
  <c r="M229" i="12" s="1"/>
  <c r="I229" i="12"/>
  <c r="K229" i="12"/>
  <c r="O229" i="12"/>
  <c r="O210" i="12" s="1"/>
  <c r="Q229" i="12"/>
  <c r="V229" i="12"/>
  <c r="G233" i="12"/>
  <c r="I233" i="12"/>
  <c r="K233" i="12"/>
  <c r="M233" i="12"/>
  <c r="O233" i="12"/>
  <c r="Q233" i="12"/>
  <c r="V233" i="12"/>
  <c r="K237" i="12"/>
  <c r="V237" i="12"/>
  <c r="G238" i="12"/>
  <c r="I238" i="12"/>
  <c r="I237" i="12" s="1"/>
  <c r="K238" i="12"/>
  <c r="M238" i="12"/>
  <c r="O238" i="12"/>
  <c r="Q238" i="12"/>
  <c r="Q237" i="12" s="1"/>
  <c r="V238" i="12"/>
  <c r="G240" i="12"/>
  <c r="G237" i="12" s="1"/>
  <c r="I240" i="12"/>
  <c r="K240" i="12"/>
  <c r="O240" i="12"/>
  <c r="O237" i="12" s="1"/>
  <c r="Q240" i="12"/>
  <c r="V240" i="12"/>
  <c r="I244" i="12"/>
  <c r="Q244" i="12"/>
  <c r="G245" i="12"/>
  <c r="G244" i="12" s="1"/>
  <c r="I245" i="12"/>
  <c r="K245" i="12"/>
  <c r="K244" i="12" s="1"/>
  <c r="O245" i="12"/>
  <c r="O244" i="12" s="1"/>
  <c r="Q245" i="12"/>
  <c r="V245" i="12"/>
  <c r="V244" i="12" s="1"/>
  <c r="G247" i="12"/>
  <c r="I247" i="12"/>
  <c r="K247" i="12"/>
  <c r="M247" i="12"/>
  <c r="O247" i="12"/>
  <c r="Q247" i="12"/>
  <c r="V247" i="12"/>
  <c r="G250" i="12"/>
  <c r="M250" i="12" s="1"/>
  <c r="I250" i="12"/>
  <c r="K250" i="12"/>
  <c r="O250" i="12"/>
  <c r="Q250" i="12"/>
  <c r="V250" i="12"/>
  <c r="Q252" i="12"/>
  <c r="G253" i="12"/>
  <c r="G252" i="12" s="1"/>
  <c r="I253" i="12"/>
  <c r="K253" i="12"/>
  <c r="K252" i="12" s="1"/>
  <c r="O253" i="12"/>
  <c r="O252" i="12" s="1"/>
  <c r="Q253" i="12"/>
  <c r="V253" i="12"/>
  <c r="V252" i="12" s="1"/>
  <c r="G257" i="12"/>
  <c r="I257" i="12"/>
  <c r="K257" i="12"/>
  <c r="M257" i="12"/>
  <c r="O257" i="12"/>
  <c r="Q257" i="12"/>
  <c r="V257" i="12"/>
  <c r="G262" i="12"/>
  <c r="M262" i="12" s="1"/>
  <c r="I262" i="12"/>
  <c r="K262" i="12"/>
  <c r="O262" i="12"/>
  <c r="Q262" i="12"/>
  <c r="V262" i="12"/>
  <c r="G266" i="12"/>
  <c r="I266" i="12"/>
  <c r="I252" i="12" s="1"/>
  <c r="K266" i="12"/>
  <c r="M266" i="12"/>
  <c r="O266" i="12"/>
  <c r="Q266" i="12"/>
  <c r="V266" i="12"/>
  <c r="G270" i="12"/>
  <c r="K270" i="12"/>
  <c r="V270" i="12"/>
  <c r="G271" i="12"/>
  <c r="I271" i="12"/>
  <c r="I270" i="12" s="1"/>
  <c r="K271" i="12"/>
  <c r="M271" i="12"/>
  <c r="O271" i="12"/>
  <c r="Q271" i="12"/>
  <c r="Q270" i="12" s="1"/>
  <c r="V271" i="12"/>
  <c r="G272" i="12"/>
  <c r="M272" i="12" s="1"/>
  <c r="I272" i="12"/>
  <c r="K272" i="12"/>
  <c r="O272" i="12"/>
  <c r="O270" i="12" s="1"/>
  <c r="Q272" i="12"/>
  <c r="V272" i="12"/>
  <c r="AE274" i="12"/>
  <c r="AF274" i="12"/>
  <c r="I20" i="1"/>
  <c r="I19" i="1"/>
  <c r="I18" i="1"/>
  <c r="I17" i="1"/>
  <c r="I16" i="1"/>
  <c r="I85" i="1"/>
  <c r="J84" i="1" s="1"/>
  <c r="F45" i="1"/>
  <c r="G23" i="1" s="1"/>
  <c r="G45" i="1"/>
  <c r="G25" i="1" s="1"/>
  <c r="H45" i="1"/>
  <c r="I44" i="1"/>
  <c r="I43" i="1"/>
  <c r="I42" i="1"/>
  <c r="I41" i="1"/>
  <c r="I39" i="1"/>
  <c r="I45" i="1" s="1"/>
  <c r="J44" i="1" s="1"/>
  <c r="J28" i="1"/>
  <c r="J26" i="1"/>
  <c r="G38" i="1"/>
  <c r="F38" i="1"/>
  <c r="J23" i="1"/>
  <c r="J24" i="1"/>
  <c r="J25" i="1"/>
  <c r="J27" i="1"/>
  <c r="E24" i="1"/>
  <c r="G24" i="1"/>
  <c r="E26" i="1"/>
  <c r="G26" i="1"/>
  <c r="J70" i="1" l="1"/>
  <c r="J57" i="1"/>
  <c r="J79" i="1"/>
  <c r="J62" i="1"/>
  <c r="J66" i="1"/>
  <c r="J75" i="1"/>
  <c r="J58" i="1"/>
  <c r="J71" i="1"/>
  <c r="J63" i="1"/>
  <c r="J67" i="1"/>
  <c r="J81" i="1"/>
  <c r="J59" i="1"/>
  <c r="J77" i="1"/>
  <c r="J64" i="1"/>
  <c r="J73" i="1"/>
  <c r="J82" i="1"/>
  <c r="J69" i="1"/>
  <c r="J78" i="1"/>
  <c r="J61" i="1"/>
  <c r="J65" i="1"/>
  <c r="J74" i="1"/>
  <c r="J83" i="1"/>
  <c r="A27" i="1"/>
  <c r="J42" i="1"/>
  <c r="J41" i="1"/>
  <c r="J39" i="1"/>
  <c r="J45" i="1" s="1"/>
  <c r="M229" i="13"/>
  <c r="M14" i="13"/>
  <c r="M164" i="13"/>
  <c r="M246" i="13"/>
  <c r="M255" i="13"/>
  <c r="M26" i="13"/>
  <c r="M25" i="13" s="1"/>
  <c r="G246" i="13"/>
  <c r="M260" i="13"/>
  <c r="M259" i="13" s="1"/>
  <c r="M232" i="13"/>
  <c r="M221" i="13"/>
  <c r="M218" i="13" s="1"/>
  <c r="M162" i="13"/>
  <c r="M150" i="13" s="1"/>
  <c r="M97" i="13"/>
  <c r="M73" i="13" s="1"/>
  <c r="M184" i="12"/>
  <c r="M29" i="12"/>
  <c r="M270" i="12"/>
  <c r="M8" i="12"/>
  <c r="M210" i="12"/>
  <c r="M53" i="12"/>
  <c r="M253" i="12"/>
  <c r="M252" i="12" s="1"/>
  <c r="M187" i="12"/>
  <c r="M164" i="12"/>
  <c r="M163" i="12" s="1"/>
  <c r="M96" i="12"/>
  <c r="M90" i="12" s="1"/>
  <c r="M58" i="12"/>
  <c r="G210" i="12"/>
  <c r="M240" i="12"/>
  <c r="M237" i="12" s="1"/>
  <c r="M128" i="12"/>
  <c r="M125" i="12" s="1"/>
  <c r="M102" i="12"/>
  <c r="M101" i="12" s="1"/>
  <c r="M61" i="12"/>
  <c r="M60" i="12" s="1"/>
  <c r="M44" i="12"/>
  <c r="M43" i="12" s="1"/>
  <c r="M245" i="12"/>
  <c r="M244" i="12" s="1"/>
  <c r="M84" i="12"/>
  <c r="M83" i="12" s="1"/>
  <c r="M63" i="12"/>
  <c r="M62" i="12" s="1"/>
  <c r="I21" i="1"/>
  <c r="J60" i="1"/>
  <c r="J68" i="1"/>
  <c r="J72" i="1"/>
  <c r="J76" i="1"/>
  <c r="J80" i="1"/>
  <c r="J43" i="1"/>
  <c r="J85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LandSpace projekty</author>
  </authors>
  <commentList>
    <comment ref="S6" authorId="0" shapeId="0" xr:uid="{EA221357-A5F6-46A2-A919-490AB05165D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80C3D0-B983-4A09-8A54-D376F8E827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LandSpace projekty</author>
  </authors>
  <commentList>
    <comment ref="S6" authorId="0" shapeId="0" xr:uid="{DED0867C-0544-4D76-B92A-A319493B56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9C1008-4B9C-46C5-9A3F-25D696ECD8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<sst xmlns="http://schemas.openxmlformats.org/spreadsheetml/2006/main" count="2965" uniqueCount="792">
  <si>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</si>
  <si>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</si>
  <si>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</si>
  <si>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</si>
  <si>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</si>
  <si>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</si>
  <si>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</si>
  <si>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</si>
  <si>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</si>
  <si>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</si>
  <si>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</si>
  <si>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</si>
  <si>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</si>
  <si>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</si>
  <si>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</si>
  <si>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</si>
  <si>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</si>
  <si>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</si>
  <si>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</si>
  <si>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</si>
  <si>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</si>
  <si>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</si>
  <si>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</si>
  <si>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</si>
  <si>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</si>
  <si>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</si>
  <si>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</si>
  <si>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</si>
  <si>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</si>
  <si>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</si>
  <si>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</si>
  <si>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</si>
  <si>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</si>
  <si>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</si>
  <si>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</si>
  <si>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</si>
  <si>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</si>
  <si>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</si>
  <si>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</si>
  <si>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</si>
  <si>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</si>
  <si>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</si>
  <si>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</si>
  <si>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289</t>
  </si>
  <si>
    <t>MŠ Štefánikova - Rekonstrukce sociálního zařízení</t>
  </si>
  <si>
    <t>Stavba</t>
  </si>
  <si>
    <t>Stavební objekt</t>
  </si>
  <si>
    <t>D1.1</t>
  </si>
  <si>
    <t>Architektonicko stavební řešení</t>
  </si>
  <si>
    <t>1.00</t>
  </si>
  <si>
    <t>Soupis prací a dodávek</t>
  </si>
  <si>
    <t>D1.2</t>
  </si>
  <si>
    <t>ZTI, NN, VZT</t>
  </si>
  <si>
    <t>Celkem za stavbu</t>
  </si>
  <si>
    <t>CZK</t>
  </si>
  <si>
    <t>#POPS</t>
  </si>
  <si>
    <t>Popis stavby: 289 - MŠ Štefánikova - Rekonstrukce sociálního zařízení</t>
  </si>
  <si>
    <t>#POPO</t>
  </si>
  <si>
    <t>Popis objektu: D1.1 - Architektonicko stavební řešení</t>
  </si>
  <si>
    <t>#POPR</t>
  </si>
  <si>
    <t>Popis rozpočtu: 1.00 - Soupis prací a dodávek</t>
  </si>
  <si>
    <t>Popis objektu: D1.2 - ZTI, NN, VZT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</si>
  <si>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</si>
  <si>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</si>
  <si>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</si>
  <si>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</si>
  <si>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</si>
  <si>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</si>
  <si>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</t>
  </si>
  <si>
    <t>Úpravy povrchu, podlahy</t>
  </si>
  <si>
    <t>61</t>
  </si>
  <si>
    <t>Upravy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</si>
  <si>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</si>
  <si>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</si>
  <si>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</si>
  <si>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</si>
  <si>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</si>
  <si>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</si>
  <si>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</si>
  <si>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</si>
  <si>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</si>
  <si>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</si>
  <si>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</si>
  <si>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</si>
  <si>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</si>
  <si>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</si>
  <si>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</si>
  <si>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</si>
  <si>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</si>
  <si>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</si>
  <si>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724</t>
  </si>
  <si>
    <t>Strojní vybavení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</si>
  <si>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</si>
  <si>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</si>
  <si>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</si>
  <si>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</si>
  <si>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</si>
  <si>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</si>
  <si>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</si>
  <si>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</si>
  <si>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</si>
  <si>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</si>
  <si>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</si>
  <si>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</si>
  <si>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</si>
  <si>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</si>
  <si>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</si>
  <si>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</si>
  <si>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</si>
  <si>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</si>
  <si>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</si>
  <si>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</si>
  <si>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</si>
  <si>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</si>
  <si>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</si>
  <si>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</si>
  <si>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</si>
  <si>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</si>
  <si>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</si>
  <si>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</si>
  <si>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</si>
  <si>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</si>
  <si>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</si>
  <si>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</si>
  <si>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</si>
  <si>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</si>
  <si>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</si>
  <si>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</si>
  <si>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</si>
  <si>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</si>
  <si>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</si>
  <si>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</si>
  <si>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</si>
  <si>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</si>
  <si>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</si>
  <si>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</si>
  <si>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</si>
  <si>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</si>
  <si>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</si>
  <si>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</si>
  <si>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</si>
  <si>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</si>
  <si>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</si>
  <si>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</si>
  <si>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</si>
  <si>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</si>
  <si>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</si>
  <si>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</si>
  <si>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</si>
  <si>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</si>
  <si>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317121102RT2</t>
  </si>
  <si>
    <t>Překlady z prefabrikovaných dílců betonových světlost otvoru do 1800 mm</t>
  </si>
  <si>
    <t>kus</t>
  </si>
  <si>
    <t>801-1</t>
  </si>
  <si>
    <t>RTS 24/ II</t>
  </si>
  <si>
    <t>Práce</t>
  </si>
  <si>
    <t>Běžná</t>
  </si>
  <si>
    <t>POL1_1</t>
  </si>
  <si>
    <t>342263410R00</t>
  </si>
  <si>
    <t>Úpravy, doplňkové práce a příplatky pro sádrokartonové a sádrovláknité příčky doplňkové práce osazení revizních dvířek plochy do 0,25 m2</t>
  </si>
  <si>
    <t>Včetně vytvoření otvoru a osazení rámu s dvířky a prošroubování.</t>
  </si>
  <si>
    <t>POP</t>
  </si>
  <si>
    <t>342256255R00</t>
  </si>
  <si>
    <t>Příčky z cihel a tvárnic nepálených příčky z příčkovek pórobetonových tloušťky 150 mm</t>
  </si>
  <si>
    <t>m2</t>
  </si>
  <si>
    <t>včetně pomocného lešení</t>
  </si>
  <si>
    <t>SPI</t>
  </si>
  <si>
    <t>4*(1,2+0,7)</t>
  </si>
  <si>
    <t>VV</t>
  </si>
  <si>
    <t>395367222R00</t>
  </si>
  <si>
    <t>Kotvičky pro přichycení osazené do tmelu D 10 mm</t>
  </si>
  <si>
    <t>stříkaného betonu z betonářské oceli průměru 18 až 25 mm</t>
  </si>
  <si>
    <t>Včetně vyvrtání otvorů, dodání a osazení kotviček a zalití vrtů cementovou maltou nebo tmelem Epoxy.</t>
  </si>
  <si>
    <t>2*4/0,25</t>
  </si>
  <si>
    <t>28349010R</t>
  </si>
  <si>
    <t>Dvířka revizní použití: stavební otvor; funkce: klasické; šířka = 200 mm; výška = 200 mm; materiál: plast; počet křídel: 1</t>
  </si>
  <si>
    <t>SPCM</t>
  </si>
  <si>
    <t>Specifikace</t>
  </si>
  <si>
    <t>POL3_</t>
  </si>
  <si>
    <t>342011134R00</t>
  </si>
  <si>
    <t>Příčky z desek sádrokartonových jednoduché opláštění bez izolace, konstrukce CW 50 tloušťka příčky 80 mm, desky protipožární impregnované, tloušťky 15 mm,  , požární odolnost EI 15, Deska sádrokartonová voděodolná, protipožární; H2, F, D; tl = 15,0 mm</t>
  </si>
  <si>
    <t>zřízení nosné konstrukce příčky, vložení tepelné izolace tl. do 5 cm, montáž desek, tmelení spár Q2 a úprava rohů. Včetně dodávek materiálu.</t>
  </si>
  <si>
    <t>1,9*(2,7+2,45)+0,9*3,6</t>
  </si>
  <si>
    <t>602016195R00</t>
  </si>
  <si>
    <t>Omítka stěn z hotových směsí Doplňkové práce pro omítky stěn z hotových směsí  hloubková penetrace stěn silikátová, Hmota nátěrová typ: penetrace</t>
  </si>
  <si>
    <t>po jednotlivých vrstvách</t>
  </si>
  <si>
    <t>Odkaz na mn. položky pořadí 64 : 33,60000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</si>
  <si>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</si>
  <si>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</si>
  <si>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</si>
  <si>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5*0,6*1,15+1,2*1,15+1,45*2,05</t>
  </si>
  <si>
    <t>612421231R00</t>
  </si>
  <si>
    <t>Oprava vnitřních vápenných omítek stěn v množství opravované plochy přes 5 do 10 %,  štukových</t>
  </si>
  <si>
    <t>801-4</t>
  </si>
  <si>
    <t>(3,21-1,9)*13+(4-2,15)*14,9+(4-2)*(11,3+5,1+7,6)</t>
  </si>
  <si>
    <t>1,2*1,4</t>
  </si>
  <si>
    <t>612451420R00</t>
  </si>
  <si>
    <t>Oprava vnitřních cementových omítek stěn v množství opravované plochy přes 30 do 50 %, hladkých</t>
  </si>
  <si>
    <t>Včetně pomocného pracovního lešení o výšce podlahy do 1900 mm a pro zatížení do 1,5 kPa.</t>
  </si>
  <si>
    <t>Odkaz na mn. položky pořadí 27 : 103,80000</t>
  </si>
  <si>
    <t>612481211R00</t>
  </si>
  <si>
    <t>Vyztužení povrchu vnitřních stěn sklotextilní síťovinou bez dodávky síťoviny a stěrkového tmelu</t>
  </si>
  <si>
    <t>2*13+2,3*14,9+2,1*(11,3+5,1+7,6)</t>
  </si>
  <si>
    <t>631312141R00</t>
  </si>
  <si>
    <t>Doplnění mazanin betonem prostým rýh v dosavadních mazaninách</t>
  </si>
  <si>
    <t>m3</t>
  </si>
  <si>
    <t>prostým betonem (s dodáním hmot) bez potěru,</t>
  </si>
  <si>
    <t>Odkaz na mn. položky pořadí 20 : 0,09600</t>
  </si>
  <si>
    <t>631343891R00</t>
  </si>
  <si>
    <t>Mazanina z betonu lehkého hutného konstrukčního speciální úpravy povrchů  pod mazaniny penetračním nátěrem hloubkovým, Hmota nátěrová typ: penetrace</t>
  </si>
  <si>
    <t>9,7+13,8+5,9+1,5+2,7</t>
  </si>
  <si>
    <t>631361921RT2</t>
  </si>
  <si>
    <t>Výztuž mazanin z betonů a z lehkých betonů ze svařovaných sítí průměr drátu 5 mm, velikost oka 100/100 mm</t>
  </si>
  <si>
    <t>t</t>
  </si>
  <si>
    <t>včetně distančních prvků</t>
  </si>
  <si>
    <t>4*0,6*0,8*0,004</t>
  </si>
  <si>
    <t>642944121RU2</t>
  </si>
  <si>
    <t>Ocelové zárubně osazované dodatečně šířky 600 mm , výšky 1970 mm, hloubky 150 mm, Zárubeň kovová pro zdění; průchozí š. = 600 mm; průchozí v. = 1970 mm; tl. stěny = 150 mm; povrchová úprava: základní nátěr</t>
  </si>
  <si>
    <t>lisované nebo z úhelníků s vybetonováním prahu, z pomocného pracovního lešení o výšce podlahy do 1900 mm a pro zatížení do 1,5 kPa, včetně dodávky zárubně</t>
  </si>
  <si>
    <t>642953121RT6</t>
  </si>
  <si>
    <t>Dřevěné zárubně osazované dodatečně dýhované, šířky 1100 mm, o tloušťce stěny 70 až 190 mm, Zárubeň dřevěná OKZ; průchozí š. = 1250 mm; průchozí v. = 1970 mm; tl. stěny 60 až 170 mm; povrchová úprava: dýha</t>
  </si>
  <si>
    <t>POL1_</t>
  </si>
  <si>
    <t>z pomocného pracovního lešení o výšce podlahy do 1900 mm a pro zatížení do 1,5 kPa včetně dodávky zárubně</t>
  </si>
  <si>
    <t>642953121RU5</t>
  </si>
  <si>
    <t>Dřevěné zárubně osazované dodatečně dýhované, šířky 900 mm, o tloušťce stěny 200 až 350 mm, Zárubeň dřevěná OKZ; průchozí š. = 900 mm; průchozí v. = 1970 mm; tl. stěny 180 až 250 mm; povrchová úprava: dýha</t>
  </si>
  <si>
    <t>953942425RLS</t>
  </si>
  <si>
    <t>Osazení rámů litinových poklopů v podlahách, včetně dodávky 1,0x0,6</t>
  </si>
  <si>
    <t>Vlastní</t>
  </si>
  <si>
    <t>Indiv</t>
  </si>
  <si>
    <t>962032231R00</t>
  </si>
  <si>
    <t>Bourání zdiva nadzákladového z cihel pálených nebo vápenopískových,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</si>
  <si>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</si>
  <si>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</si>
  <si>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0,5*2,2*0,2+0,5*0,2*0,8+0,15*2,2*0,2+0,15*0,2*0,9</t>
  </si>
  <si>
    <t>965042121RT2</t>
  </si>
  <si>
    <t>Bourání podkladů pod dlažby nebo litých celistvých dlažeb a mazanin  betonových nebo z litého asfaltu, tloušťky do 100 mm, plochy do 1 m2</t>
  </si>
  <si>
    <t>4*0,4*0,6*0,1</t>
  </si>
  <si>
    <t>965048230R00</t>
  </si>
  <si>
    <t>Bourání podkladů pod dlažby nebo litých celistvých dlažeb a mazanin  Dočištění povrchu po vybourání dlažeb do cementové malty, plochy do 30%</t>
  </si>
  <si>
    <t>Odkaz na mn. položky pořadí 22 : 34,40000</t>
  </si>
  <si>
    <t>965081713R00</t>
  </si>
  <si>
    <t>Bourání podlah z keramických dlaždic, tloušťky do 10 mm, plochy přes 1 m2</t>
  </si>
  <si>
    <t>bez podkladního lože, s jakoukoliv výplní spár</t>
  </si>
  <si>
    <t>9,7+13,8+6,7+1,5+2,7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</si>
  <si>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</si>
  <si>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</si>
  <si>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</si>
  <si>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</si>
  <si>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</si>
  <si>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971033631R00</t>
  </si>
  <si>
    <t>Vybourání otvorů ve zdivu cihelném z jakýchkoliv cihel pálených  na jakoukoliv maltu vápenou nebo vápenocementovou, plochy do 4 m2, tloušťky do 150 mm</t>
  </si>
  <si>
    <t>základovém nebo nadzákladovém,</t>
  </si>
  <si>
    <t>Včetně pomocného lešení o výšce podlahy do 1900 mm a pro zatížení do 1,5 kPa  (150 kg/m2).</t>
  </si>
  <si>
    <t>1,05*3</t>
  </si>
  <si>
    <t>970241100R00</t>
  </si>
  <si>
    <t>Řezání prostého betonu hloubka řezu 100 mm</t>
  </si>
  <si>
    <t>m</t>
  </si>
  <si>
    <t>4*2*(0,4+0,6)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</si>
  <si>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</si>
  <si>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</si>
  <si>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</si>
  <si>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2*(13+14,9+11,3+5,1+7,6)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</si>
  <si>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</si>
  <si>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</si>
  <si>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</si>
  <si>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POL7_1</t>
  </si>
  <si>
    <t>oborů 801, 803, 811 a 812</t>
  </si>
  <si>
    <t xml:space="preserve">Hmotnosti z položek s pořadovými čísly: : </t>
  </si>
  <si>
    <t xml:space="preserve">1,2,3,4,5,6,7,8,9,10,12,13,14,15,16,17,18,19,24,25, : </t>
  </si>
  <si>
    <t>Součet: : 4,57306</t>
  </si>
  <si>
    <t>999281196R00</t>
  </si>
  <si>
    <t>Přesun hmot pro opravy a údržbu objektů pro opravy a údržbu dosavadních objektů včetně vnějších plášťů  příplatek za zvětšený přesun přes vymezenou největší dopravní vzdálenost  do 5000 m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</si>
  <si>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</si>
  <si>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</si>
  <si>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</si>
  <si>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POL1_7</t>
  </si>
  <si>
    <t>Penetrace pod pásy z modifikovaného asfaltu.</t>
  </si>
  <si>
    <t>4*0,6*0,8</t>
  </si>
  <si>
    <t>711141559RY5</t>
  </si>
  <si>
    <t>Provedení izolace proti zemní vlhkosti pásy přitavením vodorovná, 2 vrstvy, s dodávkou izolačního pásu se skleněnou, polyesterovou nebo hliníkovou vložkou, horní pás s minerálním posypem</t>
  </si>
  <si>
    <t>Provedení očištění povrchu a natavení dvou vrstev asfaltového těžkého pásu a modifikovaného asfaltového pásu včetně dodávky materiálů.</t>
  </si>
  <si>
    <t>Odkaz na mn. položky pořadí 30 : 1,92000</t>
  </si>
  <si>
    <t>711140102R00</t>
  </si>
  <si>
    <t>Odstranění izolace proti vodě - pásy přitavením vodorovné, 2 vrstvy</t>
  </si>
  <si>
    <t>4*0,4*0,6</t>
  </si>
  <si>
    <t>998711101R00</t>
  </si>
  <si>
    <t>Přesun hmot pro izolace proti vodě svisle do 6 m</t>
  </si>
  <si>
    <t>POL7_7</t>
  </si>
  <si>
    <t>50 m vodorovně měřeno od těžiště půdorysné plochy skládky do těžiště půdorysné plochy objektu</t>
  </si>
  <si>
    <t xml:space="preserve">30,31, : </t>
  </si>
  <si>
    <t>Součet: : 0,02164</t>
  </si>
  <si>
    <t>998711194R00</t>
  </si>
  <si>
    <t>Přesun hmot pro izolace proti vodě příplatek k ceně za zvětšený přesun přes vymezenou největší dopravní vzdálenost  do 1000 m</t>
  </si>
  <si>
    <t>998711199R00</t>
  </si>
  <si>
    <t>Přesun hmot pro izolace proti vodě příplatek k ceně za zvětšený přesun přes vymezenou největší dopravní vzdálenost  za každých dalších i započatých 1000 m přes 1000 m</t>
  </si>
  <si>
    <t>766411811R00</t>
  </si>
  <si>
    <t>Demontáž obložení stěn panely velikosti do 1,5 m2</t>
  </si>
  <si>
    <t>800-766</t>
  </si>
  <si>
    <t>766661112R00</t>
  </si>
  <si>
    <t>Montáž dveřních křídel kompletizovaných otevíravých ,  , do ocelové nebo fošnové zárubně, jednokřídlových, šířky do 800 mm</t>
  </si>
  <si>
    <t>766661122R00</t>
  </si>
  <si>
    <t>Montáž dveřních křídel kompletizovaných otevíravých ,  , do ocelové nebo fošnové zárubně, jednokřídlových, šířky přes 800 mm</t>
  </si>
  <si>
    <t>766666112R00</t>
  </si>
  <si>
    <t xml:space="preserve">Montáž dveřních křídel kompletizovaných posuvných,  , do předem osazeného stavebního pouzdra, jednokřídlových,  </t>
  </si>
  <si>
    <t>Bez osazení madla a zámku.</t>
  </si>
  <si>
    <t>766670021R00</t>
  </si>
  <si>
    <t xml:space="preserve">Doplňky ke dveřním křídlům - montáž </t>
  </si>
  <si>
    <t>766694911R00</t>
  </si>
  <si>
    <t>Ostatní výměna parapetních desek dřevěných šířky do 300 mm, délky do 1000 mm</t>
  </si>
  <si>
    <t>766694912R00</t>
  </si>
  <si>
    <t>Ostatní výměna parapetních desek dřevěných šířky do 300 mm, délky přes 1000 do 1600 mm</t>
  </si>
  <si>
    <t>762145103LS1</t>
  </si>
  <si>
    <t>Montáž záchodové stěny 1,0x0,7, nerezová konstrukce, včetně dodávky materiálu</t>
  </si>
  <si>
    <t xml:space="preserve">ks    </t>
  </si>
  <si>
    <t>762145103LS2</t>
  </si>
  <si>
    <t>Montáž pisoárové stěny 0,7x0,4, nerezová konstrukce, včetně dodávky materiálu</t>
  </si>
  <si>
    <t>766699612RLS</t>
  </si>
  <si>
    <t>Montáž krytů topných těles z tvrdého dřeva, včetně dodávky</t>
  </si>
  <si>
    <t>766825111RLS</t>
  </si>
  <si>
    <t>Montáž ručníkové skříňky, výška 0,8m, šířka 120mm</t>
  </si>
  <si>
    <t>8+8+10+6+5+9+5</t>
  </si>
  <si>
    <t>766825121RLS</t>
  </si>
  <si>
    <t>Montáž vestavěné skříně 2křídlové policové, 2x0,6*2,5</t>
  </si>
  <si>
    <t>766826200RLS</t>
  </si>
  <si>
    <t>Montáž zadního dílu na přistavěnou skříň, zamykatelná skříň 800x550x15</t>
  </si>
  <si>
    <t>766829100RLS1</t>
  </si>
  <si>
    <t>Montáž vestavěné pracovní desky včetně skříňky</t>
  </si>
  <si>
    <t>54914591R</t>
  </si>
  <si>
    <t>kování stavební - prvek: kliky se štíty pro klíč; provedení Cr; pro dveře</t>
  </si>
  <si>
    <t>61160111R</t>
  </si>
  <si>
    <t>Dveře dřevěné jednostranně otevíravé; šířka = 700 mm; výška = 1 970 mm; počet křídel: 1; povrchová úprava: fólie; struktura povrchu: oboustranně hladká; míra zasklení: plné křídlo</t>
  </si>
  <si>
    <t>61160113LS</t>
  </si>
  <si>
    <t>Dveře dřevěné interiérové 900 x 2150 mm L/P, fólie, plné</t>
  </si>
  <si>
    <t>611601201R</t>
  </si>
  <si>
    <t>Dveře dřevěné jednostranně otevíravé; šířka = 600 mm; výška = 1 970 mm; počet křídel: 1; povrchová úprava: CPL; struktura povrchu: oboustranně hladká; míra zasklení: plné křídlo</t>
  </si>
  <si>
    <t>61169504LS</t>
  </si>
  <si>
    <t>Dveře dřevěné posuvné na stěnu 1000 x 2150 mm L/P, fólie, plné</t>
  </si>
  <si>
    <t>998766101R00</t>
  </si>
  <si>
    <t>Přesun hmot pro konstrukce truhlářské v objektech výšky do 6 m</t>
  </si>
  <si>
    <t>50 m vodorovně</t>
  </si>
  <si>
    <t xml:space="preserve">43,44,45,46,47,48,50,51,52,53,54, : </t>
  </si>
  <si>
    <t>Součet: : 0,10121</t>
  </si>
  <si>
    <t>998766194R00</t>
  </si>
  <si>
    <t>Přesun hmot pro konstrukce truhlářské příplatek k ceně za zvětšený přesun přes vymezenou největší dopravní vzdálenost  do 1000 m</t>
  </si>
  <si>
    <t>998766199R00</t>
  </si>
  <si>
    <t>Přesun hmot pro konstrukce truhlářské příplatek k ceně za zvětšený přesun přes vymezenou největší dopravní vzdálenost  za každých dalších i započatých 1000 m přes 1000 m</t>
  </si>
  <si>
    <t>767585116R00</t>
  </si>
  <si>
    <t>Montáž podhledů lamelových a kazetových Montáž doplňků podhledů zhotovení rohového styku okrajových lišt</t>
  </si>
  <si>
    <t>800-767</t>
  </si>
  <si>
    <t>767587111RT3</t>
  </si>
  <si>
    <t>Montáž podhledů lamelových a kazetových Podhledy nosný rošt pro podhledy  hrana kazety v úrovni roštu, v modulu 600 x 600 mm, antikorozní profily</t>
  </si>
  <si>
    <t>9,7+13,8+5,9+1,5+7,6+2,4</t>
  </si>
  <si>
    <t>767587211RT4</t>
  </si>
  <si>
    <t>Montáž podhledů lamelových a kazetových Podhledy podhled minerální,  , 600x600 mm, včetně dodávky kazet</t>
  </si>
  <si>
    <t>Odkaz na mn. položky pořadí 59 : 40,90000</t>
  </si>
  <si>
    <t>998767101R00</t>
  </si>
  <si>
    <t>Přesun hmot pro kovové stavební doplňk. konstrukce v objektech výšky do 6 m</t>
  </si>
  <si>
    <t xml:space="preserve">60, : </t>
  </si>
  <si>
    <t>Součet: : 0,17178</t>
  </si>
  <si>
    <t>998767194R00</t>
  </si>
  <si>
    <t>Přesun hmot pro kovové stavební doplňk. konstrukce příplatek k ceně za zvětšený přesun přes vymezenou největší dopravní vzdálenost  do 1000 m</t>
  </si>
  <si>
    <t>998767199R00</t>
  </si>
  <si>
    <t>Přesun hmot pro kovové stavební doplňk. konstrukce příplatek k ceně za zvětšený přesun přes vymezenou největší dopravní vzdálenost  za každých dalších i započatých 1000 m přes 1000 m</t>
  </si>
  <si>
    <t>771101115R00</t>
  </si>
  <si>
    <t>Příprava podkladu před kladením dlažeb vyrovnání podkladů samonivelační hmotou tl. do 10 mm</t>
  </si>
  <si>
    <t>800-771</t>
  </si>
  <si>
    <t>771212113R00</t>
  </si>
  <si>
    <t>Kladení dlažby keramické do tmele velikosti do 400 x 400 m</t>
  </si>
  <si>
    <t>do tmele, rovnoběžně se stěnou, bez skládání složitých vzorů a tvarů.</t>
  </si>
  <si>
    <t>585817201R</t>
  </si>
  <si>
    <t>vyrovnávací stěrka cementová; pro podlahy; samonivelační; pro interiér; pevnost v tlaku 25,0 MPa; tl. vrstvy 2,0 až 30,0 mm</t>
  </si>
  <si>
    <t>kg</t>
  </si>
  <si>
    <t>33,6*3*1,7</t>
  </si>
  <si>
    <t>59764210R</t>
  </si>
  <si>
    <t>Dlažba keramická bez glazury (UGL); tl. = 9,0 mm; a = 298 mm; b = 298 mm; nasákavost = 0,5 %; protiskluznost: R10; povrch: hladký, matný, protiskluzová úprava; barva: šedá</t>
  </si>
  <si>
    <t>Odkaz na mn. položky pořadí 65 : 33,60000*1,2</t>
  </si>
  <si>
    <t>998771101R00</t>
  </si>
  <si>
    <t>Přesun hmot pro podlahy z dlaždic v objektech výšky do 6 m</t>
  </si>
  <si>
    <t xml:space="preserve">66,67, : </t>
  </si>
  <si>
    <t>Součet: : 0,94550</t>
  </si>
  <si>
    <t>998771194R00</t>
  </si>
  <si>
    <t>Přesun hmot pro podlahy z dlaždic příplatek k ceně za zvětšený přesun přes vymezenou největší dopravní vzdálenost  do 1000 m</t>
  </si>
  <si>
    <t>998771199R00</t>
  </si>
  <si>
    <t>Přesun hmot pro podlahy z dlaždic příplatek k ceně za zvětšený přesun přes vymezenou největší dopravní vzdálenost  za každých dalších i započatých 1000 m přes 1000 m</t>
  </si>
  <si>
    <t>781101210R00</t>
  </si>
  <si>
    <t>Příprava podkladu pod obklady penetrace podkladu pod obklady</t>
  </si>
  <si>
    <t>včetně dodávky materiálu.</t>
  </si>
  <si>
    <t>1,9*13+2,15*14,9+2*(11,3+5,1+7,6)</t>
  </si>
  <si>
    <t>781475116R00</t>
  </si>
  <si>
    <t>Montáž obkladů vnitřních z dlaždic keramických kladených do tmele 300 x 300 mm,  , kladených do flexibilního tmele</t>
  </si>
  <si>
    <t>Odkaz na mn. položky pořadí 71 : 104,73500</t>
  </si>
  <si>
    <t>781497131R00</t>
  </si>
  <si>
    <t xml:space="preserve">Lišty k obkladům profil ukončovací nerez odolná proti oděru, uložení do tmele, výška profilu 8 mm,  </t>
  </si>
  <si>
    <t>4*1,9+6*2,15+10*2</t>
  </si>
  <si>
    <t>24696900.AR</t>
  </si>
  <si>
    <t>Hmota nátěrová epoxidová (EP); typ: penetrace, impregnace; funkce: adhezní můstek</t>
  </si>
  <si>
    <t>POL3_0</t>
  </si>
  <si>
    <t>, asfalt, omítka; pro interiér</t>
  </si>
  <si>
    <t>Odkaz na mn. položky pořadí 71 : 104,73500*0,15</t>
  </si>
  <si>
    <t>597623141R</t>
  </si>
  <si>
    <t>Dlažba keramická s glazurou (GL); tl. = 7,0 mm; a = 298 mm; b = 298 mm; nasákavost = 3,0 %; povrch: hladký, matný; barva: bílá</t>
  </si>
  <si>
    <t>Odkaz na mn. položky pořadí 72 : 104,73500*1,2</t>
  </si>
  <si>
    <t>63465126LS</t>
  </si>
  <si>
    <t>Zrcadlo lepené čiré tl. 5 mm</t>
  </si>
  <si>
    <t>8*0,45*0,45+0,7*1</t>
  </si>
  <si>
    <t>998781101R00</t>
  </si>
  <si>
    <t>Přesun hmot pro obklady keramické v objektech výšky do 6 m</t>
  </si>
  <si>
    <t xml:space="preserve">71,72,73,74,75,76, : </t>
  </si>
  <si>
    <t>Součet: : 2,86835</t>
  </si>
  <si>
    <t>998781194R00</t>
  </si>
  <si>
    <t>Přesun hmot pro obklady keramické příplatek k ceně za zvětšený přesun přes vymezenou největší dopravní vzdálenost  do 1000 m</t>
  </si>
  <si>
    <t>998781199R00</t>
  </si>
  <si>
    <t>Přesun hmot pro obklady keramické příplatek k ceně za zvětšený přesun přes vymezenou největší dopravní vzdálenost  za každých dalších i započatých 1000 m přes 1000 m</t>
  </si>
  <si>
    <t>783103821R00</t>
  </si>
  <si>
    <t>Odstranění starých nátěrů z ocelových konstrukcí konstrukcí lehkých "C" nebo velmi lehkých "CC", opálením nebo oklepáním</t>
  </si>
  <si>
    <t>800-783</t>
  </si>
  <si>
    <t>0,2*(2+2+0,7)</t>
  </si>
  <si>
    <t>783125230R00</t>
  </si>
  <si>
    <t>Nátěry ocelových konstrukcí syntetické C+CC ocelové konstrukce lehké + velmi lehké, jednonásobné + 2x email, Hmota nátěrová alkydová (AK); typ: email; funkce: dekorační; barva: světle šedá; lesk: lesklý (G1)</t>
  </si>
  <si>
    <t>na vzduchu schnoucí</t>
  </si>
  <si>
    <t>Odkaz na mn. položky pořadí 80 : 0,94000</t>
  </si>
  <si>
    <t>784402801R00</t>
  </si>
  <si>
    <t>Odstranění maleb oškrabáním, v místnostech do 3,8 m</t>
  </si>
  <si>
    <t>800-784</t>
  </si>
  <si>
    <t>1,21*13+2*(14,9+11,3+5,1+7,6)</t>
  </si>
  <si>
    <t>784191101R00</t>
  </si>
  <si>
    <t>Příprava povrchu Penetrace (napouštění) podkladu disperzní, jednonásobná</t>
  </si>
  <si>
    <t>(3-1,9)*13+(3,5-2,15)*14,9+(3,5-2)*(11,3+5,1+7,6)</t>
  </si>
  <si>
    <t>784195412R00</t>
  </si>
  <si>
    <t>Malby z malířských směsí otěruvzdorných,  , bělost 92 %, dvojnásobné, Hmota nátěrová typ: malířská; funkce: dekorační; barva: bílá</t>
  </si>
  <si>
    <t>Odkaz na mn. položky pořadí 83 : 72,09500</t>
  </si>
  <si>
    <t>979011111R00</t>
  </si>
  <si>
    <t>Svislá doprava suti a vybouraných hmot za prvé podlaží nad nebo pod základním podlažím</t>
  </si>
  <si>
    <t>Přesun suti</t>
  </si>
  <si>
    <t>POL8_9</t>
  </si>
  <si>
    <t xml:space="preserve">Demontážní hmotnosti z položek s pořadovými čísly: : </t>
  </si>
  <si>
    <t xml:space="preserve">19,20,21,22,24,25,26,27,32,36,82, : </t>
  </si>
  <si>
    <t>Součet: : 10,40844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</si>
  <si>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</si>
  <si>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</si>
  <si>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</si>
  <si>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</si>
  <si>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</si>
  <si>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979999999R00</t>
  </si>
  <si>
    <t>Poplatek za recyklaci, suti s 10 % příměsi dřeva, plastu apod.,  , skupina 17 01 07 z Katalogu odpadů</t>
  </si>
  <si>
    <t>POL8_</t>
  </si>
  <si>
    <t>902      R00</t>
  </si>
  <si>
    <t>Hzs-průzk.práce na památkách</t>
  </si>
  <si>
    <t>h</t>
  </si>
  <si>
    <t>Prav.M</t>
  </si>
  <si>
    <t>HZS</t>
  </si>
  <si>
    <t>POL10_</t>
  </si>
  <si>
    <t>913      R00</t>
  </si>
  <si>
    <t>Hzs - Stavební dělník</t>
  </si>
  <si>
    <t>SUM</t>
  </si>
  <si>
    <t>END</t>
  </si>
  <si>
    <t>346244361RT2</t>
  </si>
  <si>
    <t>Zazdívka rýh, potrubí, nik (výklenků) nebo kapes tloušťka 65 mm, Prvek zdicí pálený funkce: cihla plná; dl = 290 mm; š = 140 mm; v = 65 mm; fb = 20,0 N/mm2</t>
  </si>
  <si>
    <t>z jakéhokoliv druhu pálených cihel, s pomocným lešením výšky do 1,9 m a pro zatížení do 1,5 kPa.</t>
  </si>
  <si>
    <t>16*2*0,15*0,15</t>
  </si>
  <si>
    <t>0,3*(14+3,5+2)</t>
  </si>
  <si>
    <t>970031060R00</t>
  </si>
  <si>
    <t>Jádrové vrtání, kruhové prostupy v cihelném zdivu jádrové vrtání, do D 60 mm</t>
  </si>
  <si>
    <t>0,5+0,5+0,15*14</t>
  </si>
  <si>
    <t>974031121R00</t>
  </si>
  <si>
    <t>Vysekání rýh v jakémkoliv zdivu cihelném v ploše  do hloubky 30 mm, šířky do 30 mm</t>
  </si>
  <si>
    <t>3,0+3,0+3,0+2,5+2,5</t>
  </si>
  <si>
    <t>974031132R00</t>
  </si>
  <si>
    <t>Vysekání rýh v jakémkoliv zdivu cihelném v ploše  do hloubky 50 mm, šířky do 70 mm</t>
  </si>
  <si>
    <t>974031142R00</t>
  </si>
  <si>
    <t>Vysekání rýh v jakémkoliv zdivu cihelném v ploše  do hloubky 70 mm, šířky do 70 mm</t>
  </si>
  <si>
    <t>0,7+1,3</t>
  </si>
  <si>
    <t>721110917R00</t>
  </si>
  <si>
    <t>Opravy odpadního potrubí kameninového propojení dosavadního potrubí , DN 150</t>
  </si>
  <si>
    <t>800-721</t>
  </si>
  <si>
    <t>721152218R00</t>
  </si>
  <si>
    <t>Čistící kus pro potrubí PE odpadní svislé vnější průměr D 110 mm, DN 100</t>
  </si>
  <si>
    <t>včetně tvarovek. Bez zednických výpomocí.</t>
  </si>
  <si>
    <t>721170962R00</t>
  </si>
  <si>
    <t>Opravy odpadního potrubí novodurového propojení dosavadního potrubí PVC, D 63 mm</t>
  </si>
  <si>
    <t>Včetně pomocného lešení o výšce podlahy do 1900 mm a pro zatížení do 1,5 kPa.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</si>
  <si>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</si>
  <si>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</si>
  <si>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</si>
  <si>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</si>
  <si>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0,4+0,8</t>
  </si>
  <si>
    <t>721176102R00</t>
  </si>
  <si>
    <t>Potrubí HT připojovací vnější průměr D 40 mm, tloušťka stěny 1,8 mm, DN 40</t>
  </si>
  <si>
    <t>1,1+0,3+0,3+0,3+1,2+0,3+0,3+0,3+0,4</t>
  </si>
  <si>
    <t>721176103R00</t>
  </si>
  <si>
    <t>Potrubí HT připojovací vnější průměr D 50 mm, tloušťka stěny 1,8 mm, DN 50</t>
  </si>
  <si>
    <t>0,3+1,5+1+1+0,5+1,7</t>
  </si>
  <si>
    <t>721176105R00</t>
  </si>
  <si>
    <t>Potrubí HT připojovací vnější průměr D 110 mm, tloušťka stěny 2,7 mm, DN 100</t>
  </si>
  <si>
    <t>1+0,3+0,3+1,3+0,3+0,7+0,6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</si>
  <si>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</si>
  <si>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</si>
  <si>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</si>
  <si>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</si>
  <si>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3,2+3,2+4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</si>
  <si>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</si>
  <si>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</si>
  <si>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</si>
  <si>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</si>
  <si>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</si>
  <si>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</si>
  <si>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</si>
  <si>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721213041RT6</t>
  </si>
  <si>
    <t>Montáž sprchového odtokového žlabu s dodávkou a provedením betonové zálivky, plochý odtok</t>
  </si>
  <si>
    <t>Bez dodávky žlabu. Bez hydroizolace.</t>
  </si>
  <si>
    <t>721273150RT1</t>
  </si>
  <si>
    <t>Ventilační hlavice D 50, 75, 110 mm, přivzdušňovací ventil D 50/75/110 mm s dvojitou izolační stěnou, s masivní pryžovou membránou, s odnímatelnou mřížkou proti hmyzu...</t>
  </si>
  <si>
    <t>721290123R00</t>
  </si>
  <si>
    <t>Zkouška těsnosti kanalizace v objektech kouřem, DN 300</t>
  </si>
  <si>
    <t>1,2+4,5+6+4,5+10,4</t>
  </si>
  <si>
    <t>55231803R</t>
  </si>
  <si>
    <t>Žlab sprchový do prostoru; materiál: nerez; bez krytu; tvar: rovný; dl = 850 mm; š = 60 mm; stav. výška 100 až 158 mm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</si>
  <si>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</si>
  <si>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</si>
  <si>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</si>
  <si>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998721194R00</t>
  </si>
  <si>
    <t>Přesun hmot pro vnitřní kanalizaci příplatek k ceně za zvětšený přesun přes vymezenou největší dopravní vzdálenost  do 1000 m</t>
  </si>
  <si>
    <t>998721199R00</t>
  </si>
  <si>
    <t>Přesun hmot pro vnitřní kanalizaci příplatek k ceně za zvětšený přesun přes vymezenou největší dopravní vzdálenost  za každých dalších i započatých 1000 m přes 1000 m</t>
  </si>
  <si>
    <t>722131933R00</t>
  </si>
  <si>
    <t>Opravy vodovodního potrubí závitového propojení dosavadního potrubí, DN 25</t>
  </si>
  <si>
    <t>722172912R00</t>
  </si>
  <si>
    <t>Opravy vodovodního potrubí z plastových trubek propojení plastového potrubí polyfuzí, D 20 mm</t>
  </si>
  <si>
    <t>722172411R00</t>
  </si>
  <si>
    <t>Potrubí z plastických hmot polypropylenové potrubí PP-R, D 20 mm, s 2,8 mm, PN 16, polyfúzně svařované, včetně zednických výpomocí, T-kus plastový typ: jednoznačný; materiál: PP-RCT; ds = 20,0 mm; ds3 = 20,0 mm; PN 20; teplota média do 70 °C</t>
  </si>
  <si>
    <t>včetně tvarovek, bez zednických výpomocí</t>
  </si>
  <si>
    <t>Potrubí včetně tvarovek a zednických výpomocí.</t>
  </si>
  <si>
    <t>22,6+6,6+31,6</t>
  </si>
  <si>
    <t>722172412R00</t>
  </si>
  <si>
    <t>Potrubí z plastických hmot polypropylenové potrubí PP-R, D 25 mm, s 3,5 mm, PN 16, polyfúzně svařované, včetně zednických výpomocí, T-kus plastový typ: jednoznačný; materiál: PP-RCT; ds = 25,0 mm; ds3 = 25,0 mm; PN 20; teplota média do 70 °C</t>
  </si>
  <si>
    <t>18,1+2,7+9,9</t>
  </si>
  <si>
    <t>722172413R00</t>
  </si>
  <si>
    <t>Potrubí z plastických hmot polypropylenové potrubí PP-R, D 32 mm, s 4,4 mm, PN 16, polyfúzně svařované, včetně zednických výpomocí, T-kus plastový typ: jednoznačný; materiál: PP-RCT; ds = 32,0 mm; ds3 = 32,0 mm; PN 20; teplota média do 70 °C</t>
  </si>
  <si>
    <t>11,2+3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</si>
  <si>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</si>
  <si>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</si>
  <si>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</si>
  <si>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15+1,4+1,9+4,3</t>
  </si>
  <si>
    <t>722181211RT8</t>
  </si>
  <si>
    <t>Izolace vodovodního potrubí návleková z trubic z pěnového polyetylenu, tloušťka stěny 6 mm, d 25 mm</t>
  </si>
  <si>
    <t>10,6+3+4,5</t>
  </si>
  <si>
    <t>722181211RU1</t>
  </si>
  <si>
    <t>Izolace vodovodního potrubí návleková z trubic z pěnového polyetylenu, tloušťka stěny 6 mm, d 32 mm</t>
  </si>
  <si>
    <t>2+5,2+4</t>
  </si>
  <si>
    <t>722181213RT7</t>
  </si>
  <si>
    <t>Izolace vodovodního potrubí návleková z trubic z pěnového polyetylenu, tloušťka stěny 13 mm, d 22 mm</t>
  </si>
  <si>
    <t>722181213RT8</t>
  </si>
  <si>
    <t>Izolace vodovodního potrubí návleková z trubic z pěnového polyetylenu, tloušťka stěny 13 mm, d 25 mm</t>
  </si>
  <si>
    <t>722181214RT7</t>
  </si>
  <si>
    <t>Izolace vodovodního potrubí návleková z trubic z pěnového polyetylenu, tloušťka stěny 20 mm, d 22 mm</t>
  </si>
  <si>
    <t>16+1,7+2,7+6,6+4,6</t>
  </si>
  <si>
    <t>722181214RT8</t>
  </si>
  <si>
    <t>Izolace vodovodního potrubí návleková z trubic z pěnového polyetylenu, tloušťka stěny 20 mm, d 25 mm</t>
  </si>
  <si>
    <t>4+3,2+2,7</t>
  </si>
  <si>
    <t>722181214RU1</t>
  </si>
  <si>
    <t>Izolace vodovodního potrubí návleková z trubic z pěnového polyetylenu, tloušťka stěny 20 mm, d 32 mm</t>
  </si>
  <si>
    <t>722220111R00</t>
  </si>
  <si>
    <t>Nástěnka nátrubková mosazná pro výtokový ventil, vnitřní závit, DN 15, PN 10, včetně dodávky materiálu</t>
  </si>
  <si>
    <t>Včetněi vyvedení a upevnění výpustek.</t>
  </si>
  <si>
    <t>722220121R00</t>
  </si>
  <si>
    <t>Nástěnka nátrubková mosazná pro baterii, vnitřní závit, DN 15, PN 10, včetně dodávky materiálu</t>
  </si>
  <si>
    <t>pár</t>
  </si>
  <si>
    <t>722224111R00</t>
  </si>
  <si>
    <t>Kohout kulový, vypouštěcí a napouštěcí, vnější závit, mosazný, DN 15, PN 10, včetně dodávky materiálu</t>
  </si>
  <si>
    <t>722235111R00</t>
  </si>
  <si>
    <t>Kohout kulový, mosazný, vnitřní-vnitřní závit, DN 15, PN 25, včetně dodávky materiálu</t>
  </si>
  <si>
    <t>722235112R00</t>
  </si>
  <si>
    <t>Kohout kulový, mosazný, vnitřní-vnitřní závit, DN 20, PN 25, včetně dodávky materiálu</t>
  </si>
  <si>
    <t>722235113R00</t>
  </si>
  <si>
    <t>Kohout kulový, mosazný, vnitřní-vnitřní závit, DN 25, PN 25, včetně dodávky materiálu</t>
  </si>
  <si>
    <t>722235521R00</t>
  </si>
  <si>
    <t>Filtr vodovodní, mosazný, vnitřní-vnitřní závit , DN 15, PN 20, včetně dodávky materiálu</t>
  </si>
  <si>
    <t>722239101R00</t>
  </si>
  <si>
    <t>Montáž armatury závitové se dvěma závity G 1/2"</t>
  </si>
  <si>
    <t>5+5+2+1</t>
  </si>
  <si>
    <t>722239102R00</t>
  </si>
  <si>
    <t>Montáž armatury závitové se dvěma závity G 3/4"</t>
  </si>
  <si>
    <t>6+4+1</t>
  </si>
  <si>
    <t>722239103R00</t>
  </si>
  <si>
    <t>Montáž armatury závitové se dvěma závity G 1"</t>
  </si>
  <si>
    <t>2+1+3+1</t>
  </si>
  <si>
    <t>722290226R00</t>
  </si>
  <si>
    <t>Dílčí tlakové zkoušky vodovodního potrubí závitového, do DN 50</t>
  </si>
  <si>
    <t>Včetně dodávky vody, uzavření a zabezpečení konců potrubí.</t>
  </si>
  <si>
    <t>60,8+30,7+14,2</t>
  </si>
  <si>
    <t>722290234R00</t>
  </si>
  <si>
    <t>Proplach a dezinfekce vodovodního potrubí do DN 80</t>
  </si>
  <si>
    <t>Včetně dodání desinfekčního prostředku.</t>
  </si>
  <si>
    <t>Odkaz na mn. položky pořadí 47 : 105,70000</t>
  </si>
  <si>
    <t>28654305R</t>
  </si>
  <si>
    <t>Spojka plastová typ: přechodová; materiál: PP-R; ds = 16,0 mm; Rp; 1/2"; PN 20; teplota média do 70 °C</t>
  </si>
  <si>
    <t>28654307R</t>
  </si>
  <si>
    <t>Spojka plastová typ: přechodová; materiál: PP-R; ds = 25,0 mm; Rp; 3/4"; PN 20; teplota média do 70 °C</t>
  </si>
  <si>
    <t>28654308R</t>
  </si>
  <si>
    <t>Spojka plastová typ: přechodová; materiál: PP-R; ds = 32,0 mm; Rp; 1"; PN 20; teplota média do 70 °C</t>
  </si>
  <si>
    <t>31945142R</t>
  </si>
  <si>
    <t>vsuvka mosaz; spoj závitový; 1/2" x 1/2"; závit vnější; PN 10; T = 120  °C; použití pro: vodu</t>
  </si>
  <si>
    <t>31945143R</t>
  </si>
  <si>
    <t>vsuvka mosaz; spoj závitový; 3/4" x 3/4"; závit vnější; PN 10; T = 120  °C; použití pro: vodu</t>
  </si>
  <si>
    <t>31945144R</t>
  </si>
  <si>
    <t>vsuvka mosaz; spoj závitový; 1" x 1"; závit vnější; PN 10; T = 120  °C; použití pro: vodu</t>
  </si>
  <si>
    <t>31945154R</t>
  </si>
  <si>
    <t>vsuvka mosaz; spoj závitový; redukovaná; 1" x 3/4"; závit vnější; PN 10; T = 120  °C; použití pro: vodu</t>
  </si>
  <si>
    <t>55102022R</t>
  </si>
  <si>
    <t>ventil termostatický pro vodovod; regulační rozsah 35 až 65 °C</t>
  </si>
  <si>
    <t>551100210RLS</t>
  </si>
  <si>
    <t>Ventil zpětný 1/2" FF, třída ochrany EA</t>
  </si>
  <si>
    <t>551100211LS</t>
  </si>
  <si>
    <t>Ventil zpětný 3/4" FF, třída ochrany EA</t>
  </si>
  <si>
    <t>551100212RLS</t>
  </si>
  <si>
    <t>Ventil zpětný 1" FF, třída ochrany EA</t>
  </si>
  <si>
    <t>998722101R00</t>
  </si>
  <si>
    <t>Přesun hmot pro vnitřní vodovod v objektech výšky do 6 m</t>
  </si>
  <si>
    <t>vodorovně do 50 m</t>
  </si>
  <si>
    <t>998722194R00</t>
  </si>
  <si>
    <t>Přesun hmot pro vnitřní vodovod příplatek k ceně za zvětšený přesun přes vymezenou největší dopravní vzdálenost  do 1000 m</t>
  </si>
  <si>
    <t>998722199R00</t>
  </si>
  <si>
    <t>Přesun hmot pro vnitřní vodovod příplatek k ceně za zvětšený přesun přes vymezenou největší dopravní vzdálenost  za každých dalších i započatých 1000 m přes 1000 m</t>
  </si>
  <si>
    <t>724153112R00</t>
  </si>
  <si>
    <t>Montáž čerpadla vodovodního cirkulačního závitového, G 1"</t>
  </si>
  <si>
    <t>montáž čerpadla bez jeho dodávky, s dodávkou šroubení nebo přírubového spoje, bez napojení čerpadla na zdroj el. energie</t>
  </si>
  <si>
    <t>724301103RT2</t>
  </si>
  <si>
    <t>Expanzní nádoba pro vodárenské systémy pro pitnou vodu, s vakem, o objemu nádoby 12 l, tlak vody 10 barů, max. tlak ve vaku 4 bary, připojovací T-kus G 3/4", s armaturou flowjet G 3/4"</t>
  </si>
  <si>
    <t>osazení nádoby do potrubního rozvodu, s ukotvením do zdi nebo do podlahy, včetně dodávky nádoby, armatur a přípojného šroubení, bez dodávky kotvícího materiálu</t>
  </si>
  <si>
    <t>734421150R00</t>
  </si>
  <si>
    <t>Tlakoměr deformační 0-10 MPa č. 53312, D 100, včetně dodávky materiálu</t>
  </si>
  <si>
    <t>800-731</t>
  </si>
  <si>
    <t>904      R01</t>
  </si>
  <si>
    <t>Hzs-zkousky v ramci montaz.praci, Komplexni vyzkouseni</t>
  </si>
  <si>
    <t>426108060R</t>
  </si>
  <si>
    <t>Čerpadlo oběhové průtok do 2,55 m3/h; Hmax = 4,0 m; PN 10; spoj: závitový; G; 1 1/2"; stav. délka = 130 mm; teplota média do 110 °C</t>
  </si>
  <si>
    <t>998724101R00</t>
  </si>
  <si>
    <t>Přesun hmot pro strojní vybavení v objektech výšky do 6 m</t>
  </si>
  <si>
    <t>POL7_</t>
  </si>
  <si>
    <t>998724194R00</t>
  </si>
  <si>
    <t>Přesun hmot pro strojní vybavení příplatek k ceně za zvětšený přesun přes vymezenou největší dopravní vzdálenost  do 1000 m</t>
  </si>
  <si>
    <t>998724199R00</t>
  </si>
  <si>
    <t>Přesun hmot pro strojní vybavení příplatek k ceně za zvětšený přesun přes vymezenou největší dopravní vzdálenost  za každých dalších i započatých 1000 m přes 1000 m</t>
  </si>
  <si>
    <t>725110814R00</t>
  </si>
  <si>
    <t>Demontáž klozetů kombinovaných</t>
  </si>
  <si>
    <t>soubor</t>
  </si>
  <si>
    <t>725014131RT1</t>
  </si>
  <si>
    <t>Klozetové mísy závěsné, bilé, hluboké splachování, zadní, včetně sedátka, šířka 360 mm, hloubka 510 mm, výška 400 mm, Sada upevňovací</t>
  </si>
  <si>
    <t>725119306R00</t>
  </si>
  <si>
    <t>Klozetové mísy montáž  závěsné</t>
  </si>
  <si>
    <t>725119402R00</t>
  </si>
  <si>
    <t>Doplňky Montáž doplňků zařízení záchodů předstěnový systém do sádrokartonu</t>
  </si>
  <si>
    <t>725122221R00</t>
  </si>
  <si>
    <t>Pisoár diturvit, bílý, s automatickým splachovačem</t>
  </si>
  <si>
    <t>725210821R00</t>
  </si>
  <si>
    <t>Demontáž umyvadel umyvadel bez výtokových armatur</t>
  </si>
  <si>
    <t>725017130R00</t>
  </si>
  <si>
    <t>Umyvadlo na šrouby, bílé, šířka 500 mm, hloubka 410 mm</t>
  </si>
  <si>
    <t>725017138R00</t>
  </si>
  <si>
    <t>Kryt sifonu keramický bílý</t>
  </si>
  <si>
    <t>725017331R00</t>
  </si>
  <si>
    <t>Umývátko na šrouby, bílé, šířka 450 mm, hloubka 370 mm</t>
  </si>
  <si>
    <t>725249103R00</t>
  </si>
  <si>
    <t xml:space="preserve">Montáž sprchového koutu  </t>
  </si>
  <si>
    <t>725240811R00</t>
  </si>
  <si>
    <t>Demontáž sprchových kabin a mís kabin bez výtokových armatur</t>
  </si>
  <si>
    <t>725299101R00</t>
  </si>
  <si>
    <t>Montáž koupelnových doplňků mýdelníků, držáků apod.</t>
  </si>
  <si>
    <t>Odkaz na mn. položky pořadí 102 : 1,00000</t>
  </si>
  <si>
    <t>Odkaz na mn. položky pořadí 103 : 6,00000</t>
  </si>
  <si>
    <t>Odkaz na mn. položky pořadí 104 : 3,00000</t>
  </si>
  <si>
    <t>Odkaz na mn. položky pořadí 105 : 13,00000</t>
  </si>
  <si>
    <t>Odkaz na mn. položky pořadí 107 : 1,00000</t>
  </si>
  <si>
    <t>725019121R00</t>
  </si>
  <si>
    <t>Dřez jednoduchý keramický, bílý, šířka 590 mm, hloubka 450 mm</t>
  </si>
  <si>
    <t>725334301R00</t>
  </si>
  <si>
    <t>Nálevka se sifonem PP DN 32, Nálevka plastová</t>
  </si>
  <si>
    <t>rozměry: 78x55 mm, výška 100 mm</t>
  </si>
  <si>
    <t>725530151R00</t>
  </si>
  <si>
    <t>Ventil pojistný DN 20, včetně dodávky materiálu</t>
  </si>
  <si>
    <t>725530826R00</t>
  </si>
  <si>
    <t>Demontáž elektrických zásobníkových ohřívačů vody akumulačních, do 800 l</t>
  </si>
  <si>
    <t>725539108R00</t>
  </si>
  <si>
    <t>Montáž zásobníku elektrického akumulačního do 1200 l</t>
  </si>
  <si>
    <t>725823111RT1</t>
  </si>
  <si>
    <t>Baterie umyvadlové a dřezové umyvadlová, stojánková, ruční ovládání bez otvírání odpadu, standardní, včetně dodávky materiálu</t>
  </si>
  <si>
    <t>725825114RT1</t>
  </si>
  <si>
    <t>Baterie umyvadlové a dřezové dřezová, nástěnná, ruční ovládání, standardní, včetně dodávky materiálu</t>
  </si>
  <si>
    <t>725820801R00</t>
  </si>
  <si>
    <t>Demontáž baterií nástěnných do G 3/4"</t>
  </si>
  <si>
    <t>725820802R00</t>
  </si>
  <si>
    <t>Demontáž baterií stojánkových do 1otvoru</t>
  </si>
  <si>
    <t>725849205R00</t>
  </si>
  <si>
    <t>Montáž baterie sprchové podomítkové</t>
  </si>
  <si>
    <t>725860168R00</t>
  </si>
  <si>
    <t>Zápachová uzávěrka (sifon) pro zařizovací předměty D 40, 50 mm; pro pisoáry, odsávací; PP; odtok vnitřní vodorovný, sklon 0-90°, včetně dodávky materiálu</t>
  </si>
  <si>
    <t>725860202R00</t>
  </si>
  <si>
    <t>Zápachová uzávěrka (sifon) pro zařizovací předměty D 40, 50 mm x 6/4"; pro dřezy; PP; příslušenství stavitelný kulový kloub,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</si>
  <si>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</si>
  <si>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</si>
  <si>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286967581R</t>
  </si>
  <si>
    <t>Systém předstěnový použití: záchodová mísa; pro suchou instalaci; v = 1 120 mm; š = 500 mm; hl = 120 mm; připojení vody: zezadu, shora; R; 1/2"; příslušenství: nádržka 7,5 l</t>
  </si>
  <si>
    <t>,0 cm;</t>
  </si>
  <si>
    <t>286967610R</t>
  </si>
  <si>
    <t>Systém předstěnový</t>
  </si>
  <si>
    <t>5514500700R</t>
  </si>
  <si>
    <t>Ventil výtokový použití: dřez; typ: stojánkový; materiál: mosaz; spouštění: manuální; povrchová úprava: chrom</t>
  </si>
  <si>
    <t>5514500702R</t>
  </si>
  <si>
    <t>Ventil výtokový použití: umyvadlo; typ: stojánkový; materiál: mosaz; spouštění: manuální; povrchová úprava: chrom</t>
  </si>
  <si>
    <t>55145010R</t>
  </si>
  <si>
    <t>Baterie směšovací páková; použití: sprcha; typ: podomítkový; materiál: mosaz; povrchová úprava: chrom</t>
  </si>
  <si>
    <t>55145352R</t>
  </si>
  <si>
    <t>kombinace sprchová držák pevný; ruční sprcha d 68 mm; hadice 150 cm; povrch chrom</t>
  </si>
  <si>
    <t>55149001R</t>
  </si>
  <si>
    <t>zásobník na toaletní papír; nerez</t>
  </si>
  <si>
    <t>55149002R</t>
  </si>
  <si>
    <t>držák toaletního papíru nerez; se zámkem a klíčem</t>
  </si>
  <si>
    <t>55149011R</t>
  </si>
  <si>
    <t>zásobník na papírové ručníky; nerez</t>
  </si>
  <si>
    <t>55149023R</t>
  </si>
  <si>
    <t>dávkovač tekutého mýdla nerez; obsah 0,50 l</t>
  </si>
  <si>
    <t>55149030R</t>
  </si>
  <si>
    <t>koš odpadkový nerez; obsah 3,0 l</t>
  </si>
  <si>
    <t>55149050R</t>
  </si>
  <si>
    <t>WC kartáč nerez; držák univerzální</t>
  </si>
  <si>
    <t>55167397.AR</t>
  </si>
  <si>
    <t>Sedátko záchodové s poklopem; materiál: plast; tvar: oválný; barva: bílá</t>
  </si>
  <si>
    <t>55484451.AR</t>
  </si>
  <si>
    <t>Zástěna sprchová</t>
  </si>
  <si>
    <t>64238931R</t>
  </si>
  <si>
    <t>Mísa záchodová keramická se samostatným přívodem vody; zabudování: nástěnné; tvar: oválný; splachování: hluboké; odpad: vodorovný; povrchová úprava: lesklá glazura</t>
  </si>
  <si>
    <t>998725101R00</t>
  </si>
  <si>
    <t>Přesun hmot pro zařizovací předměty v objektech výšky do 6 m</t>
  </si>
  <si>
    <t>998725194R00</t>
  </si>
  <si>
    <t>Přesun hmot pro zařizovací předměty -  příplatek k ceně za zvětšený přesun přes vymezenou největší dopravní vzdálenost  do 1000 m</t>
  </si>
  <si>
    <t>998725199R00</t>
  </si>
  <si>
    <t>Přesun hmot pro zařizovací předměty -  příplatek k ceně za zvětšený přesun přes vymezenou největší dopravní vzdálenost  za každých dalších i započatých 1000 m přes 1000 m</t>
  </si>
  <si>
    <t>728112111R00</t>
  </si>
  <si>
    <t>Montáž potrubí plechového kruhového do průměru d 100 mm</t>
  </si>
  <si>
    <t>800-728</t>
  </si>
  <si>
    <t>728614212R00</t>
  </si>
  <si>
    <t>Montáž axiálního nízkotlakého ventilátoru potrubního do kruhového potrubí, do průměru d 200 mm</t>
  </si>
  <si>
    <t>429148040R</t>
  </si>
  <si>
    <t>ventilátor do koupelny připojení k potrubí pr. 100 mm; s automat.žaluzií, kuličk. ložiska, bez zpětné klapky; výkon 20 W; materiál ABS plast; napájecí napětí 230 V; 50 Hz; průtok vzduchu 128 m3/h; teplota do 40 °C; otáčky 2 300,0 ot/min; akustický tlak 37 dB (A); IP 24</t>
  </si>
  <si>
    <t>42981181R</t>
  </si>
  <si>
    <t>Potrubí kovové tuhé pro vzduchotechniku tvar: kruhový; povrch: hladký; materiál: uhlíková ocel; povrchová úprava: pozinkování; d = 100 mm</t>
  </si>
  <si>
    <t>998728101R00</t>
  </si>
  <si>
    <t>Přesun hmot pro vzduchotechniku v objektech výšky do 6 m</t>
  </si>
  <si>
    <t>998728194R00</t>
  </si>
  <si>
    <t>Přesun hmot pro vzduchotechniku - příplatek k ceně za zvětšený přesun přes vymezenou největší dopravní vzdálenost do 1000 m</t>
  </si>
  <si>
    <t>998728199R00</t>
  </si>
  <si>
    <t>Přesun hmot pro vzduchotechniku - příplatek k ceně za zvětšený přesun přes vymezenou největší dopravní vzdálenost za každých dalších i započatých 1000 m přes 1000 m</t>
  </si>
  <si>
    <t>733161922R00</t>
  </si>
  <si>
    <t>Oprava rozvodu potrubí z měděných trubek vsazení odbočky do stávajícího měděného potrubí včetně T-kusu, D 15 mm, T-kus měděný typ: jednoznačný; ds = 15,0 mm; ds3 = 15,0 mm; PN 16; teplota média -30 až 110 °C</t>
  </si>
  <si>
    <t>733161962R00</t>
  </si>
  <si>
    <t>Oprava rozvodu potrubí z měděných trubek zaslepení měděného potrubí včetně víčka, D 15 mm, Zátka měděná ds = 15,0 mm; PN 16; teplota média -30 až 110 °C</t>
  </si>
  <si>
    <t>733164102R00</t>
  </si>
  <si>
    <t>Montáž potrubí měděného D 15 mm, spojovaného pájením na tvrdo , včetně dodávky a montáže závěsů</t>
  </si>
  <si>
    <t>obsahuje 1 spoj na 3 m délky délky rozvodu,bez dodávky potrubí a tvarovek, bez zednických výpomocí</t>
  </si>
  <si>
    <t>733164102RT5</t>
  </si>
  <si>
    <t>Montáž potrubí měděného D 15 mm, spojovaného  lisováním, včetně dodávky a montáže závěsů</t>
  </si>
  <si>
    <t>196313534R</t>
  </si>
  <si>
    <t>Trubka měděná R 290; de = 15,0 mm; tl. stěny = 1,0 mm; teplota média do 120 °C</t>
  </si>
  <si>
    <t>998733101R00</t>
  </si>
  <si>
    <t>Přesun hmot pro rozvody potrubí v objektech výšky do 6 m</t>
  </si>
  <si>
    <t>998733194R00</t>
  </si>
  <si>
    <t>Přesun hmot pro rozvody potrubí příplatek k ceně za zvětšený přesun přes vymezenou největší dopravní vzdálenost  do 1000 m</t>
  </si>
  <si>
    <t>998733199R00</t>
  </si>
  <si>
    <t>Přesun hmot pro rozvody potrubí příplatek k ceně za zvětšený přesun přes vymezenou největší dopravní vzdálenost  za každých dalších i započatých 1000 m přes 1000 m</t>
  </si>
  <si>
    <t>734264426R00</t>
  </si>
  <si>
    <t>Šroubení pro radiátory typu VK dvoutrubkový systém s vypouštěním, rohové, mosazné, DN EK 20x15, PN 10, včetně dodávky materiálu</t>
  </si>
  <si>
    <t>735151821R00</t>
  </si>
  <si>
    <t>Demontáž otopných těles panelových dvouřadých, stavební délky do 1500 mm</t>
  </si>
  <si>
    <t>735171174R00</t>
  </si>
  <si>
    <t>Otopná tělesa koupelnová trubkové otopné těleso obloukové, spodní středové připojení s roztečí 50 mm, výška 1820 mm, šířka 595 mm, průměr trubek 24 mm, objem tělesa 11,3 l, včetně dodávky materiálu</t>
  </si>
  <si>
    <t>998735101R00</t>
  </si>
  <si>
    <t>Přesun hmot pro otopná tělesa v objektech výšky do 6 m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</si>
  <si>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</si>
  <si>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</si>
  <si>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210201526R00</t>
  </si>
  <si>
    <t xml:space="preserve">Montáž svítidla LED do technických prostor, stropního vestavného,  </t>
  </si>
  <si>
    <t>s vestavěným LED modulem</t>
  </si>
  <si>
    <t>210800105RT1</t>
  </si>
  <si>
    <t>Montáž kabelu CYKY 750 V, 3 x 1,5 mm2, uloženého pod omítkou, včetně dodávky kabelu</t>
  </si>
  <si>
    <t>210800106RT1</t>
  </si>
  <si>
    <t>Montáž kabelu CYKY 750 V, 3 x 2,5 mm2, uloženého pod omítkou, včetně dodávky kabelu</t>
  </si>
  <si>
    <t>210112041R00LS</t>
  </si>
  <si>
    <t>Montáž vypínače, včetně dodávky s rámečkem</t>
  </si>
  <si>
    <t>34531501R</t>
  </si>
  <si>
    <t>čidlo pohybu stropní, infračervené; plastový výlisek; IP 20, pouze pro vnitřní použití; tř.izolace II; napájecí napětí 220-240 V; dosah 360°/1-9 m</t>
  </si>
  <si>
    <t>348360103LS</t>
  </si>
  <si>
    <t>LED panel do kazetového podhledu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</si>
</sst>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2fYFtJzOfIx11fRa+VhOxYCX6OILQoJBX2YjVSZmpYaVz8HbeVfLUf2cohtJdRH5Zqb56n9Iboxq+iGg6uXGQ==" saltValue="iXvjrKWPL15bZZ/P6Bykw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opLeftCell="B7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SUMIF(F57:F84,A16,I57:I84)+SUMIF(F57:F84,"PSU",I57:I84)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SUMIF(F57:F84,A17,I57:I84)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SUMIF(F57:F84,A18,I57:I84)</f>
        <v>0</v>
      </c>
      <c r="J18" s="85"/>
    </row>
    <row r="19" spans="1:10" ht="23.25" customHeight="1" x14ac:dyDescent="0.2">
      <c r="A19" s="197" t="s">
        <v>120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SUMIF(F57:F84,A19,I57:I84)</f>
        <v>0</v>
      </c>
      <c r="J19" s="85"/>
    </row>
    <row r="20" spans="1:10" ht="23.25" customHeight="1" x14ac:dyDescent="0.2">
      <c r="A20" s="197" t="s">
        <v>119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SUMIF(F57:F84,A20,I57:I84)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'D1.1 1.00 Pol'!AE274+'D1.2 1.00 Pol'!AE262</f>
        <v>0</v>
      </c>
      <c r="G39" s="148">
        <f>'D1.1 1.00 Pol'!AF274+'D1.2 1.00 Pol'!AF262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'D1.1 1.00 Pol'!AE274</f>
        <v>0</v>
      </c>
      <c r="G41" s="155">
        <f>'D1.1 1.00 Pol'!AF274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4">
        <v>3</v>
      </c>
      <c r="B42" s="158" t="s">
        <v>49</v>
      </c>
      <c r="C42" s="146" t="s">
        <v>50</v>
      </c>
      <c r="D42" s="146"/>
      <c r="E42" s="146"/>
      <c r="F42" s="159">
        <f>'D1.1 1.00 Pol'!AE274</f>
        <v>0</v>
      </c>
      <c r="G42" s="149">
        <f>'D1.1 1.00 Pol'!AF274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4">
        <v>2</v>
      </c>
      <c r="B43" s="152" t="s">
        <v>51</v>
      </c>
      <c r="C43" s="153" t="s">
        <v>52</v>
      </c>
      <c r="D43" s="153"/>
      <c r="E43" s="153"/>
      <c r="F43" s="154">
        <f>'D1.2 1.00 Pol'!AE262</f>
        <v>0</v>
      </c>
      <c r="G43" s="155">
        <f>'D1.2 1.00 Pol'!AF262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4">
        <v>3</v>
      </c>
      <c r="B44" s="158" t="s">
        <v>49</v>
      </c>
      <c r="C44" s="146" t="s">
        <v>50</v>
      </c>
      <c r="D44" s="146"/>
      <c r="E44" s="146"/>
      <c r="F44" s="159">
        <f>'D1.2 1.00 Pol'!AE262</f>
        <v>0</v>
      </c>
      <c r="G44" s="149">
        <f>'D1.2 1.00 Pol'!AF262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4"/>
      <c r="B45" s="160" t="s">
        <v>53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">
      <c r="A47" t="s">
        <v>55</v>
      </c>
      <c r="B47" t="s">
        <v>56</v>
      </c>
    </row>
    <row r="48" spans="1:10" x14ac:dyDescent="0.2">
      <c r="A48" t="s">
        <v>57</v>
      </c>
      <c r="B48" t="s">
        <v>58</v>
      </c>
    </row>
    <row r="49" spans="1:10" x14ac:dyDescent="0.2">
      <c r="A49" t="s">
        <v>59</v>
      </c>
      <c r="B49" t="s">
        <v>60</v>
      </c>
    </row>
    <row r="50" spans="1:10" x14ac:dyDescent="0.2">
      <c r="A50" t="s">
        <v>57</v>
      </c>
      <c r="B50" t="s">
        <v>61</v>
      </c>
    </row>
    <row r="51" spans="1:10" x14ac:dyDescent="0.2">
      <c r="A51" t="s">
        <v>59</v>
      </c>
      <c r="B51" t="s">
        <v>60</v>
      </c>
    </row>
    <row r="54" spans="1:10" ht="15.75" x14ac:dyDescent="0.25">
      <c r="B54" s="176" t="s">
        <v>62</v>
      </c>
    </row>
    <row r="56" spans="1:10" ht="25.5" customHeight="1" x14ac:dyDescent="0.2">
      <c r="A56" s="178"/>
      <c r="B56" s="181" t="s">
        <v>17</v>
      </c>
      <c r="C56" s="181" t="s">
        <v>5</v>
      </c>
      <c r="D56" s="182"/>
      <c r="E56" s="182"/>
      <c r="F56" s="183" t="s">
        <v>63</v>
      </c>
      <c r="G56" s="183"/>
      <c r="H56" s="183"/>
      <c r="I56" s="183" t="s">
        <v>29</v>
      </c>
      <c r="J56" s="183" t="s">
        <v>0</v>
      </c>
    </row>
    <row r="57" spans="1:10" ht="36.75" customHeight="1" x14ac:dyDescent="0.2">
      <c r="A57" s="179"/>
      <c r="B57" s="184" t="s">
        <v>64</v>
      </c>
      <c r="C57" s="185" t="s">
        <v>65</v>
      </c>
      <c r="D57" s="186"/>
      <c r="E57" s="186"/>
      <c r="F57" s="193" t="s">
        <v>24</v>
      </c>
      <c r="G57" s="194"/>
      <c r="H57" s="194"/>
      <c r="I57" s="194">
        <f>'D1.1 1.00 Pol'!G8+'D1.2 1.00 Pol'!G8</f>
        <v>0</v>
      </c>
      <c r="J57" s="190" t="str">
        <f>IF(I85=0,"",I57/I85*100)</f>
        <v/>
      </c>
    </row>
    <row r="58" spans="1:10" ht="36.75" customHeight="1" x14ac:dyDescent="0.2">
      <c r="A58" s="179"/>
      <c r="B58" s="184" t="s">
        <v>66</v>
      </c>
      <c r="C58" s="185" t="s">
        <v>67</v>
      </c>
      <c r="D58" s="186"/>
      <c r="E58" s="186"/>
      <c r="F58" s="193" t="s">
        <v>24</v>
      </c>
      <c r="G58" s="194"/>
      <c r="H58" s="194"/>
      <c r="I58" s="194">
        <f>'D1.1 1.00 Pol'!G20</f>
        <v>0</v>
      </c>
      <c r="J58" s="190" t="str">
        <f>IF(I85=0,"",I58/I85*100)</f>
        <v/>
      </c>
    </row>
    <row r="59" spans="1:10" ht="36.75" customHeight="1" x14ac:dyDescent="0.2">
      <c r="A59" s="179"/>
      <c r="B59" s="184" t="s">
        <v>68</v>
      </c>
      <c r="C59" s="185" t="s">
        <v>69</v>
      </c>
      <c r="D59" s="186"/>
      <c r="E59" s="186"/>
      <c r="F59" s="193" t="s">
        <v>24</v>
      </c>
      <c r="G59" s="194"/>
      <c r="H59" s="194"/>
      <c r="I59" s="194">
        <f>'D1.1 1.00 Pol'!G24</f>
        <v>0</v>
      </c>
      <c r="J59" s="190" t="str">
        <f>IF(I85=0,"",I59/I85*100)</f>
        <v/>
      </c>
    </row>
    <row r="60" spans="1:10" ht="36.75" customHeight="1" x14ac:dyDescent="0.2">
      <c r="A60" s="179"/>
      <c r="B60" s="184" t="s">
        <v>70</v>
      </c>
      <c r="C60" s="185" t="s">
        <v>71</v>
      </c>
      <c r="D60" s="186"/>
      <c r="E60" s="186"/>
      <c r="F60" s="193" t="s">
        <v>24</v>
      </c>
      <c r="G60" s="194"/>
      <c r="H60" s="194"/>
      <c r="I60" s="194">
        <f>'D1.1 1.00 Pol'!G29</f>
        <v>0</v>
      </c>
      <c r="J60" s="190" t="str">
        <f>IF(I85=0,"",I60/I85*100)</f>
        <v/>
      </c>
    </row>
    <row r="61" spans="1:10" ht="36.75" customHeight="1" x14ac:dyDescent="0.2">
      <c r="A61" s="179"/>
      <c r="B61" s="184" t="s">
        <v>72</v>
      </c>
      <c r="C61" s="185" t="s">
        <v>73</v>
      </c>
      <c r="D61" s="186"/>
      <c r="E61" s="186"/>
      <c r="F61" s="193" t="s">
        <v>24</v>
      </c>
      <c r="G61" s="194"/>
      <c r="H61" s="194"/>
      <c r="I61" s="194">
        <f>'D1.1 1.00 Pol'!G43</f>
        <v>0</v>
      </c>
      <c r="J61" s="190" t="str">
        <f>IF(I85=0,"",I61/I85*100)</f>
        <v/>
      </c>
    </row>
    <row r="62" spans="1:10" ht="36.75" customHeight="1" x14ac:dyDescent="0.2">
      <c r="A62" s="179"/>
      <c r="B62" s="184" t="s">
        <v>74</v>
      </c>
      <c r="C62" s="185" t="s">
        <v>75</v>
      </c>
      <c r="D62" s="186"/>
      <c r="E62" s="186"/>
      <c r="F62" s="193" t="s">
        <v>24</v>
      </c>
      <c r="G62" s="194"/>
      <c r="H62" s="194"/>
      <c r="I62" s="194">
        <f>'D1.1 1.00 Pol'!G53</f>
        <v>0</v>
      </c>
      <c r="J62" s="190" t="str">
        <f>IF(I85=0,"",I62/I85*100)</f>
        <v/>
      </c>
    </row>
    <row r="63" spans="1:10" ht="36.75" customHeight="1" x14ac:dyDescent="0.2">
      <c r="A63" s="179"/>
      <c r="B63" s="184" t="s">
        <v>76</v>
      </c>
      <c r="C63" s="185" t="s">
        <v>77</v>
      </c>
      <c r="D63" s="186"/>
      <c r="E63" s="186"/>
      <c r="F63" s="193" t="s">
        <v>24</v>
      </c>
      <c r="G63" s="194"/>
      <c r="H63" s="194"/>
      <c r="I63" s="194">
        <f>'D1.1 1.00 Pol'!G60</f>
        <v>0</v>
      </c>
      <c r="J63" s="190" t="str">
        <f>IF(I85=0,"",I63/I85*100)</f>
        <v/>
      </c>
    </row>
    <row r="64" spans="1:10" ht="36.75" customHeight="1" x14ac:dyDescent="0.2">
      <c r="A64" s="179"/>
      <c r="B64" s="184" t="s">
        <v>78</v>
      </c>
      <c r="C64" s="185" t="s">
        <v>79</v>
      </c>
      <c r="D64" s="186"/>
      <c r="E64" s="186"/>
      <c r="F64" s="193" t="s">
        <v>24</v>
      </c>
      <c r="G64" s="194"/>
      <c r="H64" s="194"/>
      <c r="I64" s="194">
        <f>'D1.1 1.00 Pol'!G62+'D1.2 1.00 Pol'!G14</f>
        <v>0</v>
      </c>
      <c r="J64" s="190" t="str">
        <f>IF(I85=0,"",I64/I85*100)</f>
        <v/>
      </c>
    </row>
    <row r="65" spans="1:10" ht="36.75" customHeight="1" x14ac:dyDescent="0.2">
      <c r="A65" s="179"/>
      <c r="B65" s="184" t="s">
        <v>80</v>
      </c>
      <c r="C65" s="185" t="s">
        <v>81</v>
      </c>
      <c r="D65" s="186"/>
      <c r="E65" s="186"/>
      <c r="F65" s="193" t="s">
        <v>24</v>
      </c>
      <c r="G65" s="194"/>
      <c r="H65" s="194"/>
      <c r="I65" s="194">
        <f>'D1.1 1.00 Pol'!G83</f>
        <v>0</v>
      </c>
      <c r="J65" s="190" t="str">
        <f>IF(I85=0,"",I65/I85*100)</f>
        <v/>
      </c>
    </row>
    <row r="66" spans="1:10" ht="36.75" customHeight="1" x14ac:dyDescent="0.2">
      <c r="A66" s="179"/>
      <c r="B66" s="184" t="s">
        <v>82</v>
      </c>
      <c r="C66" s="185" t="s">
        <v>83</v>
      </c>
      <c r="D66" s="186"/>
      <c r="E66" s="186"/>
      <c r="F66" s="193" t="s">
        <v>24</v>
      </c>
      <c r="G66" s="194"/>
      <c r="H66" s="194"/>
      <c r="I66" s="194">
        <f>'D1.1 1.00 Pol'!G90</f>
        <v>0</v>
      </c>
      <c r="J66" s="190" t="str">
        <f>IF(I85=0,"",I66/I85*100)</f>
        <v/>
      </c>
    </row>
    <row r="67" spans="1:10" ht="36.75" customHeight="1" x14ac:dyDescent="0.2">
      <c r="A67" s="179"/>
      <c r="B67" s="184" t="s">
        <v>84</v>
      </c>
      <c r="C67" s="185" t="s">
        <v>85</v>
      </c>
      <c r="D67" s="186"/>
      <c r="E67" s="186"/>
      <c r="F67" s="193" t="s">
        <v>25</v>
      </c>
      <c r="G67" s="194"/>
      <c r="H67" s="194"/>
      <c r="I67" s="194">
        <f>'D1.1 1.00 Pol'!G101</f>
        <v>0</v>
      </c>
      <c r="J67" s="190" t="str">
        <f>IF(I85=0,"",I67/I85*100)</f>
        <v/>
      </c>
    </row>
    <row r="68" spans="1:10" ht="36.75" customHeight="1" x14ac:dyDescent="0.2">
      <c r="A68" s="179"/>
      <c r="B68" s="184" t="s">
        <v>86</v>
      </c>
      <c r="C68" s="185" t="s">
        <v>87</v>
      </c>
      <c r="D68" s="186"/>
      <c r="E68" s="186"/>
      <c r="F68" s="193" t="s">
        <v>25</v>
      </c>
      <c r="G68" s="194"/>
      <c r="H68" s="194"/>
      <c r="I68" s="194">
        <f>'D1.2 1.00 Pol'!G25</f>
        <v>0</v>
      </c>
      <c r="J68" s="190" t="str">
        <f>IF(I85=0,"",I68/I85*100)</f>
        <v/>
      </c>
    </row>
    <row r="69" spans="1:10" ht="36.75" customHeight="1" x14ac:dyDescent="0.2">
      <c r="A69" s="179"/>
      <c r="B69" s="184" t="s">
        <v>88</v>
      </c>
      <c r="C69" s="185" t="s">
        <v>89</v>
      </c>
      <c r="D69" s="186"/>
      <c r="E69" s="186"/>
      <c r="F69" s="193" t="s">
        <v>25</v>
      </c>
      <c r="G69" s="194"/>
      <c r="H69" s="194"/>
      <c r="I69" s="194">
        <f>'D1.2 1.00 Pol'!G73</f>
        <v>0</v>
      </c>
      <c r="J69" s="190" t="str">
        <f>IF(I85=0,"",I69/I85*100)</f>
        <v/>
      </c>
    </row>
    <row r="70" spans="1:10" ht="36.75" customHeight="1" x14ac:dyDescent="0.2">
      <c r="A70" s="179"/>
      <c r="B70" s="184" t="s">
        <v>90</v>
      </c>
      <c r="C70" s="185" t="s">
        <v>91</v>
      </c>
      <c r="D70" s="186"/>
      <c r="E70" s="186"/>
      <c r="F70" s="193" t="s">
        <v>25</v>
      </c>
      <c r="G70" s="194"/>
      <c r="H70" s="194"/>
      <c r="I70" s="194">
        <f>'D1.2 1.00 Pol'!G150</f>
        <v>0</v>
      </c>
      <c r="J70" s="190" t="str">
        <f>IF(I85=0,"",I70/I85*100)</f>
        <v/>
      </c>
    </row>
    <row r="71" spans="1:10" ht="36.75" customHeight="1" x14ac:dyDescent="0.2">
      <c r="A71" s="179"/>
      <c r="B71" s="184" t="s">
        <v>92</v>
      </c>
      <c r="C71" s="185" t="s">
        <v>93</v>
      </c>
      <c r="D71" s="186"/>
      <c r="E71" s="186"/>
      <c r="F71" s="193" t="s">
        <v>25</v>
      </c>
      <c r="G71" s="194"/>
      <c r="H71" s="194"/>
      <c r="I71" s="194">
        <f>'D1.2 1.00 Pol'!G164</f>
        <v>0</v>
      </c>
      <c r="J71" s="190" t="str">
        <f>IF(I85=0,"",I71/I85*100)</f>
        <v/>
      </c>
    </row>
    <row r="72" spans="1:10" ht="36.75" customHeight="1" x14ac:dyDescent="0.2">
      <c r="A72" s="179"/>
      <c r="B72" s="184" t="s">
        <v>94</v>
      </c>
      <c r="C72" s="185" t="s">
        <v>95</v>
      </c>
      <c r="D72" s="186"/>
      <c r="E72" s="186"/>
      <c r="F72" s="193" t="s">
        <v>25</v>
      </c>
      <c r="G72" s="194"/>
      <c r="H72" s="194"/>
      <c r="I72" s="194">
        <f>'D1.2 1.00 Pol'!G218</f>
        <v>0</v>
      </c>
      <c r="J72" s="190" t="str">
        <f>IF(I85=0,"",I72/I85*100)</f>
        <v/>
      </c>
    </row>
    <row r="73" spans="1:10" ht="36.75" customHeight="1" x14ac:dyDescent="0.2">
      <c r="A73" s="179"/>
      <c r="B73" s="184" t="s">
        <v>96</v>
      </c>
      <c r="C73" s="185" t="s">
        <v>97</v>
      </c>
      <c r="D73" s="186"/>
      <c r="E73" s="186"/>
      <c r="F73" s="193" t="s">
        <v>25</v>
      </c>
      <c r="G73" s="194"/>
      <c r="H73" s="194"/>
      <c r="I73" s="194">
        <f>'D1.2 1.00 Pol'!G229</f>
        <v>0</v>
      </c>
      <c r="J73" s="190" t="str">
        <f>IF(I85=0,"",I73/I85*100)</f>
        <v/>
      </c>
    </row>
    <row r="74" spans="1:10" ht="36.75" customHeight="1" x14ac:dyDescent="0.2">
      <c r="A74" s="179"/>
      <c r="B74" s="184" t="s">
        <v>98</v>
      </c>
      <c r="C74" s="185" t="s">
        <v>99</v>
      </c>
      <c r="D74" s="186"/>
      <c r="E74" s="186"/>
      <c r="F74" s="193" t="s">
        <v>25</v>
      </c>
      <c r="G74" s="194"/>
      <c r="H74" s="194"/>
      <c r="I74" s="194">
        <f>'D1.2 1.00 Pol'!G240</f>
        <v>0</v>
      </c>
      <c r="J74" s="190" t="str">
        <f>IF(I85=0,"",I74/I85*100)</f>
        <v/>
      </c>
    </row>
    <row r="75" spans="1:10" ht="36.75" customHeight="1" x14ac:dyDescent="0.2">
      <c r="A75" s="179"/>
      <c r="B75" s="184" t="s">
        <v>100</v>
      </c>
      <c r="C75" s="185" t="s">
        <v>101</v>
      </c>
      <c r="D75" s="186"/>
      <c r="E75" s="186"/>
      <c r="F75" s="193" t="s">
        <v>25</v>
      </c>
      <c r="G75" s="194"/>
      <c r="H75" s="194"/>
      <c r="I75" s="194">
        <f>'D1.2 1.00 Pol'!G242</f>
        <v>0</v>
      </c>
      <c r="J75" s="190" t="str">
        <f>IF(I85=0,"",I75/I85*100)</f>
        <v/>
      </c>
    </row>
    <row r="76" spans="1:10" ht="36.75" customHeight="1" x14ac:dyDescent="0.2">
      <c r="A76" s="179"/>
      <c r="B76" s="184" t="s">
        <v>102</v>
      </c>
      <c r="C76" s="185" t="s">
        <v>103</v>
      </c>
      <c r="D76" s="186"/>
      <c r="E76" s="186"/>
      <c r="F76" s="193" t="s">
        <v>25</v>
      </c>
      <c r="G76" s="194"/>
      <c r="H76" s="194"/>
      <c r="I76" s="194">
        <f>'D1.1 1.00 Pol'!G125</f>
        <v>0</v>
      </c>
      <c r="J76" s="190" t="str">
        <f>IF(I85=0,"",I76/I85*100)</f>
        <v/>
      </c>
    </row>
    <row r="77" spans="1:10" ht="36.75" customHeight="1" x14ac:dyDescent="0.2">
      <c r="A77" s="179"/>
      <c r="B77" s="184" t="s">
        <v>104</v>
      </c>
      <c r="C77" s="185" t="s">
        <v>105</v>
      </c>
      <c r="D77" s="186"/>
      <c r="E77" s="186"/>
      <c r="F77" s="193" t="s">
        <v>25</v>
      </c>
      <c r="G77" s="194"/>
      <c r="H77" s="194"/>
      <c r="I77" s="194">
        <f>'D1.1 1.00 Pol'!G163</f>
        <v>0</v>
      </c>
      <c r="J77" s="190" t="str">
        <f>IF(I85=0,"",I77/I85*100)</f>
        <v/>
      </c>
    </row>
    <row r="78" spans="1:10" ht="36.75" customHeight="1" x14ac:dyDescent="0.2">
      <c r="A78" s="179"/>
      <c r="B78" s="184" t="s">
        <v>106</v>
      </c>
      <c r="C78" s="185" t="s">
        <v>107</v>
      </c>
      <c r="D78" s="186"/>
      <c r="E78" s="186"/>
      <c r="F78" s="193" t="s">
        <v>25</v>
      </c>
      <c r="G78" s="194"/>
      <c r="H78" s="194"/>
      <c r="I78" s="194">
        <f>'D1.1 1.00 Pol'!G184</f>
        <v>0</v>
      </c>
      <c r="J78" s="190" t="str">
        <f>IF(I85=0,"",I78/I85*100)</f>
        <v/>
      </c>
    </row>
    <row r="79" spans="1:10" ht="36.75" customHeight="1" x14ac:dyDescent="0.2">
      <c r="A79" s="179"/>
      <c r="B79" s="184" t="s">
        <v>108</v>
      </c>
      <c r="C79" s="185" t="s">
        <v>109</v>
      </c>
      <c r="D79" s="186"/>
      <c r="E79" s="186"/>
      <c r="F79" s="193" t="s">
        <v>25</v>
      </c>
      <c r="G79" s="194"/>
      <c r="H79" s="194"/>
      <c r="I79" s="194">
        <f>'D1.1 1.00 Pol'!G210</f>
        <v>0</v>
      </c>
      <c r="J79" s="190" t="str">
        <f>IF(I85=0,"",I79/I85*100)</f>
        <v/>
      </c>
    </row>
    <row r="80" spans="1:10" ht="36.75" customHeight="1" x14ac:dyDescent="0.2">
      <c r="A80" s="179"/>
      <c r="B80" s="184" t="s">
        <v>110</v>
      </c>
      <c r="C80" s="185" t="s">
        <v>111</v>
      </c>
      <c r="D80" s="186"/>
      <c r="E80" s="186"/>
      <c r="F80" s="193" t="s">
        <v>25</v>
      </c>
      <c r="G80" s="194"/>
      <c r="H80" s="194"/>
      <c r="I80" s="194">
        <f>'D1.1 1.00 Pol'!G237</f>
        <v>0</v>
      </c>
      <c r="J80" s="190" t="str">
        <f>IF(I85=0,"",I80/I85*100)</f>
        <v/>
      </c>
    </row>
    <row r="81" spans="1:10" ht="36.75" customHeight="1" x14ac:dyDescent="0.2">
      <c r="A81" s="179"/>
      <c r="B81" s="184" t="s">
        <v>112</v>
      </c>
      <c r="C81" s="185" t="s">
        <v>113</v>
      </c>
      <c r="D81" s="186"/>
      <c r="E81" s="186"/>
      <c r="F81" s="193" t="s">
        <v>25</v>
      </c>
      <c r="G81" s="194"/>
      <c r="H81" s="194"/>
      <c r="I81" s="194">
        <f>'D1.1 1.00 Pol'!G244</f>
        <v>0</v>
      </c>
      <c r="J81" s="190" t="str">
        <f>IF(I85=0,"",I81/I85*100)</f>
        <v/>
      </c>
    </row>
    <row r="82" spans="1:10" ht="36.75" customHeight="1" x14ac:dyDescent="0.2">
      <c r="A82" s="179"/>
      <c r="B82" s="184" t="s">
        <v>114</v>
      </c>
      <c r="C82" s="185" t="s">
        <v>115</v>
      </c>
      <c r="D82" s="186"/>
      <c r="E82" s="186"/>
      <c r="F82" s="193" t="s">
        <v>26</v>
      </c>
      <c r="G82" s="194"/>
      <c r="H82" s="194"/>
      <c r="I82" s="194">
        <f>'D1.2 1.00 Pol'!G246</f>
        <v>0</v>
      </c>
      <c r="J82" s="190" t="str">
        <f>IF(I85=0,"",I82/I85*100)</f>
        <v/>
      </c>
    </row>
    <row r="83" spans="1:10" ht="36.75" customHeight="1" x14ac:dyDescent="0.2">
      <c r="A83" s="179"/>
      <c r="B83" s="184" t="s">
        <v>116</v>
      </c>
      <c r="C83" s="185" t="s">
        <v>117</v>
      </c>
      <c r="D83" s="186"/>
      <c r="E83" s="186"/>
      <c r="F83" s="193" t="s">
        <v>118</v>
      </c>
      <c r="G83" s="194"/>
      <c r="H83" s="194"/>
      <c r="I83" s="194">
        <f>'D1.1 1.00 Pol'!G252+'D1.2 1.00 Pol'!G255</f>
        <v>0</v>
      </c>
      <c r="J83" s="190" t="str">
        <f>IF(I85=0,"",I83/I85*100)</f>
        <v/>
      </c>
    </row>
    <row r="84" spans="1:10" ht="36.75" customHeight="1" x14ac:dyDescent="0.2">
      <c r="A84" s="179"/>
      <c r="B84" s="184" t="s">
        <v>119</v>
      </c>
      <c r="C84" s="185" t="s">
        <v>28</v>
      </c>
      <c r="D84" s="186"/>
      <c r="E84" s="186"/>
      <c r="F84" s="193" t="s">
        <v>119</v>
      </c>
      <c r="G84" s="194"/>
      <c r="H84" s="194"/>
      <c r="I84" s="194">
        <f>'D1.1 1.00 Pol'!G270+'D1.2 1.00 Pol'!G259</f>
        <v>0</v>
      </c>
      <c r="J84" s="190" t="str">
        <f>IF(I85=0,"",I84/I85*100)</f>
        <v/>
      </c>
    </row>
    <row r="85" spans="1:10" ht="25.5" customHeight="1" x14ac:dyDescent="0.2">
      <c r="A85" s="180"/>
      <c r="B85" s="187" t="s">
        <v>1</v>
      </c>
      <c r="C85" s="188"/>
      <c r="D85" s="189"/>
      <c r="E85" s="189"/>
      <c r="F85" s="195"/>
      <c r="G85" s="196"/>
      <c r="H85" s="196"/>
      <c r="I85" s="196">
        <f>SUM(I57:I84)</f>
        <v>0</v>
      </c>
      <c r="J85" s="191">
        <f>SUM(J57:J84)</f>
        <v>0</v>
      </c>
    </row>
    <row r="86" spans="1:10" x14ac:dyDescent="0.2">
      <c r="F86" s="133"/>
      <c r="G86" s="133"/>
      <c r="H86" s="133"/>
      <c r="I86" s="133"/>
      <c r="J86" s="192"/>
    </row>
    <row r="87" spans="1:10" x14ac:dyDescent="0.2">
      <c r="F87" s="133"/>
      <c r="G87" s="133"/>
      <c r="H87" s="133"/>
      <c r="I87" s="133"/>
      <c r="J87" s="192"/>
    </row>
    <row r="88" spans="1:10" x14ac:dyDescent="0.2">
      <c r="F88" s="133"/>
      <c r="G88" s="133"/>
      <c r="H88" s="133"/>
      <c r="I88" s="133"/>
      <c r="J88" s="192"/>
    </row>
  </sheetData>
  <sheetProtection algorithmName="SHA-512" hashValue="klSPjN73h8vPuriE0fef1JnZXsgOxoGGCy6ld/Sezr1lfj3Xwi4Ky9vUSLjzMmosJye7zSFhcBJCAuL5Z74LTw==" saltValue="cjPe2R7x/Z09loffLmQpS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NkNSw3R5pyAxWVv/2Q32OYRmUkQvH896guDOj8+JQMmEN7oigP78hMNORo1ddTG3ARDk/3uFWajlN5jYMqI+IA==" saltValue="4wihPwWQrwlQ+Kd8C1pM4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6CD6-3FAA-4F8A-9EFE-ABB9BE688FDE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7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  <c r="Y6" s="212" t="s">
        <v>147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148</v>
      </c>
      <c r="B8" s="228" t="s">
        <v>64</v>
      </c>
      <c r="C8" s="252" t="s">
        <v>65</v>
      </c>
      <c r="D8" s="229"/>
      <c r="E8" s="230"/>
      <c r="F8" s="231"/>
      <c r="G8" s="231">
        <f>SUMIF(AG9:AG19,"&lt;&gt;NOR",G9:G19)</f>
        <v>0</v>
      </c>
      <c r="H8" s="231"/>
      <c r="I8" s="231">
        <f>SUM(I9:I19)</f>
        <v>0</v>
      </c>
      <c r="J8" s="231"/>
      <c r="K8" s="231">
        <f>SUM(K9:K19)</f>
        <v>0</v>
      </c>
      <c r="L8" s="231"/>
      <c r="M8" s="231">
        <f>SUM(M9:M19)</f>
        <v>0</v>
      </c>
      <c r="N8" s="230"/>
      <c r="O8" s="230">
        <f>SUM(O9:O19)</f>
        <v>1.19</v>
      </c>
      <c r="P8" s="230"/>
      <c r="Q8" s="230">
        <f>SUM(Q9:Q19)</f>
        <v>0</v>
      </c>
      <c r="R8" s="231"/>
      <c r="S8" s="231"/>
      <c r="T8" s="232"/>
      <c r="U8" s="226"/>
      <c r="V8" s="226">
        <f>SUM(V9:V19)</f>
        <v>18.93</v>
      </c>
      <c r="W8" s="226"/>
      <c r="X8" s="226"/>
      <c r="Y8" s="226"/>
      <c r="AG8" t="s">
        <v>149</v>
      </c>
    </row>
    <row r="9" spans="1:60" outlineLevel="1" x14ac:dyDescent="0.2">
      <c r="A9" s="241">
        <v>1</v>
      </c>
      <c r="B9" s="242" t="s">
        <v>150</v>
      </c>
      <c r="C9" s="253" t="s">
        <v>151</v>
      </c>
      <c r="D9" s="243" t="s">
        <v>152</v>
      </c>
      <c r="E9" s="244">
        <v>5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6.5049999999999997E-2</v>
      </c>
      <c r="O9" s="244">
        <f>ROUND(E9*N9,2)</f>
        <v>0.33</v>
      </c>
      <c r="P9" s="244">
        <v>0</v>
      </c>
      <c r="Q9" s="244">
        <f>ROUND(E9*P9,2)</f>
        <v>0</v>
      </c>
      <c r="R9" s="246" t="s">
        <v>153</v>
      </c>
      <c r="S9" s="246" t="s">
        <v>154</v>
      </c>
      <c r="T9" s="247" t="s">
        <v>154</v>
      </c>
      <c r="U9" s="223">
        <v>0.30099999999999999</v>
      </c>
      <c r="V9" s="223">
        <f>ROUND(E9*U9,2)</f>
        <v>1.51</v>
      </c>
      <c r="W9" s="223"/>
      <c r="X9" s="223" t="s">
        <v>155</v>
      </c>
      <c r="Y9" s="223" t="s">
        <v>156</v>
      </c>
      <c r="Z9" s="213"/>
      <c r="AA9" s="213"/>
      <c r="AB9" s="213"/>
      <c r="AC9" s="213"/>
      <c r="AD9" s="213"/>
      <c r="AE9" s="213"/>
      <c r="AF9" s="213"/>
      <c r="AG9" s="213" t="s">
        <v>157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2.5" outlineLevel="1" x14ac:dyDescent="0.2">
      <c r="A10" s="234">
        <v>2</v>
      </c>
      <c r="B10" s="235" t="s">
        <v>158</v>
      </c>
      <c r="C10" s="254" t="s">
        <v>159</v>
      </c>
      <c r="D10" s="236" t="s">
        <v>152</v>
      </c>
      <c r="E10" s="237">
        <v>6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1.6000000000000001E-4</v>
      </c>
      <c r="O10" s="237">
        <f>ROUND(E10*N10,2)</f>
        <v>0</v>
      </c>
      <c r="P10" s="237">
        <v>0</v>
      </c>
      <c r="Q10" s="237">
        <f>ROUND(E10*P10,2)</f>
        <v>0</v>
      </c>
      <c r="R10" s="239" t="s">
        <v>153</v>
      </c>
      <c r="S10" s="239" t="s">
        <v>154</v>
      </c>
      <c r="T10" s="240" t="s">
        <v>154</v>
      </c>
      <c r="U10" s="223">
        <v>0.94</v>
      </c>
      <c r="V10" s="223">
        <f>ROUND(E10*U10,2)</f>
        <v>5.64</v>
      </c>
      <c r="W10" s="223"/>
      <c r="X10" s="223" t="s">
        <v>155</v>
      </c>
      <c r="Y10" s="223" t="s">
        <v>156</v>
      </c>
      <c r="Z10" s="213"/>
      <c r="AA10" s="213"/>
      <c r="AB10" s="213"/>
      <c r="AC10" s="213"/>
      <c r="AD10" s="213"/>
      <c r="AE10" s="213"/>
      <c r="AF10" s="213"/>
      <c r="AG10" s="213" t="s">
        <v>157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5" t="s">
        <v>160</v>
      </c>
      <c r="D11" s="248"/>
      <c r="E11" s="248"/>
      <c r="F11" s="248"/>
      <c r="G11" s="248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161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34">
        <v>3</v>
      </c>
      <c r="B12" s="235" t="s">
        <v>162</v>
      </c>
      <c r="C12" s="254" t="s">
        <v>163</v>
      </c>
      <c r="D12" s="236" t="s">
        <v>164</v>
      </c>
      <c r="E12" s="237">
        <v>7.6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0.11223</v>
      </c>
      <c r="O12" s="237">
        <f>ROUND(E12*N12,2)</f>
        <v>0.85</v>
      </c>
      <c r="P12" s="237">
        <v>0</v>
      </c>
      <c r="Q12" s="237">
        <f>ROUND(E12*P12,2)</f>
        <v>0</v>
      </c>
      <c r="R12" s="239" t="s">
        <v>153</v>
      </c>
      <c r="S12" s="239" t="s">
        <v>154</v>
      </c>
      <c r="T12" s="240" t="s">
        <v>154</v>
      </c>
      <c r="U12" s="223">
        <v>0.62324999999999997</v>
      </c>
      <c r="V12" s="223">
        <f>ROUND(E12*U12,2)</f>
        <v>4.74</v>
      </c>
      <c r="W12" s="223"/>
      <c r="X12" s="223" t="s">
        <v>155</v>
      </c>
      <c r="Y12" s="223" t="s">
        <v>156</v>
      </c>
      <c r="Z12" s="213"/>
      <c r="AA12" s="213"/>
      <c r="AB12" s="213"/>
      <c r="AC12" s="213"/>
      <c r="AD12" s="213"/>
      <c r="AE12" s="213"/>
      <c r="AF12" s="213"/>
      <c r="AG12" s="213" t="s">
        <v>157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">
      <c r="A13" s="220"/>
      <c r="B13" s="221"/>
      <c r="C13" s="256" t="s">
        <v>165</v>
      </c>
      <c r="D13" s="249"/>
      <c r="E13" s="249"/>
      <c r="F13" s="249"/>
      <c r="G13" s="249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166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2" x14ac:dyDescent="0.2">
      <c r="A14" s="220"/>
      <c r="B14" s="221"/>
      <c r="C14" s="257" t="s">
        <v>167</v>
      </c>
      <c r="D14" s="224"/>
      <c r="E14" s="225">
        <v>7.6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168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34">
        <v>4</v>
      </c>
      <c r="B15" s="235" t="s">
        <v>169</v>
      </c>
      <c r="C15" s="254" t="s">
        <v>170</v>
      </c>
      <c r="D15" s="236" t="s">
        <v>152</v>
      </c>
      <c r="E15" s="237">
        <v>32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1.6000000000000001E-4</v>
      </c>
      <c r="O15" s="237">
        <f>ROUND(E15*N15,2)</f>
        <v>0.01</v>
      </c>
      <c r="P15" s="237">
        <v>0</v>
      </c>
      <c r="Q15" s="237">
        <f>ROUND(E15*P15,2)</f>
        <v>0</v>
      </c>
      <c r="R15" s="239"/>
      <c r="S15" s="239" t="s">
        <v>154</v>
      </c>
      <c r="T15" s="240" t="s">
        <v>154</v>
      </c>
      <c r="U15" s="223">
        <v>0.22</v>
      </c>
      <c r="V15" s="223">
        <f>ROUND(E15*U15,2)</f>
        <v>7.04</v>
      </c>
      <c r="W15" s="223"/>
      <c r="X15" s="223" t="s">
        <v>155</v>
      </c>
      <c r="Y15" s="223" t="s">
        <v>156</v>
      </c>
      <c r="Z15" s="213"/>
      <c r="AA15" s="213"/>
      <c r="AB15" s="213"/>
      <c r="AC15" s="213"/>
      <c r="AD15" s="213"/>
      <c r="AE15" s="213"/>
      <c r="AF15" s="213"/>
      <c r="AG15" s="213" t="s">
        <v>157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5" t="s">
        <v>171</v>
      </c>
      <c r="D16" s="248"/>
      <c r="E16" s="248"/>
      <c r="F16" s="248"/>
      <c r="G16" s="248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161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3" x14ac:dyDescent="0.2">
      <c r="A17" s="220"/>
      <c r="B17" s="221"/>
      <c r="C17" s="258" t="s">
        <v>172</v>
      </c>
      <c r="D17" s="250"/>
      <c r="E17" s="250"/>
      <c r="F17" s="250"/>
      <c r="G17" s="250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161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7" t="s">
        <v>173</v>
      </c>
      <c r="D18" s="224"/>
      <c r="E18" s="225">
        <v>32</v>
      </c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168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22.5" outlineLevel="1" x14ac:dyDescent="0.2">
      <c r="A19" s="241">
        <v>5</v>
      </c>
      <c r="B19" s="242" t="s">
        <v>174</v>
      </c>
      <c r="C19" s="253" t="s">
        <v>175</v>
      </c>
      <c r="D19" s="243" t="s">
        <v>152</v>
      </c>
      <c r="E19" s="244">
        <v>6</v>
      </c>
      <c r="F19" s="245"/>
      <c r="G19" s="246">
        <f>ROUND(E19*F19,2)</f>
        <v>0</v>
      </c>
      <c r="H19" s="245"/>
      <c r="I19" s="246">
        <f>ROUND(E19*H19,2)</f>
        <v>0</v>
      </c>
      <c r="J19" s="245"/>
      <c r="K19" s="246">
        <f>ROUND(E19*J19,2)</f>
        <v>0</v>
      </c>
      <c r="L19" s="246">
        <v>21</v>
      </c>
      <c r="M19" s="246">
        <f>G19*(1+L19/100)</f>
        <v>0</v>
      </c>
      <c r="N19" s="244">
        <v>5.9999999999999995E-4</v>
      </c>
      <c r="O19" s="244">
        <f>ROUND(E19*N19,2)</f>
        <v>0</v>
      </c>
      <c r="P19" s="244">
        <v>0</v>
      </c>
      <c r="Q19" s="244">
        <f>ROUND(E19*P19,2)</f>
        <v>0</v>
      </c>
      <c r="R19" s="246" t="s">
        <v>176</v>
      </c>
      <c r="S19" s="246" t="s">
        <v>154</v>
      </c>
      <c r="T19" s="247" t="s">
        <v>154</v>
      </c>
      <c r="U19" s="223">
        <v>0</v>
      </c>
      <c r="V19" s="223">
        <f>ROUND(E19*U19,2)</f>
        <v>0</v>
      </c>
      <c r="W19" s="223"/>
      <c r="X19" s="223" t="s">
        <v>177</v>
      </c>
      <c r="Y19" s="223" t="s">
        <v>156</v>
      </c>
      <c r="Z19" s="213"/>
      <c r="AA19" s="213"/>
      <c r="AB19" s="213"/>
      <c r="AC19" s="213"/>
      <c r="AD19" s="213"/>
      <c r="AE19" s="213"/>
      <c r="AF19" s="213"/>
      <c r="AG19" s="213" t="s">
        <v>178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x14ac:dyDescent="0.2">
      <c r="A20" s="227" t="s">
        <v>148</v>
      </c>
      <c r="B20" s="228" t="s">
        <v>66</v>
      </c>
      <c r="C20" s="252" t="s">
        <v>67</v>
      </c>
      <c r="D20" s="229"/>
      <c r="E20" s="230"/>
      <c r="F20" s="231"/>
      <c r="G20" s="231">
        <f>SUMIF(AG21:AG23,"&lt;&gt;NOR",G21:G23)</f>
        <v>0</v>
      </c>
      <c r="H20" s="231"/>
      <c r="I20" s="231">
        <f>SUM(I21:I23)</f>
        <v>0</v>
      </c>
      <c r="J20" s="231"/>
      <c r="K20" s="231">
        <f>SUM(K21:K23)</f>
        <v>0</v>
      </c>
      <c r="L20" s="231"/>
      <c r="M20" s="231">
        <f>SUM(M21:M23)</f>
        <v>0</v>
      </c>
      <c r="N20" s="230"/>
      <c r="O20" s="230">
        <f>SUM(O21:O23)</f>
        <v>0.41</v>
      </c>
      <c r="P20" s="230"/>
      <c r="Q20" s="230">
        <f>SUM(Q21:Q23)</f>
        <v>0</v>
      </c>
      <c r="R20" s="231"/>
      <c r="S20" s="231"/>
      <c r="T20" s="232"/>
      <c r="U20" s="226"/>
      <c r="V20" s="226">
        <f>SUM(V21:V23)</f>
        <v>12.24</v>
      </c>
      <c r="W20" s="226"/>
      <c r="X20" s="226"/>
      <c r="Y20" s="226"/>
      <c r="AG20" t="s">
        <v>149</v>
      </c>
    </row>
    <row r="21" spans="1:60" ht="33.75" outlineLevel="1" x14ac:dyDescent="0.2">
      <c r="A21" s="234">
        <v>6</v>
      </c>
      <c r="B21" s="235" t="s">
        <v>179</v>
      </c>
      <c r="C21" s="254" t="s">
        <v>180</v>
      </c>
      <c r="D21" s="236" t="s">
        <v>164</v>
      </c>
      <c r="E21" s="237">
        <v>13.025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3.1130000000000001E-2</v>
      </c>
      <c r="O21" s="237">
        <f>ROUND(E21*N21,2)</f>
        <v>0.41</v>
      </c>
      <c r="P21" s="237">
        <v>0</v>
      </c>
      <c r="Q21" s="237">
        <f>ROUND(E21*P21,2)</f>
        <v>0</v>
      </c>
      <c r="R21" s="239" t="s">
        <v>153</v>
      </c>
      <c r="S21" s="239" t="s">
        <v>154</v>
      </c>
      <c r="T21" s="240" t="s">
        <v>154</v>
      </c>
      <c r="U21" s="223">
        <v>0.94</v>
      </c>
      <c r="V21" s="223">
        <f>ROUND(E21*U21,2)</f>
        <v>12.24</v>
      </c>
      <c r="W21" s="223"/>
      <c r="X21" s="223" t="s">
        <v>155</v>
      </c>
      <c r="Y21" s="223" t="s">
        <v>156</v>
      </c>
      <c r="Z21" s="213"/>
      <c r="AA21" s="213"/>
      <c r="AB21" s="213"/>
      <c r="AC21" s="213"/>
      <c r="AD21" s="213"/>
      <c r="AE21" s="213"/>
      <c r="AF21" s="213"/>
      <c r="AG21" s="213" t="s">
        <v>157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2.5" outlineLevel="2" x14ac:dyDescent="0.2">
      <c r="A22" s="220"/>
      <c r="B22" s="221"/>
      <c r="C22" s="256" t="s">
        <v>181</v>
      </c>
      <c r="D22" s="249"/>
      <c r="E22" s="249"/>
      <c r="F22" s="249"/>
      <c r="G22" s="249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166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51" t="str">
        <f>C22</f>
        <v>zřízení nosné konstrukce příčky, vložení tepelné izolace tl. do 5 cm, montáž desek, tmelení spár Q2 a úprava rohů. Včetně dodávek materiálu.</v>
      </c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7" t="s">
        <v>182</v>
      </c>
      <c r="D23" s="224"/>
      <c r="E23" s="225">
        <v>13.025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168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">
      <c r="A24" s="227" t="s">
        <v>148</v>
      </c>
      <c r="B24" s="228" t="s">
        <v>68</v>
      </c>
      <c r="C24" s="252" t="s">
        <v>69</v>
      </c>
      <c r="D24" s="229"/>
      <c r="E24" s="230"/>
      <c r="F24" s="231"/>
      <c r="G24" s="231">
        <f>SUMIF(AG25:AG28,"&lt;&gt;NOR",G25:G28)</f>
        <v>0</v>
      </c>
      <c r="H24" s="231"/>
      <c r="I24" s="231">
        <f>SUM(I25:I28)</f>
        <v>0</v>
      </c>
      <c r="J24" s="231"/>
      <c r="K24" s="231">
        <f>SUM(K25:K28)</f>
        <v>0</v>
      </c>
      <c r="L24" s="231"/>
      <c r="M24" s="231">
        <f>SUM(M25:M28)</f>
        <v>0</v>
      </c>
      <c r="N24" s="230"/>
      <c r="O24" s="230">
        <f>SUM(O25:O28)</f>
        <v>0.01</v>
      </c>
      <c r="P24" s="230"/>
      <c r="Q24" s="230">
        <f>SUM(Q25:Q28)</f>
        <v>0</v>
      </c>
      <c r="R24" s="231"/>
      <c r="S24" s="231"/>
      <c r="T24" s="232"/>
      <c r="U24" s="226"/>
      <c r="V24" s="226">
        <f>SUM(V25:V28)</f>
        <v>2.35</v>
      </c>
      <c r="W24" s="226"/>
      <c r="X24" s="226"/>
      <c r="Y24" s="226"/>
      <c r="AG24" t="s">
        <v>149</v>
      </c>
    </row>
    <row r="25" spans="1:60" ht="22.5" outlineLevel="1" x14ac:dyDescent="0.2">
      <c r="A25" s="234">
        <v>7</v>
      </c>
      <c r="B25" s="235" t="s">
        <v>183</v>
      </c>
      <c r="C25" s="254" t="s">
        <v>184</v>
      </c>
      <c r="D25" s="236" t="s">
        <v>164</v>
      </c>
      <c r="E25" s="237">
        <v>33.6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3.2000000000000003E-4</v>
      </c>
      <c r="O25" s="237">
        <f>ROUND(E25*N25,2)</f>
        <v>0.01</v>
      </c>
      <c r="P25" s="237">
        <v>0</v>
      </c>
      <c r="Q25" s="237">
        <f>ROUND(E25*P25,2)</f>
        <v>0</v>
      </c>
      <c r="R25" s="239" t="s">
        <v>153</v>
      </c>
      <c r="S25" s="239" t="s">
        <v>154</v>
      </c>
      <c r="T25" s="240" t="s">
        <v>154</v>
      </c>
      <c r="U25" s="223">
        <v>7.0000000000000007E-2</v>
      </c>
      <c r="V25" s="223">
        <f>ROUND(E25*U25,2)</f>
        <v>2.35</v>
      </c>
      <c r="W25" s="223"/>
      <c r="X25" s="223" t="s">
        <v>155</v>
      </c>
      <c r="Y25" s="223" t="s">
        <v>156</v>
      </c>
      <c r="Z25" s="213"/>
      <c r="AA25" s="213"/>
      <c r="AB25" s="213"/>
      <c r="AC25" s="213"/>
      <c r="AD25" s="213"/>
      <c r="AE25" s="213"/>
      <c r="AF25" s="213"/>
      <c r="AG25" s="213" t="s">
        <v>157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">
      <c r="A26" s="220"/>
      <c r="B26" s="221"/>
      <c r="C26" s="256" t="s">
        <v>185</v>
      </c>
      <c r="D26" s="249"/>
      <c r="E26" s="249"/>
      <c r="F26" s="249"/>
      <c r="G26" s="249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166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">
      <c r="A27" s="220"/>
      <c r="B27" s="221"/>
      <c r="C27" s="258" t="s">
        <v>185</v>
      </c>
      <c r="D27" s="250"/>
      <c r="E27" s="250"/>
      <c r="F27" s="250"/>
      <c r="G27" s="250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161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7" t="s">
        <v>186</v>
      </c>
      <c r="D28" s="224"/>
      <c r="E28" s="225">
        <v>33.6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168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x14ac:dyDescent="0.2">
      <c r="A29" s="227" t="s">
        <v>148</v>
      </c>
      <c r="B29" s="228" t="s">
        <v>70</v>
      </c>
      <c r="C29" s="252" t="s">
        <v>71</v>
      </c>
      <c r="D29" s="229"/>
      <c r="E29" s="230"/>
      <c r="F29" s="231"/>
      <c r="G29" s="231">
        <f>SUMIF(AG30:AG42,"&lt;&gt;NOR",G30:G42)</f>
        <v>0</v>
      </c>
      <c r="H29" s="231"/>
      <c r="I29" s="231">
        <f>SUM(I30:I42)</f>
        <v>0</v>
      </c>
      <c r="J29" s="231"/>
      <c r="K29" s="231">
        <f>SUM(K30:K42)</f>
        <v>0</v>
      </c>
      <c r="L29" s="231"/>
      <c r="M29" s="231">
        <f>SUM(M30:M42)</f>
        <v>0</v>
      </c>
      <c r="N29" s="230"/>
      <c r="O29" s="230">
        <f>SUM(O30:O42)</f>
        <v>2.5700000000000003</v>
      </c>
      <c r="P29" s="230"/>
      <c r="Q29" s="230">
        <f>SUM(Q30:Q42)</f>
        <v>0</v>
      </c>
      <c r="R29" s="231"/>
      <c r="S29" s="231"/>
      <c r="T29" s="232"/>
      <c r="U29" s="226"/>
      <c r="V29" s="226">
        <f>SUM(V30:V42)</f>
        <v>108.02</v>
      </c>
      <c r="W29" s="226"/>
      <c r="X29" s="226"/>
      <c r="Y29" s="226"/>
      <c r="AG29" t="s">
        <v>149</v>
      </c>
    </row>
    <row r="30" spans="1:60" outlineLevel="1" x14ac:dyDescent="0.2">
      <c r="A30" s="234">
        <v>8</v>
      </c>
      <c r="B30" s="235" t="s">
        <v>187</v>
      </c>
      <c r="C30" s="254" t="s">
        <v>188</v>
      </c>
      <c r="D30" s="236" t="s">
        <v>164</v>
      </c>
      <c r="E30" s="237">
        <v>7.8025000000000002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4.0000000000000003E-5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153</v>
      </c>
      <c r="S30" s="239" t="s">
        <v>154</v>
      </c>
      <c r="T30" s="240" t="s">
        <v>154</v>
      </c>
      <c r="U30" s="223">
        <v>0.08</v>
      </c>
      <c r="V30" s="223">
        <f>ROUND(E30*U30,2)</f>
        <v>0.62</v>
      </c>
      <c r="W30" s="223"/>
      <c r="X30" s="223" t="s">
        <v>155</v>
      </c>
      <c r="Y30" s="223" t="s">
        <v>156</v>
      </c>
      <c r="Z30" s="213"/>
      <c r="AA30" s="213"/>
      <c r="AB30" s="213"/>
      <c r="AC30" s="213"/>
      <c r="AD30" s="213"/>
      <c r="AE30" s="213"/>
      <c r="AF30" s="213"/>
      <c r="AG30" s="213" t="s">
        <v>157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2.5" outlineLevel="2" x14ac:dyDescent="0.2">
      <c r="A31" s="220"/>
      <c r="B31" s="221"/>
      <c r="C31" s="256" t="s">
        <v>189</v>
      </c>
      <c r="D31" s="249"/>
      <c r="E31" s="249"/>
      <c r="F31" s="249"/>
      <c r="G31" s="249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51" t="str">
        <f>C31</f>
        <v>které se zřizují před úpravami povrchu, a obalení osazených dveřních zárubní před znečištěním při úpravách povrchu nástřikem plastických maltovin včetně pozdějšího odkrytí,</v>
      </c>
      <c r="BB31" s="213"/>
      <c r="BC31" s="213"/>
      <c r="BD31" s="213"/>
      <c r="BE31" s="213"/>
      <c r="BF31" s="213"/>
      <c r="BG31" s="213"/>
      <c r="BH31" s="213"/>
    </row>
    <row r="32" spans="1:60" ht="22.5" outlineLevel="2" x14ac:dyDescent="0.2">
      <c r="A32" s="220"/>
      <c r="B32" s="221"/>
      <c r="C32" s="258" t="s">
        <v>189</v>
      </c>
      <c r="D32" s="250"/>
      <c r="E32" s="250"/>
      <c r="F32" s="250"/>
      <c r="G32" s="250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161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51" t="str">
        <f>C32</f>
        <v>které se zřizují před úpravami povrchu, a obalení osazených dveřních zárubní před znečištěním při úpravách povrchu nástřikem plastických maltovin včetně pozdějšího odkrytí,</v>
      </c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7" t="s">
        <v>190</v>
      </c>
      <c r="D33" s="224"/>
      <c r="E33" s="225">
        <v>7.8025000000000002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168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2.5" outlineLevel="1" x14ac:dyDescent="0.2">
      <c r="A34" s="234">
        <v>9</v>
      </c>
      <c r="B34" s="235" t="s">
        <v>191</v>
      </c>
      <c r="C34" s="254" t="s">
        <v>192</v>
      </c>
      <c r="D34" s="236" t="s">
        <v>164</v>
      </c>
      <c r="E34" s="237">
        <v>94.275000000000006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5.4299999999999999E-3</v>
      </c>
      <c r="O34" s="237">
        <f>ROUND(E34*N34,2)</f>
        <v>0.51</v>
      </c>
      <c r="P34" s="237">
        <v>0</v>
      </c>
      <c r="Q34" s="237">
        <f>ROUND(E34*P34,2)</f>
        <v>0</v>
      </c>
      <c r="R34" s="239" t="s">
        <v>193</v>
      </c>
      <c r="S34" s="239" t="s">
        <v>154</v>
      </c>
      <c r="T34" s="240" t="s">
        <v>154</v>
      </c>
      <c r="U34" s="223">
        <v>0.17</v>
      </c>
      <c r="V34" s="223">
        <f>ROUND(E34*U34,2)</f>
        <v>16.03</v>
      </c>
      <c r="W34" s="223"/>
      <c r="X34" s="223" t="s">
        <v>155</v>
      </c>
      <c r="Y34" s="223" t="s">
        <v>156</v>
      </c>
      <c r="Z34" s="213"/>
      <c r="AA34" s="213"/>
      <c r="AB34" s="213"/>
      <c r="AC34" s="213"/>
      <c r="AD34" s="213"/>
      <c r="AE34" s="213"/>
      <c r="AF34" s="213"/>
      <c r="AG34" s="213" t="s">
        <v>157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">
      <c r="A35" s="220"/>
      <c r="B35" s="221"/>
      <c r="C35" s="257" t="s">
        <v>194</v>
      </c>
      <c r="D35" s="224"/>
      <c r="E35" s="225">
        <v>92.594999999999999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168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3" x14ac:dyDescent="0.2">
      <c r="A36" s="220"/>
      <c r="B36" s="221"/>
      <c r="C36" s="257" t="s">
        <v>195</v>
      </c>
      <c r="D36" s="224"/>
      <c r="E36" s="225">
        <v>1.68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168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22.5" outlineLevel="1" x14ac:dyDescent="0.2">
      <c r="A37" s="234">
        <v>10</v>
      </c>
      <c r="B37" s="235" t="s">
        <v>196</v>
      </c>
      <c r="C37" s="254" t="s">
        <v>197</v>
      </c>
      <c r="D37" s="236" t="s">
        <v>164</v>
      </c>
      <c r="E37" s="237">
        <v>103.8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1.9869999999999999E-2</v>
      </c>
      <c r="O37" s="237">
        <f>ROUND(E37*N37,2)</f>
        <v>2.06</v>
      </c>
      <c r="P37" s="237">
        <v>0</v>
      </c>
      <c r="Q37" s="237">
        <f>ROUND(E37*P37,2)</f>
        <v>0</v>
      </c>
      <c r="R37" s="239" t="s">
        <v>193</v>
      </c>
      <c r="S37" s="239" t="s">
        <v>154</v>
      </c>
      <c r="T37" s="240" t="s">
        <v>154</v>
      </c>
      <c r="U37" s="223">
        <v>0.47</v>
      </c>
      <c r="V37" s="223">
        <f>ROUND(E37*U37,2)</f>
        <v>48.79</v>
      </c>
      <c r="W37" s="223"/>
      <c r="X37" s="223" t="s">
        <v>155</v>
      </c>
      <c r="Y37" s="223" t="s">
        <v>156</v>
      </c>
      <c r="Z37" s="213"/>
      <c r="AA37" s="213"/>
      <c r="AB37" s="213"/>
      <c r="AC37" s="213"/>
      <c r="AD37" s="213"/>
      <c r="AE37" s="213"/>
      <c r="AF37" s="213"/>
      <c r="AG37" s="213" t="s">
        <v>157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5" t="s">
        <v>198</v>
      </c>
      <c r="D38" s="248"/>
      <c r="E38" s="248"/>
      <c r="F38" s="248"/>
      <c r="G38" s="248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161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">
      <c r="A39" s="220"/>
      <c r="B39" s="221"/>
      <c r="C39" s="257" t="s">
        <v>199</v>
      </c>
      <c r="D39" s="224"/>
      <c r="E39" s="225">
        <v>103.8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168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2.5" outlineLevel="1" x14ac:dyDescent="0.2">
      <c r="A40" s="234">
        <v>11</v>
      </c>
      <c r="B40" s="235" t="s">
        <v>200</v>
      </c>
      <c r="C40" s="254" t="s">
        <v>201</v>
      </c>
      <c r="D40" s="236" t="s">
        <v>164</v>
      </c>
      <c r="E40" s="237">
        <v>118.27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9" t="s">
        <v>153</v>
      </c>
      <c r="S40" s="239" t="s">
        <v>154</v>
      </c>
      <c r="T40" s="240" t="s">
        <v>154</v>
      </c>
      <c r="U40" s="223">
        <v>0.36</v>
      </c>
      <c r="V40" s="223">
        <f>ROUND(E40*U40,2)</f>
        <v>42.58</v>
      </c>
      <c r="W40" s="223"/>
      <c r="X40" s="223" t="s">
        <v>155</v>
      </c>
      <c r="Y40" s="223" t="s">
        <v>156</v>
      </c>
      <c r="Z40" s="213"/>
      <c r="AA40" s="213"/>
      <c r="AB40" s="213"/>
      <c r="AC40" s="213"/>
      <c r="AD40" s="213"/>
      <c r="AE40" s="213"/>
      <c r="AF40" s="213"/>
      <c r="AG40" s="213" t="s">
        <v>157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7" t="s">
        <v>167</v>
      </c>
      <c r="D41" s="224"/>
      <c r="E41" s="225">
        <v>7.6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168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3" x14ac:dyDescent="0.2">
      <c r="A42" s="220"/>
      <c r="B42" s="221"/>
      <c r="C42" s="257" t="s">
        <v>202</v>
      </c>
      <c r="D42" s="224"/>
      <c r="E42" s="225">
        <v>110.67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168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">
      <c r="A43" s="227" t="s">
        <v>148</v>
      </c>
      <c r="B43" s="228" t="s">
        <v>72</v>
      </c>
      <c r="C43" s="252" t="s">
        <v>73</v>
      </c>
      <c r="D43" s="229"/>
      <c r="E43" s="230"/>
      <c r="F43" s="231"/>
      <c r="G43" s="231">
        <f>SUMIF(AG44:AG52,"&lt;&gt;NOR",G44:G52)</f>
        <v>0</v>
      </c>
      <c r="H43" s="231"/>
      <c r="I43" s="231">
        <f>SUM(I44:I52)</f>
        <v>0</v>
      </c>
      <c r="J43" s="231"/>
      <c r="K43" s="231">
        <f>SUM(K44:K52)</f>
        <v>0</v>
      </c>
      <c r="L43" s="231"/>
      <c r="M43" s="231">
        <f>SUM(M44:M52)</f>
        <v>0</v>
      </c>
      <c r="N43" s="230"/>
      <c r="O43" s="230">
        <f>SUM(O44:O52)</f>
        <v>0.26</v>
      </c>
      <c r="P43" s="230"/>
      <c r="Q43" s="230">
        <f>SUM(Q44:Q52)</f>
        <v>0</v>
      </c>
      <c r="R43" s="231"/>
      <c r="S43" s="231"/>
      <c r="T43" s="232"/>
      <c r="U43" s="226"/>
      <c r="V43" s="226">
        <f>SUM(V44:V52)</f>
        <v>3.6500000000000004</v>
      </c>
      <c r="W43" s="226"/>
      <c r="X43" s="226"/>
      <c r="Y43" s="226"/>
      <c r="AG43" t="s">
        <v>149</v>
      </c>
    </row>
    <row r="44" spans="1:60" outlineLevel="1" x14ac:dyDescent="0.2">
      <c r="A44" s="234">
        <v>12</v>
      </c>
      <c r="B44" s="235" t="s">
        <v>203</v>
      </c>
      <c r="C44" s="254" t="s">
        <v>204</v>
      </c>
      <c r="D44" s="236" t="s">
        <v>205</v>
      </c>
      <c r="E44" s="237">
        <v>9.6000000000000002E-2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2.5</v>
      </c>
      <c r="O44" s="237">
        <f>ROUND(E44*N44,2)</f>
        <v>0.24</v>
      </c>
      <c r="P44" s="237">
        <v>0</v>
      </c>
      <c r="Q44" s="237">
        <f>ROUND(E44*P44,2)</f>
        <v>0</v>
      </c>
      <c r="R44" s="239" t="s">
        <v>193</v>
      </c>
      <c r="S44" s="239" t="s">
        <v>154</v>
      </c>
      <c r="T44" s="240" t="s">
        <v>154</v>
      </c>
      <c r="U44" s="223">
        <v>5.33</v>
      </c>
      <c r="V44" s="223">
        <f>ROUND(E44*U44,2)</f>
        <v>0.51</v>
      </c>
      <c r="W44" s="223"/>
      <c r="X44" s="223" t="s">
        <v>155</v>
      </c>
      <c r="Y44" s="223" t="s">
        <v>156</v>
      </c>
      <c r="Z44" s="213"/>
      <c r="AA44" s="213"/>
      <c r="AB44" s="213"/>
      <c r="AC44" s="213"/>
      <c r="AD44" s="213"/>
      <c r="AE44" s="213"/>
      <c r="AF44" s="213"/>
      <c r="AG44" s="213" t="s">
        <v>157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6" t="s">
        <v>206</v>
      </c>
      <c r="D45" s="249"/>
      <c r="E45" s="249"/>
      <c r="F45" s="249"/>
      <c r="G45" s="249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166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8" t="s">
        <v>206</v>
      </c>
      <c r="D46" s="250"/>
      <c r="E46" s="250"/>
      <c r="F46" s="250"/>
      <c r="G46" s="250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161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">
      <c r="A47" s="220"/>
      <c r="B47" s="221"/>
      <c r="C47" s="257" t="s">
        <v>207</v>
      </c>
      <c r="D47" s="224"/>
      <c r="E47" s="225">
        <v>9.6000000000000002E-2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168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2.5" outlineLevel="1" x14ac:dyDescent="0.2">
      <c r="A48" s="234">
        <v>13</v>
      </c>
      <c r="B48" s="235" t="s">
        <v>208</v>
      </c>
      <c r="C48" s="254" t="s">
        <v>209</v>
      </c>
      <c r="D48" s="236" t="s">
        <v>164</v>
      </c>
      <c r="E48" s="237">
        <v>33.6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7">
        <v>2.1000000000000001E-4</v>
      </c>
      <c r="O48" s="237">
        <f>ROUND(E48*N48,2)</f>
        <v>0.01</v>
      </c>
      <c r="P48" s="237">
        <v>0</v>
      </c>
      <c r="Q48" s="237">
        <f>ROUND(E48*P48,2)</f>
        <v>0</v>
      </c>
      <c r="R48" s="239" t="s">
        <v>153</v>
      </c>
      <c r="S48" s="239" t="s">
        <v>154</v>
      </c>
      <c r="T48" s="240" t="s">
        <v>154</v>
      </c>
      <c r="U48" s="223">
        <v>0.09</v>
      </c>
      <c r="V48" s="223">
        <f>ROUND(E48*U48,2)</f>
        <v>3.02</v>
      </c>
      <c r="W48" s="223"/>
      <c r="X48" s="223" t="s">
        <v>155</v>
      </c>
      <c r="Y48" s="223" t="s">
        <v>156</v>
      </c>
      <c r="Z48" s="213"/>
      <c r="AA48" s="213"/>
      <c r="AB48" s="213"/>
      <c r="AC48" s="213"/>
      <c r="AD48" s="213"/>
      <c r="AE48" s="213"/>
      <c r="AF48" s="213"/>
      <c r="AG48" s="213" t="s">
        <v>157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7" t="s">
        <v>210</v>
      </c>
      <c r="D49" s="224"/>
      <c r="E49" s="225">
        <v>33.6</v>
      </c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168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2.5" outlineLevel="1" x14ac:dyDescent="0.2">
      <c r="A50" s="234">
        <v>14</v>
      </c>
      <c r="B50" s="235" t="s">
        <v>211</v>
      </c>
      <c r="C50" s="254" t="s">
        <v>212</v>
      </c>
      <c r="D50" s="236" t="s">
        <v>213</v>
      </c>
      <c r="E50" s="237">
        <v>7.6800000000000002E-3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1.0800399999999999</v>
      </c>
      <c r="O50" s="237">
        <f>ROUND(E50*N50,2)</f>
        <v>0.01</v>
      </c>
      <c r="P50" s="237">
        <v>0</v>
      </c>
      <c r="Q50" s="237">
        <f>ROUND(E50*P50,2)</f>
        <v>0</v>
      </c>
      <c r="R50" s="239" t="s">
        <v>153</v>
      </c>
      <c r="S50" s="239" t="s">
        <v>154</v>
      </c>
      <c r="T50" s="240" t="s">
        <v>154</v>
      </c>
      <c r="U50" s="223">
        <v>15.23</v>
      </c>
      <c r="V50" s="223">
        <f>ROUND(E50*U50,2)</f>
        <v>0.12</v>
      </c>
      <c r="W50" s="223"/>
      <c r="X50" s="223" t="s">
        <v>155</v>
      </c>
      <c r="Y50" s="223" t="s">
        <v>156</v>
      </c>
      <c r="Z50" s="213"/>
      <c r="AA50" s="213"/>
      <c r="AB50" s="213"/>
      <c r="AC50" s="213"/>
      <c r="AD50" s="213"/>
      <c r="AE50" s="213"/>
      <c r="AF50" s="213"/>
      <c r="AG50" s="213" t="s">
        <v>157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6" t="s">
        <v>214</v>
      </c>
      <c r="D51" s="249"/>
      <c r="E51" s="249"/>
      <c r="F51" s="249"/>
      <c r="G51" s="249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166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2" x14ac:dyDescent="0.2">
      <c r="A52" s="220"/>
      <c r="B52" s="221"/>
      <c r="C52" s="257" t="s">
        <v>215</v>
      </c>
      <c r="D52" s="224"/>
      <c r="E52" s="225">
        <v>7.6800000000000002E-3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168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">
      <c r="A53" s="227" t="s">
        <v>148</v>
      </c>
      <c r="B53" s="228" t="s">
        <v>74</v>
      </c>
      <c r="C53" s="252" t="s">
        <v>75</v>
      </c>
      <c r="D53" s="229"/>
      <c r="E53" s="230"/>
      <c r="F53" s="231"/>
      <c r="G53" s="231">
        <f>SUMIF(AG54:AG59,"&lt;&gt;NOR",G54:G59)</f>
        <v>0</v>
      </c>
      <c r="H53" s="231"/>
      <c r="I53" s="231">
        <f>SUM(I54:I59)</f>
        <v>0</v>
      </c>
      <c r="J53" s="231"/>
      <c r="K53" s="231">
        <f>SUM(K54:K59)</f>
        <v>0</v>
      </c>
      <c r="L53" s="231"/>
      <c r="M53" s="231">
        <f>SUM(M54:M59)</f>
        <v>0</v>
      </c>
      <c r="N53" s="230"/>
      <c r="O53" s="230">
        <f>SUM(O54:O59)</f>
        <v>0.12000000000000001</v>
      </c>
      <c r="P53" s="230"/>
      <c r="Q53" s="230">
        <f>SUM(Q54:Q59)</f>
        <v>0</v>
      </c>
      <c r="R53" s="231"/>
      <c r="S53" s="231"/>
      <c r="T53" s="232"/>
      <c r="U53" s="226"/>
      <c r="V53" s="226">
        <f>SUM(V54:V59)</f>
        <v>6.7</v>
      </c>
      <c r="W53" s="226"/>
      <c r="X53" s="226"/>
      <c r="Y53" s="226"/>
      <c r="AG53" t="s">
        <v>149</v>
      </c>
    </row>
    <row r="54" spans="1:60" ht="33.75" outlineLevel="1" x14ac:dyDescent="0.2">
      <c r="A54" s="234">
        <v>15</v>
      </c>
      <c r="B54" s="235" t="s">
        <v>216</v>
      </c>
      <c r="C54" s="254" t="s">
        <v>217</v>
      </c>
      <c r="D54" s="236" t="s">
        <v>152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7">
        <v>6.9809999999999997E-2</v>
      </c>
      <c r="O54" s="237">
        <f>ROUND(E54*N54,2)</f>
        <v>7.0000000000000007E-2</v>
      </c>
      <c r="P54" s="237">
        <v>0</v>
      </c>
      <c r="Q54" s="237">
        <f>ROUND(E54*P54,2)</f>
        <v>0</v>
      </c>
      <c r="R54" s="239" t="s">
        <v>193</v>
      </c>
      <c r="S54" s="239" t="s">
        <v>154</v>
      </c>
      <c r="T54" s="240" t="s">
        <v>154</v>
      </c>
      <c r="U54" s="223">
        <v>2.097</v>
      </c>
      <c r="V54" s="223">
        <f>ROUND(E54*U54,2)</f>
        <v>2.1</v>
      </c>
      <c r="W54" s="223"/>
      <c r="X54" s="223" t="s">
        <v>155</v>
      </c>
      <c r="Y54" s="223" t="s">
        <v>156</v>
      </c>
      <c r="Z54" s="213"/>
      <c r="AA54" s="213"/>
      <c r="AB54" s="213"/>
      <c r="AC54" s="213"/>
      <c r="AD54" s="213"/>
      <c r="AE54" s="213"/>
      <c r="AF54" s="213"/>
      <c r="AG54" s="213" t="s">
        <v>157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2.5" outlineLevel="2" x14ac:dyDescent="0.2">
      <c r="A55" s="220"/>
      <c r="B55" s="221"/>
      <c r="C55" s="256" t="s">
        <v>218</v>
      </c>
      <c r="D55" s="249"/>
      <c r="E55" s="249"/>
      <c r="F55" s="249"/>
      <c r="G55" s="249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166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51" t="str">
        <f>C55</f>
        <v>lisované nebo z úhelníků s vybetonováním prahu, z pomocného pracovního lešení o výšce podlahy do 1900 mm a pro zatížení do 1,5 kPa, včetně dodávky zárubně</v>
      </c>
      <c r="BB55" s="213"/>
      <c r="BC55" s="213"/>
      <c r="BD55" s="213"/>
      <c r="BE55" s="213"/>
      <c r="BF55" s="213"/>
      <c r="BG55" s="213"/>
      <c r="BH55" s="213"/>
    </row>
    <row r="56" spans="1:60" ht="33.75" outlineLevel="1" x14ac:dyDescent="0.2">
      <c r="A56" s="234">
        <v>16</v>
      </c>
      <c r="B56" s="235" t="s">
        <v>219</v>
      </c>
      <c r="C56" s="254" t="s">
        <v>220</v>
      </c>
      <c r="D56" s="236" t="s">
        <v>152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2.1999999999999999E-2</v>
      </c>
      <c r="O56" s="237">
        <f>ROUND(E56*N56,2)</f>
        <v>0.02</v>
      </c>
      <c r="P56" s="237">
        <v>0</v>
      </c>
      <c r="Q56" s="237">
        <f>ROUND(E56*P56,2)</f>
        <v>0</v>
      </c>
      <c r="R56" s="239" t="s">
        <v>193</v>
      </c>
      <c r="S56" s="239" t="s">
        <v>154</v>
      </c>
      <c r="T56" s="240" t="s">
        <v>154</v>
      </c>
      <c r="U56" s="223">
        <v>2.2999999999999998</v>
      </c>
      <c r="V56" s="223">
        <f>ROUND(E56*U56,2)</f>
        <v>2.2999999999999998</v>
      </c>
      <c r="W56" s="223"/>
      <c r="X56" s="223" t="s">
        <v>155</v>
      </c>
      <c r="Y56" s="223" t="s">
        <v>156</v>
      </c>
      <c r="Z56" s="213"/>
      <c r="AA56" s="213"/>
      <c r="AB56" s="213"/>
      <c r="AC56" s="213"/>
      <c r="AD56" s="213"/>
      <c r="AE56" s="213"/>
      <c r="AF56" s="213"/>
      <c r="AG56" s="213" t="s">
        <v>221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6" t="s">
        <v>222</v>
      </c>
      <c r="D57" s="249"/>
      <c r="E57" s="249"/>
      <c r="F57" s="249"/>
      <c r="G57" s="249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166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51" t="str">
        <f>C57</f>
        <v>z pomocného pracovního lešení o výšce podlahy do 1900 mm a pro zatížení do 1,5 kPa včetně dodávky zárubně</v>
      </c>
      <c r="BB57" s="213"/>
      <c r="BC57" s="213"/>
      <c r="BD57" s="213"/>
      <c r="BE57" s="213"/>
      <c r="BF57" s="213"/>
      <c r="BG57" s="213"/>
      <c r="BH57" s="213"/>
    </row>
    <row r="58" spans="1:60" ht="33.75" outlineLevel="1" x14ac:dyDescent="0.2">
      <c r="A58" s="234">
        <v>17</v>
      </c>
      <c r="B58" s="235" t="s">
        <v>223</v>
      </c>
      <c r="C58" s="254" t="s">
        <v>224</v>
      </c>
      <c r="D58" s="236" t="s">
        <v>152</v>
      </c>
      <c r="E58" s="237">
        <v>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3.2000000000000001E-2</v>
      </c>
      <c r="O58" s="237">
        <f>ROUND(E58*N58,2)</f>
        <v>0.03</v>
      </c>
      <c r="P58" s="237">
        <v>0</v>
      </c>
      <c r="Q58" s="237">
        <f>ROUND(E58*P58,2)</f>
        <v>0</v>
      </c>
      <c r="R58" s="239" t="s">
        <v>193</v>
      </c>
      <c r="S58" s="239" t="s">
        <v>154</v>
      </c>
      <c r="T58" s="240" t="s">
        <v>154</v>
      </c>
      <c r="U58" s="223">
        <v>2.2999999999999998</v>
      </c>
      <c r="V58" s="223">
        <f>ROUND(E58*U58,2)</f>
        <v>2.2999999999999998</v>
      </c>
      <c r="W58" s="223"/>
      <c r="X58" s="223" t="s">
        <v>155</v>
      </c>
      <c r="Y58" s="223" t="s">
        <v>156</v>
      </c>
      <c r="Z58" s="213"/>
      <c r="AA58" s="213"/>
      <c r="AB58" s="213"/>
      <c r="AC58" s="213"/>
      <c r="AD58" s="213"/>
      <c r="AE58" s="213"/>
      <c r="AF58" s="213"/>
      <c r="AG58" s="213" t="s">
        <v>157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6" t="s">
        <v>222</v>
      </c>
      <c r="D59" s="249"/>
      <c r="E59" s="249"/>
      <c r="F59" s="249"/>
      <c r="G59" s="249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166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51" t="str">
        <f>C59</f>
        <v>z pomocného pracovního lešení o výšce podlahy do 1900 mm a pro zatížení do 1,5 kPa včetně dodávky zárubně</v>
      </c>
      <c r="BB59" s="213"/>
      <c r="BC59" s="213"/>
      <c r="BD59" s="213"/>
      <c r="BE59" s="213"/>
      <c r="BF59" s="213"/>
      <c r="BG59" s="213"/>
      <c r="BH59" s="213"/>
    </row>
    <row r="60" spans="1:60" x14ac:dyDescent="0.2">
      <c r="A60" s="227" t="s">
        <v>148</v>
      </c>
      <c r="B60" s="228" t="s">
        <v>76</v>
      </c>
      <c r="C60" s="252" t="s">
        <v>77</v>
      </c>
      <c r="D60" s="229"/>
      <c r="E60" s="230"/>
      <c r="F60" s="231"/>
      <c r="G60" s="231">
        <f>SUMIF(AG61:AG61,"&lt;&gt;NOR",G61:G61)</f>
        <v>0</v>
      </c>
      <c r="H60" s="231"/>
      <c r="I60" s="231">
        <f>SUM(I61:I61)</f>
        <v>0</v>
      </c>
      <c r="J60" s="231"/>
      <c r="K60" s="231">
        <f>SUM(K61:K61)</f>
        <v>0</v>
      </c>
      <c r="L60" s="231"/>
      <c r="M60" s="231">
        <f>SUM(M61:M61)</f>
        <v>0</v>
      </c>
      <c r="N60" s="230"/>
      <c r="O60" s="230">
        <f>SUM(O61:O61)</f>
        <v>0.01</v>
      </c>
      <c r="P60" s="230"/>
      <c r="Q60" s="230">
        <f>SUM(Q61:Q61)</f>
        <v>0</v>
      </c>
      <c r="R60" s="231"/>
      <c r="S60" s="231"/>
      <c r="T60" s="232"/>
      <c r="U60" s="226"/>
      <c r="V60" s="226">
        <f>SUM(V61:V61)</f>
        <v>0.4</v>
      </c>
      <c r="W60" s="226"/>
      <c r="X60" s="226"/>
      <c r="Y60" s="226"/>
      <c r="AG60" t="s">
        <v>149</v>
      </c>
    </row>
    <row r="61" spans="1:60" outlineLevel="1" x14ac:dyDescent="0.2">
      <c r="A61" s="241">
        <v>18</v>
      </c>
      <c r="B61" s="242" t="s">
        <v>225</v>
      </c>
      <c r="C61" s="253" t="s">
        <v>226</v>
      </c>
      <c r="D61" s="243" t="s">
        <v>152</v>
      </c>
      <c r="E61" s="244">
        <v>1</v>
      </c>
      <c r="F61" s="245"/>
      <c r="G61" s="246">
        <f>ROUND(E61*F61,2)</f>
        <v>0</v>
      </c>
      <c r="H61" s="245"/>
      <c r="I61" s="246">
        <f>ROUND(E61*H61,2)</f>
        <v>0</v>
      </c>
      <c r="J61" s="245"/>
      <c r="K61" s="246">
        <f>ROUND(E61*J61,2)</f>
        <v>0</v>
      </c>
      <c r="L61" s="246">
        <v>21</v>
      </c>
      <c r="M61" s="246">
        <f>G61*(1+L61/100)</f>
        <v>0</v>
      </c>
      <c r="N61" s="244">
        <v>9.3600000000000003E-3</v>
      </c>
      <c r="O61" s="244">
        <f>ROUND(E61*N61,2)</f>
        <v>0.01</v>
      </c>
      <c r="P61" s="244">
        <v>0</v>
      </c>
      <c r="Q61" s="244">
        <f>ROUND(E61*P61,2)</f>
        <v>0</v>
      </c>
      <c r="R61" s="246"/>
      <c r="S61" s="246" t="s">
        <v>227</v>
      </c>
      <c r="T61" s="247" t="s">
        <v>228</v>
      </c>
      <c r="U61" s="223">
        <v>0.4</v>
      </c>
      <c r="V61" s="223">
        <f>ROUND(E61*U61,2)</f>
        <v>0.4</v>
      </c>
      <c r="W61" s="223"/>
      <c r="X61" s="223" t="s">
        <v>155</v>
      </c>
      <c r="Y61" s="223" t="s">
        <v>156</v>
      </c>
      <c r="Z61" s="213"/>
      <c r="AA61" s="213"/>
      <c r="AB61" s="213"/>
      <c r="AC61" s="213"/>
      <c r="AD61" s="213"/>
      <c r="AE61" s="213"/>
      <c r="AF61" s="213"/>
      <c r="AG61" s="213" t="s">
        <v>221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">
      <c r="A62" s="227" t="s">
        <v>148</v>
      </c>
      <c r="B62" s="228" t="s">
        <v>78</v>
      </c>
      <c r="C62" s="252" t="s">
        <v>79</v>
      </c>
      <c r="D62" s="229"/>
      <c r="E62" s="230"/>
      <c r="F62" s="231"/>
      <c r="G62" s="231">
        <f>SUMIF(AG63:AG82,"&lt;&gt;NOR",G63:G82)</f>
        <v>0</v>
      </c>
      <c r="H62" s="231"/>
      <c r="I62" s="231">
        <f>SUM(I63:I82)</f>
        <v>0</v>
      </c>
      <c r="J62" s="231"/>
      <c r="K62" s="231">
        <f>SUM(K63:K82)</f>
        <v>0</v>
      </c>
      <c r="L62" s="231"/>
      <c r="M62" s="231">
        <f>SUM(M63:M82)</f>
        <v>0</v>
      </c>
      <c r="N62" s="230"/>
      <c r="O62" s="230">
        <f>SUM(O63:O82)</f>
        <v>0</v>
      </c>
      <c r="P62" s="230"/>
      <c r="Q62" s="230">
        <f>SUM(Q63:Q82)</f>
        <v>3.2199999999999998</v>
      </c>
      <c r="R62" s="231"/>
      <c r="S62" s="231"/>
      <c r="T62" s="232"/>
      <c r="U62" s="226"/>
      <c r="V62" s="226">
        <f>SUM(V63:V82)</f>
        <v>13.700000000000001</v>
      </c>
      <c r="W62" s="226"/>
      <c r="X62" s="226"/>
      <c r="Y62" s="226"/>
      <c r="AG62" t="s">
        <v>149</v>
      </c>
    </row>
    <row r="63" spans="1:60" ht="22.5" outlineLevel="1" x14ac:dyDescent="0.2">
      <c r="A63" s="234">
        <v>19</v>
      </c>
      <c r="B63" s="235" t="s">
        <v>229</v>
      </c>
      <c r="C63" s="254" t="s">
        <v>230</v>
      </c>
      <c r="D63" s="236" t="s">
        <v>205</v>
      </c>
      <c r="E63" s="237">
        <v>0.39300000000000002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1.2800000000000001E-3</v>
      </c>
      <c r="O63" s="237">
        <f>ROUND(E63*N63,2)</f>
        <v>0</v>
      </c>
      <c r="P63" s="237">
        <v>1.8</v>
      </c>
      <c r="Q63" s="237">
        <f>ROUND(E63*P63,2)</f>
        <v>0.71</v>
      </c>
      <c r="R63" s="239" t="s">
        <v>231</v>
      </c>
      <c r="S63" s="239" t="s">
        <v>154</v>
      </c>
      <c r="T63" s="240" t="s">
        <v>154</v>
      </c>
      <c r="U63" s="223">
        <v>1.52</v>
      </c>
      <c r="V63" s="223">
        <f>ROUND(E63*U63,2)</f>
        <v>0.6</v>
      </c>
      <c r="W63" s="223"/>
      <c r="X63" s="223" t="s">
        <v>155</v>
      </c>
      <c r="Y63" s="223" t="s">
        <v>156</v>
      </c>
      <c r="Z63" s="213"/>
      <c r="AA63" s="213"/>
      <c r="AB63" s="213"/>
      <c r="AC63" s="213"/>
      <c r="AD63" s="213"/>
      <c r="AE63" s="213"/>
      <c r="AF63" s="213"/>
      <c r="AG63" s="213" t="s">
        <v>157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2.5" outlineLevel="2" x14ac:dyDescent="0.2">
      <c r="A64" s="220"/>
      <c r="B64" s="221"/>
      <c r="C64" s="256" t="s">
        <v>232</v>
      </c>
      <c r="D64" s="249"/>
      <c r="E64" s="249"/>
      <c r="F64" s="249"/>
      <c r="G64" s="249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166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51" t="str">
        <f>C64</f>
        <v>nebo vybourání otvorů průřezové plochy přes 4 m2 ve zdivu nadzákladovém, včetně pomocného lešení o výšce podlahy do 1900 mm a pro zatížení do 1,5 kPa  (150 kg/m2)</v>
      </c>
      <c r="BB64" s="213"/>
      <c r="BC64" s="213"/>
      <c r="BD64" s="213"/>
      <c r="BE64" s="213"/>
      <c r="BF64" s="213"/>
      <c r="BG64" s="213"/>
      <c r="BH64" s="213"/>
    </row>
    <row r="65" spans="1:60" ht="22.5" outlineLevel="2" x14ac:dyDescent="0.2">
      <c r="A65" s="220"/>
      <c r="B65" s="221"/>
      <c r="C65" s="258" t="s">
        <v>232</v>
      </c>
      <c r="D65" s="250"/>
      <c r="E65" s="250"/>
      <c r="F65" s="250"/>
      <c r="G65" s="250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161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51" t="str">
        <f>C65</f>
        <v>nebo vybourání otvorů průřezové plochy přes 4 m2 ve zdivu nadzákladovém, včetně pomocného lešení o výšce podlahy do 1900 mm a pro zatížení do 1,5 kPa  (150 kg/m2)</v>
      </c>
      <c r="BB65" s="213"/>
      <c r="BC65" s="213"/>
      <c r="BD65" s="213"/>
      <c r="BE65" s="213"/>
      <c r="BF65" s="213"/>
      <c r="BG65" s="213"/>
      <c r="BH65" s="213"/>
    </row>
    <row r="66" spans="1:60" outlineLevel="2" x14ac:dyDescent="0.2">
      <c r="A66" s="220"/>
      <c r="B66" s="221"/>
      <c r="C66" s="257" t="s">
        <v>233</v>
      </c>
      <c r="D66" s="224"/>
      <c r="E66" s="225">
        <v>0.39300000000000002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3"/>
      <c r="AA66" s="213"/>
      <c r="AB66" s="213"/>
      <c r="AC66" s="213"/>
      <c r="AD66" s="213"/>
      <c r="AE66" s="213"/>
      <c r="AF66" s="213"/>
      <c r="AG66" s="213" t="s">
        <v>168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2.5" outlineLevel="1" x14ac:dyDescent="0.2">
      <c r="A67" s="234">
        <v>20</v>
      </c>
      <c r="B67" s="235" t="s">
        <v>234</v>
      </c>
      <c r="C67" s="254" t="s">
        <v>235</v>
      </c>
      <c r="D67" s="236" t="s">
        <v>205</v>
      </c>
      <c r="E67" s="237">
        <v>9.6000000000000002E-2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2.2000000000000002</v>
      </c>
      <c r="Q67" s="237">
        <f>ROUND(E67*P67,2)</f>
        <v>0.21</v>
      </c>
      <c r="R67" s="239" t="s">
        <v>231</v>
      </c>
      <c r="S67" s="239" t="s">
        <v>154</v>
      </c>
      <c r="T67" s="240" t="s">
        <v>154</v>
      </c>
      <c r="U67" s="223">
        <v>12.56</v>
      </c>
      <c r="V67" s="223">
        <f>ROUND(E67*U67,2)</f>
        <v>1.21</v>
      </c>
      <c r="W67" s="223"/>
      <c r="X67" s="223" t="s">
        <v>155</v>
      </c>
      <c r="Y67" s="223" t="s">
        <v>156</v>
      </c>
      <c r="Z67" s="213"/>
      <c r="AA67" s="213"/>
      <c r="AB67" s="213"/>
      <c r="AC67" s="213"/>
      <c r="AD67" s="213"/>
      <c r="AE67" s="213"/>
      <c r="AF67" s="213"/>
      <c r="AG67" s="213" t="s">
        <v>157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7" t="s">
        <v>236</v>
      </c>
      <c r="D68" s="224"/>
      <c r="E68" s="225">
        <v>9.6000000000000002E-2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168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4">
        <v>21</v>
      </c>
      <c r="B69" s="235" t="s">
        <v>237</v>
      </c>
      <c r="C69" s="254" t="s">
        <v>238</v>
      </c>
      <c r="D69" s="236" t="s">
        <v>164</v>
      </c>
      <c r="E69" s="237">
        <v>34.4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1.5299999999999999E-2</v>
      </c>
      <c r="Q69" s="237">
        <f>ROUND(E69*P69,2)</f>
        <v>0.53</v>
      </c>
      <c r="R69" s="239" t="s">
        <v>231</v>
      </c>
      <c r="S69" s="239" t="s">
        <v>154</v>
      </c>
      <c r="T69" s="240" t="s">
        <v>154</v>
      </c>
      <c r="U69" s="223">
        <v>7.0000000000000007E-2</v>
      </c>
      <c r="V69" s="223">
        <f>ROUND(E69*U69,2)</f>
        <v>2.41</v>
      </c>
      <c r="W69" s="223"/>
      <c r="X69" s="223" t="s">
        <v>155</v>
      </c>
      <c r="Y69" s="223" t="s">
        <v>156</v>
      </c>
      <c r="Z69" s="213"/>
      <c r="AA69" s="213"/>
      <c r="AB69" s="213"/>
      <c r="AC69" s="213"/>
      <c r="AD69" s="213"/>
      <c r="AE69" s="213"/>
      <c r="AF69" s="213"/>
      <c r="AG69" s="213" t="s">
        <v>157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7" t="s">
        <v>239</v>
      </c>
      <c r="D70" s="224"/>
      <c r="E70" s="225">
        <v>34.4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168</v>
      </c>
      <c r="AH70" s="213">
        <v>5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34">
        <v>22</v>
      </c>
      <c r="B71" s="235" t="s">
        <v>240</v>
      </c>
      <c r="C71" s="254" t="s">
        <v>241</v>
      </c>
      <c r="D71" s="236" t="s">
        <v>164</v>
      </c>
      <c r="E71" s="237">
        <v>34.4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0.02</v>
      </c>
      <c r="Q71" s="237">
        <f>ROUND(E71*P71,2)</f>
        <v>0.69</v>
      </c>
      <c r="R71" s="239" t="s">
        <v>231</v>
      </c>
      <c r="S71" s="239" t="s">
        <v>154</v>
      </c>
      <c r="T71" s="240" t="s">
        <v>154</v>
      </c>
      <c r="U71" s="223">
        <v>0.15</v>
      </c>
      <c r="V71" s="223">
        <f>ROUND(E71*U71,2)</f>
        <v>5.16</v>
      </c>
      <c r="W71" s="223"/>
      <c r="X71" s="223" t="s">
        <v>155</v>
      </c>
      <c r="Y71" s="223" t="s">
        <v>156</v>
      </c>
      <c r="Z71" s="213"/>
      <c r="AA71" s="213"/>
      <c r="AB71" s="213"/>
      <c r="AC71" s="213"/>
      <c r="AD71" s="213"/>
      <c r="AE71" s="213"/>
      <c r="AF71" s="213"/>
      <c r="AG71" s="213" t="s">
        <v>157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6" t="s">
        <v>242</v>
      </c>
      <c r="D72" s="249"/>
      <c r="E72" s="249"/>
      <c r="F72" s="249"/>
      <c r="G72" s="249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166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2" x14ac:dyDescent="0.2">
      <c r="A73" s="220"/>
      <c r="B73" s="221"/>
      <c r="C73" s="258" t="s">
        <v>242</v>
      </c>
      <c r="D73" s="250"/>
      <c r="E73" s="250"/>
      <c r="F73" s="250"/>
      <c r="G73" s="250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161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2" x14ac:dyDescent="0.2">
      <c r="A74" s="220"/>
      <c r="B74" s="221"/>
      <c r="C74" s="257" t="s">
        <v>243</v>
      </c>
      <c r="D74" s="224"/>
      <c r="E74" s="225">
        <v>34.4</v>
      </c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3"/>
      <c r="AA74" s="213"/>
      <c r="AB74" s="213"/>
      <c r="AC74" s="213"/>
      <c r="AD74" s="213"/>
      <c r="AE74" s="213"/>
      <c r="AF74" s="213"/>
      <c r="AG74" s="213" t="s">
        <v>168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">
      <c r="A75" s="234">
        <v>23</v>
      </c>
      <c r="B75" s="235" t="s">
        <v>244</v>
      </c>
      <c r="C75" s="254" t="s">
        <v>245</v>
      </c>
      <c r="D75" s="236" t="s">
        <v>152</v>
      </c>
      <c r="E75" s="237">
        <v>3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39" t="s">
        <v>231</v>
      </c>
      <c r="S75" s="239" t="s">
        <v>154</v>
      </c>
      <c r="T75" s="240" t="s">
        <v>154</v>
      </c>
      <c r="U75" s="223">
        <v>0.05</v>
      </c>
      <c r="V75" s="223">
        <f>ROUND(E75*U75,2)</f>
        <v>0.15</v>
      </c>
      <c r="W75" s="223"/>
      <c r="X75" s="223" t="s">
        <v>155</v>
      </c>
      <c r="Y75" s="223" t="s">
        <v>156</v>
      </c>
      <c r="Z75" s="213"/>
      <c r="AA75" s="213"/>
      <c r="AB75" s="213"/>
      <c r="AC75" s="213"/>
      <c r="AD75" s="213"/>
      <c r="AE75" s="213"/>
      <c r="AF75" s="213"/>
      <c r="AG75" s="213" t="s">
        <v>157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2" x14ac:dyDescent="0.2">
      <c r="A76" s="220"/>
      <c r="B76" s="221"/>
      <c r="C76" s="256" t="s">
        <v>246</v>
      </c>
      <c r="D76" s="249"/>
      <c r="E76" s="249"/>
      <c r="F76" s="249"/>
      <c r="G76" s="249"/>
      <c r="H76" s="223"/>
      <c r="I76" s="223"/>
      <c r="J76" s="223"/>
      <c r="K76" s="223"/>
      <c r="L76" s="223"/>
      <c r="M76" s="223"/>
      <c r="N76" s="222"/>
      <c r="O76" s="222"/>
      <c r="P76" s="222"/>
      <c r="Q76" s="222"/>
      <c r="R76" s="223"/>
      <c r="S76" s="223"/>
      <c r="T76" s="223"/>
      <c r="U76" s="223"/>
      <c r="V76" s="223"/>
      <c r="W76" s="223"/>
      <c r="X76" s="223"/>
      <c r="Y76" s="223"/>
      <c r="Z76" s="213"/>
      <c r="AA76" s="213"/>
      <c r="AB76" s="213"/>
      <c r="AC76" s="213"/>
      <c r="AD76" s="213"/>
      <c r="AE76" s="213"/>
      <c r="AF76" s="213"/>
      <c r="AG76" s="213" t="s">
        <v>166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8" t="s">
        <v>246</v>
      </c>
      <c r="D77" s="250"/>
      <c r="E77" s="250"/>
      <c r="F77" s="250"/>
      <c r="G77" s="250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161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33.75" outlineLevel="1" x14ac:dyDescent="0.2">
      <c r="A78" s="241">
        <v>24</v>
      </c>
      <c r="B78" s="242" t="s">
        <v>247</v>
      </c>
      <c r="C78" s="253" t="s">
        <v>248</v>
      </c>
      <c r="D78" s="243" t="s">
        <v>164</v>
      </c>
      <c r="E78" s="244">
        <v>3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1.17E-3</v>
      </c>
      <c r="O78" s="244">
        <f>ROUND(E78*N78,2)</f>
        <v>0</v>
      </c>
      <c r="P78" s="244">
        <v>7.5999999999999998E-2</v>
      </c>
      <c r="Q78" s="244">
        <f>ROUND(E78*P78,2)</f>
        <v>0.23</v>
      </c>
      <c r="R78" s="246" t="s">
        <v>231</v>
      </c>
      <c r="S78" s="246" t="s">
        <v>154</v>
      </c>
      <c r="T78" s="247" t="s">
        <v>154</v>
      </c>
      <c r="U78" s="223">
        <v>0.93899999999999995</v>
      </c>
      <c r="V78" s="223">
        <f>ROUND(E78*U78,2)</f>
        <v>2.82</v>
      </c>
      <c r="W78" s="223"/>
      <c r="X78" s="223" t="s">
        <v>155</v>
      </c>
      <c r="Y78" s="223" t="s">
        <v>156</v>
      </c>
      <c r="Z78" s="213"/>
      <c r="AA78" s="213"/>
      <c r="AB78" s="213"/>
      <c r="AC78" s="213"/>
      <c r="AD78" s="213"/>
      <c r="AE78" s="213"/>
      <c r="AF78" s="213"/>
      <c r="AG78" s="213" t="s">
        <v>157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22.5" outlineLevel="1" x14ac:dyDescent="0.2">
      <c r="A79" s="234">
        <v>25</v>
      </c>
      <c r="B79" s="235" t="s">
        <v>249</v>
      </c>
      <c r="C79" s="254" t="s">
        <v>250</v>
      </c>
      <c r="D79" s="236" t="s">
        <v>164</v>
      </c>
      <c r="E79" s="237">
        <v>3.15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7">
        <v>5.4000000000000001E-4</v>
      </c>
      <c r="O79" s="237">
        <f>ROUND(E79*N79,2)</f>
        <v>0</v>
      </c>
      <c r="P79" s="237">
        <v>0.27</v>
      </c>
      <c r="Q79" s="237">
        <f>ROUND(E79*P79,2)</f>
        <v>0.85</v>
      </c>
      <c r="R79" s="239" t="s">
        <v>231</v>
      </c>
      <c r="S79" s="239" t="s">
        <v>154</v>
      </c>
      <c r="T79" s="240" t="s">
        <v>154</v>
      </c>
      <c r="U79" s="223">
        <v>0.43</v>
      </c>
      <c r="V79" s="223">
        <f>ROUND(E79*U79,2)</f>
        <v>1.35</v>
      </c>
      <c r="W79" s="223"/>
      <c r="X79" s="223" t="s">
        <v>155</v>
      </c>
      <c r="Y79" s="223" t="s">
        <v>156</v>
      </c>
      <c r="Z79" s="213"/>
      <c r="AA79" s="213"/>
      <c r="AB79" s="213"/>
      <c r="AC79" s="213"/>
      <c r="AD79" s="213"/>
      <c r="AE79" s="213"/>
      <c r="AF79" s="213"/>
      <c r="AG79" s="213" t="s">
        <v>157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6" t="s">
        <v>251</v>
      </c>
      <c r="D80" s="249"/>
      <c r="E80" s="249"/>
      <c r="F80" s="249"/>
      <c r="G80" s="249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166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2" x14ac:dyDescent="0.2">
      <c r="A81" s="220"/>
      <c r="B81" s="221"/>
      <c r="C81" s="258" t="s">
        <v>252</v>
      </c>
      <c r="D81" s="250"/>
      <c r="E81" s="250"/>
      <c r="F81" s="250"/>
      <c r="G81" s="250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3"/>
      <c r="AA81" s="213"/>
      <c r="AB81" s="213"/>
      <c r="AC81" s="213"/>
      <c r="AD81" s="213"/>
      <c r="AE81" s="213"/>
      <c r="AF81" s="213"/>
      <c r="AG81" s="213" t="s">
        <v>161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7" t="s">
        <v>253</v>
      </c>
      <c r="D82" s="224"/>
      <c r="E82" s="225">
        <v>3.15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168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x14ac:dyDescent="0.2">
      <c r="A83" s="227" t="s">
        <v>148</v>
      </c>
      <c r="B83" s="228" t="s">
        <v>80</v>
      </c>
      <c r="C83" s="252" t="s">
        <v>81</v>
      </c>
      <c r="D83" s="229"/>
      <c r="E83" s="230"/>
      <c r="F83" s="231"/>
      <c r="G83" s="231">
        <f>SUMIF(AG84:AG89,"&lt;&gt;NOR",G84:G89)</f>
        <v>0</v>
      </c>
      <c r="H83" s="231"/>
      <c r="I83" s="231">
        <f>SUM(I84:I89)</f>
        <v>0</v>
      </c>
      <c r="J83" s="231"/>
      <c r="K83" s="231">
        <f>SUM(K84:K89)</f>
        <v>0</v>
      </c>
      <c r="L83" s="231"/>
      <c r="M83" s="231">
        <f>SUM(M84:M89)</f>
        <v>0</v>
      </c>
      <c r="N83" s="230"/>
      <c r="O83" s="230">
        <f>SUM(O84:O89)</f>
        <v>0</v>
      </c>
      <c r="P83" s="230"/>
      <c r="Q83" s="230">
        <f>SUM(Q84:Q89)</f>
        <v>7.06</v>
      </c>
      <c r="R83" s="231"/>
      <c r="S83" s="231"/>
      <c r="T83" s="232"/>
      <c r="U83" s="226"/>
      <c r="V83" s="226">
        <f>SUM(V84:V89)</f>
        <v>38.340000000000003</v>
      </c>
      <c r="W83" s="226"/>
      <c r="X83" s="226"/>
      <c r="Y83" s="226"/>
      <c r="AG83" t="s">
        <v>149</v>
      </c>
    </row>
    <row r="84" spans="1:60" outlineLevel="1" x14ac:dyDescent="0.2">
      <c r="A84" s="234">
        <v>26</v>
      </c>
      <c r="B84" s="235" t="s">
        <v>254</v>
      </c>
      <c r="C84" s="254" t="s">
        <v>255</v>
      </c>
      <c r="D84" s="236" t="s">
        <v>256</v>
      </c>
      <c r="E84" s="237">
        <v>8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</v>
      </c>
      <c r="O84" s="237">
        <f>ROUND(E84*N84,2)</f>
        <v>0</v>
      </c>
      <c r="P84" s="237">
        <v>4.6000000000000001E-4</v>
      </c>
      <c r="Q84" s="237">
        <f>ROUND(E84*P84,2)</f>
        <v>0</v>
      </c>
      <c r="R84" s="239" t="s">
        <v>231</v>
      </c>
      <c r="S84" s="239" t="s">
        <v>154</v>
      </c>
      <c r="T84" s="240" t="s">
        <v>154</v>
      </c>
      <c r="U84" s="223">
        <v>0.9</v>
      </c>
      <c r="V84" s="223">
        <f>ROUND(E84*U84,2)</f>
        <v>7.2</v>
      </c>
      <c r="W84" s="223"/>
      <c r="X84" s="223" t="s">
        <v>155</v>
      </c>
      <c r="Y84" s="223" t="s">
        <v>156</v>
      </c>
      <c r="Z84" s="213"/>
      <c r="AA84" s="213"/>
      <c r="AB84" s="213"/>
      <c r="AC84" s="213"/>
      <c r="AD84" s="213"/>
      <c r="AE84" s="213"/>
      <c r="AF84" s="213"/>
      <c r="AG84" s="213" t="s">
        <v>157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 t="s">
        <v>257</v>
      </c>
      <c r="D85" s="224"/>
      <c r="E85" s="225">
        <v>8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168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2.5" outlineLevel="1" x14ac:dyDescent="0.2">
      <c r="A86" s="234">
        <v>27</v>
      </c>
      <c r="B86" s="235" t="s">
        <v>258</v>
      </c>
      <c r="C86" s="254" t="s">
        <v>259</v>
      </c>
      <c r="D86" s="236" t="s">
        <v>164</v>
      </c>
      <c r="E86" s="237">
        <v>103.8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0</v>
      </c>
      <c r="O86" s="237">
        <f>ROUND(E86*N86,2)</f>
        <v>0</v>
      </c>
      <c r="P86" s="237">
        <v>6.8000000000000005E-2</v>
      </c>
      <c r="Q86" s="237">
        <f>ROUND(E86*P86,2)</f>
        <v>7.06</v>
      </c>
      <c r="R86" s="239" t="s">
        <v>231</v>
      </c>
      <c r="S86" s="239" t="s">
        <v>154</v>
      </c>
      <c r="T86" s="240" t="s">
        <v>154</v>
      </c>
      <c r="U86" s="223">
        <v>0.3</v>
      </c>
      <c r="V86" s="223">
        <f>ROUND(E86*U86,2)</f>
        <v>31.14</v>
      </c>
      <c r="W86" s="223"/>
      <c r="X86" s="223" t="s">
        <v>155</v>
      </c>
      <c r="Y86" s="223" t="s">
        <v>156</v>
      </c>
      <c r="Z86" s="213"/>
      <c r="AA86" s="213"/>
      <c r="AB86" s="213"/>
      <c r="AC86" s="213"/>
      <c r="AD86" s="213"/>
      <c r="AE86" s="213"/>
      <c r="AF86" s="213"/>
      <c r="AG86" s="213" t="s">
        <v>157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6" t="s">
        <v>260</v>
      </c>
      <c r="D87" s="249"/>
      <c r="E87" s="249"/>
      <c r="F87" s="249"/>
      <c r="G87" s="249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166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8" t="s">
        <v>260</v>
      </c>
      <c r="D88" s="250"/>
      <c r="E88" s="250"/>
      <c r="F88" s="250"/>
      <c r="G88" s="250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161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2" x14ac:dyDescent="0.2">
      <c r="A89" s="220"/>
      <c r="B89" s="221"/>
      <c r="C89" s="257" t="s">
        <v>261</v>
      </c>
      <c r="D89" s="224"/>
      <c r="E89" s="225">
        <v>103.8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168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x14ac:dyDescent="0.2">
      <c r="A90" s="227" t="s">
        <v>148</v>
      </c>
      <c r="B90" s="228" t="s">
        <v>82</v>
      </c>
      <c r="C90" s="252" t="s">
        <v>83</v>
      </c>
      <c r="D90" s="229"/>
      <c r="E90" s="230"/>
      <c r="F90" s="231"/>
      <c r="G90" s="231">
        <f>SUMIF(AG91:AG100,"&lt;&gt;NOR",G91:G100)</f>
        <v>0</v>
      </c>
      <c r="H90" s="231"/>
      <c r="I90" s="231">
        <f>SUM(I91:I100)</f>
        <v>0</v>
      </c>
      <c r="J90" s="231"/>
      <c r="K90" s="231">
        <f>SUM(K91:K100)</f>
        <v>0</v>
      </c>
      <c r="L90" s="231"/>
      <c r="M90" s="231">
        <f>SUM(M91:M100)</f>
        <v>0</v>
      </c>
      <c r="N90" s="230"/>
      <c r="O90" s="230">
        <f>SUM(O91:O100)</f>
        <v>0</v>
      </c>
      <c r="P90" s="230"/>
      <c r="Q90" s="230">
        <f>SUM(Q91:Q100)</f>
        <v>0</v>
      </c>
      <c r="R90" s="231"/>
      <c r="S90" s="231"/>
      <c r="T90" s="232"/>
      <c r="U90" s="226"/>
      <c r="V90" s="226">
        <f>SUM(V91:V100)</f>
        <v>4.29</v>
      </c>
      <c r="W90" s="226"/>
      <c r="X90" s="226"/>
      <c r="Y90" s="226"/>
      <c r="AG90" t="s">
        <v>149</v>
      </c>
    </row>
    <row r="91" spans="1:60" ht="22.5" outlineLevel="1" x14ac:dyDescent="0.2">
      <c r="A91" s="234">
        <v>28</v>
      </c>
      <c r="B91" s="235" t="s">
        <v>262</v>
      </c>
      <c r="C91" s="254" t="s">
        <v>263</v>
      </c>
      <c r="D91" s="236" t="s">
        <v>213</v>
      </c>
      <c r="E91" s="237">
        <v>4.5730599999999999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7">
        <v>0</v>
      </c>
      <c r="O91" s="237">
        <f>ROUND(E91*N91,2)</f>
        <v>0</v>
      </c>
      <c r="P91" s="237">
        <v>0</v>
      </c>
      <c r="Q91" s="237">
        <f>ROUND(E91*P91,2)</f>
        <v>0</v>
      </c>
      <c r="R91" s="239" t="s">
        <v>193</v>
      </c>
      <c r="S91" s="239" t="s">
        <v>154</v>
      </c>
      <c r="T91" s="240" t="s">
        <v>154</v>
      </c>
      <c r="U91" s="223">
        <v>0.9385</v>
      </c>
      <c r="V91" s="223">
        <f>ROUND(E91*U91,2)</f>
        <v>4.29</v>
      </c>
      <c r="W91" s="223"/>
      <c r="X91" s="223" t="s">
        <v>264</v>
      </c>
      <c r="Y91" s="223" t="s">
        <v>156</v>
      </c>
      <c r="Z91" s="213"/>
      <c r="AA91" s="213"/>
      <c r="AB91" s="213"/>
      <c r="AC91" s="213"/>
      <c r="AD91" s="213"/>
      <c r="AE91" s="213"/>
      <c r="AF91" s="213"/>
      <c r="AG91" s="213" t="s">
        <v>265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6" t="s">
        <v>266</v>
      </c>
      <c r="D92" s="249"/>
      <c r="E92" s="249"/>
      <c r="F92" s="249"/>
      <c r="G92" s="249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166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7" t="s">
        <v>267</v>
      </c>
      <c r="D93" s="224"/>
      <c r="E93" s="225"/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168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3" x14ac:dyDescent="0.2">
      <c r="A94" s="220"/>
      <c r="B94" s="221"/>
      <c r="C94" s="257" t="s">
        <v>268</v>
      </c>
      <c r="D94" s="224"/>
      <c r="E94" s="225"/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3"/>
      <c r="AA94" s="213"/>
      <c r="AB94" s="213"/>
      <c r="AC94" s="213"/>
      <c r="AD94" s="213"/>
      <c r="AE94" s="213"/>
      <c r="AF94" s="213"/>
      <c r="AG94" s="213" t="s">
        <v>168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3" x14ac:dyDescent="0.2">
      <c r="A95" s="220"/>
      <c r="B95" s="221"/>
      <c r="C95" s="257" t="s">
        <v>269</v>
      </c>
      <c r="D95" s="224"/>
      <c r="E95" s="225">
        <v>4.5730599999999999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168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33.75" outlineLevel="1" x14ac:dyDescent="0.2">
      <c r="A96" s="234">
        <v>29</v>
      </c>
      <c r="B96" s="235" t="s">
        <v>270</v>
      </c>
      <c r="C96" s="254" t="s">
        <v>271</v>
      </c>
      <c r="D96" s="236" t="s">
        <v>213</v>
      </c>
      <c r="E96" s="237">
        <v>4.5730599999999999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7">
        <v>0</v>
      </c>
      <c r="O96" s="237">
        <f>ROUND(E96*N96,2)</f>
        <v>0</v>
      </c>
      <c r="P96" s="237">
        <v>0</v>
      </c>
      <c r="Q96" s="237">
        <f>ROUND(E96*P96,2)</f>
        <v>0</v>
      </c>
      <c r="R96" s="239" t="s">
        <v>193</v>
      </c>
      <c r="S96" s="239" t="s">
        <v>154</v>
      </c>
      <c r="T96" s="240" t="s">
        <v>154</v>
      </c>
      <c r="U96" s="223">
        <v>0</v>
      </c>
      <c r="V96" s="223">
        <f>ROUND(E96*U96,2)</f>
        <v>0</v>
      </c>
      <c r="W96" s="223"/>
      <c r="X96" s="223" t="s">
        <v>264</v>
      </c>
      <c r="Y96" s="223" t="s">
        <v>156</v>
      </c>
      <c r="Z96" s="213"/>
      <c r="AA96" s="213"/>
      <c r="AB96" s="213"/>
      <c r="AC96" s="213"/>
      <c r="AD96" s="213"/>
      <c r="AE96" s="213"/>
      <c r="AF96" s="213"/>
      <c r="AG96" s="213" t="s">
        <v>265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2" x14ac:dyDescent="0.2">
      <c r="A97" s="220"/>
      <c r="B97" s="221"/>
      <c r="C97" s="256" t="s">
        <v>266</v>
      </c>
      <c r="D97" s="249"/>
      <c r="E97" s="249"/>
      <c r="F97" s="249"/>
      <c r="G97" s="249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3"/>
      <c r="AA97" s="213"/>
      <c r="AB97" s="213"/>
      <c r="AC97" s="213"/>
      <c r="AD97" s="213"/>
      <c r="AE97" s="213"/>
      <c r="AF97" s="213"/>
      <c r="AG97" s="213" t="s">
        <v>166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7" t="s">
        <v>267</v>
      </c>
      <c r="D98" s="224"/>
      <c r="E98" s="225"/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168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3" x14ac:dyDescent="0.2">
      <c r="A99" s="220"/>
      <c r="B99" s="221"/>
      <c r="C99" s="257" t="s">
        <v>268</v>
      </c>
      <c r="D99" s="224"/>
      <c r="E99" s="225"/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168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3" x14ac:dyDescent="0.2">
      <c r="A100" s="220"/>
      <c r="B100" s="221"/>
      <c r="C100" s="257" t="s">
        <v>269</v>
      </c>
      <c r="D100" s="224"/>
      <c r="E100" s="225">
        <v>4.5730599999999999</v>
      </c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3"/>
      <c r="AA100" s="213"/>
      <c r="AB100" s="213"/>
      <c r="AC100" s="213"/>
      <c r="AD100" s="213"/>
      <c r="AE100" s="213"/>
      <c r="AF100" s="213"/>
      <c r="AG100" s="213" t="s">
        <v>168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x14ac:dyDescent="0.2">
      <c r="A101" s="227" t="s">
        <v>148</v>
      </c>
      <c r="B101" s="228" t="s">
        <v>84</v>
      </c>
      <c r="C101" s="252" t="s">
        <v>85</v>
      </c>
      <c r="D101" s="229"/>
      <c r="E101" s="230"/>
      <c r="F101" s="231"/>
      <c r="G101" s="231">
        <f>SUMIF(AG102:AG124,"&lt;&gt;NOR",G102:G124)</f>
        <v>0</v>
      </c>
      <c r="H101" s="231"/>
      <c r="I101" s="231">
        <f>SUM(I102:I124)</f>
        <v>0</v>
      </c>
      <c r="J101" s="231"/>
      <c r="K101" s="231">
        <f>SUM(K102:K124)</f>
        <v>0</v>
      </c>
      <c r="L101" s="231"/>
      <c r="M101" s="231">
        <f>SUM(M102:M124)</f>
        <v>0</v>
      </c>
      <c r="N101" s="230"/>
      <c r="O101" s="230">
        <f>SUM(O102:O124)</f>
        <v>0.02</v>
      </c>
      <c r="P101" s="230"/>
      <c r="Q101" s="230">
        <f>SUM(Q102:Q124)</f>
        <v>0.01</v>
      </c>
      <c r="R101" s="231"/>
      <c r="S101" s="231"/>
      <c r="T101" s="232"/>
      <c r="U101" s="226"/>
      <c r="V101" s="226">
        <f>SUM(V102:V124)</f>
        <v>1.01</v>
      </c>
      <c r="W101" s="226"/>
      <c r="X101" s="226"/>
      <c r="Y101" s="226"/>
      <c r="AG101" t="s">
        <v>149</v>
      </c>
    </row>
    <row r="102" spans="1:60" ht="22.5" outlineLevel="1" x14ac:dyDescent="0.2">
      <c r="A102" s="234">
        <v>30</v>
      </c>
      <c r="B102" s="235" t="s">
        <v>272</v>
      </c>
      <c r="C102" s="254" t="s">
        <v>273</v>
      </c>
      <c r="D102" s="236" t="s">
        <v>164</v>
      </c>
      <c r="E102" s="237">
        <v>1.92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3.3E-4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274</v>
      </c>
      <c r="S102" s="239" t="s">
        <v>154</v>
      </c>
      <c r="T102" s="240" t="s">
        <v>154</v>
      </c>
      <c r="U102" s="223">
        <v>0.03</v>
      </c>
      <c r="V102" s="223">
        <f>ROUND(E102*U102,2)</f>
        <v>0.06</v>
      </c>
      <c r="W102" s="223"/>
      <c r="X102" s="223" t="s">
        <v>155</v>
      </c>
      <c r="Y102" s="223" t="s">
        <v>156</v>
      </c>
      <c r="Z102" s="213"/>
      <c r="AA102" s="213"/>
      <c r="AB102" s="213"/>
      <c r="AC102" s="213"/>
      <c r="AD102" s="213"/>
      <c r="AE102" s="213"/>
      <c r="AF102" s="213"/>
      <c r="AG102" s="213" t="s">
        <v>275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5" t="s">
        <v>276</v>
      </c>
      <c r="D103" s="248"/>
      <c r="E103" s="248"/>
      <c r="F103" s="248"/>
      <c r="G103" s="248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161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2" x14ac:dyDescent="0.2">
      <c r="A104" s="220"/>
      <c r="B104" s="221"/>
      <c r="C104" s="257" t="s">
        <v>277</v>
      </c>
      <c r="D104" s="224"/>
      <c r="E104" s="225">
        <v>1.92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3"/>
      <c r="AA104" s="213"/>
      <c r="AB104" s="213"/>
      <c r="AC104" s="213"/>
      <c r="AD104" s="213"/>
      <c r="AE104" s="213"/>
      <c r="AF104" s="213"/>
      <c r="AG104" s="213" t="s">
        <v>168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33.75" outlineLevel="1" x14ac:dyDescent="0.2">
      <c r="A105" s="234">
        <v>31</v>
      </c>
      <c r="B105" s="235" t="s">
        <v>278</v>
      </c>
      <c r="C105" s="254" t="s">
        <v>279</v>
      </c>
      <c r="D105" s="236" t="s">
        <v>164</v>
      </c>
      <c r="E105" s="237">
        <v>1.92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7">
        <v>1.094E-2</v>
      </c>
      <c r="O105" s="237">
        <f>ROUND(E105*N105,2)</f>
        <v>0.02</v>
      </c>
      <c r="P105" s="237">
        <v>0</v>
      </c>
      <c r="Q105" s="237">
        <f>ROUND(E105*P105,2)</f>
        <v>0</v>
      </c>
      <c r="R105" s="239" t="s">
        <v>274</v>
      </c>
      <c r="S105" s="239" t="s">
        <v>154</v>
      </c>
      <c r="T105" s="240" t="s">
        <v>154</v>
      </c>
      <c r="U105" s="223">
        <v>0.46</v>
      </c>
      <c r="V105" s="223">
        <f>ROUND(E105*U105,2)</f>
        <v>0.88</v>
      </c>
      <c r="W105" s="223"/>
      <c r="X105" s="223" t="s">
        <v>155</v>
      </c>
      <c r="Y105" s="223" t="s">
        <v>156</v>
      </c>
      <c r="Z105" s="213"/>
      <c r="AA105" s="213"/>
      <c r="AB105" s="213"/>
      <c r="AC105" s="213"/>
      <c r="AD105" s="213"/>
      <c r="AE105" s="213"/>
      <c r="AF105" s="213"/>
      <c r="AG105" s="213" t="s">
        <v>275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22.5" outlineLevel="2" x14ac:dyDescent="0.2">
      <c r="A106" s="220"/>
      <c r="B106" s="221"/>
      <c r="C106" s="255" t="s">
        <v>280</v>
      </c>
      <c r="D106" s="248"/>
      <c r="E106" s="248"/>
      <c r="F106" s="248"/>
      <c r="G106" s="248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161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51" t="str">
        <f>C106</f>
        <v>Provedení očištění povrchu a natavení dvou vrstev asfaltového těžkého pásu a modifikovaného asfaltového pásu včetně dodávky materiálů.</v>
      </c>
      <c r="BB106" s="213"/>
      <c r="BC106" s="213"/>
      <c r="BD106" s="213"/>
      <c r="BE106" s="213"/>
      <c r="BF106" s="213"/>
      <c r="BG106" s="213"/>
      <c r="BH106" s="213"/>
    </row>
    <row r="107" spans="1:60" outlineLevel="2" x14ac:dyDescent="0.2">
      <c r="A107" s="220"/>
      <c r="B107" s="221"/>
      <c r="C107" s="257" t="s">
        <v>281</v>
      </c>
      <c r="D107" s="224"/>
      <c r="E107" s="225">
        <v>1.92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3"/>
      <c r="AA107" s="213"/>
      <c r="AB107" s="213"/>
      <c r="AC107" s="213"/>
      <c r="AD107" s="213"/>
      <c r="AE107" s="213"/>
      <c r="AF107" s="213"/>
      <c r="AG107" s="213" t="s">
        <v>168</v>
      </c>
      <c r="AH107" s="213">
        <v>5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34">
        <v>32</v>
      </c>
      <c r="B108" s="235" t="s">
        <v>282</v>
      </c>
      <c r="C108" s="254" t="s">
        <v>283</v>
      </c>
      <c r="D108" s="236" t="s">
        <v>164</v>
      </c>
      <c r="E108" s="237">
        <v>0.96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7">
        <v>0</v>
      </c>
      <c r="O108" s="237">
        <f>ROUND(E108*N108,2)</f>
        <v>0</v>
      </c>
      <c r="P108" s="237">
        <v>9.7400000000000004E-3</v>
      </c>
      <c r="Q108" s="237">
        <f>ROUND(E108*P108,2)</f>
        <v>0.01</v>
      </c>
      <c r="R108" s="239" t="s">
        <v>274</v>
      </c>
      <c r="S108" s="239" t="s">
        <v>154</v>
      </c>
      <c r="T108" s="240" t="s">
        <v>154</v>
      </c>
      <c r="U108" s="223">
        <v>0.04</v>
      </c>
      <c r="V108" s="223">
        <f>ROUND(E108*U108,2)</f>
        <v>0.04</v>
      </c>
      <c r="W108" s="223"/>
      <c r="X108" s="223" t="s">
        <v>155</v>
      </c>
      <c r="Y108" s="223" t="s">
        <v>156</v>
      </c>
      <c r="Z108" s="213"/>
      <c r="AA108" s="213"/>
      <c r="AB108" s="213"/>
      <c r="AC108" s="213"/>
      <c r="AD108" s="213"/>
      <c r="AE108" s="213"/>
      <c r="AF108" s="213"/>
      <c r="AG108" s="213" t="s">
        <v>275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">
      <c r="A109" s="220"/>
      <c r="B109" s="221"/>
      <c r="C109" s="257" t="s">
        <v>284</v>
      </c>
      <c r="D109" s="224"/>
      <c r="E109" s="225">
        <v>0.96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168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">
      <c r="A110" s="234">
        <v>33</v>
      </c>
      <c r="B110" s="235" t="s">
        <v>285</v>
      </c>
      <c r="C110" s="254" t="s">
        <v>286</v>
      </c>
      <c r="D110" s="236" t="s">
        <v>213</v>
      </c>
      <c r="E110" s="237">
        <v>2.164E-2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0</v>
      </c>
      <c r="O110" s="237">
        <f>ROUND(E110*N110,2)</f>
        <v>0</v>
      </c>
      <c r="P110" s="237">
        <v>0</v>
      </c>
      <c r="Q110" s="237">
        <f>ROUND(E110*P110,2)</f>
        <v>0</v>
      </c>
      <c r="R110" s="239" t="s">
        <v>274</v>
      </c>
      <c r="S110" s="239" t="s">
        <v>154</v>
      </c>
      <c r="T110" s="240" t="s">
        <v>154</v>
      </c>
      <c r="U110" s="223">
        <v>1.5669999999999999</v>
      </c>
      <c r="V110" s="223">
        <f>ROUND(E110*U110,2)</f>
        <v>0.03</v>
      </c>
      <c r="W110" s="223"/>
      <c r="X110" s="223" t="s">
        <v>264</v>
      </c>
      <c r="Y110" s="223" t="s">
        <v>156</v>
      </c>
      <c r="Z110" s="213"/>
      <c r="AA110" s="213"/>
      <c r="AB110" s="213"/>
      <c r="AC110" s="213"/>
      <c r="AD110" s="213"/>
      <c r="AE110" s="213"/>
      <c r="AF110" s="213"/>
      <c r="AG110" s="213" t="s">
        <v>287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6" t="s">
        <v>288</v>
      </c>
      <c r="D111" s="249"/>
      <c r="E111" s="249"/>
      <c r="F111" s="249"/>
      <c r="G111" s="249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166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2" x14ac:dyDescent="0.2">
      <c r="A112" s="220"/>
      <c r="B112" s="221"/>
      <c r="C112" s="257" t="s">
        <v>267</v>
      </c>
      <c r="D112" s="224"/>
      <c r="E112" s="225"/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3"/>
      <c r="AA112" s="213"/>
      <c r="AB112" s="213"/>
      <c r="AC112" s="213"/>
      <c r="AD112" s="213"/>
      <c r="AE112" s="213"/>
      <c r="AF112" s="213"/>
      <c r="AG112" s="213" t="s">
        <v>168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3" x14ac:dyDescent="0.2">
      <c r="A113" s="220"/>
      <c r="B113" s="221"/>
      <c r="C113" s="257" t="s">
        <v>289</v>
      </c>
      <c r="D113" s="224"/>
      <c r="E113" s="225"/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168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3" x14ac:dyDescent="0.2">
      <c r="A114" s="220"/>
      <c r="B114" s="221"/>
      <c r="C114" s="257" t="s">
        <v>290</v>
      </c>
      <c r="D114" s="224"/>
      <c r="E114" s="225">
        <v>2.164E-2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3"/>
      <c r="AA114" s="213"/>
      <c r="AB114" s="213"/>
      <c r="AC114" s="213"/>
      <c r="AD114" s="213"/>
      <c r="AE114" s="213"/>
      <c r="AF114" s="213"/>
      <c r="AG114" s="213" t="s">
        <v>168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34">
        <v>34</v>
      </c>
      <c r="B115" s="235" t="s">
        <v>291</v>
      </c>
      <c r="C115" s="254" t="s">
        <v>292</v>
      </c>
      <c r="D115" s="236" t="s">
        <v>213</v>
      </c>
      <c r="E115" s="237">
        <v>2.164E-2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39" t="s">
        <v>274</v>
      </c>
      <c r="S115" s="239" t="s">
        <v>154</v>
      </c>
      <c r="T115" s="240" t="s">
        <v>154</v>
      </c>
      <c r="U115" s="223">
        <v>0</v>
      </c>
      <c r="V115" s="223">
        <f>ROUND(E115*U115,2)</f>
        <v>0</v>
      </c>
      <c r="W115" s="223"/>
      <c r="X115" s="223" t="s">
        <v>264</v>
      </c>
      <c r="Y115" s="223" t="s">
        <v>156</v>
      </c>
      <c r="Z115" s="213"/>
      <c r="AA115" s="213"/>
      <c r="AB115" s="213"/>
      <c r="AC115" s="213"/>
      <c r="AD115" s="213"/>
      <c r="AE115" s="213"/>
      <c r="AF115" s="213"/>
      <c r="AG115" s="213" t="s">
        <v>287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2" x14ac:dyDescent="0.2">
      <c r="A116" s="220"/>
      <c r="B116" s="221"/>
      <c r="C116" s="256" t="s">
        <v>288</v>
      </c>
      <c r="D116" s="249"/>
      <c r="E116" s="249"/>
      <c r="F116" s="249"/>
      <c r="G116" s="249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3"/>
      <c r="AA116" s="213"/>
      <c r="AB116" s="213"/>
      <c r="AC116" s="213"/>
      <c r="AD116" s="213"/>
      <c r="AE116" s="213"/>
      <c r="AF116" s="213"/>
      <c r="AG116" s="213" t="s">
        <v>166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2" x14ac:dyDescent="0.2">
      <c r="A117" s="220"/>
      <c r="B117" s="221"/>
      <c r="C117" s="257" t="s">
        <v>267</v>
      </c>
      <c r="D117" s="224"/>
      <c r="E117" s="225"/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3"/>
      <c r="AA117" s="213"/>
      <c r="AB117" s="213"/>
      <c r="AC117" s="213"/>
      <c r="AD117" s="213"/>
      <c r="AE117" s="213"/>
      <c r="AF117" s="213"/>
      <c r="AG117" s="213" t="s">
        <v>168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3" x14ac:dyDescent="0.2">
      <c r="A118" s="220"/>
      <c r="B118" s="221"/>
      <c r="C118" s="257" t="s">
        <v>289</v>
      </c>
      <c r="D118" s="224"/>
      <c r="E118" s="225"/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3"/>
      <c r="AA118" s="213"/>
      <c r="AB118" s="213"/>
      <c r="AC118" s="213"/>
      <c r="AD118" s="213"/>
      <c r="AE118" s="213"/>
      <c r="AF118" s="213"/>
      <c r="AG118" s="213" t="s">
        <v>168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3" x14ac:dyDescent="0.2">
      <c r="A119" s="220"/>
      <c r="B119" s="221"/>
      <c r="C119" s="257" t="s">
        <v>290</v>
      </c>
      <c r="D119" s="224"/>
      <c r="E119" s="225">
        <v>2.164E-2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3"/>
      <c r="AA119" s="213"/>
      <c r="AB119" s="213"/>
      <c r="AC119" s="213"/>
      <c r="AD119" s="213"/>
      <c r="AE119" s="213"/>
      <c r="AF119" s="213"/>
      <c r="AG119" s="213" t="s">
        <v>168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33.75" outlineLevel="1" x14ac:dyDescent="0.2">
      <c r="A120" s="234">
        <v>35</v>
      </c>
      <c r="B120" s="235" t="s">
        <v>293</v>
      </c>
      <c r="C120" s="254" t="s">
        <v>294</v>
      </c>
      <c r="D120" s="236" t="s">
        <v>213</v>
      </c>
      <c r="E120" s="237">
        <v>2.164E-2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7">
        <v>0</v>
      </c>
      <c r="O120" s="237">
        <f>ROUND(E120*N120,2)</f>
        <v>0</v>
      </c>
      <c r="P120" s="237">
        <v>0</v>
      </c>
      <c r="Q120" s="237">
        <f>ROUND(E120*P120,2)</f>
        <v>0</v>
      </c>
      <c r="R120" s="239" t="s">
        <v>274</v>
      </c>
      <c r="S120" s="239" t="s">
        <v>154</v>
      </c>
      <c r="T120" s="240" t="s">
        <v>154</v>
      </c>
      <c r="U120" s="223">
        <v>0</v>
      </c>
      <c r="V120" s="223">
        <f>ROUND(E120*U120,2)</f>
        <v>0</v>
      </c>
      <c r="W120" s="223"/>
      <c r="X120" s="223" t="s">
        <v>264</v>
      </c>
      <c r="Y120" s="223" t="s">
        <v>156</v>
      </c>
      <c r="Z120" s="213"/>
      <c r="AA120" s="213"/>
      <c r="AB120" s="213"/>
      <c r="AC120" s="213"/>
      <c r="AD120" s="213"/>
      <c r="AE120" s="213"/>
      <c r="AF120" s="213"/>
      <c r="AG120" s="213" t="s">
        <v>287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2" x14ac:dyDescent="0.2">
      <c r="A121" s="220"/>
      <c r="B121" s="221"/>
      <c r="C121" s="256" t="s">
        <v>288</v>
      </c>
      <c r="D121" s="249"/>
      <c r="E121" s="249"/>
      <c r="F121" s="249"/>
      <c r="G121" s="249"/>
      <c r="H121" s="223"/>
      <c r="I121" s="223"/>
      <c r="J121" s="223"/>
      <c r="K121" s="223"/>
      <c r="L121" s="223"/>
      <c r="M121" s="223"/>
      <c r="N121" s="222"/>
      <c r="O121" s="222"/>
      <c r="P121" s="222"/>
      <c r="Q121" s="222"/>
      <c r="R121" s="223"/>
      <c r="S121" s="223"/>
      <c r="T121" s="223"/>
      <c r="U121" s="223"/>
      <c r="V121" s="223"/>
      <c r="W121" s="223"/>
      <c r="X121" s="223"/>
      <c r="Y121" s="223"/>
      <c r="Z121" s="213"/>
      <c r="AA121" s="213"/>
      <c r="AB121" s="213"/>
      <c r="AC121" s="213"/>
      <c r="AD121" s="213"/>
      <c r="AE121" s="213"/>
      <c r="AF121" s="213"/>
      <c r="AG121" s="213" t="s">
        <v>166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7" t="s">
        <v>267</v>
      </c>
      <c r="D122" s="224"/>
      <c r="E122" s="225"/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168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3" x14ac:dyDescent="0.2">
      <c r="A123" s="220"/>
      <c r="B123" s="221"/>
      <c r="C123" s="257" t="s">
        <v>289</v>
      </c>
      <c r="D123" s="224"/>
      <c r="E123" s="225"/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3"/>
      <c r="AA123" s="213"/>
      <c r="AB123" s="213"/>
      <c r="AC123" s="213"/>
      <c r="AD123" s="213"/>
      <c r="AE123" s="213"/>
      <c r="AF123" s="213"/>
      <c r="AG123" s="213" t="s">
        <v>168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3" x14ac:dyDescent="0.2">
      <c r="A124" s="220"/>
      <c r="B124" s="221"/>
      <c r="C124" s="257" t="s">
        <v>290</v>
      </c>
      <c r="D124" s="224"/>
      <c r="E124" s="225">
        <v>2.164E-2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168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x14ac:dyDescent="0.2">
      <c r="A125" s="227" t="s">
        <v>148</v>
      </c>
      <c r="B125" s="228" t="s">
        <v>102</v>
      </c>
      <c r="C125" s="252" t="s">
        <v>103</v>
      </c>
      <c r="D125" s="229"/>
      <c r="E125" s="230"/>
      <c r="F125" s="231"/>
      <c r="G125" s="231">
        <f>SUMIF(AG126:AG162,"&lt;&gt;NOR",G126:G162)</f>
        <v>0</v>
      </c>
      <c r="H125" s="231"/>
      <c r="I125" s="231">
        <f>SUM(I126:I162)</f>
        <v>0</v>
      </c>
      <c r="J125" s="231"/>
      <c r="K125" s="231">
        <f>SUM(K126:K162)</f>
        <v>0</v>
      </c>
      <c r="L125" s="231"/>
      <c r="M125" s="231">
        <f>SUM(M126:M162)</f>
        <v>0</v>
      </c>
      <c r="N125" s="230"/>
      <c r="O125" s="230">
        <f>SUM(O126:O162)</f>
        <v>0.11000000000000001</v>
      </c>
      <c r="P125" s="230"/>
      <c r="Q125" s="230">
        <f>SUM(Q126:Q162)</f>
        <v>0.04</v>
      </c>
      <c r="R125" s="231"/>
      <c r="S125" s="231"/>
      <c r="T125" s="232"/>
      <c r="U125" s="226"/>
      <c r="V125" s="226">
        <f>SUM(V126:V162)</f>
        <v>107.77</v>
      </c>
      <c r="W125" s="226"/>
      <c r="X125" s="226"/>
      <c r="Y125" s="226"/>
      <c r="AG125" t="s">
        <v>149</v>
      </c>
    </row>
    <row r="126" spans="1:60" outlineLevel="1" x14ac:dyDescent="0.2">
      <c r="A126" s="234">
        <v>36</v>
      </c>
      <c r="B126" s="235" t="s">
        <v>295</v>
      </c>
      <c r="C126" s="254" t="s">
        <v>296</v>
      </c>
      <c r="D126" s="236" t="s">
        <v>164</v>
      </c>
      <c r="E126" s="237">
        <v>1.68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7">
        <v>0</v>
      </c>
      <c r="O126" s="237">
        <f>ROUND(E126*N126,2)</f>
        <v>0</v>
      </c>
      <c r="P126" s="237">
        <v>2.4649999999999998E-2</v>
      </c>
      <c r="Q126" s="237">
        <f>ROUND(E126*P126,2)</f>
        <v>0.04</v>
      </c>
      <c r="R126" s="239" t="s">
        <v>297</v>
      </c>
      <c r="S126" s="239" t="s">
        <v>154</v>
      </c>
      <c r="T126" s="240" t="s">
        <v>154</v>
      </c>
      <c r="U126" s="223">
        <v>0.25</v>
      </c>
      <c r="V126" s="223">
        <f>ROUND(E126*U126,2)</f>
        <v>0.42</v>
      </c>
      <c r="W126" s="223"/>
      <c r="X126" s="223" t="s">
        <v>155</v>
      </c>
      <c r="Y126" s="223" t="s">
        <v>156</v>
      </c>
      <c r="Z126" s="213"/>
      <c r="AA126" s="213"/>
      <c r="AB126" s="213"/>
      <c r="AC126" s="213"/>
      <c r="AD126" s="213"/>
      <c r="AE126" s="213"/>
      <c r="AF126" s="213"/>
      <c r="AG126" s="213" t="s">
        <v>221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2" x14ac:dyDescent="0.2">
      <c r="A127" s="220"/>
      <c r="B127" s="221"/>
      <c r="C127" s="257" t="s">
        <v>195</v>
      </c>
      <c r="D127" s="224"/>
      <c r="E127" s="225">
        <v>1.68</v>
      </c>
      <c r="F127" s="223"/>
      <c r="G127" s="223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3"/>
      <c r="AA127" s="213"/>
      <c r="AB127" s="213"/>
      <c r="AC127" s="213"/>
      <c r="AD127" s="213"/>
      <c r="AE127" s="213"/>
      <c r="AF127" s="213"/>
      <c r="AG127" s="213" t="s">
        <v>168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41">
        <v>37</v>
      </c>
      <c r="B128" s="242" t="s">
        <v>298</v>
      </c>
      <c r="C128" s="253" t="s">
        <v>299</v>
      </c>
      <c r="D128" s="243" t="s">
        <v>152</v>
      </c>
      <c r="E128" s="244">
        <v>2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6" t="s">
        <v>297</v>
      </c>
      <c r="S128" s="246" t="s">
        <v>154</v>
      </c>
      <c r="T128" s="247" t="s">
        <v>154</v>
      </c>
      <c r="U128" s="223">
        <v>1.45</v>
      </c>
      <c r="V128" s="223">
        <f>ROUND(E128*U128,2)</f>
        <v>2.9</v>
      </c>
      <c r="W128" s="223"/>
      <c r="X128" s="223" t="s">
        <v>155</v>
      </c>
      <c r="Y128" s="223" t="s">
        <v>156</v>
      </c>
      <c r="Z128" s="213"/>
      <c r="AA128" s="213"/>
      <c r="AB128" s="213"/>
      <c r="AC128" s="213"/>
      <c r="AD128" s="213"/>
      <c r="AE128" s="213"/>
      <c r="AF128" s="213"/>
      <c r="AG128" s="213" t="s">
        <v>275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ht="22.5" outlineLevel="1" x14ac:dyDescent="0.2">
      <c r="A129" s="241">
        <v>38</v>
      </c>
      <c r="B129" s="242" t="s">
        <v>300</v>
      </c>
      <c r="C129" s="253" t="s">
        <v>301</v>
      </c>
      <c r="D129" s="243" t="s">
        <v>152</v>
      </c>
      <c r="E129" s="244">
        <v>2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6" t="s">
        <v>297</v>
      </c>
      <c r="S129" s="246" t="s">
        <v>154</v>
      </c>
      <c r="T129" s="247" t="s">
        <v>154</v>
      </c>
      <c r="U129" s="223">
        <v>1.5</v>
      </c>
      <c r="V129" s="223">
        <f>ROUND(E129*U129,2)</f>
        <v>3</v>
      </c>
      <c r="W129" s="223"/>
      <c r="X129" s="223" t="s">
        <v>155</v>
      </c>
      <c r="Y129" s="223" t="s">
        <v>156</v>
      </c>
      <c r="Z129" s="213"/>
      <c r="AA129" s="213"/>
      <c r="AB129" s="213"/>
      <c r="AC129" s="213"/>
      <c r="AD129" s="213"/>
      <c r="AE129" s="213"/>
      <c r="AF129" s="213"/>
      <c r="AG129" s="213" t="s">
        <v>221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1" x14ac:dyDescent="0.2">
      <c r="A130" s="234">
        <v>39</v>
      </c>
      <c r="B130" s="235" t="s">
        <v>302</v>
      </c>
      <c r="C130" s="254" t="s">
        <v>303</v>
      </c>
      <c r="D130" s="236" t="s">
        <v>152</v>
      </c>
      <c r="E130" s="237">
        <v>1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0</v>
      </c>
      <c r="O130" s="237">
        <f>ROUND(E130*N130,2)</f>
        <v>0</v>
      </c>
      <c r="P130" s="237">
        <v>0</v>
      </c>
      <c r="Q130" s="237">
        <f>ROUND(E130*P130,2)</f>
        <v>0</v>
      </c>
      <c r="R130" s="239" t="s">
        <v>297</v>
      </c>
      <c r="S130" s="239" t="s">
        <v>154</v>
      </c>
      <c r="T130" s="240" t="s">
        <v>154</v>
      </c>
      <c r="U130" s="223">
        <v>2.5099999999999998</v>
      </c>
      <c r="V130" s="223">
        <f>ROUND(E130*U130,2)</f>
        <v>2.5099999999999998</v>
      </c>
      <c r="W130" s="223"/>
      <c r="X130" s="223" t="s">
        <v>155</v>
      </c>
      <c r="Y130" s="223" t="s">
        <v>156</v>
      </c>
      <c r="Z130" s="213"/>
      <c r="AA130" s="213"/>
      <c r="AB130" s="213"/>
      <c r="AC130" s="213"/>
      <c r="AD130" s="213"/>
      <c r="AE130" s="213"/>
      <c r="AF130" s="213"/>
      <c r="AG130" s="213" t="s">
        <v>275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5" t="s">
        <v>304</v>
      </c>
      <c r="D131" s="248"/>
      <c r="E131" s="248"/>
      <c r="F131" s="248"/>
      <c r="G131" s="248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161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41">
        <v>40</v>
      </c>
      <c r="B132" s="242" t="s">
        <v>305</v>
      </c>
      <c r="C132" s="253" t="s">
        <v>306</v>
      </c>
      <c r="D132" s="243" t="s">
        <v>152</v>
      </c>
      <c r="E132" s="244">
        <v>4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 t="s">
        <v>297</v>
      </c>
      <c r="S132" s="246" t="s">
        <v>154</v>
      </c>
      <c r="T132" s="247" t="s">
        <v>154</v>
      </c>
      <c r="U132" s="223">
        <v>0.77500000000000002</v>
      </c>
      <c r="V132" s="223">
        <f>ROUND(E132*U132,2)</f>
        <v>3.1</v>
      </c>
      <c r="W132" s="223"/>
      <c r="X132" s="223" t="s">
        <v>155</v>
      </c>
      <c r="Y132" s="223" t="s">
        <v>156</v>
      </c>
      <c r="Z132" s="213"/>
      <c r="AA132" s="213"/>
      <c r="AB132" s="213"/>
      <c r="AC132" s="213"/>
      <c r="AD132" s="213"/>
      <c r="AE132" s="213"/>
      <c r="AF132" s="213"/>
      <c r="AG132" s="213" t="s">
        <v>275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">
      <c r="A133" s="241">
        <v>41</v>
      </c>
      <c r="B133" s="242" t="s">
        <v>307</v>
      </c>
      <c r="C133" s="253" t="s">
        <v>308</v>
      </c>
      <c r="D133" s="243" t="s">
        <v>152</v>
      </c>
      <c r="E133" s="244">
        <v>5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 t="s">
        <v>297</v>
      </c>
      <c r="S133" s="246" t="s">
        <v>154</v>
      </c>
      <c r="T133" s="247" t="s">
        <v>154</v>
      </c>
      <c r="U133" s="223">
        <v>0.29199999999999998</v>
      </c>
      <c r="V133" s="223">
        <f>ROUND(E133*U133,2)</f>
        <v>1.46</v>
      </c>
      <c r="W133" s="223"/>
      <c r="X133" s="223" t="s">
        <v>155</v>
      </c>
      <c r="Y133" s="223" t="s">
        <v>156</v>
      </c>
      <c r="Z133" s="213"/>
      <c r="AA133" s="213"/>
      <c r="AB133" s="213"/>
      <c r="AC133" s="213"/>
      <c r="AD133" s="213"/>
      <c r="AE133" s="213"/>
      <c r="AF133" s="213"/>
      <c r="AG133" s="213" t="s">
        <v>221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41">
        <v>42</v>
      </c>
      <c r="B134" s="242" t="s">
        <v>309</v>
      </c>
      <c r="C134" s="253" t="s">
        <v>310</v>
      </c>
      <c r="D134" s="243" t="s">
        <v>152</v>
      </c>
      <c r="E134" s="244">
        <v>2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0</v>
      </c>
      <c r="O134" s="244">
        <f>ROUND(E134*N134,2)</f>
        <v>0</v>
      </c>
      <c r="P134" s="244">
        <v>0</v>
      </c>
      <c r="Q134" s="244">
        <f>ROUND(E134*P134,2)</f>
        <v>0</v>
      </c>
      <c r="R134" s="246" t="s">
        <v>297</v>
      </c>
      <c r="S134" s="246" t="s">
        <v>154</v>
      </c>
      <c r="T134" s="247" t="s">
        <v>154</v>
      </c>
      <c r="U134" s="223">
        <v>0.34599999999999997</v>
      </c>
      <c r="V134" s="223">
        <f>ROUND(E134*U134,2)</f>
        <v>0.69</v>
      </c>
      <c r="W134" s="223"/>
      <c r="X134" s="223" t="s">
        <v>155</v>
      </c>
      <c r="Y134" s="223" t="s">
        <v>156</v>
      </c>
      <c r="Z134" s="213"/>
      <c r="AA134" s="213"/>
      <c r="AB134" s="213"/>
      <c r="AC134" s="213"/>
      <c r="AD134" s="213"/>
      <c r="AE134" s="213"/>
      <c r="AF134" s="213"/>
      <c r="AG134" s="213" t="s">
        <v>221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41">
        <v>43</v>
      </c>
      <c r="B135" s="242" t="s">
        <v>311</v>
      </c>
      <c r="C135" s="253" t="s">
        <v>312</v>
      </c>
      <c r="D135" s="243" t="s">
        <v>313</v>
      </c>
      <c r="E135" s="244">
        <v>4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2.0000000000000002E-5</v>
      </c>
      <c r="O135" s="244">
        <f>ROUND(E135*N135,2)</f>
        <v>0</v>
      </c>
      <c r="P135" s="244">
        <v>0</v>
      </c>
      <c r="Q135" s="244">
        <f>ROUND(E135*P135,2)</f>
        <v>0</v>
      </c>
      <c r="R135" s="246"/>
      <c r="S135" s="246" t="s">
        <v>227</v>
      </c>
      <c r="T135" s="247" t="s">
        <v>228</v>
      </c>
      <c r="U135" s="223">
        <v>0.35</v>
      </c>
      <c r="V135" s="223">
        <f>ROUND(E135*U135,2)</f>
        <v>1.4</v>
      </c>
      <c r="W135" s="223"/>
      <c r="X135" s="223" t="s">
        <v>155</v>
      </c>
      <c r="Y135" s="223" t="s">
        <v>156</v>
      </c>
      <c r="Z135" s="213"/>
      <c r="AA135" s="213"/>
      <c r="AB135" s="213"/>
      <c r="AC135" s="213"/>
      <c r="AD135" s="213"/>
      <c r="AE135" s="213"/>
      <c r="AF135" s="213"/>
      <c r="AG135" s="213" t="s">
        <v>275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">
      <c r="A136" s="241">
        <v>44</v>
      </c>
      <c r="B136" s="242" t="s">
        <v>314</v>
      </c>
      <c r="C136" s="253" t="s">
        <v>315</v>
      </c>
      <c r="D136" s="243" t="s">
        <v>313</v>
      </c>
      <c r="E136" s="244">
        <v>1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2.0000000000000002E-5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227</v>
      </c>
      <c r="T136" s="247" t="s">
        <v>228</v>
      </c>
      <c r="U136" s="223">
        <v>0.35</v>
      </c>
      <c r="V136" s="223">
        <f>ROUND(E136*U136,2)</f>
        <v>0.35</v>
      </c>
      <c r="W136" s="223"/>
      <c r="X136" s="223" t="s">
        <v>155</v>
      </c>
      <c r="Y136" s="223" t="s">
        <v>156</v>
      </c>
      <c r="Z136" s="213"/>
      <c r="AA136" s="213"/>
      <c r="AB136" s="213"/>
      <c r="AC136" s="213"/>
      <c r="AD136" s="213"/>
      <c r="AE136" s="213"/>
      <c r="AF136" s="213"/>
      <c r="AG136" s="213" t="s">
        <v>275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41">
        <v>45</v>
      </c>
      <c r="B137" s="242" t="s">
        <v>316</v>
      </c>
      <c r="C137" s="253" t="s">
        <v>317</v>
      </c>
      <c r="D137" s="243" t="s">
        <v>164</v>
      </c>
      <c r="E137" s="244">
        <v>2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2.0000000000000002E-5</v>
      </c>
      <c r="O137" s="244">
        <f>ROUND(E137*N137,2)</f>
        <v>0</v>
      </c>
      <c r="P137" s="244">
        <v>0</v>
      </c>
      <c r="Q137" s="244">
        <f>ROUND(E137*P137,2)</f>
        <v>0</v>
      </c>
      <c r="R137" s="246"/>
      <c r="S137" s="246" t="s">
        <v>227</v>
      </c>
      <c r="T137" s="247" t="s">
        <v>228</v>
      </c>
      <c r="U137" s="223">
        <v>1.1299999999999999</v>
      </c>
      <c r="V137" s="223">
        <f>ROUND(E137*U137,2)</f>
        <v>2.2599999999999998</v>
      </c>
      <c r="W137" s="223"/>
      <c r="X137" s="223" t="s">
        <v>155</v>
      </c>
      <c r="Y137" s="223" t="s">
        <v>156</v>
      </c>
      <c r="Z137" s="213"/>
      <c r="AA137" s="213"/>
      <c r="AB137" s="213"/>
      <c r="AC137" s="213"/>
      <c r="AD137" s="213"/>
      <c r="AE137" s="213"/>
      <c r="AF137" s="213"/>
      <c r="AG137" s="213" t="s">
        <v>221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34">
        <v>46</v>
      </c>
      <c r="B138" s="235" t="s">
        <v>318</v>
      </c>
      <c r="C138" s="254" t="s">
        <v>319</v>
      </c>
      <c r="D138" s="236" t="s">
        <v>152</v>
      </c>
      <c r="E138" s="237">
        <v>51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7">
        <v>1.9000000000000001E-4</v>
      </c>
      <c r="O138" s="237">
        <f>ROUND(E138*N138,2)</f>
        <v>0.01</v>
      </c>
      <c r="P138" s="237">
        <v>0</v>
      </c>
      <c r="Q138" s="237">
        <f>ROUND(E138*P138,2)</f>
        <v>0</v>
      </c>
      <c r="R138" s="239"/>
      <c r="S138" s="239" t="s">
        <v>227</v>
      </c>
      <c r="T138" s="240" t="s">
        <v>228</v>
      </c>
      <c r="U138" s="223">
        <v>1.6970000000000001</v>
      </c>
      <c r="V138" s="223">
        <f>ROUND(E138*U138,2)</f>
        <v>86.55</v>
      </c>
      <c r="W138" s="223"/>
      <c r="X138" s="223" t="s">
        <v>155</v>
      </c>
      <c r="Y138" s="223" t="s">
        <v>156</v>
      </c>
      <c r="Z138" s="213"/>
      <c r="AA138" s="213"/>
      <c r="AB138" s="213"/>
      <c r="AC138" s="213"/>
      <c r="AD138" s="213"/>
      <c r="AE138" s="213"/>
      <c r="AF138" s="213"/>
      <c r="AG138" s="213" t="s">
        <v>221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2" x14ac:dyDescent="0.2">
      <c r="A139" s="220"/>
      <c r="B139" s="221"/>
      <c r="C139" s="257" t="s">
        <v>320</v>
      </c>
      <c r="D139" s="224"/>
      <c r="E139" s="225">
        <v>51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3"/>
      <c r="AA139" s="213"/>
      <c r="AB139" s="213"/>
      <c r="AC139" s="213"/>
      <c r="AD139" s="213"/>
      <c r="AE139" s="213"/>
      <c r="AF139" s="213"/>
      <c r="AG139" s="213" t="s">
        <v>168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47</v>
      </c>
      <c r="B140" s="242" t="s">
        <v>321</v>
      </c>
      <c r="C140" s="253" t="s">
        <v>322</v>
      </c>
      <c r="D140" s="243" t="s">
        <v>152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1.9000000000000001E-4</v>
      </c>
      <c r="O140" s="244">
        <f>ROUND(E140*N140,2)</f>
        <v>0</v>
      </c>
      <c r="P140" s="244">
        <v>0</v>
      </c>
      <c r="Q140" s="244">
        <f>ROUND(E140*P140,2)</f>
        <v>0</v>
      </c>
      <c r="R140" s="246"/>
      <c r="S140" s="246" t="s">
        <v>227</v>
      </c>
      <c r="T140" s="247" t="s">
        <v>228</v>
      </c>
      <c r="U140" s="223">
        <v>2.3220000000000001</v>
      </c>
      <c r="V140" s="223">
        <f>ROUND(E140*U140,2)</f>
        <v>2.3199999999999998</v>
      </c>
      <c r="W140" s="223"/>
      <c r="X140" s="223" t="s">
        <v>155</v>
      </c>
      <c r="Y140" s="223" t="s">
        <v>156</v>
      </c>
      <c r="Z140" s="213"/>
      <c r="AA140" s="213"/>
      <c r="AB140" s="213"/>
      <c r="AC140" s="213"/>
      <c r="AD140" s="213"/>
      <c r="AE140" s="213"/>
      <c r="AF140" s="213"/>
      <c r="AG140" s="213" t="s">
        <v>221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48</v>
      </c>
      <c r="B141" s="242" t="s">
        <v>323</v>
      </c>
      <c r="C141" s="253" t="s">
        <v>324</v>
      </c>
      <c r="D141" s="243" t="s">
        <v>152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1.9000000000000001E-4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227</v>
      </c>
      <c r="T141" s="247" t="s">
        <v>228</v>
      </c>
      <c r="U141" s="223">
        <v>0.27200000000000002</v>
      </c>
      <c r="V141" s="223">
        <f>ROUND(E141*U141,2)</f>
        <v>0.27</v>
      </c>
      <c r="W141" s="223"/>
      <c r="X141" s="223" t="s">
        <v>155</v>
      </c>
      <c r="Y141" s="223" t="s">
        <v>156</v>
      </c>
      <c r="Z141" s="213"/>
      <c r="AA141" s="213"/>
      <c r="AB141" s="213"/>
      <c r="AC141" s="213"/>
      <c r="AD141" s="213"/>
      <c r="AE141" s="213"/>
      <c r="AF141" s="213"/>
      <c r="AG141" s="213" t="s">
        <v>221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49</v>
      </c>
      <c r="B142" s="242" t="s">
        <v>325</v>
      </c>
      <c r="C142" s="253" t="s">
        <v>326</v>
      </c>
      <c r="D142" s="243" t="s">
        <v>152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0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227</v>
      </c>
      <c r="T142" s="247" t="s">
        <v>228</v>
      </c>
      <c r="U142" s="223">
        <v>0.31</v>
      </c>
      <c r="V142" s="223">
        <f>ROUND(E142*U142,2)</f>
        <v>0.31</v>
      </c>
      <c r="W142" s="223"/>
      <c r="X142" s="223" t="s">
        <v>155</v>
      </c>
      <c r="Y142" s="223" t="s">
        <v>156</v>
      </c>
      <c r="Z142" s="213"/>
      <c r="AA142" s="213"/>
      <c r="AB142" s="213"/>
      <c r="AC142" s="213"/>
      <c r="AD142" s="213"/>
      <c r="AE142" s="213"/>
      <c r="AF142" s="213"/>
      <c r="AG142" s="213" t="s">
        <v>221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50</v>
      </c>
      <c r="B143" s="242" t="s">
        <v>327</v>
      </c>
      <c r="C143" s="253" t="s">
        <v>328</v>
      </c>
      <c r="D143" s="243" t="s">
        <v>152</v>
      </c>
      <c r="E143" s="244">
        <v>4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7.5000000000000002E-4</v>
      </c>
      <c r="O143" s="244">
        <f>ROUND(E143*N143,2)</f>
        <v>0</v>
      </c>
      <c r="P143" s="244">
        <v>0</v>
      </c>
      <c r="Q143" s="244">
        <f>ROUND(E143*P143,2)</f>
        <v>0</v>
      </c>
      <c r="R143" s="246" t="s">
        <v>176</v>
      </c>
      <c r="S143" s="246" t="s">
        <v>154</v>
      </c>
      <c r="T143" s="247" t="s">
        <v>154</v>
      </c>
      <c r="U143" s="223">
        <v>0</v>
      </c>
      <c r="V143" s="223">
        <f>ROUND(E143*U143,2)</f>
        <v>0</v>
      </c>
      <c r="W143" s="223"/>
      <c r="X143" s="223" t="s">
        <v>177</v>
      </c>
      <c r="Y143" s="223" t="s">
        <v>156</v>
      </c>
      <c r="Z143" s="213"/>
      <c r="AA143" s="213"/>
      <c r="AB143" s="213"/>
      <c r="AC143" s="213"/>
      <c r="AD143" s="213"/>
      <c r="AE143" s="213"/>
      <c r="AF143" s="213"/>
      <c r="AG143" s="213" t="s">
        <v>178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33.75" outlineLevel="1" x14ac:dyDescent="0.2">
      <c r="A144" s="241">
        <v>51</v>
      </c>
      <c r="B144" s="242" t="s">
        <v>329</v>
      </c>
      <c r="C144" s="253" t="s">
        <v>330</v>
      </c>
      <c r="D144" s="243" t="s">
        <v>152</v>
      </c>
      <c r="E144" s="244">
        <v>1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1.55E-2</v>
      </c>
      <c r="O144" s="244">
        <f>ROUND(E144*N144,2)</f>
        <v>0.02</v>
      </c>
      <c r="P144" s="244">
        <v>0</v>
      </c>
      <c r="Q144" s="244">
        <f>ROUND(E144*P144,2)</f>
        <v>0</v>
      </c>
      <c r="R144" s="246" t="s">
        <v>176</v>
      </c>
      <c r="S144" s="246" t="s">
        <v>154</v>
      </c>
      <c r="T144" s="247" t="s">
        <v>154</v>
      </c>
      <c r="U144" s="223">
        <v>0</v>
      </c>
      <c r="V144" s="223">
        <f>ROUND(E144*U144,2)</f>
        <v>0</v>
      </c>
      <c r="W144" s="223"/>
      <c r="X144" s="223" t="s">
        <v>177</v>
      </c>
      <c r="Y144" s="223" t="s">
        <v>156</v>
      </c>
      <c r="Z144" s="213"/>
      <c r="AA144" s="213"/>
      <c r="AB144" s="213"/>
      <c r="AC144" s="213"/>
      <c r="AD144" s="213"/>
      <c r="AE144" s="213"/>
      <c r="AF144" s="213"/>
      <c r="AG144" s="213" t="s">
        <v>178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41">
        <v>52</v>
      </c>
      <c r="B145" s="242" t="s">
        <v>331</v>
      </c>
      <c r="C145" s="253" t="s">
        <v>332</v>
      </c>
      <c r="D145" s="243" t="s">
        <v>152</v>
      </c>
      <c r="E145" s="244">
        <v>1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1.7500000000000002E-2</v>
      </c>
      <c r="O145" s="244">
        <f>ROUND(E145*N145,2)</f>
        <v>0.02</v>
      </c>
      <c r="P145" s="244">
        <v>0</v>
      </c>
      <c r="Q145" s="244">
        <f>ROUND(E145*P145,2)</f>
        <v>0</v>
      </c>
      <c r="R145" s="246"/>
      <c r="S145" s="246" t="s">
        <v>227</v>
      </c>
      <c r="T145" s="247" t="s">
        <v>228</v>
      </c>
      <c r="U145" s="223">
        <v>0</v>
      </c>
      <c r="V145" s="223">
        <f>ROUND(E145*U145,2)</f>
        <v>0</v>
      </c>
      <c r="W145" s="223"/>
      <c r="X145" s="223" t="s">
        <v>177</v>
      </c>
      <c r="Y145" s="223" t="s">
        <v>156</v>
      </c>
      <c r="Z145" s="213"/>
      <c r="AA145" s="213"/>
      <c r="AB145" s="213"/>
      <c r="AC145" s="213"/>
      <c r="AD145" s="213"/>
      <c r="AE145" s="213"/>
      <c r="AF145" s="213"/>
      <c r="AG145" s="213" t="s">
        <v>178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33.75" outlineLevel="1" x14ac:dyDescent="0.2">
      <c r="A146" s="241">
        <v>53</v>
      </c>
      <c r="B146" s="242" t="s">
        <v>333</v>
      </c>
      <c r="C146" s="253" t="s">
        <v>334</v>
      </c>
      <c r="D146" s="243" t="s">
        <v>152</v>
      </c>
      <c r="E146" s="244">
        <v>1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1.4999999999999999E-2</v>
      </c>
      <c r="O146" s="244">
        <f>ROUND(E146*N146,2)</f>
        <v>0.02</v>
      </c>
      <c r="P146" s="244">
        <v>0</v>
      </c>
      <c r="Q146" s="244">
        <f>ROUND(E146*P146,2)</f>
        <v>0</v>
      </c>
      <c r="R146" s="246" t="s">
        <v>176</v>
      </c>
      <c r="S146" s="246" t="s">
        <v>154</v>
      </c>
      <c r="T146" s="247" t="s">
        <v>154</v>
      </c>
      <c r="U146" s="223">
        <v>0</v>
      </c>
      <c r="V146" s="223">
        <f>ROUND(E146*U146,2)</f>
        <v>0</v>
      </c>
      <c r="W146" s="223"/>
      <c r="X146" s="223" t="s">
        <v>177</v>
      </c>
      <c r="Y146" s="223" t="s">
        <v>156</v>
      </c>
      <c r="Z146" s="213"/>
      <c r="AA146" s="213"/>
      <c r="AB146" s="213"/>
      <c r="AC146" s="213"/>
      <c r="AD146" s="213"/>
      <c r="AE146" s="213"/>
      <c r="AF146" s="213"/>
      <c r="AG146" s="213" t="s">
        <v>178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41">
        <v>54</v>
      </c>
      <c r="B147" s="242" t="s">
        <v>335</v>
      </c>
      <c r="C147" s="253" t="s">
        <v>336</v>
      </c>
      <c r="D147" s="243" t="s">
        <v>152</v>
      </c>
      <c r="E147" s="244">
        <v>1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0.04</v>
      </c>
      <c r="O147" s="244">
        <f>ROUND(E147*N147,2)</f>
        <v>0.04</v>
      </c>
      <c r="P147" s="244">
        <v>0</v>
      </c>
      <c r="Q147" s="244">
        <f>ROUND(E147*P147,2)</f>
        <v>0</v>
      </c>
      <c r="R147" s="246"/>
      <c r="S147" s="246" t="s">
        <v>227</v>
      </c>
      <c r="T147" s="247" t="s">
        <v>154</v>
      </c>
      <c r="U147" s="223">
        <v>0</v>
      </c>
      <c r="V147" s="223">
        <f>ROUND(E147*U147,2)</f>
        <v>0</v>
      </c>
      <c r="W147" s="223"/>
      <c r="X147" s="223" t="s">
        <v>177</v>
      </c>
      <c r="Y147" s="223" t="s">
        <v>156</v>
      </c>
      <c r="Z147" s="213"/>
      <c r="AA147" s="213"/>
      <c r="AB147" s="213"/>
      <c r="AC147" s="213"/>
      <c r="AD147" s="213"/>
      <c r="AE147" s="213"/>
      <c r="AF147" s="213"/>
      <c r="AG147" s="213" t="s">
        <v>178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34">
        <v>55</v>
      </c>
      <c r="B148" s="235" t="s">
        <v>337</v>
      </c>
      <c r="C148" s="254" t="s">
        <v>338</v>
      </c>
      <c r="D148" s="236" t="s">
        <v>213</v>
      </c>
      <c r="E148" s="237">
        <v>0.10120999999999999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0</v>
      </c>
      <c r="O148" s="237">
        <f>ROUND(E148*N148,2)</f>
        <v>0</v>
      </c>
      <c r="P148" s="237">
        <v>0</v>
      </c>
      <c r="Q148" s="237">
        <f>ROUND(E148*P148,2)</f>
        <v>0</v>
      </c>
      <c r="R148" s="239" t="s">
        <v>297</v>
      </c>
      <c r="S148" s="239" t="s">
        <v>154</v>
      </c>
      <c r="T148" s="240" t="s">
        <v>154</v>
      </c>
      <c r="U148" s="223">
        <v>2.2549999999999999</v>
      </c>
      <c r="V148" s="223">
        <f>ROUND(E148*U148,2)</f>
        <v>0.23</v>
      </c>
      <c r="W148" s="223"/>
      <c r="X148" s="223" t="s">
        <v>264</v>
      </c>
      <c r="Y148" s="223" t="s">
        <v>156</v>
      </c>
      <c r="Z148" s="213"/>
      <c r="AA148" s="213"/>
      <c r="AB148" s="213"/>
      <c r="AC148" s="213"/>
      <c r="AD148" s="213"/>
      <c r="AE148" s="213"/>
      <c r="AF148" s="213"/>
      <c r="AG148" s="213" t="s">
        <v>287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6" t="s">
        <v>339</v>
      </c>
      <c r="D149" s="249"/>
      <c r="E149" s="249"/>
      <c r="F149" s="249"/>
      <c r="G149" s="249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166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2" x14ac:dyDescent="0.2">
      <c r="A150" s="220"/>
      <c r="B150" s="221"/>
      <c r="C150" s="257" t="s">
        <v>267</v>
      </c>
      <c r="D150" s="224"/>
      <c r="E150" s="225"/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3"/>
      <c r="AA150" s="213"/>
      <c r="AB150" s="213"/>
      <c r="AC150" s="213"/>
      <c r="AD150" s="213"/>
      <c r="AE150" s="213"/>
      <c r="AF150" s="213"/>
      <c r="AG150" s="213" t="s">
        <v>168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3" x14ac:dyDescent="0.2">
      <c r="A151" s="220"/>
      <c r="B151" s="221"/>
      <c r="C151" s="257" t="s">
        <v>340</v>
      </c>
      <c r="D151" s="224"/>
      <c r="E151" s="225"/>
      <c r="F151" s="223"/>
      <c r="G151" s="223"/>
      <c r="H151" s="223"/>
      <c r="I151" s="223"/>
      <c r="J151" s="223"/>
      <c r="K151" s="223"/>
      <c r="L151" s="223"/>
      <c r="M151" s="223"/>
      <c r="N151" s="222"/>
      <c r="O151" s="222"/>
      <c r="P151" s="222"/>
      <c r="Q151" s="222"/>
      <c r="R151" s="223"/>
      <c r="S151" s="223"/>
      <c r="T151" s="223"/>
      <c r="U151" s="223"/>
      <c r="V151" s="223"/>
      <c r="W151" s="223"/>
      <c r="X151" s="223"/>
      <c r="Y151" s="223"/>
      <c r="Z151" s="213"/>
      <c r="AA151" s="213"/>
      <c r="AB151" s="213"/>
      <c r="AC151" s="213"/>
      <c r="AD151" s="213"/>
      <c r="AE151" s="213"/>
      <c r="AF151" s="213"/>
      <c r="AG151" s="213" t="s">
        <v>168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3" x14ac:dyDescent="0.2">
      <c r="A152" s="220"/>
      <c r="B152" s="221"/>
      <c r="C152" s="257" t="s">
        <v>341</v>
      </c>
      <c r="D152" s="224"/>
      <c r="E152" s="225">
        <v>0.10120999999999999</v>
      </c>
      <c r="F152" s="223"/>
      <c r="G152" s="223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168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2.5" outlineLevel="1" x14ac:dyDescent="0.2">
      <c r="A153" s="234">
        <v>56</v>
      </c>
      <c r="B153" s="235" t="s">
        <v>342</v>
      </c>
      <c r="C153" s="254" t="s">
        <v>343</v>
      </c>
      <c r="D153" s="236" t="s">
        <v>213</v>
      </c>
      <c r="E153" s="237">
        <v>0.10120999999999999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0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297</v>
      </c>
      <c r="S153" s="239" t="s">
        <v>154</v>
      </c>
      <c r="T153" s="240" t="s">
        <v>154</v>
      </c>
      <c r="U153" s="223">
        <v>0</v>
      </c>
      <c r="V153" s="223">
        <f>ROUND(E153*U153,2)</f>
        <v>0</v>
      </c>
      <c r="W153" s="223"/>
      <c r="X153" s="223" t="s">
        <v>264</v>
      </c>
      <c r="Y153" s="223" t="s">
        <v>156</v>
      </c>
      <c r="Z153" s="213"/>
      <c r="AA153" s="213"/>
      <c r="AB153" s="213"/>
      <c r="AC153" s="213"/>
      <c r="AD153" s="213"/>
      <c r="AE153" s="213"/>
      <c r="AF153" s="213"/>
      <c r="AG153" s="213" t="s">
        <v>287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2" x14ac:dyDescent="0.2">
      <c r="A154" s="220"/>
      <c r="B154" s="221"/>
      <c r="C154" s="256" t="s">
        <v>339</v>
      </c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166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2" x14ac:dyDescent="0.2">
      <c r="A155" s="220"/>
      <c r="B155" s="221"/>
      <c r="C155" s="257" t="s">
        <v>267</v>
      </c>
      <c r="D155" s="224"/>
      <c r="E155" s="225"/>
      <c r="F155" s="223"/>
      <c r="G155" s="223"/>
      <c r="H155" s="223"/>
      <c r="I155" s="223"/>
      <c r="J155" s="223"/>
      <c r="K155" s="223"/>
      <c r="L155" s="223"/>
      <c r="M155" s="223"/>
      <c r="N155" s="222"/>
      <c r="O155" s="222"/>
      <c r="P155" s="222"/>
      <c r="Q155" s="222"/>
      <c r="R155" s="223"/>
      <c r="S155" s="223"/>
      <c r="T155" s="223"/>
      <c r="U155" s="223"/>
      <c r="V155" s="223"/>
      <c r="W155" s="223"/>
      <c r="X155" s="223"/>
      <c r="Y155" s="223"/>
      <c r="Z155" s="213"/>
      <c r="AA155" s="213"/>
      <c r="AB155" s="213"/>
      <c r="AC155" s="213"/>
      <c r="AD155" s="213"/>
      <c r="AE155" s="213"/>
      <c r="AF155" s="213"/>
      <c r="AG155" s="213" t="s">
        <v>168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3" x14ac:dyDescent="0.2">
      <c r="A156" s="220"/>
      <c r="B156" s="221"/>
      <c r="C156" s="257" t="s">
        <v>340</v>
      </c>
      <c r="D156" s="224"/>
      <c r="E156" s="225"/>
      <c r="F156" s="223"/>
      <c r="G156" s="223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3"/>
      <c r="AA156" s="213"/>
      <c r="AB156" s="213"/>
      <c r="AC156" s="213"/>
      <c r="AD156" s="213"/>
      <c r="AE156" s="213"/>
      <c r="AF156" s="213"/>
      <c r="AG156" s="213" t="s">
        <v>168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3" x14ac:dyDescent="0.2">
      <c r="A157" s="220"/>
      <c r="B157" s="221"/>
      <c r="C157" s="257" t="s">
        <v>341</v>
      </c>
      <c r="D157" s="224"/>
      <c r="E157" s="225">
        <v>0.10120999999999999</v>
      </c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3"/>
      <c r="AA157" s="213"/>
      <c r="AB157" s="213"/>
      <c r="AC157" s="213"/>
      <c r="AD157" s="213"/>
      <c r="AE157" s="213"/>
      <c r="AF157" s="213"/>
      <c r="AG157" s="213" t="s">
        <v>168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33.75" outlineLevel="1" x14ac:dyDescent="0.2">
      <c r="A158" s="234">
        <v>57</v>
      </c>
      <c r="B158" s="235" t="s">
        <v>344</v>
      </c>
      <c r="C158" s="254" t="s">
        <v>345</v>
      </c>
      <c r="D158" s="236" t="s">
        <v>213</v>
      </c>
      <c r="E158" s="237">
        <v>0.10120999999999999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9" t="s">
        <v>297</v>
      </c>
      <c r="S158" s="239" t="s">
        <v>154</v>
      </c>
      <c r="T158" s="240" t="s">
        <v>154</v>
      </c>
      <c r="U158" s="223">
        <v>0</v>
      </c>
      <c r="V158" s="223">
        <f>ROUND(E158*U158,2)</f>
        <v>0</v>
      </c>
      <c r="W158" s="223"/>
      <c r="X158" s="223" t="s">
        <v>264</v>
      </c>
      <c r="Y158" s="223" t="s">
        <v>156</v>
      </c>
      <c r="Z158" s="213"/>
      <c r="AA158" s="213"/>
      <c r="AB158" s="213"/>
      <c r="AC158" s="213"/>
      <c r="AD158" s="213"/>
      <c r="AE158" s="213"/>
      <c r="AF158" s="213"/>
      <c r="AG158" s="213" t="s">
        <v>287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6" t="s">
        <v>339</v>
      </c>
      <c r="D159" s="249"/>
      <c r="E159" s="249"/>
      <c r="F159" s="249"/>
      <c r="G159" s="249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166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2" x14ac:dyDescent="0.2">
      <c r="A160" s="220"/>
      <c r="B160" s="221"/>
      <c r="C160" s="257" t="s">
        <v>267</v>
      </c>
      <c r="D160" s="224"/>
      <c r="E160" s="225"/>
      <c r="F160" s="223"/>
      <c r="G160" s="223"/>
      <c r="H160" s="223"/>
      <c r="I160" s="223"/>
      <c r="J160" s="223"/>
      <c r="K160" s="223"/>
      <c r="L160" s="223"/>
      <c r="M160" s="223"/>
      <c r="N160" s="222"/>
      <c r="O160" s="222"/>
      <c r="P160" s="222"/>
      <c r="Q160" s="222"/>
      <c r="R160" s="223"/>
      <c r="S160" s="223"/>
      <c r="T160" s="223"/>
      <c r="U160" s="223"/>
      <c r="V160" s="223"/>
      <c r="W160" s="223"/>
      <c r="X160" s="223"/>
      <c r="Y160" s="223"/>
      <c r="Z160" s="213"/>
      <c r="AA160" s="213"/>
      <c r="AB160" s="213"/>
      <c r="AC160" s="213"/>
      <c r="AD160" s="213"/>
      <c r="AE160" s="213"/>
      <c r="AF160" s="213"/>
      <c r="AG160" s="213" t="s">
        <v>168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3" x14ac:dyDescent="0.2">
      <c r="A161" s="220"/>
      <c r="B161" s="221"/>
      <c r="C161" s="257" t="s">
        <v>340</v>
      </c>
      <c r="D161" s="224"/>
      <c r="E161" s="225"/>
      <c r="F161" s="223"/>
      <c r="G161" s="223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168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3" x14ac:dyDescent="0.2">
      <c r="A162" s="220"/>
      <c r="B162" s="221"/>
      <c r="C162" s="257" t="s">
        <v>341</v>
      </c>
      <c r="D162" s="224"/>
      <c r="E162" s="225">
        <v>0.10120999999999999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3"/>
      <c r="AA162" s="213"/>
      <c r="AB162" s="213"/>
      <c r="AC162" s="213"/>
      <c r="AD162" s="213"/>
      <c r="AE162" s="213"/>
      <c r="AF162" s="213"/>
      <c r="AG162" s="213" t="s">
        <v>168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">
      <c r="A163" s="227" t="s">
        <v>148</v>
      </c>
      <c r="B163" s="228" t="s">
        <v>104</v>
      </c>
      <c r="C163" s="252" t="s">
        <v>105</v>
      </c>
      <c r="D163" s="229"/>
      <c r="E163" s="230"/>
      <c r="F163" s="231"/>
      <c r="G163" s="231">
        <f>SUMIF(AG164:AG183,"&lt;&gt;NOR",G164:G183)</f>
        <v>0</v>
      </c>
      <c r="H163" s="231"/>
      <c r="I163" s="231">
        <f>SUM(I164:I183)</f>
        <v>0</v>
      </c>
      <c r="J163" s="231"/>
      <c r="K163" s="231">
        <f>SUM(K164:K183)</f>
        <v>0</v>
      </c>
      <c r="L163" s="231"/>
      <c r="M163" s="231">
        <f>SUM(M164:M183)</f>
        <v>0</v>
      </c>
      <c r="N163" s="230"/>
      <c r="O163" s="230">
        <f>SUM(O164:O183)</f>
        <v>0.17</v>
      </c>
      <c r="P163" s="230"/>
      <c r="Q163" s="230">
        <f>SUM(Q164:Q183)</f>
        <v>0</v>
      </c>
      <c r="R163" s="231"/>
      <c r="S163" s="231"/>
      <c r="T163" s="232"/>
      <c r="U163" s="226"/>
      <c r="V163" s="226">
        <f>SUM(V164:V183)</f>
        <v>41.999999999999993</v>
      </c>
      <c r="W163" s="226"/>
      <c r="X163" s="226"/>
      <c r="Y163" s="226"/>
      <c r="AG163" t="s">
        <v>149</v>
      </c>
    </row>
    <row r="164" spans="1:60" ht="22.5" outlineLevel="1" x14ac:dyDescent="0.2">
      <c r="A164" s="241">
        <v>58</v>
      </c>
      <c r="B164" s="242" t="s">
        <v>346</v>
      </c>
      <c r="C164" s="253" t="s">
        <v>347</v>
      </c>
      <c r="D164" s="243" t="s">
        <v>152</v>
      </c>
      <c r="E164" s="244">
        <v>1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6" t="s">
        <v>348</v>
      </c>
      <c r="S164" s="246" t="s">
        <v>154</v>
      </c>
      <c r="T164" s="247" t="s">
        <v>154</v>
      </c>
      <c r="U164" s="223">
        <v>0.16</v>
      </c>
      <c r="V164" s="223">
        <f>ROUND(E164*U164,2)</f>
        <v>0.16</v>
      </c>
      <c r="W164" s="223"/>
      <c r="X164" s="223" t="s">
        <v>155</v>
      </c>
      <c r="Y164" s="223" t="s">
        <v>156</v>
      </c>
      <c r="Z164" s="213"/>
      <c r="AA164" s="213"/>
      <c r="AB164" s="213"/>
      <c r="AC164" s="213"/>
      <c r="AD164" s="213"/>
      <c r="AE164" s="213"/>
      <c r="AF164" s="213"/>
      <c r="AG164" s="213" t="s">
        <v>221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2.5" outlineLevel="1" x14ac:dyDescent="0.2">
      <c r="A165" s="234">
        <v>59</v>
      </c>
      <c r="B165" s="235" t="s">
        <v>349</v>
      </c>
      <c r="C165" s="254" t="s">
        <v>350</v>
      </c>
      <c r="D165" s="236" t="s">
        <v>164</v>
      </c>
      <c r="E165" s="237">
        <v>40.9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7">
        <v>0</v>
      </c>
      <c r="O165" s="237">
        <f>ROUND(E165*N165,2)</f>
        <v>0</v>
      </c>
      <c r="P165" s="237">
        <v>0</v>
      </c>
      <c r="Q165" s="237">
        <f>ROUND(E165*P165,2)</f>
        <v>0</v>
      </c>
      <c r="R165" s="239" t="s">
        <v>348</v>
      </c>
      <c r="S165" s="239" t="s">
        <v>154</v>
      </c>
      <c r="T165" s="240" t="s">
        <v>154</v>
      </c>
      <c r="U165" s="223">
        <v>0.52</v>
      </c>
      <c r="V165" s="223">
        <f>ROUND(E165*U165,2)</f>
        <v>21.27</v>
      </c>
      <c r="W165" s="223"/>
      <c r="X165" s="223" t="s">
        <v>155</v>
      </c>
      <c r="Y165" s="223" t="s">
        <v>156</v>
      </c>
      <c r="Z165" s="213"/>
      <c r="AA165" s="213"/>
      <c r="AB165" s="213"/>
      <c r="AC165" s="213"/>
      <c r="AD165" s="213"/>
      <c r="AE165" s="213"/>
      <c r="AF165" s="213"/>
      <c r="AG165" s="213" t="s">
        <v>221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2" x14ac:dyDescent="0.2">
      <c r="A166" s="220"/>
      <c r="B166" s="221"/>
      <c r="C166" s="257" t="s">
        <v>351</v>
      </c>
      <c r="D166" s="224"/>
      <c r="E166" s="225">
        <v>40.9</v>
      </c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3"/>
      <c r="AA166" s="213"/>
      <c r="AB166" s="213"/>
      <c r="AC166" s="213"/>
      <c r="AD166" s="213"/>
      <c r="AE166" s="213"/>
      <c r="AF166" s="213"/>
      <c r="AG166" s="213" t="s">
        <v>168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ht="22.5" outlineLevel="1" x14ac:dyDescent="0.2">
      <c r="A167" s="234">
        <v>60</v>
      </c>
      <c r="B167" s="235" t="s">
        <v>352</v>
      </c>
      <c r="C167" s="254" t="s">
        <v>353</v>
      </c>
      <c r="D167" s="236" t="s">
        <v>164</v>
      </c>
      <c r="E167" s="237">
        <v>40.9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7">
        <v>4.1999999999999997E-3</v>
      </c>
      <c r="O167" s="237">
        <f>ROUND(E167*N167,2)</f>
        <v>0.17</v>
      </c>
      <c r="P167" s="237">
        <v>0</v>
      </c>
      <c r="Q167" s="237">
        <f>ROUND(E167*P167,2)</f>
        <v>0</v>
      </c>
      <c r="R167" s="239" t="s">
        <v>348</v>
      </c>
      <c r="S167" s="239" t="s">
        <v>154</v>
      </c>
      <c r="T167" s="240" t="s">
        <v>154</v>
      </c>
      <c r="U167" s="223">
        <v>0.48499999999999999</v>
      </c>
      <c r="V167" s="223">
        <f>ROUND(E167*U167,2)</f>
        <v>19.84</v>
      </c>
      <c r="W167" s="223"/>
      <c r="X167" s="223" t="s">
        <v>155</v>
      </c>
      <c r="Y167" s="223" t="s">
        <v>156</v>
      </c>
      <c r="Z167" s="213"/>
      <c r="AA167" s="213"/>
      <c r="AB167" s="213"/>
      <c r="AC167" s="213"/>
      <c r="AD167" s="213"/>
      <c r="AE167" s="213"/>
      <c r="AF167" s="213"/>
      <c r="AG167" s="213" t="s">
        <v>221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2" x14ac:dyDescent="0.2">
      <c r="A168" s="220"/>
      <c r="B168" s="221"/>
      <c r="C168" s="257" t="s">
        <v>354</v>
      </c>
      <c r="D168" s="224"/>
      <c r="E168" s="225">
        <v>40.9</v>
      </c>
      <c r="F168" s="223"/>
      <c r="G168" s="223"/>
      <c r="H168" s="223"/>
      <c r="I168" s="223"/>
      <c r="J168" s="223"/>
      <c r="K168" s="223"/>
      <c r="L168" s="223"/>
      <c r="M168" s="223"/>
      <c r="N168" s="222"/>
      <c r="O168" s="222"/>
      <c r="P168" s="222"/>
      <c r="Q168" s="222"/>
      <c r="R168" s="223"/>
      <c r="S168" s="223"/>
      <c r="T168" s="223"/>
      <c r="U168" s="223"/>
      <c r="V168" s="223"/>
      <c r="W168" s="223"/>
      <c r="X168" s="223"/>
      <c r="Y168" s="223"/>
      <c r="Z168" s="213"/>
      <c r="AA168" s="213"/>
      <c r="AB168" s="213"/>
      <c r="AC168" s="213"/>
      <c r="AD168" s="213"/>
      <c r="AE168" s="213"/>
      <c r="AF168" s="213"/>
      <c r="AG168" s="213" t="s">
        <v>168</v>
      </c>
      <c r="AH168" s="213">
        <v>5</v>
      </c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4">
        <v>61</v>
      </c>
      <c r="B169" s="235" t="s">
        <v>355</v>
      </c>
      <c r="C169" s="254" t="s">
        <v>356</v>
      </c>
      <c r="D169" s="236" t="s">
        <v>213</v>
      </c>
      <c r="E169" s="237">
        <v>0.17177999999999999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7">
        <v>0</v>
      </c>
      <c r="O169" s="237">
        <f>ROUND(E169*N169,2)</f>
        <v>0</v>
      </c>
      <c r="P169" s="237">
        <v>0</v>
      </c>
      <c r="Q169" s="237">
        <f>ROUND(E169*P169,2)</f>
        <v>0</v>
      </c>
      <c r="R169" s="239" t="s">
        <v>348</v>
      </c>
      <c r="S169" s="239" t="s">
        <v>154</v>
      </c>
      <c r="T169" s="240" t="s">
        <v>154</v>
      </c>
      <c r="U169" s="223">
        <v>3.327</v>
      </c>
      <c r="V169" s="223">
        <f>ROUND(E169*U169,2)</f>
        <v>0.56999999999999995</v>
      </c>
      <c r="W169" s="223"/>
      <c r="X169" s="223" t="s">
        <v>264</v>
      </c>
      <c r="Y169" s="223" t="s">
        <v>156</v>
      </c>
      <c r="Z169" s="213"/>
      <c r="AA169" s="213"/>
      <c r="AB169" s="213"/>
      <c r="AC169" s="213"/>
      <c r="AD169" s="213"/>
      <c r="AE169" s="213"/>
      <c r="AF169" s="213"/>
      <c r="AG169" s="213" t="s">
        <v>287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2" x14ac:dyDescent="0.2">
      <c r="A170" s="220"/>
      <c r="B170" s="221"/>
      <c r="C170" s="256" t="s">
        <v>339</v>
      </c>
      <c r="D170" s="249"/>
      <c r="E170" s="249"/>
      <c r="F170" s="249"/>
      <c r="G170" s="249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3"/>
      <c r="AA170" s="213"/>
      <c r="AB170" s="213"/>
      <c r="AC170" s="213"/>
      <c r="AD170" s="213"/>
      <c r="AE170" s="213"/>
      <c r="AF170" s="213"/>
      <c r="AG170" s="213" t="s">
        <v>166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2" x14ac:dyDescent="0.2">
      <c r="A171" s="220"/>
      <c r="B171" s="221"/>
      <c r="C171" s="257" t="s">
        <v>267</v>
      </c>
      <c r="D171" s="224"/>
      <c r="E171" s="225"/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3"/>
      <c r="AA171" s="213"/>
      <c r="AB171" s="213"/>
      <c r="AC171" s="213"/>
      <c r="AD171" s="213"/>
      <c r="AE171" s="213"/>
      <c r="AF171" s="213"/>
      <c r="AG171" s="213" t="s">
        <v>168</v>
      </c>
      <c r="AH171" s="213">
        <v>0</v>
      </c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3" x14ac:dyDescent="0.2">
      <c r="A172" s="220"/>
      <c r="B172" s="221"/>
      <c r="C172" s="257" t="s">
        <v>357</v>
      </c>
      <c r="D172" s="224"/>
      <c r="E172" s="225"/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3"/>
      <c r="AA172" s="213"/>
      <c r="AB172" s="213"/>
      <c r="AC172" s="213"/>
      <c r="AD172" s="213"/>
      <c r="AE172" s="213"/>
      <c r="AF172" s="213"/>
      <c r="AG172" s="213" t="s">
        <v>168</v>
      </c>
      <c r="AH172" s="213">
        <v>0</v>
      </c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3" x14ac:dyDescent="0.2">
      <c r="A173" s="220"/>
      <c r="B173" s="221"/>
      <c r="C173" s="257" t="s">
        <v>358</v>
      </c>
      <c r="D173" s="224"/>
      <c r="E173" s="225">
        <v>0.17177999999999999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3"/>
      <c r="AA173" s="213"/>
      <c r="AB173" s="213"/>
      <c r="AC173" s="213"/>
      <c r="AD173" s="213"/>
      <c r="AE173" s="213"/>
      <c r="AF173" s="213"/>
      <c r="AG173" s="213" t="s">
        <v>168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4">
        <v>62</v>
      </c>
      <c r="B174" s="235" t="s">
        <v>359</v>
      </c>
      <c r="C174" s="254" t="s">
        <v>360</v>
      </c>
      <c r="D174" s="236" t="s">
        <v>213</v>
      </c>
      <c r="E174" s="237">
        <v>0.17177999999999999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7">
        <v>0</v>
      </c>
      <c r="O174" s="237">
        <f>ROUND(E174*N174,2)</f>
        <v>0</v>
      </c>
      <c r="P174" s="237">
        <v>0</v>
      </c>
      <c r="Q174" s="237">
        <f>ROUND(E174*P174,2)</f>
        <v>0</v>
      </c>
      <c r="R174" s="239" t="s">
        <v>348</v>
      </c>
      <c r="S174" s="239" t="s">
        <v>154</v>
      </c>
      <c r="T174" s="240" t="s">
        <v>154</v>
      </c>
      <c r="U174" s="223">
        <v>0.95</v>
      </c>
      <c r="V174" s="223">
        <f>ROUND(E174*U174,2)</f>
        <v>0.16</v>
      </c>
      <c r="W174" s="223"/>
      <c r="X174" s="223" t="s">
        <v>264</v>
      </c>
      <c r="Y174" s="223" t="s">
        <v>156</v>
      </c>
      <c r="Z174" s="213"/>
      <c r="AA174" s="213"/>
      <c r="AB174" s="213"/>
      <c r="AC174" s="213"/>
      <c r="AD174" s="213"/>
      <c r="AE174" s="213"/>
      <c r="AF174" s="213"/>
      <c r="AG174" s="213" t="s">
        <v>287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2" x14ac:dyDescent="0.2">
      <c r="A175" s="220"/>
      <c r="B175" s="221"/>
      <c r="C175" s="256" t="s">
        <v>339</v>
      </c>
      <c r="D175" s="249"/>
      <c r="E175" s="249"/>
      <c r="F175" s="249"/>
      <c r="G175" s="249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3"/>
      <c r="AA175" s="213"/>
      <c r="AB175" s="213"/>
      <c r="AC175" s="213"/>
      <c r="AD175" s="213"/>
      <c r="AE175" s="213"/>
      <c r="AF175" s="213"/>
      <c r="AG175" s="213" t="s">
        <v>166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2" x14ac:dyDescent="0.2">
      <c r="A176" s="220"/>
      <c r="B176" s="221"/>
      <c r="C176" s="257" t="s">
        <v>267</v>
      </c>
      <c r="D176" s="224"/>
      <c r="E176" s="225"/>
      <c r="F176" s="223"/>
      <c r="G176" s="223"/>
      <c r="H176" s="223"/>
      <c r="I176" s="223"/>
      <c r="J176" s="223"/>
      <c r="K176" s="223"/>
      <c r="L176" s="223"/>
      <c r="M176" s="223"/>
      <c r="N176" s="222"/>
      <c r="O176" s="222"/>
      <c r="P176" s="222"/>
      <c r="Q176" s="222"/>
      <c r="R176" s="223"/>
      <c r="S176" s="223"/>
      <c r="T176" s="223"/>
      <c r="U176" s="223"/>
      <c r="V176" s="223"/>
      <c r="W176" s="223"/>
      <c r="X176" s="223"/>
      <c r="Y176" s="223"/>
      <c r="Z176" s="213"/>
      <c r="AA176" s="213"/>
      <c r="AB176" s="213"/>
      <c r="AC176" s="213"/>
      <c r="AD176" s="213"/>
      <c r="AE176" s="213"/>
      <c r="AF176" s="213"/>
      <c r="AG176" s="213" t="s">
        <v>168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3" x14ac:dyDescent="0.2">
      <c r="A177" s="220"/>
      <c r="B177" s="221"/>
      <c r="C177" s="257" t="s">
        <v>357</v>
      </c>
      <c r="D177" s="224"/>
      <c r="E177" s="225"/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168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2">
      <c r="A178" s="220"/>
      <c r="B178" s="221"/>
      <c r="C178" s="257" t="s">
        <v>358</v>
      </c>
      <c r="D178" s="224"/>
      <c r="E178" s="225">
        <v>0.17177999999999999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168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33.75" outlineLevel="1" x14ac:dyDescent="0.2">
      <c r="A179" s="234">
        <v>63</v>
      </c>
      <c r="B179" s="235" t="s">
        <v>361</v>
      </c>
      <c r="C179" s="254" t="s">
        <v>362</v>
      </c>
      <c r="D179" s="236" t="s">
        <v>213</v>
      </c>
      <c r="E179" s="237">
        <v>0.17177999999999999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7">
        <v>0</v>
      </c>
      <c r="O179" s="237">
        <f>ROUND(E179*N179,2)</f>
        <v>0</v>
      </c>
      <c r="P179" s="237">
        <v>0</v>
      </c>
      <c r="Q179" s="237">
        <f>ROUND(E179*P179,2)</f>
        <v>0</v>
      </c>
      <c r="R179" s="239" t="s">
        <v>348</v>
      </c>
      <c r="S179" s="239" t="s">
        <v>154</v>
      </c>
      <c r="T179" s="240" t="s">
        <v>154</v>
      </c>
      <c r="U179" s="223">
        <v>0</v>
      </c>
      <c r="V179" s="223">
        <f>ROUND(E179*U179,2)</f>
        <v>0</v>
      </c>
      <c r="W179" s="223"/>
      <c r="X179" s="223" t="s">
        <v>264</v>
      </c>
      <c r="Y179" s="223" t="s">
        <v>156</v>
      </c>
      <c r="Z179" s="213"/>
      <c r="AA179" s="213"/>
      <c r="AB179" s="213"/>
      <c r="AC179" s="213"/>
      <c r="AD179" s="213"/>
      <c r="AE179" s="213"/>
      <c r="AF179" s="213"/>
      <c r="AG179" s="213" t="s">
        <v>287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2" x14ac:dyDescent="0.2">
      <c r="A180" s="220"/>
      <c r="B180" s="221"/>
      <c r="C180" s="256" t="s">
        <v>339</v>
      </c>
      <c r="D180" s="249"/>
      <c r="E180" s="249"/>
      <c r="F180" s="249"/>
      <c r="G180" s="249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166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2" x14ac:dyDescent="0.2">
      <c r="A181" s="220"/>
      <c r="B181" s="221"/>
      <c r="C181" s="257" t="s">
        <v>267</v>
      </c>
      <c r="D181" s="224"/>
      <c r="E181" s="225"/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168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3" x14ac:dyDescent="0.2">
      <c r="A182" s="220"/>
      <c r="B182" s="221"/>
      <c r="C182" s="257" t="s">
        <v>357</v>
      </c>
      <c r="D182" s="224"/>
      <c r="E182" s="225"/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3"/>
      <c r="AA182" s="213"/>
      <c r="AB182" s="213"/>
      <c r="AC182" s="213"/>
      <c r="AD182" s="213"/>
      <c r="AE182" s="213"/>
      <c r="AF182" s="213"/>
      <c r="AG182" s="213" t="s">
        <v>168</v>
      </c>
      <c r="AH182" s="213">
        <v>0</v>
      </c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3" x14ac:dyDescent="0.2">
      <c r="A183" s="220"/>
      <c r="B183" s="221"/>
      <c r="C183" s="257" t="s">
        <v>358</v>
      </c>
      <c r="D183" s="224"/>
      <c r="E183" s="225">
        <v>0.17177999999999999</v>
      </c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3"/>
      <c r="AA183" s="213"/>
      <c r="AB183" s="213"/>
      <c r="AC183" s="213"/>
      <c r="AD183" s="213"/>
      <c r="AE183" s="213"/>
      <c r="AF183" s="213"/>
      <c r="AG183" s="213" t="s">
        <v>168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x14ac:dyDescent="0.2">
      <c r="A184" s="227" t="s">
        <v>148</v>
      </c>
      <c r="B184" s="228" t="s">
        <v>106</v>
      </c>
      <c r="C184" s="252" t="s">
        <v>107</v>
      </c>
      <c r="D184" s="229"/>
      <c r="E184" s="230"/>
      <c r="F184" s="231"/>
      <c r="G184" s="231">
        <f>SUMIF(AG185:AG209,"&lt;&gt;NOR",G185:G209)</f>
        <v>0</v>
      </c>
      <c r="H184" s="231"/>
      <c r="I184" s="231">
        <f>SUM(I185:I209)</f>
        <v>0</v>
      </c>
      <c r="J184" s="231"/>
      <c r="K184" s="231">
        <f>SUM(K185:K209)</f>
        <v>0</v>
      </c>
      <c r="L184" s="231"/>
      <c r="M184" s="231">
        <f>SUM(M185:M209)</f>
        <v>0</v>
      </c>
      <c r="N184" s="230"/>
      <c r="O184" s="230">
        <f>SUM(O185:O209)</f>
        <v>0.94000000000000006</v>
      </c>
      <c r="P184" s="230"/>
      <c r="Q184" s="230">
        <f>SUM(Q185:Q209)</f>
        <v>0</v>
      </c>
      <c r="R184" s="231"/>
      <c r="S184" s="231"/>
      <c r="T184" s="232"/>
      <c r="U184" s="226"/>
      <c r="V184" s="226">
        <f>SUM(V185:V209)</f>
        <v>43.41</v>
      </c>
      <c r="W184" s="226"/>
      <c r="X184" s="226"/>
      <c r="Y184" s="226"/>
      <c r="AG184" t="s">
        <v>149</v>
      </c>
    </row>
    <row r="185" spans="1:60" ht="22.5" outlineLevel="1" x14ac:dyDescent="0.2">
      <c r="A185" s="234">
        <v>64</v>
      </c>
      <c r="B185" s="235" t="s">
        <v>363</v>
      </c>
      <c r="C185" s="254" t="s">
        <v>364</v>
      </c>
      <c r="D185" s="236" t="s">
        <v>164</v>
      </c>
      <c r="E185" s="237">
        <v>33.6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7">
        <v>0</v>
      </c>
      <c r="O185" s="237">
        <f>ROUND(E185*N185,2)</f>
        <v>0</v>
      </c>
      <c r="P185" s="237">
        <v>0</v>
      </c>
      <c r="Q185" s="237">
        <f>ROUND(E185*P185,2)</f>
        <v>0</v>
      </c>
      <c r="R185" s="239" t="s">
        <v>365</v>
      </c>
      <c r="S185" s="239" t="s">
        <v>154</v>
      </c>
      <c r="T185" s="240" t="s">
        <v>154</v>
      </c>
      <c r="U185" s="223">
        <v>0.26</v>
      </c>
      <c r="V185" s="223">
        <f>ROUND(E185*U185,2)</f>
        <v>8.74</v>
      </c>
      <c r="W185" s="223"/>
      <c r="X185" s="223" t="s">
        <v>155</v>
      </c>
      <c r="Y185" s="223" t="s">
        <v>156</v>
      </c>
      <c r="Z185" s="213"/>
      <c r="AA185" s="213"/>
      <c r="AB185" s="213"/>
      <c r="AC185" s="213"/>
      <c r="AD185" s="213"/>
      <c r="AE185" s="213"/>
      <c r="AF185" s="213"/>
      <c r="AG185" s="213" t="s">
        <v>275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2" x14ac:dyDescent="0.2">
      <c r="A186" s="220"/>
      <c r="B186" s="221"/>
      <c r="C186" s="257" t="s">
        <v>210</v>
      </c>
      <c r="D186" s="224"/>
      <c r="E186" s="225">
        <v>33.6</v>
      </c>
      <c r="F186" s="223"/>
      <c r="G186" s="223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3"/>
      <c r="AA186" s="213"/>
      <c r="AB186" s="213"/>
      <c r="AC186" s="213"/>
      <c r="AD186" s="213"/>
      <c r="AE186" s="213"/>
      <c r="AF186" s="213"/>
      <c r="AG186" s="213" t="s">
        <v>168</v>
      </c>
      <c r="AH186" s="213">
        <v>0</v>
      </c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34">
        <v>65</v>
      </c>
      <c r="B187" s="235" t="s">
        <v>366</v>
      </c>
      <c r="C187" s="254" t="s">
        <v>367</v>
      </c>
      <c r="D187" s="236" t="s">
        <v>164</v>
      </c>
      <c r="E187" s="237">
        <v>33.6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7">
        <v>0</v>
      </c>
      <c r="O187" s="237">
        <f>ROUND(E187*N187,2)</f>
        <v>0</v>
      </c>
      <c r="P187" s="237">
        <v>0</v>
      </c>
      <c r="Q187" s="237">
        <f>ROUND(E187*P187,2)</f>
        <v>0</v>
      </c>
      <c r="R187" s="239" t="s">
        <v>365</v>
      </c>
      <c r="S187" s="239" t="s">
        <v>154</v>
      </c>
      <c r="T187" s="240" t="s">
        <v>154</v>
      </c>
      <c r="U187" s="223">
        <v>0.98</v>
      </c>
      <c r="V187" s="223">
        <f>ROUND(E187*U187,2)</f>
        <v>32.93</v>
      </c>
      <c r="W187" s="223"/>
      <c r="X187" s="223" t="s">
        <v>155</v>
      </c>
      <c r="Y187" s="223" t="s">
        <v>156</v>
      </c>
      <c r="Z187" s="213"/>
      <c r="AA187" s="213"/>
      <c r="AB187" s="213"/>
      <c r="AC187" s="213"/>
      <c r="AD187" s="213"/>
      <c r="AE187" s="213"/>
      <c r="AF187" s="213"/>
      <c r="AG187" s="213" t="s">
        <v>275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2" x14ac:dyDescent="0.2">
      <c r="A188" s="220"/>
      <c r="B188" s="221"/>
      <c r="C188" s="256" t="s">
        <v>368</v>
      </c>
      <c r="D188" s="249"/>
      <c r="E188" s="249"/>
      <c r="F188" s="249"/>
      <c r="G188" s="249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3"/>
      <c r="AA188" s="213"/>
      <c r="AB188" s="213"/>
      <c r="AC188" s="213"/>
      <c r="AD188" s="213"/>
      <c r="AE188" s="213"/>
      <c r="AF188" s="213"/>
      <c r="AG188" s="213" t="s">
        <v>166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2" x14ac:dyDescent="0.2">
      <c r="A189" s="220"/>
      <c r="B189" s="221"/>
      <c r="C189" s="258" t="s">
        <v>368</v>
      </c>
      <c r="D189" s="250"/>
      <c r="E189" s="250"/>
      <c r="F189" s="250"/>
      <c r="G189" s="250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3"/>
      <c r="AA189" s="213"/>
      <c r="AB189" s="213"/>
      <c r="AC189" s="213"/>
      <c r="AD189" s="213"/>
      <c r="AE189" s="213"/>
      <c r="AF189" s="213"/>
      <c r="AG189" s="213" t="s">
        <v>161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2" x14ac:dyDescent="0.2">
      <c r="A190" s="220"/>
      <c r="B190" s="221"/>
      <c r="C190" s="257" t="s">
        <v>186</v>
      </c>
      <c r="D190" s="224"/>
      <c r="E190" s="225">
        <v>33.6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3"/>
      <c r="AA190" s="213"/>
      <c r="AB190" s="213"/>
      <c r="AC190" s="213"/>
      <c r="AD190" s="213"/>
      <c r="AE190" s="213"/>
      <c r="AF190" s="213"/>
      <c r="AG190" s="213" t="s">
        <v>168</v>
      </c>
      <c r="AH190" s="213">
        <v>5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ht="22.5" outlineLevel="1" x14ac:dyDescent="0.2">
      <c r="A191" s="234">
        <v>66</v>
      </c>
      <c r="B191" s="235" t="s">
        <v>369</v>
      </c>
      <c r="C191" s="254" t="s">
        <v>370</v>
      </c>
      <c r="D191" s="236" t="s">
        <v>371</v>
      </c>
      <c r="E191" s="237">
        <v>171.36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7">
        <v>1E-3</v>
      </c>
      <c r="O191" s="237">
        <f>ROUND(E191*N191,2)</f>
        <v>0.17</v>
      </c>
      <c r="P191" s="237">
        <v>0</v>
      </c>
      <c r="Q191" s="237">
        <f>ROUND(E191*P191,2)</f>
        <v>0</v>
      </c>
      <c r="R191" s="239" t="s">
        <v>176</v>
      </c>
      <c r="S191" s="239" t="s">
        <v>154</v>
      </c>
      <c r="T191" s="240" t="s">
        <v>154</v>
      </c>
      <c r="U191" s="223">
        <v>0</v>
      </c>
      <c r="V191" s="223">
        <f>ROUND(E191*U191,2)</f>
        <v>0</v>
      </c>
      <c r="W191" s="223"/>
      <c r="X191" s="223" t="s">
        <v>177</v>
      </c>
      <c r="Y191" s="223" t="s">
        <v>156</v>
      </c>
      <c r="Z191" s="213"/>
      <c r="AA191" s="213"/>
      <c r="AB191" s="213"/>
      <c r="AC191" s="213"/>
      <c r="AD191" s="213"/>
      <c r="AE191" s="213"/>
      <c r="AF191" s="213"/>
      <c r="AG191" s="213" t="s">
        <v>178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2" x14ac:dyDescent="0.2">
      <c r="A192" s="220"/>
      <c r="B192" s="221"/>
      <c r="C192" s="257" t="s">
        <v>372</v>
      </c>
      <c r="D192" s="224"/>
      <c r="E192" s="225">
        <v>171.36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3"/>
      <c r="AA192" s="213"/>
      <c r="AB192" s="213"/>
      <c r="AC192" s="213"/>
      <c r="AD192" s="213"/>
      <c r="AE192" s="213"/>
      <c r="AF192" s="213"/>
      <c r="AG192" s="213" t="s">
        <v>168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34">
        <v>67</v>
      </c>
      <c r="B193" s="235" t="s">
        <v>373</v>
      </c>
      <c r="C193" s="254" t="s">
        <v>374</v>
      </c>
      <c r="D193" s="236" t="s">
        <v>164</v>
      </c>
      <c r="E193" s="237">
        <v>40.32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7">
        <v>1.9199999999999998E-2</v>
      </c>
      <c r="O193" s="237">
        <f>ROUND(E193*N193,2)</f>
        <v>0.77</v>
      </c>
      <c r="P193" s="237">
        <v>0</v>
      </c>
      <c r="Q193" s="237">
        <f>ROUND(E193*P193,2)</f>
        <v>0</v>
      </c>
      <c r="R193" s="239" t="s">
        <v>176</v>
      </c>
      <c r="S193" s="239" t="s">
        <v>154</v>
      </c>
      <c r="T193" s="240" t="s">
        <v>154</v>
      </c>
      <c r="U193" s="223">
        <v>0</v>
      </c>
      <c r="V193" s="223">
        <f>ROUND(E193*U193,2)</f>
        <v>0</v>
      </c>
      <c r="W193" s="223"/>
      <c r="X193" s="223" t="s">
        <v>177</v>
      </c>
      <c r="Y193" s="223" t="s">
        <v>156</v>
      </c>
      <c r="Z193" s="213"/>
      <c r="AA193" s="213"/>
      <c r="AB193" s="213"/>
      <c r="AC193" s="213"/>
      <c r="AD193" s="213"/>
      <c r="AE193" s="213"/>
      <c r="AF193" s="213"/>
      <c r="AG193" s="213" t="s">
        <v>178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2" x14ac:dyDescent="0.2">
      <c r="A194" s="220"/>
      <c r="B194" s="221"/>
      <c r="C194" s="257" t="s">
        <v>375</v>
      </c>
      <c r="D194" s="224"/>
      <c r="E194" s="225">
        <v>40.32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3"/>
      <c r="AA194" s="213"/>
      <c r="AB194" s="213"/>
      <c r="AC194" s="213"/>
      <c r="AD194" s="213"/>
      <c r="AE194" s="213"/>
      <c r="AF194" s="213"/>
      <c r="AG194" s="213" t="s">
        <v>168</v>
      </c>
      <c r="AH194" s="213">
        <v>5</v>
      </c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34">
        <v>68</v>
      </c>
      <c r="B195" s="235" t="s">
        <v>376</v>
      </c>
      <c r="C195" s="254" t="s">
        <v>377</v>
      </c>
      <c r="D195" s="236" t="s">
        <v>213</v>
      </c>
      <c r="E195" s="237">
        <v>0.94550000000000001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9" t="s">
        <v>365</v>
      </c>
      <c r="S195" s="239" t="s">
        <v>154</v>
      </c>
      <c r="T195" s="240" t="s">
        <v>154</v>
      </c>
      <c r="U195" s="223">
        <v>1.5980000000000001</v>
      </c>
      <c r="V195" s="223">
        <f>ROUND(E195*U195,2)</f>
        <v>1.51</v>
      </c>
      <c r="W195" s="223"/>
      <c r="X195" s="223" t="s">
        <v>264</v>
      </c>
      <c r="Y195" s="223" t="s">
        <v>156</v>
      </c>
      <c r="Z195" s="213"/>
      <c r="AA195" s="213"/>
      <c r="AB195" s="213"/>
      <c r="AC195" s="213"/>
      <c r="AD195" s="213"/>
      <c r="AE195" s="213"/>
      <c r="AF195" s="213"/>
      <c r="AG195" s="213" t="s">
        <v>287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2" x14ac:dyDescent="0.2">
      <c r="A196" s="220"/>
      <c r="B196" s="221"/>
      <c r="C196" s="256" t="s">
        <v>339</v>
      </c>
      <c r="D196" s="249"/>
      <c r="E196" s="249"/>
      <c r="F196" s="249"/>
      <c r="G196" s="249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3"/>
      <c r="AA196" s="213"/>
      <c r="AB196" s="213"/>
      <c r="AC196" s="213"/>
      <c r="AD196" s="213"/>
      <c r="AE196" s="213"/>
      <c r="AF196" s="213"/>
      <c r="AG196" s="213" t="s">
        <v>166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7" t="s">
        <v>267</v>
      </c>
      <c r="D197" s="224"/>
      <c r="E197" s="225"/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168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3" x14ac:dyDescent="0.2">
      <c r="A198" s="220"/>
      <c r="B198" s="221"/>
      <c r="C198" s="257" t="s">
        <v>378</v>
      </c>
      <c r="D198" s="224"/>
      <c r="E198" s="225"/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3"/>
      <c r="AA198" s="213"/>
      <c r="AB198" s="213"/>
      <c r="AC198" s="213"/>
      <c r="AD198" s="213"/>
      <c r="AE198" s="213"/>
      <c r="AF198" s="213"/>
      <c r="AG198" s="213" t="s">
        <v>168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3" x14ac:dyDescent="0.2">
      <c r="A199" s="220"/>
      <c r="B199" s="221"/>
      <c r="C199" s="257" t="s">
        <v>379</v>
      </c>
      <c r="D199" s="224"/>
      <c r="E199" s="225">
        <v>0.94550000000000001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3"/>
      <c r="AA199" s="213"/>
      <c r="AB199" s="213"/>
      <c r="AC199" s="213"/>
      <c r="AD199" s="213"/>
      <c r="AE199" s="213"/>
      <c r="AF199" s="213"/>
      <c r="AG199" s="213" t="s">
        <v>168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1" x14ac:dyDescent="0.2">
      <c r="A200" s="234">
        <v>69</v>
      </c>
      <c r="B200" s="235" t="s">
        <v>380</v>
      </c>
      <c r="C200" s="254" t="s">
        <v>381</v>
      </c>
      <c r="D200" s="236" t="s">
        <v>213</v>
      </c>
      <c r="E200" s="237">
        <v>0.94550000000000001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7">
        <v>0</v>
      </c>
      <c r="O200" s="237">
        <f>ROUND(E200*N200,2)</f>
        <v>0</v>
      </c>
      <c r="P200" s="237">
        <v>0</v>
      </c>
      <c r="Q200" s="237">
        <f>ROUND(E200*P200,2)</f>
        <v>0</v>
      </c>
      <c r="R200" s="239" t="s">
        <v>365</v>
      </c>
      <c r="S200" s="239" t="s">
        <v>154</v>
      </c>
      <c r="T200" s="240" t="s">
        <v>154</v>
      </c>
      <c r="U200" s="223">
        <v>0.245</v>
      </c>
      <c r="V200" s="223">
        <f>ROUND(E200*U200,2)</f>
        <v>0.23</v>
      </c>
      <c r="W200" s="223"/>
      <c r="X200" s="223" t="s">
        <v>264</v>
      </c>
      <c r="Y200" s="223" t="s">
        <v>156</v>
      </c>
      <c r="Z200" s="213"/>
      <c r="AA200" s="213"/>
      <c r="AB200" s="213"/>
      <c r="AC200" s="213"/>
      <c r="AD200" s="213"/>
      <c r="AE200" s="213"/>
      <c r="AF200" s="213"/>
      <c r="AG200" s="213" t="s">
        <v>287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2" x14ac:dyDescent="0.2">
      <c r="A201" s="220"/>
      <c r="B201" s="221"/>
      <c r="C201" s="256" t="s">
        <v>339</v>
      </c>
      <c r="D201" s="249"/>
      <c r="E201" s="249"/>
      <c r="F201" s="249"/>
      <c r="G201" s="249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3"/>
      <c r="AA201" s="213"/>
      <c r="AB201" s="213"/>
      <c r="AC201" s="213"/>
      <c r="AD201" s="213"/>
      <c r="AE201" s="213"/>
      <c r="AF201" s="213"/>
      <c r="AG201" s="213" t="s">
        <v>166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2" x14ac:dyDescent="0.2">
      <c r="A202" s="220"/>
      <c r="B202" s="221"/>
      <c r="C202" s="257" t="s">
        <v>267</v>
      </c>
      <c r="D202" s="224"/>
      <c r="E202" s="225"/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3"/>
      <c r="AA202" s="213"/>
      <c r="AB202" s="213"/>
      <c r="AC202" s="213"/>
      <c r="AD202" s="213"/>
      <c r="AE202" s="213"/>
      <c r="AF202" s="213"/>
      <c r="AG202" s="213" t="s">
        <v>168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3" x14ac:dyDescent="0.2">
      <c r="A203" s="220"/>
      <c r="B203" s="221"/>
      <c r="C203" s="257" t="s">
        <v>378</v>
      </c>
      <c r="D203" s="224"/>
      <c r="E203" s="225"/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3"/>
      <c r="AA203" s="213"/>
      <c r="AB203" s="213"/>
      <c r="AC203" s="213"/>
      <c r="AD203" s="213"/>
      <c r="AE203" s="213"/>
      <c r="AF203" s="213"/>
      <c r="AG203" s="213" t="s">
        <v>168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3" x14ac:dyDescent="0.2">
      <c r="A204" s="220"/>
      <c r="B204" s="221"/>
      <c r="C204" s="257" t="s">
        <v>379</v>
      </c>
      <c r="D204" s="224"/>
      <c r="E204" s="225">
        <v>0.94550000000000001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3"/>
      <c r="AA204" s="213"/>
      <c r="AB204" s="213"/>
      <c r="AC204" s="213"/>
      <c r="AD204" s="213"/>
      <c r="AE204" s="213"/>
      <c r="AF204" s="213"/>
      <c r="AG204" s="213" t="s">
        <v>168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33.75" outlineLevel="1" x14ac:dyDescent="0.2">
      <c r="A205" s="234">
        <v>70</v>
      </c>
      <c r="B205" s="235" t="s">
        <v>382</v>
      </c>
      <c r="C205" s="254" t="s">
        <v>383</v>
      </c>
      <c r="D205" s="236" t="s">
        <v>213</v>
      </c>
      <c r="E205" s="237">
        <v>0.94550000000000001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7">
        <v>0</v>
      </c>
      <c r="O205" s="237">
        <f>ROUND(E205*N205,2)</f>
        <v>0</v>
      </c>
      <c r="P205" s="237">
        <v>0</v>
      </c>
      <c r="Q205" s="237">
        <f>ROUND(E205*P205,2)</f>
        <v>0</v>
      </c>
      <c r="R205" s="239" t="s">
        <v>365</v>
      </c>
      <c r="S205" s="239" t="s">
        <v>154</v>
      </c>
      <c r="T205" s="240" t="s">
        <v>154</v>
      </c>
      <c r="U205" s="223">
        <v>0</v>
      </c>
      <c r="V205" s="223">
        <f>ROUND(E205*U205,2)</f>
        <v>0</v>
      </c>
      <c r="W205" s="223"/>
      <c r="X205" s="223" t="s">
        <v>264</v>
      </c>
      <c r="Y205" s="223" t="s">
        <v>156</v>
      </c>
      <c r="Z205" s="213"/>
      <c r="AA205" s="213"/>
      <c r="AB205" s="213"/>
      <c r="AC205" s="213"/>
      <c r="AD205" s="213"/>
      <c r="AE205" s="213"/>
      <c r="AF205" s="213"/>
      <c r="AG205" s="213" t="s">
        <v>287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2" x14ac:dyDescent="0.2">
      <c r="A206" s="220"/>
      <c r="B206" s="221"/>
      <c r="C206" s="256" t="s">
        <v>339</v>
      </c>
      <c r="D206" s="249"/>
      <c r="E206" s="249"/>
      <c r="F206" s="249"/>
      <c r="G206" s="249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3"/>
      <c r="AA206" s="213"/>
      <c r="AB206" s="213"/>
      <c r="AC206" s="213"/>
      <c r="AD206" s="213"/>
      <c r="AE206" s="213"/>
      <c r="AF206" s="213"/>
      <c r="AG206" s="213" t="s">
        <v>166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2" x14ac:dyDescent="0.2">
      <c r="A207" s="220"/>
      <c r="B207" s="221"/>
      <c r="C207" s="257" t="s">
        <v>267</v>
      </c>
      <c r="D207" s="224"/>
      <c r="E207" s="225"/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3"/>
      <c r="AA207" s="213"/>
      <c r="AB207" s="213"/>
      <c r="AC207" s="213"/>
      <c r="AD207" s="213"/>
      <c r="AE207" s="213"/>
      <c r="AF207" s="213"/>
      <c r="AG207" s="213" t="s">
        <v>168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3" x14ac:dyDescent="0.2">
      <c r="A208" s="220"/>
      <c r="B208" s="221"/>
      <c r="C208" s="257" t="s">
        <v>378</v>
      </c>
      <c r="D208" s="224"/>
      <c r="E208" s="225"/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3"/>
      <c r="AA208" s="213"/>
      <c r="AB208" s="213"/>
      <c r="AC208" s="213"/>
      <c r="AD208" s="213"/>
      <c r="AE208" s="213"/>
      <c r="AF208" s="213"/>
      <c r="AG208" s="213" t="s">
        <v>168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3" x14ac:dyDescent="0.2">
      <c r="A209" s="220"/>
      <c r="B209" s="221"/>
      <c r="C209" s="257" t="s">
        <v>379</v>
      </c>
      <c r="D209" s="224"/>
      <c r="E209" s="225">
        <v>0.94550000000000001</v>
      </c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3"/>
      <c r="AA209" s="213"/>
      <c r="AB209" s="213"/>
      <c r="AC209" s="213"/>
      <c r="AD209" s="213"/>
      <c r="AE209" s="213"/>
      <c r="AF209" s="213"/>
      <c r="AG209" s="213" t="s">
        <v>168</v>
      </c>
      <c r="AH209" s="213">
        <v>0</v>
      </c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x14ac:dyDescent="0.2">
      <c r="A210" s="227" t="s">
        <v>148</v>
      </c>
      <c r="B210" s="228" t="s">
        <v>108</v>
      </c>
      <c r="C210" s="252" t="s">
        <v>109</v>
      </c>
      <c r="D210" s="229"/>
      <c r="E210" s="230"/>
      <c r="F210" s="231"/>
      <c r="G210" s="231">
        <f>SUMIF(AG211:AG236,"&lt;&gt;NOR",G211:G236)</f>
        <v>0</v>
      </c>
      <c r="H210" s="231"/>
      <c r="I210" s="231">
        <f>SUM(I211:I236)</f>
        <v>0</v>
      </c>
      <c r="J210" s="231"/>
      <c r="K210" s="231">
        <f>SUM(K211:K236)</f>
        <v>0</v>
      </c>
      <c r="L210" s="231"/>
      <c r="M210" s="231">
        <f>SUM(M211:M236)</f>
        <v>0</v>
      </c>
      <c r="N210" s="230"/>
      <c r="O210" s="230">
        <f>SUM(O211:O236)</f>
        <v>2.87</v>
      </c>
      <c r="P210" s="230"/>
      <c r="Q210" s="230">
        <f>SUM(Q211:Q236)</f>
        <v>0</v>
      </c>
      <c r="R210" s="231"/>
      <c r="S210" s="231"/>
      <c r="T210" s="232"/>
      <c r="U210" s="226"/>
      <c r="V210" s="226">
        <f>SUM(V211:V236)</f>
        <v>115.92999999999999</v>
      </c>
      <c r="W210" s="226"/>
      <c r="X210" s="226"/>
      <c r="Y210" s="226"/>
      <c r="AG210" t="s">
        <v>149</v>
      </c>
    </row>
    <row r="211" spans="1:60" outlineLevel="1" x14ac:dyDescent="0.2">
      <c r="A211" s="234">
        <v>71</v>
      </c>
      <c r="B211" s="235" t="s">
        <v>384</v>
      </c>
      <c r="C211" s="254" t="s">
        <v>385</v>
      </c>
      <c r="D211" s="236" t="s">
        <v>164</v>
      </c>
      <c r="E211" s="237">
        <v>104.735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7">
        <v>2.1000000000000001E-4</v>
      </c>
      <c r="O211" s="237">
        <f>ROUND(E211*N211,2)</f>
        <v>0.02</v>
      </c>
      <c r="P211" s="237">
        <v>0</v>
      </c>
      <c r="Q211" s="237">
        <f>ROUND(E211*P211,2)</f>
        <v>0</v>
      </c>
      <c r="R211" s="239" t="s">
        <v>365</v>
      </c>
      <c r="S211" s="239" t="s">
        <v>154</v>
      </c>
      <c r="T211" s="240" t="s">
        <v>154</v>
      </c>
      <c r="U211" s="223">
        <v>0.05</v>
      </c>
      <c r="V211" s="223">
        <f>ROUND(E211*U211,2)</f>
        <v>5.24</v>
      </c>
      <c r="W211" s="223"/>
      <c r="X211" s="223" t="s">
        <v>155</v>
      </c>
      <c r="Y211" s="223" t="s">
        <v>156</v>
      </c>
      <c r="Z211" s="213"/>
      <c r="AA211" s="213"/>
      <c r="AB211" s="213"/>
      <c r="AC211" s="213"/>
      <c r="AD211" s="213"/>
      <c r="AE211" s="213"/>
      <c r="AF211" s="213"/>
      <c r="AG211" s="213" t="s">
        <v>275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2" x14ac:dyDescent="0.2">
      <c r="A212" s="220"/>
      <c r="B212" s="221"/>
      <c r="C212" s="255" t="s">
        <v>386</v>
      </c>
      <c r="D212" s="248"/>
      <c r="E212" s="248"/>
      <c r="F212" s="248"/>
      <c r="G212" s="248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3"/>
      <c r="AA212" s="213"/>
      <c r="AB212" s="213"/>
      <c r="AC212" s="213"/>
      <c r="AD212" s="213"/>
      <c r="AE212" s="213"/>
      <c r="AF212" s="213"/>
      <c r="AG212" s="213" t="s">
        <v>161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 x14ac:dyDescent="0.2">
      <c r="A213" s="220"/>
      <c r="B213" s="221"/>
      <c r="C213" s="257" t="s">
        <v>387</v>
      </c>
      <c r="D213" s="224"/>
      <c r="E213" s="225">
        <v>104.735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168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ht="22.5" outlineLevel="1" x14ac:dyDescent="0.2">
      <c r="A214" s="234">
        <v>72</v>
      </c>
      <c r="B214" s="235" t="s">
        <v>388</v>
      </c>
      <c r="C214" s="254" t="s">
        <v>389</v>
      </c>
      <c r="D214" s="236" t="s">
        <v>164</v>
      </c>
      <c r="E214" s="237">
        <v>104.735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7">
        <v>5.2399999999999999E-3</v>
      </c>
      <c r="O214" s="237">
        <f>ROUND(E214*N214,2)</f>
        <v>0.55000000000000004</v>
      </c>
      <c r="P214" s="237">
        <v>0</v>
      </c>
      <c r="Q214" s="237">
        <f>ROUND(E214*P214,2)</f>
        <v>0</v>
      </c>
      <c r="R214" s="239" t="s">
        <v>365</v>
      </c>
      <c r="S214" s="239" t="s">
        <v>154</v>
      </c>
      <c r="T214" s="240" t="s">
        <v>154</v>
      </c>
      <c r="U214" s="223">
        <v>0.96</v>
      </c>
      <c r="V214" s="223">
        <f>ROUND(E214*U214,2)</f>
        <v>100.55</v>
      </c>
      <c r="W214" s="223"/>
      <c r="X214" s="223" t="s">
        <v>155</v>
      </c>
      <c r="Y214" s="223" t="s">
        <v>156</v>
      </c>
      <c r="Z214" s="213"/>
      <c r="AA214" s="213"/>
      <c r="AB214" s="213"/>
      <c r="AC214" s="213"/>
      <c r="AD214" s="213"/>
      <c r="AE214" s="213"/>
      <c r="AF214" s="213"/>
      <c r="AG214" s="213" t="s">
        <v>275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2">
      <c r="A215" s="220"/>
      <c r="B215" s="221"/>
      <c r="C215" s="257" t="s">
        <v>390</v>
      </c>
      <c r="D215" s="224"/>
      <c r="E215" s="225">
        <v>104.735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168</v>
      </c>
      <c r="AH215" s="213">
        <v>5</v>
      </c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22.5" outlineLevel="1" x14ac:dyDescent="0.2">
      <c r="A216" s="234">
        <v>73</v>
      </c>
      <c r="B216" s="235" t="s">
        <v>391</v>
      </c>
      <c r="C216" s="254" t="s">
        <v>392</v>
      </c>
      <c r="D216" s="236" t="s">
        <v>256</v>
      </c>
      <c r="E216" s="237">
        <v>40.5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4.2000000000000002E-4</v>
      </c>
      <c r="O216" s="237">
        <f>ROUND(E216*N216,2)</f>
        <v>0.02</v>
      </c>
      <c r="P216" s="237">
        <v>0</v>
      </c>
      <c r="Q216" s="237">
        <f>ROUND(E216*P216,2)</f>
        <v>0</v>
      </c>
      <c r="R216" s="239" t="s">
        <v>365</v>
      </c>
      <c r="S216" s="239" t="s">
        <v>154</v>
      </c>
      <c r="T216" s="240" t="s">
        <v>154</v>
      </c>
      <c r="U216" s="223">
        <v>0.12</v>
      </c>
      <c r="V216" s="223">
        <f>ROUND(E216*U216,2)</f>
        <v>4.8600000000000003</v>
      </c>
      <c r="W216" s="223"/>
      <c r="X216" s="223" t="s">
        <v>155</v>
      </c>
      <c r="Y216" s="223" t="s">
        <v>156</v>
      </c>
      <c r="Z216" s="213"/>
      <c r="AA216" s="213"/>
      <c r="AB216" s="213"/>
      <c r="AC216" s="213"/>
      <c r="AD216" s="213"/>
      <c r="AE216" s="213"/>
      <c r="AF216" s="213"/>
      <c r="AG216" s="213" t="s">
        <v>275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57" t="s">
        <v>393</v>
      </c>
      <c r="D217" s="224"/>
      <c r="E217" s="225">
        <v>40.5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168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34">
        <v>74</v>
      </c>
      <c r="B218" s="235" t="s">
        <v>394</v>
      </c>
      <c r="C218" s="254" t="s">
        <v>395</v>
      </c>
      <c r="D218" s="236" t="s">
        <v>371</v>
      </c>
      <c r="E218" s="237">
        <v>15.71025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7">
        <v>1E-3</v>
      </c>
      <c r="O218" s="237">
        <f>ROUND(E218*N218,2)</f>
        <v>0.02</v>
      </c>
      <c r="P218" s="237">
        <v>0</v>
      </c>
      <c r="Q218" s="237">
        <f>ROUND(E218*P218,2)</f>
        <v>0</v>
      </c>
      <c r="R218" s="239" t="s">
        <v>176</v>
      </c>
      <c r="S218" s="239" t="s">
        <v>154</v>
      </c>
      <c r="T218" s="240" t="s">
        <v>154</v>
      </c>
      <c r="U218" s="223">
        <v>0</v>
      </c>
      <c r="V218" s="223">
        <f>ROUND(E218*U218,2)</f>
        <v>0</v>
      </c>
      <c r="W218" s="223"/>
      <c r="X218" s="223" t="s">
        <v>177</v>
      </c>
      <c r="Y218" s="223" t="s">
        <v>156</v>
      </c>
      <c r="Z218" s="213"/>
      <c r="AA218" s="213"/>
      <c r="AB218" s="213"/>
      <c r="AC218" s="213"/>
      <c r="AD218" s="213"/>
      <c r="AE218" s="213"/>
      <c r="AF218" s="213"/>
      <c r="AG218" s="213" t="s">
        <v>396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2" x14ac:dyDescent="0.2">
      <c r="A219" s="220"/>
      <c r="B219" s="221"/>
      <c r="C219" s="255" t="s">
        <v>397</v>
      </c>
      <c r="D219" s="248"/>
      <c r="E219" s="248"/>
      <c r="F219" s="248"/>
      <c r="G219" s="248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3"/>
      <c r="AA219" s="213"/>
      <c r="AB219" s="213"/>
      <c r="AC219" s="213"/>
      <c r="AD219" s="213"/>
      <c r="AE219" s="213"/>
      <c r="AF219" s="213"/>
      <c r="AG219" s="213" t="s">
        <v>161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2" x14ac:dyDescent="0.2">
      <c r="A220" s="220"/>
      <c r="B220" s="221"/>
      <c r="C220" s="257" t="s">
        <v>398</v>
      </c>
      <c r="D220" s="224"/>
      <c r="E220" s="225">
        <v>15.71025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3"/>
      <c r="AA220" s="213"/>
      <c r="AB220" s="213"/>
      <c r="AC220" s="213"/>
      <c r="AD220" s="213"/>
      <c r="AE220" s="213"/>
      <c r="AF220" s="213"/>
      <c r="AG220" s="213" t="s">
        <v>168</v>
      </c>
      <c r="AH220" s="213">
        <v>5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 x14ac:dyDescent="0.2">
      <c r="A221" s="234">
        <v>75</v>
      </c>
      <c r="B221" s="235" t="s">
        <v>399</v>
      </c>
      <c r="C221" s="254" t="s">
        <v>400</v>
      </c>
      <c r="D221" s="236" t="s">
        <v>164</v>
      </c>
      <c r="E221" s="237">
        <v>125.682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7">
        <v>1.7999999999999999E-2</v>
      </c>
      <c r="O221" s="237">
        <f>ROUND(E221*N221,2)</f>
        <v>2.2599999999999998</v>
      </c>
      <c r="P221" s="237">
        <v>0</v>
      </c>
      <c r="Q221" s="237">
        <f>ROUND(E221*P221,2)</f>
        <v>0</v>
      </c>
      <c r="R221" s="239" t="s">
        <v>176</v>
      </c>
      <c r="S221" s="239" t="s">
        <v>154</v>
      </c>
      <c r="T221" s="240" t="s">
        <v>154</v>
      </c>
      <c r="U221" s="223">
        <v>0</v>
      </c>
      <c r="V221" s="223">
        <f>ROUND(E221*U221,2)</f>
        <v>0</v>
      </c>
      <c r="W221" s="223"/>
      <c r="X221" s="223" t="s">
        <v>177</v>
      </c>
      <c r="Y221" s="223" t="s">
        <v>156</v>
      </c>
      <c r="Z221" s="213"/>
      <c r="AA221" s="213"/>
      <c r="AB221" s="213"/>
      <c r="AC221" s="213"/>
      <c r="AD221" s="213"/>
      <c r="AE221" s="213"/>
      <c r="AF221" s="213"/>
      <c r="AG221" s="213" t="s">
        <v>396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2" x14ac:dyDescent="0.2">
      <c r="A222" s="220"/>
      <c r="B222" s="221"/>
      <c r="C222" s="257" t="s">
        <v>401</v>
      </c>
      <c r="D222" s="224"/>
      <c r="E222" s="225">
        <v>125.682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3"/>
      <c r="AA222" s="213"/>
      <c r="AB222" s="213"/>
      <c r="AC222" s="213"/>
      <c r="AD222" s="213"/>
      <c r="AE222" s="213"/>
      <c r="AF222" s="213"/>
      <c r="AG222" s="213" t="s">
        <v>168</v>
      </c>
      <c r="AH222" s="213">
        <v>5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4">
        <v>76</v>
      </c>
      <c r="B223" s="235" t="s">
        <v>402</v>
      </c>
      <c r="C223" s="254" t="s">
        <v>403</v>
      </c>
      <c r="D223" s="236" t="s">
        <v>164</v>
      </c>
      <c r="E223" s="237">
        <v>2.3199999999999998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7">
        <v>1.1000000000000001E-3</v>
      </c>
      <c r="O223" s="237">
        <f>ROUND(E223*N223,2)</f>
        <v>0</v>
      </c>
      <c r="P223" s="237">
        <v>0</v>
      </c>
      <c r="Q223" s="237">
        <f>ROUND(E223*P223,2)</f>
        <v>0</v>
      </c>
      <c r="R223" s="239"/>
      <c r="S223" s="239" t="s">
        <v>227</v>
      </c>
      <c r="T223" s="240" t="s">
        <v>228</v>
      </c>
      <c r="U223" s="223">
        <v>0</v>
      </c>
      <c r="V223" s="223">
        <f>ROUND(E223*U223,2)</f>
        <v>0</v>
      </c>
      <c r="W223" s="223"/>
      <c r="X223" s="223" t="s">
        <v>177</v>
      </c>
      <c r="Y223" s="223" t="s">
        <v>156</v>
      </c>
      <c r="Z223" s="213"/>
      <c r="AA223" s="213"/>
      <c r="AB223" s="213"/>
      <c r="AC223" s="213"/>
      <c r="AD223" s="213"/>
      <c r="AE223" s="213"/>
      <c r="AF223" s="213"/>
      <c r="AG223" s="213" t="s">
        <v>396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57" t="s">
        <v>404</v>
      </c>
      <c r="D224" s="224"/>
      <c r="E224" s="225">
        <v>2.3199999999999998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168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34">
        <v>77</v>
      </c>
      <c r="B225" s="235" t="s">
        <v>405</v>
      </c>
      <c r="C225" s="254" t="s">
        <v>406</v>
      </c>
      <c r="D225" s="236" t="s">
        <v>213</v>
      </c>
      <c r="E225" s="237">
        <v>2.86835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9" t="s">
        <v>365</v>
      </c>
      <c r="S225" s="239" t="s">
        <v>154</v>
      </c>
      <c r="T225" s="240" t="s">
        <v>154</v>
      </c>
      <c r="U225" s="223">
        <v>1.5980000000000001</v>
      </c>
      <c r="V225" s="223">
        <f>ROUND(E225*U225,2)</f>
        <v>4.58</v>
      </c>
      <c r="W225" s="223"/>
      <c r="X225" s="223" t="s">
        <v>264</v>
      </c>
      <c r="Y225" s="223" t="s">
        <v>156</v>
      </c>
      <c r="Z225" s="213"/>
      <c r="AA225" s="213"/>
      <c r="AB225" s="213"/>
      <c r="AC225" s="213"/>
      <c r="AD225" s="213"/>
      <c r="AE225" s="213"/>
      <c r="AF225" s="213"/>
      <c r="AG225" s="213" t="s">
        <v>287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 x14ac:dyDescent="0.2">
      <c r="A226" s="220"/>
      <c r="B226" s="221"/>
      <c r="C226" s="257" t="s">
        <v>267</v>
      </c>
      <c r="D226" s="224"/>
      <c r="E226" s="225"/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168</v>
      </c>
      <c r="AH226" s="213">
        <v>0</v>
      </c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3" x14ac:dyDescent="0.2">
      <c r="A227" s="220"/>
      <c r="B227" s="221"/>
      <c r="C227" s="257" t="s">
        <v>407</v>
      </c>
      <c r="D227" s="224"/>
      <c r="E227" s="225"/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3"/>
      <c r="AA227" s="213"/>
      <c r="AB227" s="213"/>
      <c r="AC227" s="213"/>
      <c r="AD227" s="213"/>
      <c r="AE227" s="213"/>
      <c r="AF227" s="213"/>
      <c r="AG227" s="213" t="s">
        <v>168</v>
      </c>
      <c r="AH227" s="213">
        <v>0</v>
      </c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3" x14ac:dyDescent="0.2">
      <c r="A228" s="220"/>
      <c r="B228" s="221"/>
      <c r="C228" s="257" t="s">
        <v>408</v>
      </c>
      <c r="D228" s="224"/>
      <c r="E228" s="225">
        <v>2.86835</v>
      </c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168</v>
      </c>
      <c r="AH228" s="213">
        <v>0</v>
      </c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ht="22.5" outlineLevel="1" x14ac:dyDescent="0.2">
      <c r="A229" s="234">
        <v>78</v>
      </c>
      <c r="B229" s="235" t="s">
        <v>409</v>
      </c>
      <c r="C229" s="254" t="s">
        <v>410</v>
      </c>
      <c r="D229" s="236" t="s">
        <v>213</v>
      </c>
      <c r="E229" s="237">
        <v>2.86835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7">
        <v>0</v>
      </c>
      <c r="O229" s="237">
        <f>ROUND(E229*N229,2)</f>
        <v>0</v>
      </c>
      <c r="P229" s="237">
        <v>0</v>
      </c>
      <c r="Q229" s="237">
        <f>ROUND(E229*P229,2)</f>
        <v>0</v>
      </c>
      <c r="R229" s="239" t="s">
        <v>365</v>
      </c>
      <c r="S229" s="239" t="s">
        <v>154</v>
      </c>
      <c r="T229" s="240" t="s">
        <v>154</v>
      </c>
      <c r="U229" s="223">
        <v>0.245</v>
      </c>
      <c r="V229" s="223">
        <f>ROUND(E229*U229,2)</f>
        <v>0.7</v>
      </c>
      <c r="W229" s="223"/>
      <c r="X229" s="223" t="s">
        <v>264</v>
      </c>
      <c r="Y229" s="223" t="s">
        <v>156</v>
      </c>
      <c r="Z229" s="213"/>
      <c r="AA229" s="213"/>
      <c r="AB229" s="213"/>
      <c r="AC229" s="213"/>
      <c r="AD229" s="213"/>
      <c r="AE229" s="213"/>
      <c r="AF229" s="213"/>
      <c r="AG229" s="213" t="s">
        <v>287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2" x14ac:dyDescent="0.2">
      <c r="A230" s="220"/>
      <c r="B230" s="221"/>
      <c r="C230" s="257" t="s">
        <v>267</v>
      </c>
      <c r="D230" s="224"/>
      <c r="E230" s="225"/>
      <c r="F230" s="223"/>
      <c r="G230" s="223"/>
      <c r="H230" s="223"/>
      <c r="I230" s="223"/>
      <c r="J230" s="223"/>
      <c r="K230" s="223"/>
      <c r="L230" s="223"/>
      <c r="M230" s="223"/>
      <c r="N230" s="222"/>
      <c r="O230" s="222"/>
      <c r="P230" s="222"/>
      <c r="Q230" s="222"/>
      <c r="R230" s="223"/>
      <c r="S230" s="223"/>
      <c r="T230" s="223"/>
      <c r="U230" s="223"/>
      <c r="V230" s="223"/>
      <c r="W230" s="223"/>
      <c r="X230" s="223"/>
      <c r="Y230" s="223"/>
      <c r="Z230" s="213"/>
      <c r="AA230" s="213"/>
      <c r="AB230" s="213"/>
      <c r="AC230" s="213"/>
      <c r="AD230" s="213"/>
      <c r="AE230" s="213"/>
      <c r="AF230" s="213"/>
      <c r="AG230" s="213" t="s">
        <v>168</v>
      </c>
      <c r="AH230" s="213">
        <v>0</v>
      </c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3" x14ac:dyDescent="0.2">
      <c r="A231" s="220"/>
      <c r="B231" s="221"/>
      <c r="C231" s="257" t="s">
        <v>407</v>
      </c>
      <c r="D231" s="224"/>
      <c r="E231" s="225"/>
      <c r="F231" s="223"/>
      <c r="G231" s="223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3"/>
      <c r="AA231" s="213"/>
      <c r="AB231" s="213"/>
      <c r="AC231" s="213"/>
      <c r="AD231" s="213"/>
      <c r="AE231" s="213"/>
      <c r="AF231" s="213"/>
      <c r="AG231" s="213" t="s">
        <v>168</v>
      </c>
      <c r="AH231" s="213">
        <v>0</v>
      </c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3" x14ac:dyDescent="0.2">
      <c r="A232" s="220"/>
      <c r="B232" s="221"/>
      <c r="C232" s="257" t="s">
        <v>408</v>
      </c>
      <c r="D232" s="224"/>
      <c r="E232" s="225">
        <v>2.86835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3"/>
      <c r="AA232" s="213"/>
      <c r="AB232" s="213"/>
      <c r="AC232" s="213"/>
      <c r="AD232" s="213"/>
      <c r="AE232" s="213"/>
      <c r="AF232" s="213"/>
      <c r="AG232" s="213" t="s">
        <v>168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ht="33.75" outlineLevel="1" x14ac:dyDescent="0.2">
      <c r="A233" s="234">
        <v>79</v>
      </c>
      <c r="B233" s="235" t="s">
        <v>411</v>
      </c>
      <c r="C233" s="254" t="s">
        <v>412</v>
      </c>
      <c r="D233" s="236" t="s">
        <v>213</v>
      </c>
      <c r="E233" s="237">
        <v>2.86835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7">
        <v>0</v>
      </c>
      <c r="O233" s="237">
        <f>ROUND(E233*N233,2)</f>
        <v>0</v>
      </c>
      <c r="P233" s="237">
        <v>0</v>
      </c>
      <c r="Q233" s="237">
        <f>ROUND(E233*P233,2)</f>
        <v>0</v>
      </c>
      <c r="R233" s="239" t="s">
        <v>365</v>
      </c>
      <c r="S233" s="239" t="s">
        <v>154</v>
      </c>
      <c r="T233" s="240" t="s">
        <v>154</v>
      </c>
      <c r="U233" s="223">
        <v>0</v>
      </c>
      <c r="V233" s="223">
        <f>ROUND(E233*U233,2)</f>
        <v>0</v>
      </c>
      <c r="W233" s="223"/>
      <c r="X233" s="223" t="s">
        <v>264</v>
      </c>
      <c r="Y233" s="223" t="s">
        <v>156</v>
      </c>
      <c r="Z233" s="213"/>
      <c r="AA233" s="213"/>
      <c r="AB233" s="213"/>
      <c r="AC233" s="213"/>
      <c r="AD233" s="213"/>
      <c r="AE233" s="213"/>
      <c r="AF233" s="213"/>
      <c r="AG233" s="213" t="s">
        <v>287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2" x14ac:dyDescent="0.2">
      <c r="A234" s="220"/>
      <c r="B234" s="221"/>
      <c r="C234" s="257" t="s">
        <v>267</v>
      </c>
      <c r="D234" s="224"/>
      <c r="E234" s="225"/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3"/>
      <c r="AA234" s="213"/>
      <c r="AB234" s="213"/>
      <c r="AC234" s="213"/>
      <c r="AD234" s="213"/>
      <c r="AE234" s="213"/>
      <c r="AF234" s="213"/>
      <c r="AG234" s="213" t="s">
        <v>168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3" x14ac:dyDescent="0.2">
      <c r="A235" s="220"/>
      <c r="B235" s="221"/>
      <c r="C235" s="257" t="s">
        <v>407</v>
      </c>
      <c r="D235" s="224"/>
      <c r="E235" s="225"/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168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3" x14ac:dyDescent="0.2">
      <c r="A236" s="220"/>
      <c r="B236" s="221"/>
      <c r="C236" s="257" t="s">
        <v>408</v>
      </c>
      <c r="D236" s="224"/>
      <c r="E236" s="225">
        <v>2.86835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3"/>
      <c r="AA236" s="213"/>
      <c r="AB236" s="213"/>
      <c r="AC236" s="213"/>
      <c r="AD236" s="213"/>
      <c r="AE236" s="213"/>
      <c r="AF236" s="213"/>
      <c r="AG236" s="213" t="s">
        <v>168</v>
      </c>
      <c r="AH236" s="213">
        <v>0</v>
      </c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x14ac:dyDescent="0.2">
      <c r="A237" s="227" t="s">
        <v>148</v>
      </c>
      <c r="B237" s="228" t="s">
        <v>110</v>
      </c>
      <c r="C237" s="252" t="s">
        <v>111</v>
      </c>
      <c r="D237" s="229"/>
      <c r="E237" s="230"/>
      <c r="F237" s="231"/>
      <c r="G237" s="231">
        <f>SUMIF(AG238:AG243,"&lt;&gt;NOR",G238:G243)</f>
        <v>0</v>
      </c>
      <c r="H237" s="231"/>
      <c r="I237" s="231">
        <f>SUM(I238:I243)</f>
        <v>0</v>
      </c>
      <c r="J237" s="231"/>
      <c r="K237" s="231">
        <f>SUM(K238:K243)</f>
        <v>0</v>
      </c>
      <c r="L237" s="231"/>
      <c r="M237" s="231">
        <f>SUM(M238:M243)</f>
        <v>0</v>
      </c>
      <c r="N237" s="230"/>
      <c r="O237" s="230">
        <f>SUM(O238:O243)</f>
        <v>0</v>
      </c>
      <c r="P237" s="230"/>
      <c r="Q237" s="230">
        <f>SUM(Q238:Q243)</f>
        <v>0</v>
      </c>
      <c r="R237" s="231"/>
      <c r="S237" s="231"/>
      <c r="T237" s="232"/>
      <c r="U237" s="226"/>
      <c r="V237" s="226">
        <f>SUM(V238:V243)</f>
        <v>0.61</v>
      </c>
      <c r="W237" s="226"/>
      <c r="X237" s="226"/>
      <c r="Y237" s="226"/>
      <c r="AG237" t="s">
        <v>149</v>
      </c>
    </row>
    <row r="238" spans="1:60" ht="22.5" outlineLevel="1" x14ac:dyDescent="0.2">
      <c r="A238" s="234">
        <v>80</v>
      </c>
      <c r="B238" s="235" t="s">
        <v>413</v>
      </c>
      <c r="C238" s="254" t="s">
        <v>414</v>
      </c>
      <c r="D238" s="236" t="s">
        <v>164</v>
      </c>
      <c r="E238" s="237">
        <v>0.94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7">
        <v>3.1E-4</v>
      </c>
      <c r="O238" s="237">
        <f>ROUND(E238*N238,2)</f>
        <v>0</v>
      </c>
      <c r="P238" s="237">
        <v>0</v>
      </c>
      <c r="Q238" s="237">
        <f>ROUND(E238*P238,2)</f>
        <v>0</v>
      </c>
      <c r="R238" s="239" t="s">
        <v>415</v>
      </c>
      <c r="S238" s="239" t="s">
        <v>154</v>
      </c>
      <c r="T238" s="240" t="s">
        <v>154</v>
      </c>
      <c r="U238" s="223">
        <v>0.41</v>
      </c>
      <c r="V238" s="223">
        <f>ROUND(E238*U238,2)</f>
        <v>0.39</v>
      </c>
      <c r="W238" s="223"/>
      <c r="X238" s="223" t="s">
        <v>155</v>
      </c>
      <c r="Y238" s="223" t="s">
        <v>156</v>
      </c>
      <c r="Z238" s="213"/>
      <c r="AA238" s="213"/>
      <c r="AB238" s="213"/>
      <c r="AC238" s="213"/>
      <c r="AD238" s="213"/>
      <c r="AE238" s="213"/>
      <c r="AF238" s="213"/>
      <c r="AG238" s="213" t="s">
        <v>275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outlineLevel="2" x14ac:dyDescent="0.2">
      <c r="A239" s="220"/>
      <c r="B239" s="221"/>
      <c r="C239" s="257" t="s">
        <v>416</v>
      </c>
      <c r="D239" s="224"/>
      <c r="E239" s="225">
        <v>0.94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3"/>
      <c r="AA239" s="213"/>
      <c r="AB239" s="213"/>
      <c r="AC239" s="213"/>
      <c r="AD239" s="213"/>
      <c r="AE239" s="213"/>
      <c r="AF239" s="213"/>
      <c r="AG239" s="213" t="s">
        <v>168</v>
      </c>
      <c r="AH239" s="213">
        <v>0</v>
      </c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ht="33.75" outlineLevel="1" x14ac:dyDescent="0.2">
      <c r="A240" s="234">
        <v>81</v>
      </c>
      <c r="B240" s="235" t="s">
        <v>417</v>
      </c>
      <c r="C240" s="254" t="s">
        <v>418</v>
      </c>
      <c r="D240" s="236" t="s">
        <v>164</v>
      </c>
      <c r="E240" s="237">
        <v>0.94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7">
        <v>5.2999999999999998E-4</v>
      </c>
      <c r="O240" s="237">
        <f>ROUND(E240*N240,2)</f>
        <v>0</v>
      </c>
      <c r="P240" s="237">
        <v>0</v>
      </c>
      <c r="Q240" s="237">
        <f>ROUND(E240*P240,2)</f>
        <v>0</v>
      </c>
      <c r="R240" s="239" t="s">
        <v>415</v>
      </c>
      <c r="S240" s="239" t="s">
        <v>154</v>
      </c>
      <c r="T240" s="240" t="s">
        <v>154</v>
      </c>
      <c r="U240" s="223">
        <v>0.23</v>
      </c>
      <c r="V240" s="223">
        <f>ROUND(E240*U240,2)</f>
        <v>0.22</v>
      </c>
      <c r="W240" s="223"/>
      <c r="X240" s="223" t="s">
        <v>155</v>
      </c>
      <c r="Y240" s="223" t="s">
        <v>156</v>
      </c>
      <c r="Z240" s="213"/>
      <c r="AA240" s="213"/>
      <c r="AB240" s="213"/>
      <c r="AC240" s="213"/>
      <c r="AD240" s="213"/>
      <c r="AE240" s="213"/>
      <c r="AF240" s="213"/>
      <c r="AG240" s="213" t="s">
        <v>275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2" x14ac:dyDescent="0.2">
      <c r="A241" s="220"/>
      <c r="B241" s="221"/>
      <c r="C241" s="256" t="s">
        <v>419</v>
      </c>
      <c r="D241" s="249"/>
      <c r="E241" s="249"/>
      <c r="F241" s="249"/>
      <c r="G241" s="249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3"/>
      <c r="AA241" s="213"/>
      <c r="AB241" s="213"/>
      <c r="AC241" s="213"/>
      <c r="AD241" s="213"/>
      <c r="AE241" s="213"/>
      <c r="AF241" s="213"/>
      <c r="AG241" s="213" t="s">
        <v>166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2" x14ac:dyDescent="0.2">
      <c r="A242" s="220"/>
      <c r="B242" s="221"/>
      <c r="C242" s="258" t="s">
        <v>419</v>
      </c>
      <c r="D242" s="250"/>
      <c r="E242" s="250"/>
      <c r="F242" s="250"/>
      <c r="G242" s="250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3"/>
      <c r="AA242" s="213"/>
      <c r="AB242" s="213"/>
      <c r="AC242" s="213"/>
      <c r="AD242" s="213"/>
      <c r="AE242" s="213"/>
      <c r="AF242" s="213"/>
      <c r="AG242" s="213" t="s">
        <v>161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2" x14ac:dyDescent="0.2">
      <c r="A243" s="220"/>
      <c r="B243" s="221"/>
      <c r="C243" s="257" t="s">
        <v>420</v>
      </c>
      <c r="D243" s="224"/>
      <c r="E243" s="225">
        <v>0.94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3"/>
      <c r="AA243" s="213"/>
      <c r="AB243" s="213"/>
      <c r="AC243" s="213"/>
      <c r="AD243" s="213"/>
      <c r="AE243" s="213"/>
      <c r="AF243" s="213"/>
      <c r="AG243" s="213" t="s">
        <v>168</v>
      </c>
      <c r="AH243" s="213">
        <v>5</v>
      </c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x14ac:dyDescent="0.2">
      <c r="A244" s="227" t="s">
        <v>148</v>
      </c>
      <c r="B244" s="228" t="s">
        <v>112</v>
      </c>
      <c r="C244" s="252" t="s">
        <v>113</v>
      </c>
      <c r="D244" s="229"/>
      <c r="E244" s="230"/>
      <c r="F244" s="231"/>
      <c r="G244" s="231">
        <f>SUMIF(AG245:AG251,"&lt;&gt;NOR",G245:G251)</f>
        <v>0</v>
      </c>
      <c r="H244" s="231"/>
      <c r="I244" s="231">
        <f>SUM(I245:I251)</f>
        <v>0</v>
      </c>
      <c r="J244" s="231"/>
      <c r="K244" s="231">
        <f>SUM(K245:K251)</f>
        <v>0</v>
      </c>
      <c r="L244" s="231"/>
      <c r="M244" s="231">
        <f>SUM(M245:M251)</f>
        <v>0</v>
      </c>
      <c r="N244" s="230"/>
      <c r="O244" s="230">
        <f>SUM(O245:O251)</f>
        <v>0.03</v>
      </c>
      <c r="P244" s="230"/>
      <c r="Q244" s="230">
        <f>SUM(Q245:Q251)</f>
        <v>0.08</v>
      </c>
      <c r="R244" s="231"/>
      <c r="S244" s="231"/>
      <c r="T244" s="232"/>
      <c r="U244" s="226"/>
      <c r="V244" s="226">
        <f>SUM(V245:V251)</f>
        <v>16.850000000000001</v>
      </c>
      <c r="W244" s="226"/>
      <c r="X244" s="226"/>
      <c r="Y244" s="226"/>
      <c r="AG244" t="s">
        <v>149</v>
      </c>
    </row>
    <row r="245" spans="1:60" outlineLevel="1" x14ac:dyDescent="0.2">
      <c r="A245" s="234">
        <v>82</v>
      </c>
      <c r="B245" s="235" t="s">
        <v>421</v>
      </c>
      <c r="C245" s="254" t="s">
        <v>422</v>
      </c>
      <c r="D245" s="236" t="s">
        <v>164</v>
      </c>
      <c r="E245" s="237">
        <v>93.53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7">
        <v>0</v>
      </c>
      <c r="O245" s="237">
        <f>ROUND(E245*N245,2)</f>
        <v>0</v>
      </c>
      <c r="P245" s="237">
        <v>8.9999999999999998E-4</v>
      </c>
      <c r="Q245" s="237">
        <f>ROUND(E245*P245,2)</f>
        <v>0.08</v>
      </c>
      <c r="R245" s="239" t="s">
        <v>423</v>
      </c>
      <c r="S245" s="239" t="s">
        <v>154</v>
      </c>
      <c r="T245" s="240" t="s">
        <v>154</v>
      </c>
      <c r="U245" s="223">
        <v>0.08</v>
      </c>
      <c r="V245" s="223">
        <f>ROUND(E245*U245,2)</f>
        <v>7.48</v>
      </c>
      <c r="W245" s="223"/>
      <c r="X245" s="223" t="s">
        <v>155</v>
      </c>
      <c r="Y245" s="223" t="s">
        <v>156</v>
      </c>
      <c r="Z245" s="213"/>
      <c r="AA245" s="213"/>
      <c r="AB245" s="213"/>
      <c r="AC245" s="213"/>
      <c r="AD245" s="213"/>
      <c r="AE245" s="213"/>
      <c r="AF245" s="213"/>
      <c r="AG245" s="213" t="s">
        <v>275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2" x14ac:dyDescent="0.2">
      <c r="A246" s="220"/>
      <c r="B246" s="221"/>
      <c r="C246" s="257" t="s">
        <v>424</v>
      </c>
      <c r="D246" s="224"/>
      <c r="E246" s="225">
        <v>93.53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3"/>
      <c r="AA246" s="213"/>
      <c r="AB246" s="213"/>
      <c r="AC246" s="213"/>
      <c r="AD246" s="213"/>
      <c r="AE246" s="213"/>
      <c r="AF246" s="213"/>
      <c r="AG246" s="213" t="s">
        <v>168</v>
      </c>
      <c r="AH246" s="213">
        <v>0</v>
      </c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">
      <c r="A247" s="234">
        <v>83</v>
      </c>
      <c r="B247" s="235" t="s">
        <v>425</v>
      </c>
      <c r="C247" s="254" t="s">
        <v>426</v>
      </c>
      <c r="D247" s="236" t="s">
        <v>164</v>
      </c>
      <c r="E247" s="237">
        <v>72.094999999999999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21</v>
      </c>
      <c r="M247" s="239">
        <f>G247*(1+L247/100)</f>
        <v>0</v>
      </c>
      <c r="N247" s="237">
        <v>6.9999999999999994E-5</v>
      </c>
      <c r="O247" s="237">
        <f>ROUND(E247*N247,2)</f>
        <v>0.01</v>
      </c>
      <c r="P247" s="237">
        <v>0</v>
      </c>
      <c r="Q247" s="237">
        <f>ROUND(E247*P247,2)</f>
        <v>0</v>
      </c>
      <c r="R247" s="239" t="s">
        <v>423</v>
      </c>
      <c r="S247" s="239" t="s">
        <v>154</v>
      </c>
      <c r="T247" s="240" t="s">
        <v>154</v>
      </c>
      <c r="U247" s="223">
        <v>0.03</v>
      </c>
      <c r="V247" s="223">
        <f>ROUND(E247*U247,2)</f>
        <v>2.16</v>
      </c>
      <c r="W247" s="223"/>
      <c r="X247" s="223" t="s">
        <v>155</v>
      </c>
      <c r="Y247" s="223" t="s">
        <v>156</v>
      </c>
      <c r="Z247" s="213"/>
      <c r="AA247" s="213"/>
      <c r="AB247" s="213"/>
      <c r="AC247" s="213"/>
      <c r="AD247" s="213"/>
      <c r="AE247" s="213"/>
      <c r="AF247" s="213"/>
      <c r="AG247" s="213" t="s">
        <v>275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2" x14ac:dyDescent="0.2">
      <c r="A248" s="220"/>
      <c r="B248" s="221"/>
      <c r="C248" s="257" t="s">
        <v>427</v>
      </c>
      <c r="D248" s="224"/>
      <c r="E248" s="225">
        <v>70.415000000000006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3"/>
      <c r="AA248" s="213"/>
      <c r="AB248" s="213"/>
      <c r="AC248" s="213"/>
      <c r="AD248" s="213"/>
      <c r="AE248" s="213"/>
      <c r="AF248" s="213"/>
      <c r="AG248" s="213" t="s">
        <v>168</v>
      </c>
      <c r="AH248" s="213">
        <v>0</v>
      </c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3" x14ac:dyDescent="0.2">
      <c r="A249" s="220"/>
      <c r="B249" s="221"/>
      <c r="C249" s="257" t="s">
        <v>195</v>
      </c>
      <c r="D249" s="224"/>
      <c r="E249" s="225">
        <v>1.68</v>
      </c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168</v>
      </c>
      <c r="AH249" s="213">
        <v>0</v>
      </c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34">
        <v>84</v>
      </c>
      <c r="B250" s="235" t="s">
        <v>428</v>
      </c>
      <c r="C250" s="254" t="s">
        <v>429</v>
      </c>
      <c r="D250" s="236" t="s">
        <v>164</v>
      </c>
      <c r="E250" s="237">
        <v>72.094999999999999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7">
        <v>2.9E-4</v>
      </c>
      <c r="O250" s="237">
        <f>ROUND(E250*N250,2)</f>
        <v>0.02</v>
      </c>
      <c r="P250" s="237">
        <v>0</v>
      </c>
      <c r="Q250" s="237">
        <f>ROUND(E250*P250,2)</f>
        <v>0</v>
      </c>
      <c r="R250" s="239" t="s">
        <v>423</v>
      </c>
      <c r="S250" s="239" t="s">
        <v>154</v>
      </c>
      <c r="T250" s="240" t="s">
        <v>154</v>
      </c>
      <c r="U250" s="223">
        <v>0.1</v>
      </c>
      <c r="V250" s="223">
        <f>ROUND(E250*U250,2)</f>
        <v>7.21</v>
      </c>
      <c r="W250" s="223"/>
      <c r="X250" s="223" t="s">
        <v>155</v>
      </c>
      <c r="Y250" s="223" t="s">
        <v>156</v>
      </c>
      <c r="Z250" s="213"/>
      <c r="AA250" s="213"/>
      <c r="AB250" s="213"/>
      <c r="AC250" s="213"/>
      <c r="AD250" s="213"/>
      <c r="AE250" s="213"/>
      <c r="AF250" s="213"/>
      <c r="AG250" s="213" t="s">
        <v>275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outlineLevel="2" x14ac:dyDescent="0.2">
      <c r="A251" s="220"/>
      <c r="B251" s="221"/>
      <c r="C251" s="257" t="s">
        <v>430</v>
      </c>
      <c r="D251" s="224"/>
      <c r="E251" s="225">
        <v>72.094999999999999</v>
      </c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3"/>
      <c r="AA251" s="213"/>
      <c r="AB251" s="213"/>
      <c r="AC251" s="213"/>
      <c r="AD251" s="213"/>
      <c r="AE251" s="213"/>
      <c r="AF251" s="213"/>
      <c r="AG251" s="213" t="s">
        <v>168</v>
      </c>
      <c r="AH251" s="213">
        <v>5</v>
      </c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x14ac:dyDescent="0.2">
      <c r="A252" s="227" t="s">
        <v>148</v>
      </c>
      <c r="B252" s="228" t="s">
        <v>116</v>
      </c>
      <c r="C252" s="252" t="s">
        <v>117</v>
      </c>
      <c r="D252" s="229"/>
      <c r="E252" s="230"/>
      <c r="F252" s="231"/>
      <c r="G252" s="231">
        <f>SUMIF(AG253:AG269,"&lt;&gt;NOR",G253:G269)</f>
        <v>0</v>
      </c>
      <c r="H252" s="231"/>
      <c r="I252" s="231">
        <f>SUM(I253:I269)</f>
        <v>0</v>
      </c>
      <c r="J252" s="231"/>
      <c r="K252" s="231">
        <f>SUM(K253:K269)</f>
        <v>0</v>
      </c>
      <c r="L252" s="231"/>
      <c r="M252" s="231">
        <f>SUM(M253:M269)</f>
        <v>0</v>
      </c>
      <c r="N252" s="230"/>
      <c r="O252" s="230">
        <f>SUM(O253:O269)</f>
        <v>0</v>
      </c>
      <c r="P252" s="230"/>
      <c r="Q252" s="230">
        <f>SUM(Q253:Q269)</f>
        <v>0</v>
      </c>
      <c r="R252" s="231"/>
      <c r="S252" s="231"/>
      <c r="T252" s="232"/>
      <c r="U252" s="226"/>
      <c r="V252" s="226">
        <f>SUM(V253:V269)</f>
        <v>14.81</v>
      </c>
      <c r="W252" s="226"/>
      <c r="X252" s="226"/>
      <c r="Y252" s="226"/>
      <c r="AG252" t="s">
        <v>149</v>
      </c>
    </row>
    <row r="253" spans="1:60" ht="22.5" outlineLevel="1" x14ac:dyDescent="0.2">
      <c r="A253" s="234">
        <v>85</v>
      </c>
      <c r="B253" s="235" t="s">
        <v>431</v>
      </c>
      <c r="C253" s="254" t="s">
        <v>432</v>
      </c>
      <c r="D253" s="236" t="s">
        <v>213</v>
      </c>
      <c r="E253" s="237">
        <v>10.408440000000001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9" t="s">
        <v>231</v>
      </c>
      <c r="S253" s="239" t="s">
        <v>154</v>
      </c>
      <c r="T253" s="240" t="s">
        <v>154</v>
      </c>
      <c r="U253" s="223">
        <v>0.93300000000000005</v>
      </c>
      <c r="V253" s="223">
        <f>ROUND(E253*U253,2)</f>
        <v>9.7100000000000009</v>
      </c>
      <c r="W253" s="223"/>
      <c r="X253" s="223" t="s">
        <v>433</v>
      </c>
      <c r="Y253" s="223" t="s">
        <v>156</v>
      </c>
      <c r="Z253" s="213"/>
      <c r="AA253" s="213"/>
      <c r="AB253" s="213"/>
      <c r="AC253" s="213"/>
      <c r="AD253" s="213"/>
      <c r="AE253" s="213"/>
      <c r="AF253" s="213"/>
      <c r="AG253" s="213" t="s">
        <v>434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2" x14ac:dyDescent="0.2">
      <c r="A254" s="220"/>
      <c r="B254" s="221"/>
      <c r="C254" s="257" t="s">
        <v>435</v>
      </c>
      <c r="D254" s="224"/>
      <c r="E254" s="225"/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3"/>
      <c r="AA254" s="213"/>
      <c r="AB254" s="213"/>
      <c r="AC254" s="213"/>
      <c r="AD254" s="213"/>
      <c r="AE254" s="213"/>
      <c r="AF254" s="213"/>
      <c r="AG254" s="213" t="s">
        <v>168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3" x14ac:dyDescent="0.2">
      <c r="A255" s="220"/>
      <c r="B255" s="221"/>
      <c r="C255" s="257" t="s">
        <v>436</v>
      </c>
      <c r="D255" s="224"/>
      <c r="E255" s="225"/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3"/>
      <c r="AA255" s="213"/>
      <c r="AB255" s="213"/>
      <c r="AC255" s="213"/>
      <c r="AD255" s="213"/>
      <c r="AE255" s="213"/>
      <c r="AF255" s="213"/>
      <c r="AG255" s="213" t="s">
        <v>168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3" x14ac:dyDescent="0.2">
      <c r="A256" s="220"/>
      <c r="B256" s="221"/>
      <c r="C256" s="257" t="s">
        <v>437</v>
      </c>
      <c r="D256" s="224"/>
      <c r="E256" s="225">
        <v>10.408440000000001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3"/>
      <c r="AA256" s="213"/>
      <c r="AB256" s="213"/>
      <c r="AC256" s="213"/>
      <c r="AD256" s="213"/>
      <c r="AE256" s="213"/>
      <c r="AF256" s="213"/>
      <c r="AG256" s="213" t="s">
        <v>168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">
      <c r="A257" s="234">
        <v>86</v>
      </c>
      <c r="B257" s="235" t="s">
        <v>438</v>
      </c>
      <c r="C257" s="254" t="s">
        <v>439</v>
      </c>
      <c r="D257" s="236" t="s">
        <v>213</v>
      </c>
      <c r="E257" s="237">
        <v>10.408440000000001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7">
        <v>0</v>
      </c>
      <c r="O257" s="237">
        <f>ROUND(E257*N257,2)</f>
        <v>0</v>
      </c>
      <c r="P257" s="237">
        <v>0</v>
      </c>
      <c r="Q257" s="237">
        <f>ROUND(E257*P257,2)</f>
        <v>0</v>
      </c>
      <c r="R257" s="239" t="s">
        <v>231</v>
      </c>
      <c r="S257" s="239" t="s">
        <v>154</v>
      </c>
      <c r="T257" s="240" t="s">
        <v>154</v>
      </c>
      <c r="U257" s="223">
        <v>0.49</v>
      </c>
      <c r="V257" s="223">
        <f>ROUND(E257*U257,2)</f>
        <v>5.0999999999999996</v>
      </c>
      <c r="W257" s="223"/>
      <c r="X257" s="223" t="s">
        <v>433</v>
      </c>
      <c r="Y257" s="223" t="s">
        <v>156</v>
      </c>
      <c r="Z257" s="213"/>
      <c r="AA257" s="213"/>
      <c r="AB257" s="213"/>
      <c r="AC257" s="213"/>
      <c r="AD257" s="213"/>
      <c r="AE257" s="213"/>
      <c r="AF257" s="213"/>
      <c r="AG257" s="213" t="s">
        <v>434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2" x14ac:dyDescent="0.2">
      <c r="A258" s="220"/>
      <c r="B258" s="221"/>
      <c r="C258" s="255" t="s">
        <v>440</v>
      </c>
      <c r="D258" s="248"/>
      <c r="E258" s="248"/>
      <c r="F258" s="248"/>
      <c r="G258" s="248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3"/>
      <c r="AA258" s="213"/>
      <c r="AB258" s="213"/>
      <c r="AC258" s="213"/>
      <c r="AD258" s="213"/>
      <c r="AE258" s="213"/>
      <c r="AF258" s="213"/>
      <c r="AG258" s="213" t="s">
        <v>161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2" x14ac:dyDescent="0.2">
      <c r="A259" s="220"/>
      <c r="B259" s="221"/>
      <c r="C259" s="257" t="s">
        <v>435</v>
      </c>
      <c r="D259" s="224"/>
      <c r="E259" s="225"/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3"/>
      <c r="AA259" s="213"/>
      <c r="AB259" s="213"/>
      <c r="AC259" s="213"/>
      <c r="AD259" s="213"/>
      <c r="AE259" s="213"/>
      <c r="AF259" s="213"/>
      <c r="AG259" s="213" t="s">
        <v>168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3" x14ac:dyDescent="0.2">
      <c r="A260" s="220"/>
      <c r="B260" s="221"/>
      <c r="C260" s="257" t="s">
        <v>436</v>
      </c>
      <c r="D260" s="224"/>
      <c r="E260" s="225"/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3"/>
      <c r="AA260" s="213"/>
      <c r="AB260" s="213"/>
      <c r="AC260" s="213"/>
      <c r="AD260" s="213"/>
      <c r="AE260" s="213"/>
      <c r="AF260" s="213"/>
      <c r="AG260" s="213" t="s">
        <v>168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3" x14ac:dyDescent="0.2">
      <c r="A261" s="220"/>
      <c r="B261" s="221"/>
      <c r="C261" s="257" t="s">
        <v>437</v>
      </c>
      <c r="D261" s="224"/>
      <c r="E261" s="225">
        <v>10.408440000000001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3"/>
      <c r="AA261" s="213"/>
      <c r="AB261" s="213"/>
      <c r="AC261" s="213"/>
      <c r="AD261" s="213"/>
      <c r="AE261" s="213"/>
      <c r="AF261" s="213"/>
      <c r="AG261" s="213" t="s">
        <v>168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">
      <c r="A262" s="234">
        <v>87</v>
      </c>
      <c r="B262" s="235" t="s">
        <v>441</v>
      </c>
      <c r="C262" s="254" t="s">
        <v>442</v>
      </c>
      <c r="D262" s="236" t="s">
        <v>213</v>
      </c>
      <c r="E262" s="237">
        <v>10.408440000000001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7">
        <v>0</v>
      </c>
      <c r="O262" s="237">
        <f>ROUND(E262*N262,2)</f>
        <v>0</v>
      </c>
      <c r="P262" s="237">
        <v>0</v>
      </c>
      <c r="Q262" s="237">
        <f>ROUND(E262*P262,2)</f>
        <v>0</v>
      </c>
      <c r="R262" s="239" t="s">
        <v>231</v>
      </c>
      <c r="S262" s="239" t="s">
        <v>154</v>
      </c>
      <c r="T262" s="240" t="s">
        <v>154</v>
      </c>
      <c r="U262" s="223">
        <v>0</v>
      </c>
      <c r="V262" s="223">
        <f>ROUND(E262*U262,2)</f>
        <v>0</v>
      </c>
      <c r="W262" s="223"/>
      <c r="X262" s="223" t="s">
        <v>433</v>
      </c>
      <c r="Y262" s="223" t="s">
        <v>156</v>
      </c>
      <c r="Z262" s="213"/>
      <c r="AA262" s="213"/>
      <c r="AB262" s="213"/>
      <c r="AC262" s="213"/>
      <c r="AD262" s="213"/>
      <c r="AE262" s="213"/>
      <c r="AF262" s="213"/>
      <c r="AG262" s="213" t="s">
        <v>434</v>
      </c>
      <c r="AH262" s="213"/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2" x14ac:dyDescent="0.2">
      <c r="A263" s="220"/>
      <c r="B263" s="221"/>
      <c r="C263" s="257" t="s">
        <v>435</v>
      </c>
      <c r="D263" s="224"/>
      <c r="E263" s="225"/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3"/>
      <c r="AA263" s="213"/>
      <c r="AB263" s="213"/>
      <c r="AC263" s="213"/>
      <c r="AD263" s="213"/>
      <c r="AE263" s="213"/>
      <c r="AF263" s="213"/>
      <c r="AG263" s="213" t="s">
        <v>168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3" x14ac:dyDescent="0.2">
      <c r="A264" s="220"/>
      <c r="B264" s="221"/>
      <c r="C264" s="257" t="s">
        <v>436</v>
      </c>
      <c r="D264" s="224"/>
      <c r="E264" s="225"/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3"/>
      <c r="AA264" s="213"/>
      <c r="AB264" s="213"/>
      <c r="AC264" s="213"/>
      <c r="AD264" s="213"/>
      <c r="AE264" s="213"/>
      <c r="AF264" s="213"/>
      <c r="AG264" s="213" t="s">
        <v>168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3" x14ac:dyDescent="0.2">
      <c r="A265" s="220"/>
      <c r="B265" s="221"/>
      <c r="C265" s="257" t="s">
        <v>437</v>
      </c>
      <c r="D265" s="224"/>
      <c r="E265" s="225">
        <v>10.408440000000001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3"/>
      <c r="AA265" s="213"/>
      <c r="AB265" s="213"/>
      <c r="AC265" s="213"/>
      <c r="AD265" s="213"/>
      <c r="AE265" s="213"/>
      <c r="AF265" s="213"/>
      <c r="AG265" s="213" t="s">
        <v>168</v>
      </c>
      <c r="AH265" s="213">
        <v>0</v>
      </c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ht="22.5" outlineLevel="1" x14ac:dyDescent="0.2">
      <c r="A266" s="234">
        <v>88</v>
      </c>
      <c r="B266" s="235" t="s">
        <v>443</v>
      </c>
      <c r="C266" s="254" t="s">
        <v>444</v>
      </c>
      <c r="D266" s="236" t="s">
        <v>213</v>
      </c>
      <c r="E266" s="237">
        <v>10.408440000000001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7">
        <v>0</v>
      </c>
      <c r="O266" s="237">
        <f>ROUND(E266*N266,2)</f>
        <v>0</v>
      </c>
      <c r="P266" s="237">
        <v>0</v>
      </c>
      <c r="Q266" s="237">
        <f>ROUND(E266*P266,2)</f>
        <v>0</v>
      </c>
      <c r="R266" s="239" t="s">
        <v>231</v>
      </c>
      <c r="S266" s="239" t="s">
        <v>154</v>
      </c>
      <c r="T266" s="240" t="s">
        <v>154</v>
      </c>
      <c r="U266" s="223">
        <v>0</v>
      </c>
      <c r="V266" s="223">
        <f>ROUND(E266*U266,2)</f>
        <v>0</v>
      </c>
      <c r="W266" s="223"/>
      <c r="X266" s="223" t="s">
        <v>433</v>
      </c>
      <c r="Y266" s="223" t="s">
        <v>156</v>
      </c>
      <c r="Z266" s="213"/>
      <c r="AA266" s="213"/>
      <c r="AB266" s="213"/>
      <c r="AC266" s="213"/>
      <c r="AD266" s="213"/>
      <c r="AE266" s="213"/>
      <c r="AF266" s="213"/>
      <c r="AG266" s="213" t="s">
        <v>445</v>
      </c>
      <c r="AH266" s="213"/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2" x14ac:dyDescent="0.2">
      <c r="A267" s="220"/>
      <c r="B267" s="221"/>
      <c r="C267" s="257" t="s">
        <v>435</v>
      </c>
      <c r="D267" s="224"/>
      <c r="E267" s="225"/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3"/>
      <c r="AA267" s="213"/>
      <c r="AB267" s="213"/>
      <c r="AC267" s="213"/>
      <c r="AD267" s="213"/>
      <c r="AE267" s="213"/>
      <c r="AF267" s="213"/>
      <c r="AG267" s="213" t="s">
        <v>168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3" x14ac:dyDescent="0.2">
      <c r="A268" s="220"/>
      <c r="B268" s="221"/>
      <c r="C268" s="257" t="s">
        <v>436</v>
      </c>
      <c r="D268" s="224"/>
      <c r="E268" s="225"/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3"/>
      <c r="AA268" s="213"/>
      <c r="AB268" s="213"/>
      <c r="AC268" s="213"/>
      <c r="AD268" s="213"/>
      <c r="AE268" s="213"/>
      <c r="AF268" s="213"/>
      <c r="AG268" s="213" t="s">
        <v>168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3" x14ac:dyDescent="0.2">
      <c r="A269" s="220"/>
      <c r="B269" s="221"/>
      <c r="C269" s="257" t="s">
        <v>437</v>
      </c>
      <c r="D269" s="224"/>
      <c r="E269" s="225">
        <v>10.408440000000001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3"/>
      <c r="AA269" s="213"/>
      <c r="AB269" s="213"/>
      <c r="AC269" s="213"/>
      <c r="AD269" s="213"/>
      <c r="AE269" s="213"/>
      <c r="AF269" s="213"/>
      <c r="AG269" s="213" t="s">
        <v>168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x14ac:dyDescent="0.2">
      <c r="A270" s="227" t="s">
        <v>148</v>
      </c>
      <c r="B270" s="228" t="s">
        <v>119</v>
      </c>
      <c r="C270" s="252" t="s">
        <v>28</v>
      </c>
      <c r="D270" s="229"/>
      <c r="E270" s="230"/>
      <c r="F270" s="231"/>
      <c r="G270" s="231">
        <f>SUMIF(AG271:AG272,"&lt;&gt;NOR",G271:G272)</f>
        <v>0</v>
      </c>
      <c r="H270" s="231"/>
      <c r="I270" s="231">
        <f>SUM(I271:I272)</f>
        <v>0</v>
      </c>
      <c r="J270" s="231"/>
      <c r="K270" s="231">
        <f>SUM(K271:K272)</f>
        <v>0</v>
      </c>
      <c r="L270" s="231"/>
      <c r="M270" s="231">
        <f>SUM(M271:M272)</f>
        <v>0</v>
      </c>
      <c r="N270" s="230"/>
      <c r="O270" s="230">
        <f>SUM(O271:O272)</f>
        <v>0</v>
      </c>
      <c r="P270" s="230"/>
      <c r="Q270" s="230">
        <f>SUM(Q271:Q272)</f>
        <v>0</v>
      </c>
      <c r="R270" s="231"/>
      <c r="S270" s="231"/>
      <c r="T270" s="232"/>
      <c r="U270" s="226"/>
      <c r="V270" s="226">
        <f>SUM(V271:V272)</f>
        <v>12</v>
      </c>
      <c r="W270" s="226"/>
      <c r="X270" s="226"/>
      <c r="Y270" s="226"/>
      <c r="AG270" t="s">
        <v>149</v>
      </c>
    </row>
    <row r="271" spans="1:60" outlineLevel="1" x14ac:dyDescent="0.2">
      <c r="A271" s="241">
        <v>89</v>
      </c>
      <c r="B271" s="242" t="s">
        <v>446</v>
      </c>
      <c r="C271" s="253" t="s">
        <v>447</v>
      </c>
      <c r="D271" s="243" t="s">
        <v>448</v>
      </c>
      <c r="E271" s="244">
        <v>2</v>
      </c>
      <c r="F271" s="245"/>
      <c r="G271" s="246">
        <f>ROUND(E271*F271,2)</f>
        <v>0</v>
      </c>
      <c r="H271" s="245"/>
      <c r="I271" s="246">
        <f>ROUND(E271*H271,2)</f>
        <v>0</v>
      </c>
      <c r="J271" s="245"/>
      <c r="K271" s="246">
        <f>ROUND(E271*J271,2)</f>
        <v>0</v>
      </c>
      <c r="L271" s="246">
        <v>21</v>
      </c>
      <c r="M271" s="246">
        <f>G271*(1+L271/100)</f>
        <v>0</v>
      </c>
      <c r="N271" s="244">
        <v>0</v>
      </c>
      <c r="O271" s="244">
        <f>ROUND(E271*N271,2)</f>
        <v>0</v>
      </c>
      <c r="P271" s="244">
        <v>0</v>
      </c>
      <c r="Q271" s="244">
        <f>ROUND(E271*P271,2)</f>
        <v>0</v>
      </c>
      <c r="R271" s="246" t="s">
        <v>449</v>
      </c>
      <c r="S271" s="246" t="s">
        <v>154</v>
      </c>
      <c r="T271" s="247" t="s">
        <v>154</v>
      </c>
      <c r="U271" s="223">
        <v>1</v>
      </c>
      <c r="V271" s="223">
        <f>ROUND(E271*U271,2)</f>
        <v>2</v>
      </c>
      <c r="W271" s="223"/>
      <c r="X271" s="223" t="s">
        <v>450</v>
      </c>
      <c r="Y271" s="223" t="s">
        <v>156</v>
      </c>
      <c r="Z271" s="213"/>
      <c r="AA271" s="213"/>
      <c r="AB271" s="213"/>
      <c r="AC271" s="213"/>
      <c r="AD271" s="213"/>
      <c r="AE271" s="213"/>
      <c r="AF271" s="213"/>
      <c r="AG271" s="213" t="s">
        <v>451</v>
      </c>
      <c r="AH271" s="213"/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">
      <c r="A272" s="234">
        <v>90</v>
      </c>
      <c r="B272" s="235" t="s">
        <v>452</v>
      </c>
      <c r="C272" s="254" t="s">
        <v>453</v>
      </c>
      <c r="D272" s="236" t="s">
        <v>448</v>
      </c>
      <c r="E272" s="237">
        <v>10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7">
        <v>0</v>
      </c>
      <c r="O272" s="237">
        <f>ROUND(E272*N272,2)</f>
        <v>0</v>
      </c>
      <c r="P272" s="237">
        <v>0</v>
      </c>
      <c r="Q272" s="237">
        <f>ROUND(E272*P272,2)</f>
        <v>0</v>
      </c>
      <c r="R272" s="239" t="s">
        <v>449</v>
      </c>
      <c r="S272" s="239" t="s">
        <v>154</v>
      </c>
      <c r="T272" s="240" t="s">
        <v>154</v>
      </c>
      <c r="U272" s="223">
        <v>1</v>
      </c>
      <c r="V272" s="223">
        <f>ROUND(E272*U272,2)</f>
        <v>10</v>
      </c>
      <c r="W272" s="223"/>
      <c r="X272" s="223" t="s">
        <v>450</v>
      </c>
      <c r="Y272" s="223" t="s">
        <v>156</v>
      </c>
      <c r="Z272" s="213"/>
      <c r="AA272" s="213"/>
      <c r="AB272" s="213"/>
      <c r="AC272" s="213"/>
      <c r="AD272" s="213"/>
      <c r="AE272" s="213"/>
      <c r="AF272" s="213"/>
      <c r="AG272" s="213" t="s">
        <v>451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33" x14ac:dyDescent="0.2">
      <c r="A273" s="3"/>
      <c r="B273" s="4"/>
      <c r="C273" s="259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12</v>
      </c>
      <c r="AF273">
        <v>21</v>
      </c>
      <c r="AG273" t="s">
        <v>134</v>
      </c>
    </row>
    <row r="274" spans="1:33" x14ac:dyDescent="0.2">
      <c r="A274" s="216"/>
      <c r="B274" s="217" t="s">
        <v>29</v>
      </c>
      <c r="C274" s="260"/>
      <c r="D274" s="218"/>
      <c r="E274" s="219"/>
      <c r="F274" s="219"/>
      <c r="G274" s="233">
        <f>G8+G20+G24+G29+G43+G53+G60+G62+G83+G90+G101+G125+G163+G184+G210+G237+G244+G252+G270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454</v>
      </c>
    </row>
    <row r="275" spans="1:33" x14ac:dyDescent="0.2">
      <c r="C275" s="261"/>
      <c r="D275" s="10"/>
      <c r="AG275" t="s">
        <v>455</v>
      </c>
    </row>
    <row r="276" spans="1:33" x14ac:dyDescent="0.2">
      <c r="D276" s="10"/>
    </row>
    <row r="277" spans="1:33" x14ac:dyDescent="0.2">
      <c r="D277" s="10"/>
    </row>
    <row r="278" spans="1:33" x14ac:dyDescent="0.2">
      <c r="D278" s="10"/>
    </row>
    <row r="279" spans="1:33" x14ac:dyDescent="0.2">
      <c r="D279" s="10"/>
    </row>
    <row r="280" spans="1:33" x14ac:dyDescent="0.2">
      <c r="D280" s="10"/>
    </row>
    <row r="281" spans="1:33" x14ac:dyDescent="0.2">
      <c r="D281" s="10"/>
    </row>
    <row r="282" spans="1:33" x14ac:dyDescent="0.2">
      <c r="D282" s="10"/>
    </row>
    <row r="283" spans="1:33" x14ac:dyDescent="0.2">
      <c r="D283" s="10"/>
    </row>
    <row r="284" spans="1:33" x14ac:dyDescent="0.2">
      <c r="D284" s="10"/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OpdNZSvTG1JwZHDakb8eyoz1dZ50h3LLJchJzph4K0bvvCR/JfHsOFcUgM6dDMUexPgaJ/DT4muRs7qWnX4xw==" saltValue="IIYKUVxF+DrNZcyR1v4aog==" spinCount="100000" sheet="1" formatRows="0"/>
  <mergeCells count="54">
    <mergeCell ref="C206:G206"/>
    <mergeCell ref="C212:G212"/>
    <mergeCell ref="C219:G219"/>
    <mergeCell ref="C241:G241"/>
    <mergeCell ref="C242:G242"/>
    <mergeCell ref="C258:G258"/>
    <mergeCell ref="C175:G175"/>
    <mergeCell ref="C180:G180"/>
    <mergeCell ref="C188:G188"/>
    <mergeCell ref="C189:G189"/>
    <mergeCell ref="C196:G196"/>
    <mergeCell ref="C201:G201"/>
    <mergeCell ref="C121:G121"/>
    <mergeCell ref="C131:G131"/>
    <mergeCell ref="C149:G149"/>
    <mergeCell ref="C154:G154"/>
    <mergeCell ref="C159:G159"/>
    <mergeCell ref="C170:G170"/>
    <mergeCell ref="C92:G92"/>
    <mergeCell ref="C97:G97"/>
    <mergeCell ref="C103:G103"/>
    <mergeCell ref="C106:G106"/>
    <mergeCell ref="C111:G111"/>
    <mergeCell ref="C116:G116"/>
    <mergeCell ref="C76:G76"/>
    <mergeCell ref="C77:G77"/>
    <mergeCell ref="C80:G80"/>
    <mergeCell ref="C81:G81"/>
    <mergeCell ref="C87:G87"/>
    <mergeCell ref="C88:G88"/>
    <mergeCell ref="C57:G57"/>
    <mergeCell ref="C59:G59"/>
    <mergeCell ref="C64:G64"/>
    <mergeCell ref="C65:G65"/>
    <mergeCell ref="C72:G72"/>
    <mergeCell ref="C73:G73"/>
    <mergeCell ref="C32:G32"/>
    <mergeCell ref="C38:G38"/>
    <mergeCell ref="C45:G45"/>
    <mergeCell ref="C46:G46"/>
    <mergeCell ref="C51:G51"/>
    <mergeCell ref="C55:G55"/>
    <mergeCell ref="C16:G16"/>
    <mergeCell ref="C17:G17"/>
    <mergeCell ref="C22:G22"/>
    <mergeCell ref="C26:G26"/>
    <mergeCell ref="C27:G27"/>
    <mergeCell ref="C31:G31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AAE17-F6BF-49D8-9C54-7C281C5F53A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121</v>
      </c>
      <c r="B1" s="198"/>
      <c r="C1" s="198"/>
      <c r="D1" s="198"/>
      <c r="E1" s="198"/>
      <c r="F1" s="198"/>
      <c r="G1" s="198"/>
      <c r="AG1" t="s">
        <v>122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123</v>
      </c>
    </row>
    <row r="3" spans="1:60" ht="24.95" customHeight="1" x14ac:dyDescent="0.2">
      <c r="A3" s="199" t="s">
        <v>8</v>
      </c>
      <c r="B3" s="49" t="s">
        <v>51</v>
      </c>
      <c r="C3" s="202" t="s">
        <v>52</v>
      </c>
      <c r="D3" s="200"/>
      <c r="E3" s="200"/>
      <c r="F3" s="200"/>
      <c r="G3" s="201"/>
      <c r="AC3" s="177" t="s">
        <v>123</v>
      </c>
      <c r="AG3" t="s">
        <v>124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125</v>
      </c>
    </row>
    <row r="5" spans="1:60" x14ac:dyDescent="0.2">
      <c r="D5" s="10"/>
    </row>
    <row r="6" spans="1:60" ht="38.25" x14ac:dyDescent="0.2">
      <c r="A6" s="209" t="s">
        <v>126</v>
      </c>
      <c r="B6" s="211" t="s">
        <v>127</v>
      </c>
      <c r="C6" s="211" t="s">
        <v>128</v>
      </c>
      <c r="D6" s="210" t="s">
        <v>129</v>
      </c>
      <c r="E6" s="209" t="s">
        <v>130</v>
      </c>
      <c r="F6" s="208" t="s">
        <v>131</v>
      </c>
      <c r="G6" s="209" t="s">
        <v>29</v>
      </c>
      <c r="H6" s="212" t="s">
        <v>30</v>
      </c>
      <c r="I6" s="212" t="s">
        <v>132</v>
      </c>
      <c r="J6" s="212" t="s">
        <v>31</v>
      </c>
      <c r="K6" s="212" t="s">
        <v>133</v>
      </c>
      <c r="L6" s="212" t="s">
        <v>134</v>
      </c>
      <c r="M6" s="212" t="s">
        <v>135</v>
      </c>
      <c r="N6" s="212" t="s">
        <v>136</v>
      </c>
      <c r="O6" s="212" t="s">
        <v>137</v>
      </c>
      <c r="P6" s="212" t="s">
        <v>138</v>
      </c>
      <c r="Q6" s="212" t="s">
        <v>139</v>
      </c>
      <c r="R6" s="212" t="s">
        <v>140</v>
      </c>
      <c r="S6" s="212" t="s">
        <v>141</v>
      </c>
      <c r="T6" s="212" t="s">
        <v>142</v>
      </c>
      <c r="U6" s="212" t="s">
        <v>143</v>
      </c>
      <c r="V6" s="212" t="s">
        <v>144</v>
      </c>
      <c r="W6" s="212" t="s">
        <v>145</v>
      </c>
      <c r="X6" s="212" t="s">
        <v>146</v>
      </c>
      <c r="Y6" s="212" t="s">
        <v>147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">
      <c r="A8" s="227" t="s">
        <v>148</v>
      </c>
      <c r="B8" s="228" t="s">
        <v>64</v>
      </c>
      <c r="C8" s="252" t="s">
        <v>65</v>
      </c>
      <c r="D8" s="229"/>
      <c r="E8" s="230"/>
      <c r="F8" s="231"/>
      <c r="G8" s="231">
        <f>SUMIF(AG9:AG13,"&lt;&gt;NOR",G9:G13)</f>
        <v>0</v>
      </c>
      <c r="H8" s="231"/>
      <c r="I8" s="231">
        <f>SUM(I9:I13)</f>
        <v>0</v>
      </c>
      <c r="J8" s="231"/>
      <c r="K8" s="231">
        <f>SUM(K9:K13)</f>
        <v>0</v>
      </c>
      <c r="L8" s="231"/>
      <c r="M8" s="231">
        <f>SUM(M9:M13)</f>
        <v>0</v>
      </c>
      <c r="N8" s="230"/>
      <c r="O8" s="230">
        <f>SUM(O9:O13)</f>
        <v>0.82</v>
      </c>
      <c r="P8" s="230"/>
      <c r="Q8" s="230">
        <f>SUM(Q9:Q13)</f>
        <v>0</v>
      </c>
      <c r="R8" s="231"/>
      <c r="S8" s="231"/>
      <c r="T8" s="232"/>
      <c r="U8" s="226"/>
      <c r="V8" s="226">
        <f>SUM(V9:V13)</f>
        <v>5.78</v>
      </c>
      <c r="W8" s="226"/>
      <c r="X8" s="226"/>
      <c r="Y8" s="226"/>
      <c r="AG8" t="s">
        <v>149</v>
      </c>
    </row>
    <row r="9" spans="1:60" ht="22.5" outlineLevel="1" x14ac:dyDescent="0.2">
      <c r="A9" s="234">
        <v>1</v>
      </c>
      <c r="B9" s="235" t="s">
        <v>456</v>
      </c>
      <c r="C9" s="254" t="s">
        <v>457</v>
      </c>
      <c r="D9" s="236" t="s">
        <v>164</v>
      </c>
      <c r="E9" s="237">
        <v>6.57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0.12454999999999999</v>
      </c>
      <c r="O9" s="237">
        <f>ROUND(E9*N9,2)</f>
        <v>0.82</v>
      </c>
      <c r="P9" s="237">
        <v>0</v>
      </c>
      <c r="Q9" s="237">
        <f>ROUND(E9*P9,2)</f>
        <v>0</v>
      </c>
      <c r="R9" s="239" t="s">
        <v>153</v>
      </c>
      <c r="S9" s="239" t="s">
        <v>154</v>
      </c>
      <c r="T9" s="240" t="s">
        <v>154</v>
      </c>
      <c r="U9" s="223">
        <v>0.88</v>
      </c>
      <c r="V9" s="223">
        <f>ROUND(E9*U9,2)</f>
        <v>5.78</v>
      </c>
      <c r="W9" s="223"/>
      <c r="X9" s="223" t="s">
        <v>155</v>
      </c>
      <c r="Y9" s="223" t="s">
        <v>156</v>
      </c>
      <c r="Z9" s="213"/>
      <c r="AA9" s="213"/>
      <c r="AB9" s="213"/>
      <c r="AC9" s="213"/>
      <c r="AD9" s="213"/>
      <c r="AE9" s="213"/>
      <c r="AF9" s="213"/>
      <c r="AG9" s="213" t="s">
        <v>157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">
      <c r="A10" s="220"/>
      <c r="B10" s="221"/>
      <c r="C10" s="256" t="s">
        <v>458</v>
      </c>
      <c r="D10" s="249"/>
      <c r="E10" s="249"/>
      <c r="F10" s="249"/>
      <c r="G10" s="249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166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">
      <c r="A11" s="220"/>
      <c r="B11" s="221"/>
      <c r="C11" s="258" t="s">
        <v>458</v>
      </c>
      <c r="D11" s="250"/>
      <c r="E11" s="250"/>
      <c r="F11" s="250"/>
      <c r="G11" s="250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161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2" x14ac:dyDescent="0.2">
      <c r="A12" s="220"/>
      <c r="B12" s="221"/>
      <c r="C12" s="257" t="s">
        <v>459</v>
      </c>
      <c r="D12" s="224"/>
      <c r="E12" s="225">
        <v>0.72</v>
      </c>
      <c r="F12" s="223"/>
      <c r="G12" s="223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3"/>
      <c r="AA12" s="213"/>
      <c r="AB12" s="213"/>
      <c r="AC12" s="213"/>
      <c r="AD12" s="213"/>
      <c r="AE12" s="213"/>
      <c r="AF12" s="213"/>
      <c r="AG12" s="213" t="s">
        <v>168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3" x14ac:dyDescent="0.2">
      <c r="A13" s="220"/>
      <c r="B13" s="221"/>
      <c r="C13" s="257" t="s">
        <v>460</v>
      </c>
      <c r="D13" s="224"/>
      <c r="E13" s="225">
        <v>5.85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168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">
      <c r="A14" s="227" t="s">
        <v>148</v>
      </c>
      <c r="B14" s="228" t="s">
        <v>78</v>
      </c>
      <c r="C14" s="252" t="s">
        <v>79</v>
      </c>
      <c r="D14" s="229"/>
      <c r="E14" s="230"/>
      <c r="F14" s="231"/>
      <c r="G14" s="231">
        <f>SUMIF(AG15:AG24,"&lt;&gt;NOR",G15:G24)</f>
        <v>0</v>
      </c>
      <c r="H14" s="231"/>
      <c r="I14" s="231">
        <f>SUM(I15:I24)</f>
        <v>0</v>
      </c>
      <c r="J14" s="231"/>
      <c r="K14" s="231">
        <f>SUM(K15:K24)</f>
        <v>0</v>
      </c>
      <c r="L14" s="231"/>
      <c r="M14" s="231">
        <f>SUM(M15:M24)</f>
        <v>0</v>
      </c>
      <c r="N14" s="230"/>
      <c r="O14" s="230">
        <f>SUM(O15:O24)</f>
        <v>0.01</v>
      </c>
      <c r="P14" s="230"/>
      <c r="Q14" s="230">
        <f>SUM(Q15:Q24)</f>
        <v>9.0000000000000011E-2</v>
      </c>
      <c r="R14" s="231"/>
      <c r="S14" s="231"/>
      <c r="T14" s="232"/>
      <c r="U14" s="226"/>
      <c r="V14" s="226">
        <f>SUM(V15:V24)</f>
        <v>11.200000000000001</v>
      </c>
      <c r="W14" s="226"/>
      <c r="X14" s="226"/>
      <c r="Y14" s="226"/>
      <c r="AG14" t="s">
        <v>149</v>
      </c>
    </row>
    <row r="15" spans="1:60" outlineLevel="1" x14ac:dyDescent="0.2">
      <c r="A15" s="234">
        <v>2</v>
      </c>
      <c r="B15" s="235" t="s">
        <v>461</v>
      </c>
      <c r="C15" s="254" t="s">
        <v>462</v>
      </c>
      <c r="D15" s="236" t="s">
        <v>256</v>
      </c>
      <c r="E15" s="237">
        <v>3.1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1.4E-3</v>
      </c>
      <c r="O15" s="237">
        <f>ROUND(E15*N15,2)</f>
        <v>0</v>
      </c>
      <c r="P15" s="237">
        <v>5.0899999999999999E-3</v>
      </c>
      <c r="Q15" s="237">
        <f>ROUND(E15*P15,2)</f>
        <v>0.02</v>
      </c>
      <c r="R15" s="239" t="s">
        <v>231</v>
      </c>
      <c r="S15" s="239" t="s">
        <v>154</v>
      </c>
      <c r="T15" s="240" t="s">
        <v>154</v>
      </c>
      <c r="U15" s="223">
        <v>2.35</v>
      </c>
      <c r="V15" s="223">
        <f>ROUND(E15*U15,2)</f>
        <v>7.29</v>
      </c>
      <c r="W15" s="223"/>
      <c r="X15" s="223" t="s">
        <v>155</v>
      </c>
      <c r="Y15" s="223" t="s">
        <v>156</v>
      </c>
      <c r="Z15" s="213"/>
      <c r="AA15" s="213"/>
      <c r="AB15" s="213"/>
      <c r="AC15" s="213"/>
      <c r="AD15" s="213"/>
      <c r="AE15" s="213"/>
      <c r="AF15" s="213"/>
      <c r="AG15" s="213" t="s">
        <v>157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">
      <c r="A16" s="220"/>
      <c r="B16" s="221"/>
      <c r="C16" s="257" t="s">
        <v>463</v>
      </c>
      <c r="D16" s="224"/>
      <c r="E16" s="225">
        <v>3.1</v>
      </c>
      <c r="F16" s="223"/>
      <c r="G16" s="223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168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34">
        <v>3</v>
      </c>
      <c r="B17" s="235" t="s">
        <v>464</v>
      </c>
      <c r="C17" s="254" t="s">
        <v>465</v>
      </c>
      <c r="D17" s="236" t="s">
        <v>256</v>
      </c>
      <c r="E17" s="237">
        <v>14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4.8999999999999998E-4</v>
      </c>
      <c r="O17" s="237">
        <f>ROUND(E17*N17,2)</f>
        <v>0.01</v>
      </c>
      <c r="P17" s="237">
        <v>2E-3</v>
      </c>
      <c r="Q17" s="237">
        <f>ROUND(E17*P17,2)</f>
        <v>0.03</v>
      </c>
      <c r="R17" s="239" t="s">
        <v>231</v>
      </c>
      <c r="S17" s="239" t="s">
        <v>154</v>
      </c>
      <c r="T17" s="240" t="s">
        <v>154</v>
      </c>
      <c r="U17" s="223">
        <v>0.17599999999999999</v>
      </c>
      <c r="V17" s="223">
        <f>ROUND(E17*U17,2)</f>
        <v>2.46</v>
      </c>
      <c r="W17" s="223"/>
      <c r="X17" s="223" t="s">
        <v>155</v>
      </c>
      <c r="Y17" s="223" t="s">
        <v>156</v>
      </c>
      <c r="Z17" s="213"/>
      <c r="AA17" s="213"/>
      <c r="AB17" s="213"/>
      <c r="AC17" s="213"/>
      <c r="AD17" s="213"/>
      <c r="AE17" s="213"/>
      <c r="AF17" s="213"/>
      <c r="AG17" s="213" t="s">
        <v>157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2" x14ac:dyDescent="0.2">
      <c r="A18" s="220"/>
      <c r="B18" s="221"/>
      <c r="C18" s="255" t="s">
        <v>252</v>
      </c>
      <c r="D18" s="248"/>
      <c r="E18" s="248"/>
      <c r="F18" s="248"/>
      <c r="G18" s="248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3"/>
      <c r="AA18" s="213"/>
      <c r="AB18" s="213"/>
      <c r="AC18" s="213"/>
      <c r="AD18" s="213"/>
      <c r="AE18" s="213"/>
      <c r="AF18" s="213"/>
      <c r="AG18" s="213" t="s">
        <v>161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">
      <c r="A19" s="220"/>
      <c r="B19" s="221"/>
      <c r="C19" s="257" t="s">
        <v>466</v>
      </c>
      <c r="D19" s="224"/>
      <c r="E19" s="225">
        <v>14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168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4">
        <v>4</v>
      </c>
      <c r="B20" s="235" t="s">
        <v>467</v>
      </c>
      <c r="C20" s="254" t="s">
        <v>468</v>
      </c>
      <c r="D20" s="236" t="s">
        <v>256</v>
      </c>
      <c r="E20" s="237">
        <v>3.5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4.8999999999999998E-4</v>
      </c>
      <c r="O20" s="237">
        <f>ROUND(E20*N20,2)</f>
        <v>0</v>
      </c>
      <c r="P20" s="237">
        <v>6.0000000000000001E-3</v>
      </c>
      <c r="Q20" s="237">
        <f>ROUND(E20*P20,2)</f>
        <v>0.02</v>
      </c>
      <c r="R20" s="239" t="s">
        <v>231</v>
      </c>
      <c r="S20" s="239" t="s">
        <v>154</v>
      </c>
      <c r="T20" s="240" t="s">
        <v>154</v>
      </c>
      <c r="U20" s="223">
        <v>0.27400000000000002</v>
      </c>
      <c r="V20" s="223">
        <f>ROUND(E20*U20,2)</f>
        <v>0.96</v>
      </c>
      <c r="W20" s="223"/>
      <c r="X20" s="223" t="s">
        <v>155</v>
      </c>
      <c r="Y20" s="223" t="s">
        <v>156</v>
      </c>
      <c r="Z20" s="213"/>
      <c r="AA20" s="213"/>
      <c r="AB20" s="213"/>
      <c r="AC20" s="213"/>
      <c r="AD20" s="213"/>
      <c r="AE20" s="213"/>
      <c r="AF20" s="213"/>
      <c r="AG20" s="213" t="s">
        <v>221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">
      <c r="A21" s="220"/>
      <c r="B21" s="221"/>
      <c r="C21" s="255" t="s">
        <v>252</v>
      </c>
      <c r="D21" s="248"/>
      <c r="E21" s="248"/>
      <c r="F21" s="248"/>
      <c r="G21" s="248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161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34">
        <v>5</v>
      </c>
      <c r="B22" s="235" t="s">
        <v>469</v>
      </c>
      <c r="C22" s="254" t="s">
        <v>470</v>
      </c>
      <c r="D22" s="236" t="s">
        <v>256</v>
      </c>
      <c r="E22" s="237">
        <v>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4.8999999999999998E-4</v>
      </c>
      <c r="O22" s="237">
        <f>ROUND(E22*N22,2)</f>
        <v>0</v>
      </c>
      <c r="P22" s="237">
        <v>8.9999999999999993E-3</v>
      </c>
      <c r="Q22" s="237">
        <f>ROUND(E22*P22,2)</f>
        <v>0.02</v>
      </c>
      <c r="R22" s="239" t="s">
        <v>231</v>
      </c>
      <c r="S22" s="239" t="s">
        <v>154</v>
      </c>
      <c r="T22" s="240" t="s">
        <v>154</v>
      </c>
      <c r="U22" s="223">
        <v>0.247</v>
      </c>
      <c r="V22" s="223">
        <f>ROUND(E22*U22,2)</f>
        <v>0.49</v>
      </c>
      <c r="W22" s="223"/>
      <c r="X22" s="223" t="s">
        <v>155</v>
      </c>
      <c r="Y22" s="223" t="s">
        <v>156</v>
      </c>
      <c r="Z22" s="213"/>
      <c r="AA22" s="213"/>
      <c r="AB22" s="213"/>
      <c r="AC22" s="213"/>
      <c r="AD22" s="213"/>
      <c r="AE22" s="213"/>
      <c r="AF22" s="213"/>
      <c r="AG22" s="213" t="s">
        <v>157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2" x14ac:dyDescent="0.2">
      <c r="A23" s="220"/>
      <c r="B23" s="221"/>
      <c r="C23" s="255" t="s">
        <v>252</v>
      </c>
      <c r="D23" s="248"/>
      <c r="E23" s="248"/>
      <c r="F23" s="248"/>
      <c r="G23" s="248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161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">
      <c r="A24" s="220"/>
      <c r="B24" s="221"/>
      <c r="C24" s="257" t="s">
        <v>471</v>
      </c>
      <c r="D24" s="224"/>
      <c r="E24" s="225">
        <v>2</v>
      </c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168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x14ac:dyDescent="0.2">
      <c r="A25" s="227" t="s">
        <v>148</v>
      </c>
      <c r="B25" s="228" t="s">
        <v>86</v>
      </c>
      <c r="C25" s="252" t="s">
        <v>87</v>
      </c>
      <c r="D25" s="229"/>
      <c r="E25" s="230"/>
      <c r="F25" s="231"/>
      <c r="G25" s="231">
        <f>SUMIF(AG26:AG72,"&lt;&gt;NOR",G26:G72)</f>
        <v>0</v>
      </c>
      <c r="H25" s="231"/>
      <c r="I25" s="231">
        <f>SUM(I26:I72)</f>
        <v>0</v>
      </c>
      <c r="J25" s="231"/>
      <c r="K25" s="231">
        <f>SUM(K26:K72)</f>
        <v>0</v>
      </c>
      <c r="L25" s="231"/>
      <c r="M25" s="231">
        <f>SUM(M26:M72)</f>
        <v>0</v>
      </c>
      <c r="N25" s="230"/>
      <c r="O25" s="230">
        <f>SUM(O26:O72)</f>
        <v>0.22</v>
      </c>
      <c r="P25" s="230"/>
      <c r="Q25" s="230">
        <f>SUM(Q26:Q72)</f>
        <v>0</v>
      </c>
      <c r="R25" s="231"/>
      <c r="S25" s="231"/>
      <c r="T25" s="232"/>
      <c r="U25" s="226"/>
      <c r="V25" s="226">
        <f>SUM(V26:V72)</f>
        <v>34.520000000000003</v>
      </c>
      <c r="W25" s="226"/>
      <c r="X25" s="226"/>
      <c r="Y25" s="226"/>
      <c r="AG25" t="s">
        <v>149</v>
      </c>
    </row>
    <row r="26" spans="1:60" outlineLevel="1" x14ac:dyDescent="0.2">
      <c r="A26" s="241">
        <v>6</v>
      </c>
      <c r="B26" s="242" t="s">
        <v>472</v>
      </c>
      <c r="C26" s="253" t="s">
        <v>473</v>
      </c>
      <c r="D26" s="243" t="s">
        <v>152</v>
      </c>
      <c r="E26" s="244">
        <v>5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1.0300000000000001E-3</v>
      </c>
      <c r="O26" s="244">
        <f>ROUND(E26*N26,2)</f>
        <v>0.01</v>
      </c>
      <c r="P26" s="244">
        <v>0</v>
      </c>
      <c r="Q26" s="244">
        <f>ROUND(E26*P26,2)</f>
        <v>0</v>
      </c>
      <c r="R26" s="246" t="s">
        <v>474</v>
      </c>
      <c r="S26" s="246" t="s">
        <v>154</v>
      </c>
      <c r="T26" s="247" t="s">
        <v>154</v>
      </c>
      <c r="U26" s="223">
        <v>1.4650000000000001</v>
      </c>
      <c r="V26" s="223">
        <f>ROUND(E26*U26,2)</f>
        <v>7.33</v>
      </c>
      <c r="W26" s="223"/>
      <c r="X26" s="223" t="s">
        <v>155</v>
      </c>
      <c r="Y26" s="223" t="s">
        <v>156</v>
      </c>
      <c r="Z26" s="213"/>
      <c r="AA26" s="213"/>
      <c r="AB26" s="213"/>
      <c r="AC26" s="213"/>
      <c r="AD26" s="213"/>
      <c r="AE26" s="213"/>
      <c r="AF26" s="213"/>
      <c r="AG26" s="213" t="s">
        <v>275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34">
        <v>7</v>
      </c>
      <c r="B27" s="235" t="s">
        <v>475</v>
      </c>
      <c r="C27" s="254" t="s">
        <v>476</v>
      </c>
      <c r="D27" s="236" t="s">
        <v>152</v>
      </c>
      <c r="E27" s="237">
        <v>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5.5000000000000003E-4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474</v>
      </c>
      <c r="S27" s="239" t="s">
        <v>154</v>
      </c>
      <c r="T27" s="240" t="s">
        <v>154</v>
      </c>
      <c r="U27" s="223">
        <v>0.36670000000000003</v>
      </c>
      <c r="V27" s="223">
        <f>ROUND(E27*U27,2)</f>
        <v>1.1000000000000001</v>
      </c>
      <c r="W27" s="223"/>
      <c r="X27" s="223" t="s">
        <v>155</v>
      </c>
      <c r="Y27" s="223" t="s">
        <v>156</v>
      </c>
      <c r="Z27" s="213"/>
      <c r="AA27" s="213"/>
      <c r="AB27" s="213"/>
      <c r="AC27" s="213"/>
      <c r="AD27" s="213"/>
      <c r="AE27" s="213"/>
      <c r="AF27" s="213"/>
      <c r="AG27" s="213" t="s">
        <v>275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">
      <c r="A28" s="220"/>
      <c r="B28" s="221"/>
      <c r="C28" s="256" t="s">
        <v>477</v>
      </c>
      <c r="D28" s="249"/>
      <c r="E28" s="249"/>
      <c r="F28" s="249"/>
      <c r="G28" s="249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166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4">
        <v>8</v>
      </c>
      <c r="B29" s="235" t="s">
        <v>478</v>
      </c>
      <c r="C29" s="254" t="s">
        <v>479</v>
      </c>
      <c r="D29" s="236" t="s">
        <v>152</v>
      </c>
      <c r="E29" s="237">
        <v>3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1.265E-2</v>
      </c>
      <c r="O29" s="237">
        <f>ROUND(E29*N29,2)</f>
        <v>0.04</v>
      </c>
      <c r="P29" s="237">
        <v>0</v>
      </c>
      <c r="Q29" s="237">
        <f>ROUND(E29*P29,2)</f>
        <v>0</v>
      </c>
      <c r="R29" s="239" t="s">
        <v>474</v>
      </c>
      <c r="S29" s="239" t="s">
        <v>154</v>
      </c>
      <c r="T29" s="240" t="s">
        <v>154</v>
      </c>
      <c r="U29" s="223">
        <v>0.50600000000000001</v>
      </c>
      <c r="V29" s="223">
        <f>ROUND(E29*U29,2)</f>
        <v>1.52</v>
      </c>
      <c r="W29" s="223"/>
      <c r="X29" s="223" t="s">
        <v>155</v>
      </c>
      <c r="Y29" s="223" t="s">
        <v>156</v>
      </c>
      <c r="Z29" s="213"/>
      <c r="AA29" s="213"/>
      <c r="AB29" s="213"/>
      <c r="AC29" s="213"/>
      <c r="AD29" s="213"/>
      <c r="AE29" s="213"/>
      <c r="AF29" s="213"/>
      <c r="AG29" s="213" t="s">
        <v>275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">
      <c r="A30" s="220"/>
      <c r="B30" s="221"/>
      <c r="C30" s="255" t="s">
        <v>480</v>
      </c>
      <c r="D30" s="248"/>
      <c r="E30" s="248"/>
      <c r="F30" s="248"/>
      <c r="G30" s="248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161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34">
        <v>9</v>
      </c>
      <c r="B31" s="235" t="s">
        <v>481</v>
      </c>
      <c r="C31" s="254" t="s">
        <v>482</v>
      </c>
      <c r="D31" s="236" t="s">
        <v>256</v>
      </c>
      <c r="E31" s="237">
        <v>1.2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3.4000000000000002E-4</v>
      </c>
      <c r="O31" s="237">
        <f>ROUND(E31*N31,2)</f>
        <v>0</v>
      </c>
      <c r="P31" s="237">
        <v>0</v>
      </c>
      <c r="Q31" s="237">
        <f>ROUND(E31*P31,2)</f>
        <v>0</v>
      </c>
      <c r="R31" s="239" t="s">
        <v>474</v>
      </c>
      <c r="S31" s="239" t="s">
        <v>154</v>
      </c>
      <c r="T31" s="240" t="s">
        <v>154</v>
      </c>
      <c r="U31" s="223">
        <v>0.32</v>
      </c>
      <c r="V31" s="223">
        <f>ROUND(E31*U31,2)</f>
        <v>0.38</v>
      </c>
      <c r="W31" s="223"/>
      <c r="X31" s="223" t="s">
        <v>155</v>
      </c>
      <c r="Y31" s="223" t="s">
        <v>156</v>
      </c>
      <c r="Z31" s="213"/>
      <c r="AA31" s="213"/>
      <c r="AB31" s="213"/>
      <c r="AC31" s="213"/>
      <c r="AD31" s="213"/>
      <c r="AE31" s="213"/>
      <c r="AF31" s="213"/>
      <c r="AG31" s="213" t="s">
        <v>275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">
      <c r="A32" s="220"/>
      <c r="B32" s="221"/>
      <c r="C32" s="256" t="s">
        <v>483</v>
      </c>
      <c r="D32" s="249"/>
      <c r="E32" s="249"/>
      <c r="F32" s="249"/>
      <c r="G32" s="249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166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">
      <c r="A33" s="220"/>
      <c r="B33" s="221"/>
      <c r="C33" s="258" t="s">
        <v>484</v>
      </c>
      <c r="D33" s="250"/>
      <c r="E33" s="250"/>
      <c r="F33" s="250"/>
      <c r="G33" s="250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161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2" x14ac:dyDescent="0.2">
      <c r="A34" s="220"/>
      <c r="B34" s="221"/>
      <c r="C34" s="257" t="s">
        <v>485</v>
      </c>
      <c r="D34" s="224"/>
      <c r="E34" s="225">
        <v>1.2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168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34">
        <v>10</v>
      </c>
      <c r="B35" s="235" t="s">
        <v>486</v>
      </c>
      <c r="C35" s="254" t="s">
        <v>487</v>
      </c>
      <c r="D35" s="236" t="s">
        <v>256</v>
      </c>
      <c r="E35" s="237">
        <v>4.5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3.8000000000000002E-4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474</v>
      </c>
      <c r="S35" s="239" t="s">
        <v>154</v>
      </c>
      <c r="T35" s="240" t="s">
        <v>154</v>
      </c>
      <c r="U35" s="223">
        <v>0.32</v>
      </c>
      <c r="V35" s="223">
        <f>ROUND(E35*U35,2)</f>
        <v>1.44</v>
      </c>
      <c r="W35" s="223"/>
      <c r="X35" s="223" t="s">
        <v>155</v>
      </c>
      <c r="Y35" s="223" t="s">
        <v>156</v>
      </c>
      <c r="Z35" s="213"/>
      <c r="AA35" s="213"/>
      <c r="AB35" s="213"/>
      <c r="AC35" s="213"/>
      <c r="AD35" s="213"/>
      <c r="AE35" s="213"/>
      <c r="AF35" s="213"/>
      <c r="AG35" s="213" t="s">
        <v>275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">
      <c r="A36" s="220"/>
      <c r="B36" s="221"/>
      <c r="C36" s="256" t="s">
        <v>483</v>
      </c>
      <c r="D36" s="249"/>
      <c r="E36" s="249"/>
      <c r="F36" s="249"/>
      <c r="G36" s="249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166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2" x14ac:dyDescent="0.2">
      <c r="A37" s="220"/>
      <c r="B37" s="221"/>
      <c r="C37" s="258" t="s">
        <v>484</v>
      </c>
      <c r="D37" s="250"/>
      <c r="E37" s="250"/>
      <c r="F37" s="250"/>
      <c r="G37" s="250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3"/>
      <c r="AA37" s="213"/>
      <c r="AB37" s="213"/>
      <c r="AC37" s="213"/>
      <c r="AD37" s="213"/>
      <c r="AE37" s="213"/>
      <c r="AF37" s="213"/>
      <c r="AG37" s="213" t="s">
        <v>161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">
      <c r="A38" s="220"/>
      <c r="B38" s="221"/>
      <c r="C38" s="257" t="s">
        <v>488</v>
      </c>
      <c r="D38" s="224"/>
      <c r="E38" s="225">
        <v>4.5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168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34">
        <v>11</v>
      </c>
      <c r="B39" s="235" t="s">
        <v>489</v>
      </c>
      <c r="C39" s="254" t="s">
        <v>490</v>
      </c>
      <c r="D39" s="236" t="s">
        <v>256</v>
      </c>
      <c r="E39" s="237">
        <v>6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4.6999999999999999E-4</v>
      </c>
      <c r="O39" s="237">
        <f>ROUND(E39*N39,2)</f>
        <v>0</v>
      </c>
      <c r="P39" s="237">
        <v>0</v>
      </c>
      <c r="Q39" s="237">
        <f>ROUND(E39*P39,2)</f>
        <v>0</v>
      </c>
      <c r="R39" s="239" t="s">
        <v>474</v>
      </c>
      <c r="S39" s="239" t="s">
        <v>154</v>
      </c>
      <c r="T39" s="240" t="s">
        <v>154</v>
      </c>
      <c r="U39" s="223">
        <v>0.36</v>
      </c>
      <c r="V39" s="223">
        <f>ROUND(E39*U39,2)</f>
        <v>2.16</v>
      </c>
      <c r="W39" s="223"/>
      <c r="X39" s="223" t="s">
        <v>155</v>
      </c>
      <c r="Y39" s="223" t="s">
        <v>156</v>
      </c>
      <c r="Z39" s="213"/>
      <c r="AA39" s="213"/>
      <c r="AB39" s="213"/>
      <c r="AC39" s="213"/>
      <c r="AD39" s="213"/>
      <c r="AE39" s="213"/>
      <c r="AF39" s="213"/>
      <c r="AG39" s="213" t="s">
        <v>275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">
      <c r="A40" s="220"/>
      <c r="B40" s="221"/>
      <c r="C40" s="256" t="s">
        <v>483</v>
      </c>
      <c r="D40" s="249"/>
      <c r="E40" s="249"/>
      <c r="F40" s="249"/>
      <c r="G40" s="249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166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">
      <c r="A41" s="220"/>
      <c r="B41" s="221"/>
      <c r="C41" s="258" t="s">
        <v>484</v>
      </c>
      <c r="D41" s="250"/>
      <c r="E41" s="250"/>
      <c r="F41" s="250"/>
      <c r="G41" s="250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161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">
      <c r="A42" s="220"/>
      <c r="B42" s="221"/>
      <c r="C42" s="257" t="s">
        <v>491</v>
      </c>
      <c r="D42" s="224"/>
      <c r="E42" s="225">
        <v>6</v>
      </c>
      <c r="F42" s="223"/>
      <c r="G42" s="223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168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">
      <c r="A43" s="234">
        <v>12</v>
      </c>
      <c r="B43" s="235" t="s">
        <v>492</v>
      </c>
      <c r="C43" s="254" t="s">
        <v>493</v>
      </c>
      <c r="D43" s="236" t="s">
        <v>256</v>
      </c>
      <c r="E43" s="237">
        <v>4.5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1.5200000000000001E-3</v>
      </c>
      <c r="O43" s="237">
        <f>ROUND(E43*N43,2)</f>
        <v>0.01</v>
      </c>
      <c r="P43" s="237">
        <v>0</v>
      </c>
      <c r="Q43" s="237">
        <f>ROUND(E43*P43,2)</f>
        <v>0</v>
      </c>
      <c r="R43" s="239" t="s">
        <v>474</v>
      </c>
      <c r="S43" s="239" t="s">
        <v>154</v>
      </c>
      <c r="T43" s="240" t="s">
        <v>154</v>
      </c>
      <c r="U43" s="223">
        <v>1.17</v>
      </c>
      <c r="V43" s="223">
        <f>ROUND(E43*U43,2)</f>
        <v>5.27</v>
      </c>
      <c r="W43" s="223"/>
      <c r="X43" s="223" t="s">
        <v>155</v>
      </c>
      <c r="Y43" s="223" t="s">
        <v>156</v>
      </c>
      <c r="Z43" s="213"/>
      <c r="AA43" s="213"/>
      <c r="AB43" s="213"/>
      <c r="AC43" s="213"/>
      <c r="AD43" s="213"/>
      <c r="AE43" s="213"/>
      <c r="AF43" s="213"/>
      <c r="AG43" s="213" t="s">
        <v>275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">
      <c r="A44" s="220"/>
      <c r="B44" s="221"/>
      <c r="C44" s="256" t="s">
        <v>483</v>
      </c>
      <c r="D44" s="249"/>
      <c r="E44" s="249"/>
      <c r="F44" s="249"/>
      <c r="G44" s="249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166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">
      <c r="A45" s="220"/>
      <c r="B45" s="221"/>
      <c r="C45" s="258" t="s">
        <v>484</v>
      </c>
      <c r="D45" s="250"/>
      <c r="E45" s="250"/>
      <c r="F45" s="250"/>
      <c r="G45" s="250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161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">
      <c r="A46" s="220"/>
      <c r="B46" s="221"/>
      <c r="C46" s="257" t="s">
        <v>494</v>
      </c>
      <c r="D46" s="224"/>
      <c r="E46" s="225">
        <v>4.5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168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34">
        <v>13</v>
      </c>
      <c r="B47" s="235" t="s">
        <v>495</v>
      </c>
      <c r="C47" s="254" t="s">
        <v>496</v>
      </c>
      <c r="D47" s="236" t="s">
        <v>256</v>
      </c>
      <c r="E47" s="237">
        <v>10.4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1.31E-3</v>
      </c>
      <c r="O47" s="237">
        <f>ROUND(E47*N47,2)</f>
        <v>0.01</v>
      </c>
      <c r="P47" s="237">
        <v>0</v>
      </c>
      <c r="Q47" s="237">
        <f>ROUND(E47*P47,2)</f>
        <v>0</v>
      </c>
      <c r="R47" s="239" t="s">
        <v>474</v>
      </c>
      <c r="S47" s="239" t="s">
        <v>154</v>
      </c>
      <c r="T47" s="240" t="s">
        <v>154</v>
      </c>
      <c r="U47" s="223">
        <v>0.8</v>
      </c>
      <c r="V47" s="223">
        <f>ROUND(E47*U47,2)</f>
        <v>8.32</v>
      </c>
      <c r="W47" s="223"/>
      <c r="X47" s="223" t="s">
        <v>155</v>
      </c>
      <c r="Y47" s="223" t="s">
        <v>156</v>
      </c>
      <c r="Z47" s="213"/>
      <c r="AA47" s="213"/>
      <c r="AB47" s="213"/>
      <c r="AC47" s="213"/>
      <c r="AD47" s="213"/>
      <c r="AE47" s="213"/>
      <c r="AF47" s="213"/>
      <c r="AG47" s="213" t="s">
        <v>275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">
      <c r="A48" s="220"/>
      <c r="B48" s="221"/>
      <c r="C48" s="256" t="s">
        <v>483</v>
      </c>
      <c r="D48" s="249"/>
      <c r="E48" s="249"/>
      <c r="F48" s="249"/>
      <c r="G48" s="249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166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2" x14ac:dyDescent="0.2">
      <c r="A49" s="220"/>
      <c r="B49" s="221"/>
      <c r="C49" s="258" t="s">
        <v>497</v>
      </c>
      <c r="D49" s="250"/>
      <c r="E49" s="250"/>
      <c r="F49" s="250"/>
      <c r="G49" s="250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3"/>
      <c r="AA49" s="213"/>
      <c r="AB49" s="213"/>
      <c r="AC49" s="213"/>
      <c r="AD49" s="213"/>
      <c r="AE49" s="213"/>
      <c r="AF49" s="213"/>
      <c r="AG49" s="213" t="s">
        <v>161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3" x14ac:dyDescent="0.2">
      <c r="A50" s="220"/>
      <c r="B50" s="221"/>
      <c r="C50" s="258" t="s">
        <v>498</v>
      </c>
      <c r="D50" s="250"/>
      <c r="E50" s="250"/>
      <c r="F50" s="250"/>
      <c r="G50" s="250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3"/>
      <c r="AA50" s="213"/>
      <c r="AB50" s="213"/>
      <c r="AC50" s="213"/>
      <c r="AD50" s="213"/>
      <c r="AE50" s="213"/>
      <c r="AF50" s="213"/>
      <c r="AG50" s="213" t="s">
        <v>161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2" x14ac:dyDescent="0.2">
      <c r="A51" s="220"/>
      <c r="B51" s="221"/>
      <c r="C51" s="257" t="s">
        <v>499</v>
      </c>
      <c r="D51" s="224"/>
      <c r="E51" s="225">
        <v>10.4</v>
      </c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168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">
      <c r="A52" s="234">
        <v>14</v>
      </c>
      <c r="B52" s="235" t="s">
        <v>500</v>
      </c>
      <c r="C52" s="254" t="s">
        <v>501</v>
      </c>
      <c r="D52" s="236" t="s">
        <v>152</v>
      </c>
      <c r="E52" s="237">
        <v>7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474</v>
      </c>
      <c r="S52" s="239" t="s">
        <v>154</v>
      </c>
      <c r="T52" s="240" t="s">
        <v>154</v>
      </c>
      <c r="U52" s="223">
        <v>0.157</v>
      </c>
      <c r="V52" s="223">
        <f>ROUND(E52*U52,2)</f>
        <v>1.1000000000000001</v>
      </c>
      <c r="W52" s="223"/>
      <c r="X52" s="223" t="s">
        <v>155</v>
      </c>
      <c r="Y52" s="223" t="s">
        <v>156</v>
      </c>
      <c r="Z52" s="213"/>
      <c r="AA52" s="213"/>
      <c r="AB52" s="213"/>
      <c r="AC52" s="213"/>
      <c r="AD52" s="213"/>
      <c r="AE52" s="213"/>
      <c r="AF52" s="213"/>
      <c r="AG52" s="213" t="s">
        <v>275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">
      <c r="A53" s="220"/>
      <c r="B53" s="221"/>
      <c r="C53" s="256" t="s">
        <v>502</v>
      </c>
      <c r="D53" s="249"/>
      <c r="E53" s="249"/>
      <c r="F53" s="249"/>
      <c r="G53" s="249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166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">
      <c r="A54" s="220"/>
      <c r="B54" s="221"/>
      <c r="C54" s="258" t="s">
        <v>502</v>
      </c>
      <c r="D54" s="250"/>
      <c r="E54" s="250"/>
      <c r="F54" s="250"/>
      <c r="G54" s="250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161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34">
        <v>15</v>
      </c>
      <c r="B55" s="235" t="s">
        <v>503</v>
      </c>
      <c r="C55" s="254" t="s">
        <v>504</v>
      </c>
      <c r="D55" s="236" t="s">
        <v>152</v>
      </c>
      <c r="E55" s="237">
        <v>4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474</v>
      </c>
      <c r="S55" s="239" t="s">
        <v>154</v>
      </c>
      <c r="T55" s="240" t="s">
        <v>154</v>
      </c>
      <c r="U55" s="223">
        <v>0.17399999999999999</v>
      </c>
      <c r="V55" s="223">
        <f>ROUND(E55*U55,2)</f>
        <v>0.7</v>
      </c>
      <c r="W55" s="223"/>
      <c r="X55" s="223" t="s">
        <v>155</v>
      </c>
      <c r="Y55" s="223" t="s">
        <v>156</v>
      </c>
      <c r="Z55" s="213"/>
      <c r="AA55" s="213"/>
      <c r="AB55" s="213"/>
      <c r="AC55" s="213"/>
      <c r="AD55" s="213"/>
      <c r="AE55" s="213"/>
      <c r="AF55" s="213"/>
      <c r="AG55" s="213" t="s">
        <v>275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2" x14ac:dyDescent="0.2">
      <c r="A56" s="220"/>
      <c r="B56" s="221"/>
      <c r="C56" s="256" t="s">
        <v>502</v>
      </c>
      <c r="D56" s="249"/>
      <c r="E56" s="249"/>
      <c r="F56" s="249"/>
      <c r="G56" s="249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3"/>
      <c r="AA56" s="213"/>
      <c r="AB56" s="213"/>
      <c r="AC56" s="213"/>
      <c r="AD56" s="213"/>
      <c r="AE56" s="213"/>
      <c r="AF56" s="213"/>
      <c r="AG56" s="213" t="s">
        <v>166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">
      <c r="A57" s="220"/>
      <c r="B57" s="221"/>
      <c r="C57" s="258" t="s">
        <v>502</v>
      </c>
      <c r="D57" s="250"/>
      <c r="E57" s="250"/>
      <c r="F57" s="250"/>
      <c r="G57" s="250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161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">
      <c r="A58" s="234">
        <v>16</v>
      </c>
      <c r="B58" s="235" t="s">
        <v>505</v>
      </c>
      <c r="C58" s="254" t="s">
        <v>506</v>
      </c>
      <c r="D58" s="236" t="s">
        <v>152</v>
      </c>
      <c r="E58" s="237">
        <v>6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0</v>
      </c>
      <c r="O58" s="237">
        <f>ROUND(E58*N58,2)</f>
        <v>0</v>
      </c>
      <c r="P58" s="237">
        <v>0</v>
      </c>
      <c r="Q58" s="237">
        <f>ROUND(E58*P58,2)</f>
        <v>0</v>
      </c>
      <c r="R58" s="239" t="s">
        <v>474</v>
      </c>
      <c r="S58" s="239" t="s">
        <v>154</v>
      </c>
      <c r="T58" s="240" t="s">
        <v>154</v>
      </c>
      <c r="U58" s="223">
        <v>0.25900000000000001</v>
      </c>
      <c r="V58" s="223">
        <f>ROUND(E58*U58,2)</f>
        <v>1.55</v>
      </c>
      <c r="W58" s="223"/>
      <c r="X58" s="223" t="s">
        <v>155</v>
      </c>
      <c r="Y58" s="223" t="s">
        <v>156</v>
      </c>
      <c r="Z58" s="213"/>
      <c r="AA58" s="213"/>
      <c r="AB58" s="213"/>
      <c r="AC58" s="213"/>
      <c r="AD58" s="213"/>
      <c r="AE58" s="213"/>
      <c r="AF58" s="213"/>
      <c r="AG58" s="213" t="s">
        <v>275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">
      <c r="A59" s="220"/>
      <c r="B59" s="221"/>
      <c r="C59" s="256" t="s">
        <v>502</v>
      </c>
      <c r="D59" s="249"/>
      <c r="E59" s="249"/>
      <c r="F59" s="249"/>
      <c r="G59" s="249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166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2" x14ac:dyDescent="0.2">
      <c r="A60" s="220"/>
      <c r="B60" s="221"/>
      <c r="C60" s="258" t="s">
        <v>502</v>
      </c>
      <c r="D60" s="250"/>
      <c r="E60" s="250"/>
      <c r="F60" s="250"/>
      <c r="G60" s="250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3"/>
      <c r="AA60" s="213"/>
      <c r="AB60" s="213"/>
      <c r="AC60" s="213"/>
      <c r="AD60" s="213"/>
      <c r="AE60" s="213"/>
      <c r="AF60" s="213"/>
      <c r="AG60" s="213" t="s">
        <v>161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4">
        <v>17</v>
      </c>
      <c r="B61" s="235" t="s">
        <v>507</v>
      </c>
      <c r="C61" s="254" t="s">
        <v>508</v>
      </c>
      <c r="D61" s="236" t="s">
        <v>152</v>
      </c>
      <c r="E61" s="237">
        <v>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7">
        <v>0.14607999999999999</v>
      </c>
      <c r="O61" s="237">
        <f>ROUND(E61*N61,2)</f>
        <v>0.15</v>
      </c>
      <c r="P61" s="237">
        <v>0</v>
      </c>
      <c r="Q61" s="237">
        <f>ROUND(E61*P61,2)</f>
        <v>0</v>
      </c>
      <c r="R61" s="239" t="s">
        <v>474</v>
      </c>
      <c r="S61" s="239" t="s">
        <v>154</v>
      </c>
      <c r="T61" s="240" t="s">
        <v>154</v>
      </c>
      <c r="U61" s="223">
        <v>1.1473</v>
      </c>
      <c r="V61" s="223">
        <f>ROUND(E61*U61,2)</f>
        <v>1.1499999999999999</v>
      </c>
      <c r="W61" s="223"/>
      <c r="X61" s="223" t="s">
        <v>155</v>
      </c>
      <c r="Y61" s="223" t="s">
        <v>156</v>
      </c>
      <c r="Z61" s="213"/>
      <c r="AA61" s="213"/>
      <c r="AB61" s="213"/>
      <c r="AC61" s="213"/>
      <c r="AD61" s="213"/>
      <c r="AE61" s="213"/>
      <c r="AF61" s="213"/>
      <c r="AG61" s="213" t="s">
        <v>221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2" x14ac:dyDescent="0.2">
      <c r="A62" s="220"/>
      <c r="B62" s="221"/>
      <c r="C62" s="255" t="s">
        <v>509</v>
      </c>
      <c r="D62" s="248"/>
      <c r="E62" s="248"/>
      <c r="F62" s="248"/>
      <c r="G62" s="248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3"/>
      <c r="AA62" s="213"/>
      <c r="AB62" s="213"/>
      <c r="AC62" s="213"/>
      <c r="AD62" s="213"/>
      <c r="AE62" s="213"/>
      <c r="AF62" s="213"/>
      <c r="AG62" s="213" t="s">
        <v>161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22.5" outlineLevel="1" x14ac:dyDescent="0.2">
      <c r="A63" s="241">
        <v>18</v>
      </c>
      <c r="B63" s="242" t="s">
        <v>510</v>
      </c>
      <c r="C63" s="253" t="s">
        <v>511</v>
      </c>
      <c r="D63" s="243" t="s">
        <v>152</v>
      </c>
      <c r="E63" s="244">
        <v>3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4.8999999999999998E-4</v>
      </c>
      <c r="O63" s="244">
        <f>ROUND(E63*N63,2)</f>
        <v>0</v>
      </c>
      <c r="P63" s="244">
        <v>0</v>
      </c>
      <c r="Q63" s="244">
        <f>ROUND(E63*P63,2)</f>
        <v>0</v>
      </c>
      <c r="R63" s="246" t="s">
        <v>474</v>
      </c>
      <c r="S63" s="246" t="s">
        <v>154</v>
      </c>
      <c r="T63" s="247" t="s">
        <v>154</v>
      </c>
      <c r="U63" s="223">
        <v>0.13300000000000001</v>
      </c>
      <c r="V63" s="223">
        <f>ROUND(E63*U63,2)</f>
        <v>0.4</v>
      </c>
      <c r="W63" s="223"/>
      <c r="X63" s="223" t="s">
        <v>155</v>
      </c>
      <c r="Y63" s="223" t="s">
        <v>156</v>
      </c>
      <c r="Z63" s="213"/>
      <c r="AA63" s="213"/>
      <c r="AB63" s="213"/>
      <c r="AC63" s="213"/>
      <c r="AD63" s="213"/>
      <c r="AE63" s="213"/>
      <c r="AF63" s="213"/>
      <c r="AG63" s="213" t="s">
        <v>221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34">
        <v>19</v>
      </c>
      <c r="B64" s="235" t="s">
        <v>512</v>
      </c>
      <c r="C64" s="254" t="s">
        <v>513</v>
      </c>
      <c r="D64" s="236" t="s">
        <v>256</v>
      </c>
      <c r="E64" s="237">
        <v>26.6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39" t="s">
        <v>474</v>
      </c>
      <c r="S64" s="239" t="s">
        <v>154</v>
      </c>
      <c r="T64" s="240" t="s">
        <v>154</v>
      </c>
      <c r="U64" s="223">
        <v>0.06</v>
      </c>
      <c r="V64" s="223">
        <f>ROUND(E64*U64,2)</f>
        <v>1.6</v>
      </c>
      <c r="W64" s="223"/>
      <c r="X64" s="223" t="s">
        <v>155</v>
      </c>
      <c r="Y64" s="223" t="s">
        <v>156</v>
      </c>
      <c r="Z64" s="213"/>
      <c r="AA64" s="213"/>
      <c r="AB64" s="213"/>
      <c r="AC64" s="213"/>
      <c r="AD64" s="213"/>
      <c r="AE64" s="213"/>
      <c r="AF64" s="213"/>
      <c r="AG64" s="213" t="s">
        <v>275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">
      <c r="A65" s="220"/>
      <c r="B65" s="221"/>
      <c r="C65" s="257" t="s">
        <v>514</v>
      </c>
      <c r="D65" s="224"/>
      <c r="E65" s="225">
        <v>26.6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168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2.5" outlineLevel="1" x14ac:dyDescent="0.2">
      <c r="A66" s="241">
        <v>20</v>
      </c>
      <c r="B66" s="242" t="s">
        <v>515</v>
      </c>
      <c r="C66" s="253" t="s">
        <v>516</v>
      </c>
      <c r="D66" s="243" t="s">
        <v>152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3.3700000000000002E-3</v>
      </c>
      <c r="O66" s="244">
        <f>ROUND(E66*N66,2)</f>
        <v>0</v>
      </c>
      <c r="P66" s="244">
        <v>0</v>
      </c>
      <c r="Q66" s="244">
        <f>ROUND(E66*P66,2)</f>
        <v>0</v>
      </c>
      <c r="R66" s="246" t="s">
        <v>176</v>
      </c>
      <c r="S66" s="246" t="s">
        <v>154</v>
      </c>
      <c r="T66" s="247" t="s">
        <v>154</v>
      </c>
      <c r="U66" s="223">
        <v>0</v>
      </c>
      <c r="V66" s="223">
        <f>ROUND(E66*U66,2)</f>
        <v>0</v>
      </c>
      <c r="W66" s="223"/>
      <c r="X66" s="223" t="s">
        <v>177</v>
      </c>
      <c r="Y66" s="223" t="s">
        <v>156</v>
      </c>
      <c r="Z66" s="213"/>
      <c r="AA66" s="213"/>
      <c r="AB66" s="213"/>
      <c r="AC66" s="213"/>
      <c r="AD66" s="213"/>
      <c r="AE66" s="213"/>
      <c r="AF66" s="213"/>
      <c r="AG66" s="213" t="s">
        <v>178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34">
        <v>21</v>
      </c>
      <c r="B67" s="235" t="s">
        <v>517</v>
      </c>
      <c r="C67" s="254" t="s">
        <v>518</v>
      </c>
      <c r="D67" s="236" t="s">
        <v>213</v>
      </c>
      <c r="E67" s="237">
        <v>0.22106999999999999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39" t="s">
        <v>474</v>
      </c>
      <c r="S67" s="239" t="s">
        <v>154</v>
      </c>
      <c r="T67" s="240" t="s">
        <v>154</v>
      </c>
      <c r="U67" s="223">
        <v>1.47</v>
      </c>
      <c r="V67" s="223">
        <f>ROUND(E67*U67,2)</f>
        <v>0.32</v>
      </c>
      <c r="W67" s="223"/>
      <c r="X67" s="223" t="s">
        <v>264</v>
      </c>
      <c r="Y67" s="223" t="s">
        <v>156</v>
      </c>
      <c r="Z67" s="213"/>
      <c r="AA67" s="213"/>
      <c r="AB67" s="213"/>
      <c r="AC67" s="213"/>
      <c r="AD67" s="213"/>
      <c r="AE67" s="213"/>
      <c r="AF67" s="213"/>
      <c r="AG67" s="213" t="s">
        <v>287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2" x14ac:dyDescent="0.2">
      <c r="A68" s="220"/>
      <c r="B68" s="221"/>
      <c r="C68" s="256" t="s">
        <v>519</v>
      </c>
      <c r="D68" s="249"/>
      <c r="E68" s="249"/>
      <c r="F68" s="249"/>
      <c r="G68" s="249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3"/>
      <c r="AA68" s="213"/>
      <c r="AB68" s="213"/>
      <c r="AC68" s="213"/>
      <c r="AD68" s="213"/>
      <c r="AE68" s="213"/>
      <c r="AF68" s="213"/>
      <c r="AG68" s="213" t="s">
        <v>166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22.5" outlineLevel="1" x14ac:dyDescent="0.2">
      <c r="A69" s="234">
        <v>22</v>
      </c>
      <c r="B69" s="235" t="s">
        <v>520</v>
      </c>
      <c r="C69" s="254" t="s">
        <v>521</v>
      </c>
      <c r="D69" s="236" t="s">
        <v>213</v>
      </c>
      <c r="E69" s="237">
        <v>0.22106999999999999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7">
        <v>0</v>
      </c>
      <c r="O69" s="237">
        <f>ROUND(E69*N69,2)</f>
        <v>0</v>
      </c>
      <c r="P69" s="237">
        <v>0</v>
      </c>
      <c r="Q69" s="237">
        <f>ROUND(E69*P69,2)</f>
        <v>0</v>
      </c>
      <c r="R69" s="239" t="s">
        <v>474</v>
      </c>
      <c r="S69" s="239" t="s">
        <v>154</v>
      </c>
      <c r="T69" s="240" t="s">
        <v>154</v>
      </c>
      <c r="U69" s="223">
        <v>0.81100000000000005</v>
      </c>
      <c r="V69" s="223">
        <f>ROUND(E69*U69,2)</f>
        <v>0.18</v>
      </c>
      <c r="W69" s="223"/>
      <c r="X69" s="223" t="s">
        <v>264</v>
      </c>
      <c r="Y69" s="223" t="s">
        <v>156</v>
      </c>
      <c r="Z69" s="213"/>
      <c r="AA69" s="213"/>
      <c r="AB69" s="213"/>
      <c r="AC69" s="213"/>
      <c r="AD69" s="213"/>
      <c r="AE69" s="213"/>
      <c r="AF69" s="213"/>
      <c r="AG69" s="213" t="s">
        <v>287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2" x14ac:dyDescent="0.2">
      <c r="A70" s="220"/>
      <c r="B70" s="221"/>
      <c r="C70" s="256" t="s">
        <v>519</v>
      </c>
      <c r="D70" s="249"/>
      <c r="E70" s="249"/>
      <c r="F70" s="249"/>
      <c r="G70" s="249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3"/>
      <c r="AA70" s="213"/>
      <c r="AB70" s="213"/>
      <c r="AC70" s="213"/>
      <c r="AD70" s="213"/>
      <c r="AE70" s="213"/>
      <c r="AF70" s="213"/>
      <c r="AG70" s="213" t="s">
        <v>166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2.5" outlineLevel="1" x14ac:dyDescent="0.2">
      <c r="A71" s="234">
        <v>23</v>
      </c>
      <c r="B71" s="235" t="s">
        <v>522</v>
      </c>
      <c r="C71" s="254" t="s">
        <v>523</v>
      </c>
      <c r="D71" s="236" t="s">
        <v>213</v>
      </c>
      <c r="E71" s="237">
        <v>0.22106999999999999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39" t="s">
        <v>474</v>
      </c>
      <c r="S71" s="239" t="s">
        <v>154</v>
      </c>
      <c r="T71" s="240" t="s">
        <v>154</v>
      </c>
      <c r="U71" s="223">
        <v>0</v>
      </c>
      <c r="V71" s="223">
        <f>ROUND(E71*U71,2)</f>
        <v>0</v>
      </c>
      <c r="W71" s="223"/>
      <c r="X71" s="223" t="s">
        <v>264</v>
      </c>
      <c r="Y71" s="223" t="s">
        <v>156</v>
      </c>
      <c r="Z71" s="213"/>
      <c r="AA71" s="213"/>
      <c r="AB71" s="213"/>
      <c r="AC71" s="213"/>
      <c r="AD71" s="213"/>
      <c r="AE71" s="213"/>
      <c r="AF71" s="213"/>
      <c r="AG71" s="213" t="s">
        <v>287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2" x14ac:dyDescent="0.2">
      <c r="A72" s="220"/>
      <c r="B72" s="221"/>
      <c r="C72" s="256" t="s">
        <v>519</v>
      </c>
      <c r="D72" s="249"/>
      <c r="E72" s="249"/>
      <c r="F72" s="249"/>
      <c r="G72" s="249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166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x14ac:dyDescent="0.2">
      <c r="A73" s="227" t="s">
        <v>148</v>
      </c>
      <c r="B73" s="228" t="s">
        <v>88</v>
      </c>
      <c r="C73" s="252" t="s">
        <v>89</v>
      </c>
      <c r="D73" s="229"/>
      <c r="E73" s="230"/>
      <c r="F73" s="231"/>
      <c r="G73" s="231">
        <f>SUMIF(AG74:AG149,"&lt;&gt;NOR",G74:G149)</f>
        <v>0</v>
      </c>
      <c r="H73" s="231"/>
      <c r="I73" s="231">
        <f>SUM(I74:I149)</f>
        <v>0</v>
      </c>
      <c r="J73" s="231"/>
      <c r="K73" s="231">
        <f>SUM(K74:K149)</f>
        <v>0</v>
      </c>
      <c r="L73" s="231"/>
      <c r="M73" s="231">
        <f>SUM(M74:M149)</f>
        <v>0</v>
      </c>
      <c r="N73" s="230"/>
      <c r="O73" s="230">
        <f>SUM(O74:O149)</f>
        <v>0.08</v>
      </c>
      <c r="P73" s="230"/>
      <c r="Q73" s="230">
        <f>SUM(Q74:Q149)</f>
        <v>0</v>
      </c>
      <c r="R73" s="231"/>
      <c r="S73" s="231"/>
      <c r="T73" s="232"/>
      <c r="U73" s="226"/>
      <c r="V73" s="226">
        <f>SUM(V74:V149)</f>
        <v>98.99</v>
      </c>
      <c r="W73" s="226"/>
      <c r="X73" s="226"/>
      <c r="Y73" s="226"/>
      <c r="AG73" t="s">
        <v>149</v>
      </c>
    </row>
    <row r="74" spans="1:60" outlineLevel="1" x14ac:dyDescent="0.2">
      <c r="A74" s="241">
        <v>24</v>
      </c>
      <c r="B74" s="242" t="s">
        <v>524</v>
      </c>
      <c r="C74" s="253" t="s">
        <v>525</v>
      </c>
      <c r="D74" s="243" t="s">
        <v>152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9.8999999999999999E-4</v>
      </c>
      <c r="O74" s="244">
        <f>ROUND(E74*N74,2)</f>
        <v>0</v>
      </c>
      <c r="P74" s="244">
        <v>0</v>
      </c>
      <c r="Q74" s="244">
        <f>ROUND(E74*P74,2)</f>
        <v>0</v>
      </c>
      <c r="R74" s="246" t="s">
        <v>474</v>
      </c>
      <c r="S74" s="246" t="s">
        <v>154</v>
      </c>
      <c r="T74" s="247" t="s">
        <v>154</v>
      </c>
      <c r="U74" s="223">
        <v>0.66900000000000004</v>
      </c>
      <c r="V74" s="223">
        <f>ROUND(E74*U74,2)</f>
        <v>0.67</v>
      </c>
      <c r="W74" s="223"/>
      <c r="X74" s="223" t="s">
        <v>155</v>
      </c>
      <c r="Y74" s="223" t="s">
        <v>156</v>
      </c>
      <c r="Z74" s="213"/>
      <c r="AA74" s="213"/>
      <c r="AB74" s="213"/>
      <c r="AC74" s="213"/>
      <c r="AD74" s="213"/>
      <c r="AE74" s="213"/>
      <c r="AF74" s="213"/>
      <c r="AG74" s="213" t="s">
        <v>275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ht="22.5" outlineLevel="1" x14ac:dyDescent="0.2">
      <c r="A75" s="241">
        <v>25</v>
      </c>
      <c r="B75" s="242" t="s">
        <v>526</v>
      </c>
      <c r="C75" s="253" t="s">
        <v>527</v>
      </c>
      <c r="D75" s="243" t="s">
        <v>152</v>
      </c>
      <c r="E75" s="244">
        <v>2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6" t="s">
        <v>474</v>
      </c>
      <c r="S75" s="246" t="s">
        <v>154</v>
      </c>
      <c r="T75" s="247" t="s">
        <v>154</v>
      </c>
      <c r="U75" s="223">
        <v>0.16145000000000001</v>
      </c>
      <c r="V75" s="223">
        <f>ROUND(E75*U75,2)</f>
        <v>0.32</v>
      </c>
      <c r="W75" s="223"/>
      <c r="X75" s="223" t="s">
        <v>155</v>
      </c>
      <c r="Y75" s="223" t="s">
        <v>156</v>
      </c>
      <c r="Z75" s="213"/>
      <c r="AA75" s="213"/>
      <c r="AB75" s="213"/>
      <c r="AC75" s="213"/>
      <c r="AD75" s="213"/>
      <c r="AE75" s="213"/>
      <c r="AF75" s="213"/>
      <c r="AG75" s="213" t="s">
        <v>221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33.75" outlineLevel="1" x14ac:dyDescent="0.2">
      <c r="A76" s="234">
        <v>26</v>
      </c>
      <c r="B76" s="235" t="s">
        <v>528</v>
      </c>
      <c r="C76" s="254" t="s">
        <v>529</v>
      </c>
      <c r="D76" s="236" t="s">
        <v>256</v>
      </c>
      <c r="E76" s="237">
        <v>60.8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4.6000000000000001E-4</v>
      </c>
      <c r="O76" s="237">
        <f>ROUND(E76*N76,2)</f>
        <v>0.03</v>
      </c>
      <c r="P76" s="237">
        <v>0</v>
      </c>
      <c r="Q76" s="237">
        <f>ROUND(E76*P76,2)</f>
        <v>0</v>
      </c>
      <c r="R76" s="239" t="s">
        <v>474</v>
      </c>
      <c r="S76" s="239" t="s">
        <v>154</v>
      </c>
      <c r="T76" s="240" t="s">
        <v>154</v>
      </c>
      <c r="U76" s="223">
        <v>0.52</v>
      </c>
      <c r="V76" s="223">
        <f>ROUND(E76*U76,2)</f>
        <v>31.62</v>
      </c>
      <c r="W76" s="223"/>
      <c r="X76" s="223" t="s">
        <v>155</v>
      </c>
      <c r="Y76" s="223" t="s">
        <v>156</v>
      </c>
      <c r="Z76" s="213"/>
      <c r="AA76" s="213"/>
      <c r="AB76" s="213"/>
      <c r="AC76" s="213"/>
      <c r="AD76" s="213"/>
      <c r="AE76" s="213"/>
      <c r="AF76" s="213"/>
      <c r="AG76" s="213" t="s">
        <v>275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2" x14ac:dyDescent="0.2">
      <c r="A77" s="220"/>
      <c r="B77" s="221"/>
      <c r="C77" s="256" t="s">
        <v>530</v>
      </c>
      <c r="D77" s="249"/>
      <c r="E77" s="249"/>
      <c r="F77" s="249"/>
      <c r="G77" s="249"/>
      <c r="H77" s="223"/>
      <c r="I77" s="223"/>
      <c r="J77" s="223"/>
      <c r="K77" s="223"/>
      <c r="L77" s="223"/>
      <c r="M77" s="223"/>
      <c r="N77" s="222"/>
      <c r="O77" s="222"/>
      <c r="P77" s="222"/>
      <c r="Q77" s="222"/>
      <c r="R77" s="223"/>
      <c r="S77" s="223"/>
      <c r="T77" s="223"/>
      <c r="U77" s="223"/>
      <c r="V77" s="223"/>
      <c r="W77" s="223"/>
      <c r="X77" s="223"/>
      <c r="Y77" s="223"/>
      <c r="Z77" s="213"/>
      <c r="AA77" s="213"/>
      <c r="AB77" s="213"/>
      <c r="AC77" s="213"/>
      <c r="AD77" s="213"/>
      <c r="AE77" s="213"/>
      <c r="AF77" s="213"/>
      <c r="AG77" s="213" t="s">
        <v>166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">
      <c r="A78" s="220"/>
      <c r="B78" s="221"/>
      <c r="C78" s="258" t="s">
        <v>531</v>
      </c>
      <c r="D78" s="250"/>
      <c r="E78" s="250"/>
      <c r="F78" s="250"/>
      <c r="G78" s="250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161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3" x14ac:dyDescent="0.2">
      <c r="A79" s="220"/>
      <c r="B79" s="221"/>
      <c r="C79" s="258" t="s">
        <v>480</v>
      </c>
      <c r="D79" s="250"/>
      <c r="E79" s="250"/>
      <c r="F79" s="250"/>
      <c r="G79" s="250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3"/>
      <c r="AA79" s="213"/>
      <c r="AB79" s="213"/>
      <c r="AC79" s="213"/>
      <c r="AD79" s="213"/>
      <c r="AE79" s="213"/>
      <c r="AF79" s="213"/>
      <c r="AG79" s="213" t="s">
        <v>161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2" x14ac:dyDescent="0.2">
      <c r="A80" s="220"/>
      <c r="B80" s="221"/>
      <c r="C80" s="257" t="s">
        <v>532</v>
      </c>
      <c r="D80" s="224"/>
      <c r="E80" s="225">
        <v>60.8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3"/>
      <c r="AA80" s="213"/>
      <c r="AB80" s="213"/>
      <c r="AC80" s="213"/>
      <c r="AD80" s="213"/>
      <c r="AE80" s="213"/>
      <c r="AF80" s="213"/>
      <c r="AG80" s="213" t="s">
        <v>168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ht="33.75" outlineLevel="1" x14ac:dyDescent="0.2">
      <c r="A81" s="234">
        <v>27</v>
      </c>
      <c r="B81" s="235" t="s">
        <v>533</v>
      </c>
      <c r="C81" s="254" t="s">
        <v>534</v>
      </c>
      <c r="D81" s="236" t="s">
        <v>256</v>
      </c>
      <c r="E81" s="237">
        <v>30.7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7">
        <v>5.8E-4</v>
      </c>
      <c r="O81" s="237">
        <f>ROUND(E81*N81,2)</f>
        <v>0.02</v>
      </c>
      <c r="P81" s="237">
        <v>0</v>
      </c>
      <c r="Q81" s="237">
        <f>ROUND(E81*P81,2)</f>
        <v>0</v>
      </c>
      <c r="R81" s="239" t="s">
        <v>474</v>
      </c>
      <c r="S81" s="239" t="s">
        <v>154</v>
      </c>
      <c r="T81" s="240" t="s">
        <v>154</v>
      </c>
      <c r="U81" s="223">
        <v>0.62</v>
      </c>
      <c r="V81" s="223">
        <f>ROUND(E81*U81,2)</f>
        <v>19.03</v>
      </c>
      <c r="W81" s="223"/>
      <c r="X81" s="223" t="s">
        <v>155</v>
      </c>
      <c r="Y81" s="223" t="s">
        <v>156</v>
      </c>
      <c r="Z81" s="213"/>
      <c r="AA81" s="213"/>
      <c r="AB81" s="213"/>
      <c r="AC81" s="213"/>
      <c r="AD81" s="213"/>
      <c r="AE81" s="213"/>
      <c r="AF81" s="213"/>
      <c r="AG81" s="213" t="s">
        <v>275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2" x14ac:dyDescent="0.2">
      <c r="A82" s="220"/>
      <c r="B82" s="221"/>
      <c r="C82" s="256" t="s">
        <v>530</v>
      </c>
      <c r="D82" s="249"/>
      <c r="E82" s="249"/>
      <c r="F82" s="249"/>
      <c r="G82" s="249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3"/>
      <c r="AA82" s="213"/>
      <c r="AB82" s="213"/>
      <c r="AC82" s="213"/>
      <c r="AD82" s="213"/>
      <c r="AE82" s="213"/>
      <c r="AF82" s="213"/>
      <c r="AG82" s="213" t="s">
        <v>166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2" x14ac:dyDescent="0.2">
      <c r="A83" s="220"/>
      <c r="B83" s="221"/>
      <c r="C83" s="258" t="s">
        <v>531</v>
      </c>
      <c r="D83" s="250"/>
      <c r="E83" s="250"/>
      <c r="F83" s="250"/>
      <c r="G83" s="250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3"/>
      <c r="AA83" s="213"/>
      <c r="AB83" s="213"/>
      <c r="AC83" s="213"/>
      <c r="AD83" s="213"/>
      <c r="AE83" s="213"/>
      <c r="AF83" s="213"/>
      <c r="AG83" s="213" t="s">
        <v>161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3" x14ac:dyDescent="0.2">
      <c r="A84" s="220"/>
      <c r="B84" s="221"/>
      <c r="C84" s="258" t="s">
        <v>480</v>
      </c>
      <c r="D84" s="250"/>
      <c r="E84" s="250"/>
      <c r="F84" s="250"/>
      <c r="G84" s="250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3"/>
      <c r="AA84" s="213"/>
      <c r="AB84" s="213"/>
      <c r="AC84" s="213"/>
      <c r="AD84" s="213"/>
      <c r="AE84" s="213"/>
      <c r="AF84" s="213"/>
      <c r="AG84" s="213" t="s">
        <v>161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2" x14ac:dyDescent="0.2">
      <c r="A85" s="220"/>
      <c r="B85" s="221"/>
      <c r="C85" s="257" t="s">
        <v>535</v>
      </c>
      <c r="D85" s="224"/>
      <c r="E85" s="225">
        <v>30.7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3"/>
      <c r="AA85" s="213"/>
      <c r="AB85" s="213"/>
      <c r="AC85" s="213"/>
      <c r="AD85" s="213"/>
      <c r="AE85" s="213"/>
      <c r="AF85" s="213"/>
      <c r="AG85" s="213" t="s">
        <v>168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33.75" outlineLevel="1" x14ac:dyDescent="0.2">
      <c r="A86" s="234">
        <v>28</v>
      </c>
      <c r="B86" s="235" t="s">
        <v>536</v>
      </c>
      <c r="C86" s="254" t="s">
        <v>537</v>
      </c>
      <c r="D86" s="236" t="s">
        <v>256</v>
      </c>
      <c r="E86" s="237">
        <v>14.2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7">
        <v>7.6999999999999996E-4</v>
      </c>
      <c r="O86" s="237">
        <f>ROUND(E86*N86,2)</f>
        <v>0.01</v>
      </c>
      <c r="P86" s="237">
        <v>0</v>
      </c>
      <c r="Q86" s="237">
        <f>ROUND(E86*P86,2)</f>
        <v>0</v>
      </c>
      <c r="R86" s="239" t="s">
        <v>474</v>
      </c>
      <c r="S86" s="239" t="s">
        <v>154</v>
      </c>
      <c r="T86" s="240" t="s">
        <v>154</v>
      </c>
      <c r="U86" s="223">
        <v>0.68</v>
      </c>
      <c r="V86" s="223">
        <f>ROUND(E86*U86,2)</f>
        <v>9.66</v>
      </c>
      <c r="W86" s="223"/>
      <c r="X86" s="223" t="s">
        <v>155</v>
      </c>
      <c r="Y86" s="223" t="s">
        <v>156</v>
      </c>
      <c r="Z86" s="213"/>
      <c r="AA86" s="213"/>
      <c r="AB86" s="213"/>
      <c r="AC86" s="213"/>
      <c r="AD86" s="213"/>
      <c r="AE86" s="213"/>
      <c r="AF86" s="213"/>
      <c r="AG86" s="213" t="s">
        <v>275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2" x14ac:dyDescent="0.2">
      <c r="A87" s="220"/>
      <c r="B87" s="221"/>
      <c r="C87" s="256" t="s">
        <v>530</v>
      </c>
      <c r="D87" s="249"/>
      <c r="E87" s="249"/>
      <c r="F87" s="249"/>
      <c r="G87" s="249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3"/>
      <c r="AA87" s="213"/>
      <c r="AB87" s="213"/>
      <c r="AC87" s="213"/>
      <c r="AD87" s="213"/>
      <c r="AE87" s="213"/>
      <c r="AF87" s="213"/>
      <c r="AG87" s="213" t="s">
        <v>166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2" x14ac:dyDescent="0.2">
      <c r="A88" s="220"/>
      <c r="B88" s="221"/>
      <c r="C88" s="258" t="s">
        <v>531</v>
      </c>
      <c r="D88" s="250"/>
      <c r="E88" s="250"/>
      <c r="F88" s="250"/>
      <c r="G88" s="250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3"/>
      <c r="AA88" s="213"/>
      <c r="AB88" s="213"/>
      <c r="AC88" s="213"/>
      <c r="AD88" s="213"/>
      <c r="AE88" s="213"/>
      <c r="AF88" s="213"/>
      <c r="AG88" s="213" t="s">
        <v>161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3" x14ac:dyDescent="0.2">
      <c r="A89" s="220"/>
      <c r="B89" s="221"/>
      <c r="C89" s="258" t="s">
        <v>480</v>
      </c>
      <c r="D89" s="250"/>
      <c r="E89" s="250"/>
      <c r="F89" s="250"/>
      <c r="G89" s="250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3"/>
      <c r="AA89" s="213"/>
      <c r="AB89" s="213"/>
      <c r="AC89" s="213"/>
      <c r="AD89" s="213"/>
      <c r="AE89" s="213"/>
      <c r="AF89" s="213"/>
      <c r="AG89" s="213" t="s">
        <v>161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2" x14ac:dyDescent="0.2">
      <c r="A90" s="220"/>
      <c r="B90" s="221"/>
      <c r="C90" s="257" t="s">
        <v>538</v>
      </c>
      <c r="D90" s="224"/>
      <c r="E90" s="225">
        <v>14.2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3"/>
      <c r="AA90" s="213"/>
      <c r="AB90" s="213"/>
      <c r="AC90" s="213"/>
      <c r="AD90" s="213"/>
      <c r="AE90" s="213"/>
      <c r="AF90" s="213"/>
      <c r="AG90" s="213" t="s">
        <v>168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ht="22.5" outlineLevel="1" x14ac:dyDescent="0.2">
      <c r="A91" s="234">
        <v>29</v>
      </c>
      <c r="B91" s="235" t="s">
        <v>539</v>
      </c>
      <c r="C91" s="254" t="s">
        <v>540</v>
      </c>
      <c r="D91" s="236" t="s">
        <v>256</v>
      </c>
      <c r="E91" s="237">
        <v>22.6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7">
        <v>3.0000000000000001E-5</v>
      </c>
      <c r="O91" s="237">
        <f>ROUND(E91*N91,2)</f>
        <v>0</v>
      </c>
      <c r="P91" s="237">
        <v>0</v>
      </c>
      <c r="Q91" s="237">
        <f>ROUND(E91*P91,2)</f>
        <v>0</v>
      </c>
      <c r="R91" s="239" t="s">
        <v>474</v>
      </c>
      <c r="S91" s="239" t="s">
        <v>154</v>
      </c>
      <c r="T91" s="240" t="s">
        <v>154</v>
      </c>
      <c r="U91" s="223">
        <v>0.13</v>
      </c>
      <c r="V91" s="223">
        <f>ROUND(E91*U91,2)</f>
        <v>2.94</v>
      </c>
      <c r="W91" s="223"/>
      <c r="X91" s="223" t="s">
        <v>155</v>
      </c>
      <c r="Y91" s="223" t="s">
        <v>156</v>
      </c>
      <c r="Z91" s="213"/>
      <c r="AA91" s="213"/>
      <c r="AB91" s="213"/>
      <c r="AC91" s="213"/>
      <c r="AD91" s="213"/>
      <c r="AE91" s="213"/>
      <c r="AF91" s="213"/>
      <c r="AG91" s="213" t="s">
        <v>275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2" x14ac:dyDescent="0.2">
      <c r="A92" s="220"/>
      <c r="B92" s="221"/>
      <c r="C92" s="255" t="s">
        <v>541</v>
      </c>
      <c r="D92" s="248"/>
      <c r="E92" s="248"/>
      <c r="F92" s="248"/>
      <c r="G92" s="248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3"/>
      <c r="AA92" s="213"/>
      <c r="AB92" s="213"/>
      <c r="AC92" s="213"/>
      <c r="AD92" s="213"/>
      <c r="AE92" s="213"/>
      <c r="AF92" s="213"/>
      <c r="AG92" s="213" t="s">
        <v>161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2" x14ac:dyDescent="0.2">
      <c r="A93" s="220"/>
      <c r="B93" s="221"/>
      <c r="C93" s="257" t="s">
        <v>542</v>
      </c>
      <c r="D93" s="224"/>
      <c r="E93" s="225">
        <v>22.6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3"/>
      <c r="AA93" s="213"/>
      <c r="AB93" s="213"/>
      <c r="AC93" s="213"/>
      <c r="AD93" s="213"/>
      <c r="AE93" s="213"/>
      <c r="AF93" s="213"/>
      <c r="AG93" s="213" t="s">
        <v>168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34">
        <v>30</v>
      </c>
      <c r="B94" s="235" t="s">
        <v>543</v>
      </c>
      <c r="C94" s="254" t="s">
        <v>544</v>
      </c>
      <c r="D94" s="236" t="s">
        <v>256</v>
      </c>
      <c r="E94" s="237">
        <v>18.100000000000001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7">
        <v>6.9999999999999994E-5</v>
      </c>
      <c r="O94" s="237">
        <f>ROUND(E94*N94,2)</f>
        <v>0</v>
      </c>
      <c r="P94" s="237">
        <v>0</v>
      </c>
      <c r="Q94" s="237">
        <f>ROUND(E94*P94,2)</f>
        <v>0</v>
      </c>
      <c r="R94" s="239" t="s">
        <v>474</v>
      </c>
      <c r="S94" s="239" t="s">
        <v>154</v>
      </c>
      <c r="T94" s="240" t="s">
        <v>154</v>
      </c>
      <c r="U94" s="223">
        <v>0.13</v>
      </c>
      <c r="V94" s="223">
        <f>ROUND(E94*U94,2)</f>
        <v>2.35</v>
      </c>
      <c r="W94" s="223"/>
      <c r="X94" s="223" t="s">
        <v>155</v>
      </c>
      <c r="Y94" s="223" t="s">
        <v>156</v>
      </c>
      <c r="Z94" s="213"/>
      <c r="AA94" s="213"/>
      <c r="AB94" s="213"/>
      <c r="AC94" s="213"/>
      <c r="AD94" s="213"/>
      <c r="AE94" s="213"/>
      <c r="AF94" s="213"/>
      <c r="AG94" s="213" t="s">
        <v>275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2" x14ac:dyDescent="0.2">
      <c r="A95" s="220"/>
      <c r="B95" s="221"/>
      <c r="C95" s="255" t="s">
        <v>541</v>
      </c>
      <c r="D95" s="248"/>
      <c r="E95" s="248"/>
      <c r="F95" s="248"/>
      <c r="G95" s="248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3"/>
      <c r="AA95" s="213"/>
      <c r="AB95" s="213"/>
      <c r="AC95" s="213"/>
      <c r="AD95" s="213"/>
      <c r="AE95" s="213"/>
      <c r="AF95" s="213"/>
      <c r="AG95" s="213" t="s">
        <v>161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2" x14ac:dyDescent="0.2">
      <c r="A96" s="220"/>
      <c r="B96" s="221"/>
      <c r="C96" s="257" t="s">
        <v>545</v>
      </c>
      <c r="D96" s="224"/>
      <c r="E96" s="225">
        <v>18.100000000000001</v>
      </c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3"/>
      <c r="AA96" s="213"/>
      <c r="AB96" s="213"/>
      <c r="AC96" s="213"/>
      <c r="AD96" s="213"/>
      <c r="AE96" s="213"/>
      <c r="AF96" s="213"/>
      <c r="AG96" s="213" t="s">
        <v>168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22.5" outlineLevel="1" x14ac:dyDescent="0.2">
      <c r="A97" s="234">
        <v>31</v>
      </c>
      <c r="B97" s="235" t="s">
        <v>546</v>
      </c>
      <c r="C97" s="254" t="s">
        <v>547</v>
      </c>
      <c r="D97" s="236" t="s">
        <v>256</v>
      </c>
      <c r="E97" s="237">
        <v>11.2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7">
        <v>6.0000000000000002E-5</v>
      </c>
      <c r="O97" s="237">
        <f>ROUND(E97*N97,2)</f>
        <v>0</v>
      </c>
      <c r="P97" s="237">
        <v>0</v>
      </c>
      <c r="Q97" s="237">
        <f>ROUND(E97*P97,2)</f>
        <v>0</v>
      </c>
      <c r="R97" s="239" t="s">
        <v>474</v>
      </c>
      <c r="S97" s="239" t="s">
        <v>154</v>
      </c>
      <c r="T97" s="240" t="s">
        <v>154</v>
      </c>
      <c r="U97" s="223">
        <v>0.14000000000000001</v>
      </c>
      <c r="V97" s="223">
        <f>ROUND(E97*U97,2)</f>
        <v>1.57</v>
      </c>
      <c r="W97" s="223"/>
      <c r="X97" s="223" t="s">
        <v>155</v>
      </c>
      <c r="Y97" s="223" t="s">
        <v>156</v>
      </c>
      <c r="Z97" s="213"/>
      <c r="AA97" s="213"/>
      <c r="AB97" s="213"/>
      <c r="AC97" s="213"/>
      <c r="AD97" s="213"/>
      <c r="AE97" s="213"/>
      <c r="AF97" s="213"/>
      <c r="AG97" s="213" t="s">
        <v>275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2" x14ac:dyDescent="0.2">
      <c r="A98" s="220"/>
      <c r="B98" s="221"/>
      <c r="C98" s="255" t="s">
        <v>541</v>
      </c>
      <c r="D98" s="248"/>
      <c r="E98" s="248"/>
      <c r="F98" s="248"/>
      <c r="G98" s="248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3"/>
      <c r="AA98" s="213"/>
      <c r="AB98" s="213"/>
      <c r="AC98" s="213"/>
      <c r="AD98" s="213"/>
      <c r="AE98" s="213"/>
      <c r="AF98" s="213"/>
      <c r="AG98" s="213" t="s">
        <v>161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2" x14ac:dyDescent="0.2">
      <c r="A99" s="220"/>
      <c r="B99" s="221"/>
      <c r="C99" s="257" t="s">
        <v>548</v>
      </c>
      <c r="D99" s="224"/>
      <c r="E99" s="225">
        <v>11.2</v>
      </c>
      <c r="F99" s="223"/>
      <c r="G99" s="223"/>
      <c r="H99" s="223"/>
      <c r="I99" s="223"/>
      <c r="J99" s="223"/>
      <c r="K99" s="223"/>
      <c r="L99" s="223"/>
      <c r="M99" s="223"/>
      <c r="N99" s="222"/>
      <c r="O99" s="222"/>
      <c r="P99" s="222"/>
      <c r="Q99" s="222"/>
      <c r="R99" s="223"/>
      <c r="S99" s="223"/>
      <c r="T99" s="223"/>
      <c r="U99" s="223"/>
      <c r="V99" s="223"/>
      <c r="W99" s="223"/>
      <c r="X99" s="223"/>
      <c r="Y99" s="223"/>
      <c r="Z99" s="213"/>
      <c r="AA99" s="213"/>
      <c r="AB99" s="213"/>
      <c r="AC99" s="213"/>
      <c r="AD99" s="213"/>
      <c r="AE99" s="213"/>
      <c r="AF99" s="213"/>
      <c r="AG99" s="213" t="s">
        <v>168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2.5" outlineLevel="1" x14ac:dyDescent="0.2">
      <c r="A100" s="234">
        <v>32</v>
      </c>
      <c r="B100" s="235" t="s">
        <v>549</v>
      </c>
      <c r="C100" s="254" t="s">
        <v>550</v>
      </c>
      <c r="D100" s="236" t="s">
        <v>256</v>
      </c>
      <c r="E100" s="237">
        <v>6.6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7">
        <v>5.0000000000000002E-5</v>
      </c>
      <c r="O100" s="237">
        <f>ROUND(E100*N100,2)</f>
        <v>0</v>
      </c>
      <c r="P100" s="237">
        <v>0</v>
      </c>
      <c r="Q100" s="237">
        <f>ROUND(E100*P100,2)</f>
        <v>0</v>
      </c>
      <c r="R100" s="239" t="s">
        <v>474</v>
      </c>
      <c r="S100" s="239" t="s">
        <v>154</v>
      </c>
      <c r="T100" s="240" t="s">
        <v>154</v>
      </c>
      <c r="U100" s="223">
        <v>0.129</v>
      </c>
      <c r="V100" s="223">
        <f>ROUND(E100*U100,2)</f>
        <v>0.85</v>
      </c>
      <c r="W100" s="223"/>
      <c r="X100" s="223" t="s">
        <v>155</v>
      </c>
      <c r="Y100" s="223" t="s">
        <v>156</v>
      </c>
      <c r="Z100" s="213"/>
      <c r="AA100" s="213"/>
      <c r="AB100" s="213"/>
      <c r="AC100" s="213"/>
      <c r="AD100" s="213"/>
      <c r="AE100" s="213"/>
      <c r="AF100" s="213"/>
      <c r="AG100" s="213" t="s">
        <v>221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2" x14ac:dyDescent="0.2">
      <c r="A101" s="220"/>
      <c r="B101" s="221"/>
      <c r="C101" s="255" t="s">
        <v>541</v>
      </c>
      <c r="D101" s="248"/>
      <c r="E101" s="248"/>
      <c r="F101" s="248"/>
      <c r="G101" s="248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3"/>
      <c r="AA101" s="213"/>
      <c r="AB101" s="213"/>
      <c r="AC101" s="213"/>
      <c r="AD101" s="213"/>
      <c r="AE101" s="213"/>
      <c r="AF101" s="213"/>
      <c r="AG101" s="213" t="s">
        <v>161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2.5" outlineLevel="1" x14ac:dyDescent="0.2">
      <c r="A102" s="234">
        <v>33</v>
      </c>
      <c r="B102" s="235" t="s">
        <v>551</v>
      </c>
      <c r="C102" s="254" t="s">
        <v>552</v>
      </c>
      <c r="D102" s="236" t="s">
        <v>256</v>
      </c>
      <c r="E102" s="237">
        <v>2.7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7">
        <v>6.9999999999999994E-5</v>
      </c>
      <c r="O102" s="237">
        <f>ROUND(E102*N102,2)</f>
        <v>0</v>
      </c>
      <c r="P102" s="237">
        <v>0</v>
      </c>
      <c r="Q102" s="237">
        <f>ROUND(E102*P102,2)</f>
        <v>0</v>
      </c>
      <c r="R102" s="239" t="s">
        <v>474</v>
      </c>
      <c r="S102" s="239" t="s">
        <v>154</v>
      </c>
      <c r="T102" s="240" t="s">
        <v>154</v>
      </c>
      <c r="U102" s="223">
        <v>0.129</v>
      </c>
      <c r="V102" s="223">
        <f>ROUND(E102*U102,2)</f>
        <v>0.35</v>
      </c>
      <c r="W102" s="223"/>
      <c r="X102" s="223" t="s">
        <v>155</v>
      </c>
      <c r="Y102" s="223" t="s">
        <v>156</v>
      </c>
      <c r="Z102" s="213"/>
      <c r="AA102" s="213"/>
      <c r="AB102" s="213"/>
      <c r="AC102" s="213"/>
      <c r="AD102" s="213"/>
      <c r="AE102" s="213"/>
      <c r="AF102" s="213"/>
      <c r="AG102" s="213" t="s">
        <v>221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2" x14ac:dyDescent="0.2">
      <c r="A103" s="220"/>
      <c r="B103" s="221"/>
      <c r="C103" s="255" t="s">
        <v>541</v>
      </c>
      <c r="D103" s="248"/>
      <c r="E103" s="248"/>
      <c r="F103" s="248"/>
      <c r="G103" s="248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3"/>
      <c r="AA103" s="213"/>
      <c r="AB103" s="213"/>
      <c r="AC103" s="213"/>
      <c r="AD103" s="213"/>
      <c r="AE103" s="213"/>
      <c r="AF103" s="213"/>
      <c r="AG103" s="213" t="s">
        <v>161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22.5" outlineLevel="1" x14ac:dyDescent="0.2">
      <c r="A104" s="234">
        <v>34</v>
      </c>
      <c r="B104" s="235" t="s">
        <v>553</v>
      </c>
      <c r="C104" s="254" t="s">
        <v>554</v>
      </c>
      <c r="D104" s="236" t="s">
        <v>256</v>
      </c>
      <c r="E104" s="237">
        <v>31.6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7">
        <v>6.0000000000000002E-5</v>
      </c>
      <c r="O104" s="237">
        <f>ROUND(E104*N104,2)</f>
        <v>0</v>
      </c>
      <c r="P104" s="237">
        <v>0</v>
      </c>
      <c r="Q104" s="237">
        <f>ROUND(E104*P104,2)</f>
        <v>0</v>
      </c>
      <c r="R104" s="239" t="s">
        <v>474</v>
      </c>
      <c r="S104" s="239" t="s">
        <v>154</v>
      </c>
      <c r="T104" s="240" t="s">
        <v>154</v>
      </c>
      <c r="U104" s="223">
        <v>0.13</v>
      </c>
      <c r="V104" s="223">
        <f>ROUND(E104*U104,2)</f>
        <v>4.1100000000000003</v>
      </c>
      <c r="W104" s="223"/>
      <c r="X104" s="223" t="s">
        <v>155</v>
      </c>
      <c r="Y104" s="223" t="s">
        <v>156</v>
      </c>
      <c r="Z104" s="213"/>
      <c r="AA104" s="213"/>
      <c r="AB104" s="213"/>
      <c r="AC104" s="213"/>
      <c r="AD104" s="213"/>
      <c r="AE104" s="213"/>
      <c r="AF104" s="213"/>
      <c r="AG104" s="213" t="s">
        <v>275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2" x14ac:dyDescent="0.2">
      <c r="A105" s="220"/>
      <c r="B105" s="221"/>
      <c r="C105" s="255" t="s">
        <v>541</v>
      </c>
      <c r="D105" s="248"/>
      <c r="E105" s="248"/>
      <c r="F105" s="248"/>
      <c r="G105" s="248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3"/>
      <c r="AA105" s="213"/>
      <c r="AB105" s="213"/>
      <c r="AC105" s="213"/>
      <c r="AD105" s="213"/>
      <c r="AE105" s="213"/>
      <c r="AF105" s="213"/>
      <c r="AG105" s="213" t="s">
        <v>161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2" x14ac:dyDescent="0.2">
      <c r="A106" s="220"/>
      <c r="B106" s="221"/>
      <c r="C106" s="257" t="s">
        <v>555</v>
      </c>
      <c r="D106" s="224"/>
      <c r="E106" s="225">
        <v>31.6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3"/>
      <c r="AA106" s="213"/>
      <c r="AB106" s="213"/>
      <c r="AC106" s="213"/>
      <c r="AD106" s="213"/>
      <c r="AE106" s="213"/>
      <c r="AF106" s="213"/>
      <c r="AG106" s="213" t="s">
        <v>168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22.5" outlineLevel="1" x14ac:dyDescent="0.2">
      <c r="A107" s="234">
        <v>35</v>
      </c>
      <c r="B107" s="235" t="s">
        <v>556</v>
      </c>
      <c r="C107" s="254" t="s">
        <v>557</v>
      </c>
      <c r="D107" s="236" t="s">
        <v>256</v>
      </c>
      <c r="E107" s="237">
        <v>9.9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7">
        <v>8.0000000000000007E-5</v>
      </c>
      <c r="O107" s="237">
        <f>ROUND(E107*N107,2)</f>
        <v>0</v>
      </c>
      <c r="P107" s="237">
        <v>0</v>
      </c>
      <c r="Q107" s="237">
        <f>ROUND(E107*P107,2)</f>
        <v>0</v>
      </c>
      <c r="R107" s="239" t="s">
        <v>474</v>
      </c>
      <c r="S107" s="239" t="s">
        <v>154</v>
      </c>
      <c r="T107" s="240" t="s">
        <v>154</v>
      </c>
      <c r="U107" s="223">
        <v>0.13</v>
      </c>
      <c r="V107" s="223">
        <f>ROUND(E107*U107,2)</f>
        <v>1.29</v>
      </c>
      <c r="W107" s="223"/>
      <c r="X107" s="223" t="s">
        <v>155</v>
      </c>
      <c r="Y107" s="223" t="s">
        <v>156</v>
      </c>
      <c r="Z107" s="213"/>
      <c r="AA107" s="213"/>
      <c r="AB107" s="213"/>
      <c r="AC107" s="213"/>
      <c r="AD107" s="213"/>
      <c r="AE107" s="213"/>
      <c r="AF107" s="213"/>
      <c r="AG107" s="213" t="s">
        <v>275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2" x14ac:dyDescent="0.2">
      <c r="A108" s="220"/>
      <c r="B108" s="221"/>
      <c r="C108" s="255" t="s">
        <v>541</v>
      </c>
      <c r="D108" s="248"/>
      <c r="E108" s="248"/>
      <c r="F108" s="248"/>
      <c r="G108" s="248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3"/>
      <c r="AA108" s="213"/>
      <c r="AB108" s="213"/>
      <c r="AC108" s="213"/>
      <c r="AD108" s="213"/>
      <c r="AE108" s="213"/>
      <c r="AF108" s="213"/>
      <c r="AG108" s="213" t="s">
        <v>161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2" x14ac:dyDescent="0.2">
      <c r="A109" s="220"/>
      <c r="B109" s="221"/>
      <c r="C109" s="257" t="s">
        <v>558</v>
      </c>
      <c r="D109" s="224"/>
      <c r="E109" s="225">
        <v>9.9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3"/>
      <c r="AA109" s="213"/>
      <c r="AB109" s="213"/>
      <c r="AC109" s="213"/>
      <c r="AD109" s="213"/>
      <c r="AE109" s="213"/>
      <c r="AF109" s="213"/>
      <c r="AG109" s="213" t="s">
        <v>168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ht="22.5" outlineLevel="1" x14ac:dyDescent="0.2">
      <c r="A110" s="234">
        <v>36</v>
      </c>
      <c r="B110" s="235" t="s">
        <v>559</v>
      </c>
      <c r="C110" s="254" t="s">
        <v>560</v>
      </c>
      <c r="D110" s="236" t="s">
        <v>256</v>
      </c>
      <c r="E110" s="237">
        <v>3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7">
        <v>8.0000000000000007E-5</v>
      </c>
      <c r="O110" s="237">
        <f>ROUND(E110*N110,2)</f>
        <v>0</v>
      </c>
      <c r="P110" s="237">
        <v>0</v>
      </c>
      <c r="Q110" s="237">
        <f>ROUND(E110*P110,2)</f>
        <v>0</v>
      </c>
      <c r="R110" s="239" t="s">
        <v>474</v>
      </c>
      <c r="S110" s="239" t="s">
        <v>154</v>
      </c>
      <c r="T110" s="240" t="s">
        <v>154</v>
      </c>
      <c r="U110" s="223">
        <v>0.14000000000000001</v>
      </c>
      <c r="V110" s="223">
        <f>ROUND(E110*U110,2)</f>
        <v>0.42</v>
      </c>
      <c r="W110" s="223"/>
      <c r="X110" s="223" t="s">
        <v>155</v>
      </c>
      <c r="Y110" s="223" t="s">
        <v>156</v>
      </c>
      <c r="Z110" s="213"/>
      <c r="AA110" s="213"/>
      <c r="AB110" s="213"/>
      <c r="AC110" s="213"/>
      <c r="AD110" s="213"/>
      <c r="AE110" s="213"/>
      <c r="AF110" s="213"/>
      <c r="AG110" s="213" t="s">
        <v>275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2" x14ac:dyDescent="0.2">
      <c r="A111" s="220"/>
      <c r="B111" s="221"/>
      <c r="C111" s="255" t="s">
        <v>541</v>
      </c>
      <c r="D111" s="248"/>
      <c r="E111" s="248"/>
      <c r="F111" s="248"/>
      <c r="G111" s="248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3"/>
      <c r="AA111" s="213"/>
      <c r="AB111" s="213"/>
      <c r="AC111" s="213"/>
      <c r="AD111" s="213"/>
      <c r="AE111" s="213"/>
      <c r="AF111" s="213"/>
      <c r="AG111" s="213" t="s">
        <v>161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ht="22.5" outlineLevel="1" x14ac:dyDescent="0.2">
      <c r="A112" s="234">
        <v>37</v>
      </c>
      <c r="B112" s="235" t="s">
        <v>561</v>
      </c>
      <c r="C112" s="254" t="s">
        <v>562</v>
      </c>
      <c r="D112" s="236" t="s">
        <v>152</v>
      </c>
      <c r="E112" s="237">
        <v>2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7">
        <v>6.3000000000000003E-4</v>
      </c>
      <c r="O112" s="237">
        <f>ROUND(E112*N112,2)</f>
        <v>0</v>
      </c>
      <c r="P112" s="237">
        <v>0</v>
      </c>
      <c r="Q112" s="237">
        <f>ROUND(E112*P112,2)</f>
        <v>0</v>
      </c>
      <c r="R112" s="239" t="s">
        <v>474</v>
      </c>
      <c r="S112" s="239" t="s">
        <v>154</v>
      </c>
      <c r="T112" s="240" t="s">
        <v>154</v>
      </c>
      <c r="U112" s="223">
        <v>0.27200000000000002</v>
      </c>
      <c r="V112" s="223">
        <f>ROUND(E112*U112,2)</f>
        <v>0.54</v>
      </c>
      <c r="W112" s="223"/>
      <c r="X112" s="223" t="s">
        <v>155</v>
      </c>
      <c r="Y112" s="223" t="s">
        <v>156</v>
      </c>
      <c r="Z112" s="213"/>
      <c r="AA112" s="213"/>
      <c r="AB112" s="213"/>
      <c r="AC112" s="213"/>
      <c r="AD112" s="213"/>
      <c r="AE112" s="213"/>
      <c r="AF112" s="213"/>
      <c r="AG112" s="213" t="s">
        <v>275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2" x14ac:dyDescent="0.2">
      <c r="A113" s="220"/>
      <c r="B113" s="221"/>
      <c r="C113" s="255" t="s">
        <v>563</v>
      </c>
      <c r="D113" s="248"/>
      <c r="E113" s="248"/>
      <c r="F113" s="248"/>
      <c r="G113" s="248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3"/>
      <c r="AA113" s="213"/>
      <c r="AB113" s="213"/>
      <c r="AC113" s="213"/>
      <c r="AD113" s="213"/>
      <c r="AE113" s="213"/>
      <c r="AF113" s="213"/>
      <c r="AG113" s="213" t="s">
        <v>161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2.5" outlineLevel="1" x14ac:dyDescent="0.2">
      <c r="A114" s="234">
        <v>38</v>
      </c>
      <c r="B114" s="235" t="s">
        <v>564</v>
      </c>
      <c r="C114" s="254" t="s">
        <v>565</v>
      </c>
      <c r="D114" s="236" t="s">
        <v>566</v>
      </c>
      <c r="E114" s="237">
        <v>2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7">
        <v>1.48E-3</v>
      </c>
      <c r="O114" s="237">
        <f>ROUND(E114*N114,2)</f>
        <v>0</v>
      </c>
      <c r="P114" s="237">
        <v>0</v>
      </c>
      <c r="Q114" s="237">
        <f>ROUND(E114*P114,2)</f>
        <v>0</v>
      </c>
      <c r="R114" s="239" t="s">
        <v>474</v>
      </c>
      <c r="S114" s="239" t="s">
        <v>154</v>
      </c>
      <c r="T114" s="240" t="s">
        <v>154</v>
      </c>
      <c r="U114" s="223">
        <v>0.54</v>
      </c>
      <c r="V114" s="223">
        <f>ROUND(E114*U114,2)</f>
        <v>1.08</v>
      </c>
      <c r="W114" s="223"/>
      <c r="X114" s="223" t="s">
        <v>155</v>
      </c>
      <c r="Y114" s="223" t="s">
        <v>156</v>
      </c>
      <c r="Z114" s="213"/>
      <c r="AA114" s="213"/>
      <c r="AB114" s="213"/>
      <c r="AC114" s="213"/>
      <c r="AD114" s="213"/>
      <c r="AE114" s="213"/>
      <c r="AF114" s="213"/>
      <c r="AG114" s="213" t="s">
        <v>275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2" x14ac:dyDescent="0.2">
      <c r="A115" s="220"/>
      <c r="B115" s="221"/>
      <c r="C115" s="255" t="s">
        <v>563</v>
      </c>
      <c r="D115" s="248"/>
      <c r="E115" s="248"/>
      <c r="F115" s="248"/>
      <c r="G115" s="248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3"/>
      <c r="AA115" s="213"/>
      <c r="AB115" s="213"/>
      <c r="AC115" s="213"/>
      <c r="AD115" s="213"/>
      <c r="AE115" s="213"/>
      <c r="AF115" s="213"/>
      <c r="AG115" s="213" t="s">
        <v>161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22.5" outlineLevel="1" x14ac:dyDescent="0.2">
      <c r="A116" s="241">
        <v>39</v>
      </c>
      <c r="B116" s="242" t="s">
        <v>567</v>
      </c>
      <c r="C116" s="253" t="s">
        <v>568</v>
      </c>
      <c r="D116" s="243" t="s">
        <v>152</v>
      </c>
      <c r="E116" s="244">
        <v>5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1.2999999999999999E-4</v>
      </c>
      <c r="O116" s="244">
        <f>ROUND(E116*N116,2)</f>
        <v>0</v>
      </c>
      <c r="P116" s="244">
        <v>0</v>
      </c>
      <c r="Q116" s="244">
        <f>ROUND(E116*P116,2)</f>
        <v>0</v>
      </c>
      <c r="R116" s="246" t="s">
        <v>474</v>
      </c>
      <c r="S116" s="246" t="s">
        <v>154</v>
      </c>
      <c r="T116" s="247" t="s">
        <v>154</v>
      </c>
      <c r="U116" s="223">
        <v>8.3000000000000004E-2</v>
      </c>
      <c r="V116" s="223">
        <f>ROUND(E116*U116,2)</f>
        <v>0.42</v>
      </c>
      <c r="W116" s="223"/>
      <c r="X116" s="223" t="s">
        <v>155</v>
      </c>
      <c r="Y116" s="223" t="s">
        <v>156</v>
      </c>
      <c r="Z116" s="213"/>
      <c r="AA116" s="213"/>
      <c r="AB116" s="213"/>
      <c r="AC116" s="213"/>
      <c r="AD116" s="213"/>
      <c r="AE116" s="213"/>
      <c r="AF116" s="213"/>
      <c r="AG116" s="213" t="s">
        <v>275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41">
        <v>40</v>
      </c>
      <c r="B117" s="242" t="s">
        <v>569</v>
      </c>
      <c r="C117" s="253" t="s">
        <v>570</v>
      </c>
      <c r="D117" s="243" t="s">
        <v>152</v>
      </c>
      <c r="E117" s="244">
        <v>3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1.3999999999999999E-4</v>
      </c>
      <c r="O117" s="244">
        <f>ROUND(E117*N117,2)</f>
        <v>0</v>
      </c>
      <c r="P117" s="244">
        <v>0</v>
      </c>
      <c r="Q117" s="244">
        <f>ROUND(E117*P117,2)</f>
        <v>0</v>
      </c>
      <c r="R117" s="246" t="s">
        <v>474</v>
      </c>
      <c r="S117" s="246" t="s">
        <v>154</v>
      </c>
      <c r="T117" s="247" t="s">
        <v>154</v>
      </c>
      <c r="U117" s="223">
        <v>0.16500000000000001</v>
      </c>
      <c r="V117" s="223">
        <f>ROUND(E117*U117,2)</f>
        <v>0.5</v>
      </c>
      <c r="W117" s="223"/>
      <c r="X117" s="223" t="s">
        <v>155</v>
      </c>
      <c r="Y117" s="223" t="s">
        <v>156</v>
      </c>
      <c r="Z117" s="213"/>
      <c r="AA117" s="213"/>
      <c r="AB117" s="213"/>
      <c r="AC117" s="213"/>
      <c r="AD117" s="213"/>
      <c r="AE117" s="213"/>
      <c r="AF117" s="213"/>
      <c r="AG117" s="213" t="s">
        <v>221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">
      <c r="A118" s="241">
        <v>41</v>
      </c>
      <c r="B118" s="242" t="s">
        <v>571</v>
      </c>
      <c r="C118" s="253" t="s">
        <v>572</v>
      </c>
      <c r="D118" s="243" t="s">
        <v>152</v>
      </c>
      <c r="E118" s="244">
        <v>3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2.0000000000000001E-4</v>
      </c>
      <c r="O118" s="244">
        <f>ROUND(E118*N118,2)</f>
        <v>0</v>
      </c>
      <c r="P118" s="244">
        <v>0</v>
      </c>
      <c r="Q118" s="244">
        <f>ROUND(E118*P118,2)</f>
        <v>0</v>
      </c>
      <c r="R118" s="246" t="s">
        <v>474</v>
      </c>
      <c r="S118" s="246" t="s">
        <v>154</v>
      </c>
      <c r="T118" s="247" t="s">
        <v>154</v>
      </c>
      <c r="U118" s="223">
        <v>0.20699999999999999</v>
      </c>
      <c r="V118" s="223">
        <f>ROUND(E118*U118,2)</f>
        <v>0.62</v>
      </c>
      <c r="W118" s="223"/>
      <c r="X118" s="223" t="s">
        <v>155</v>
      </c>
      <c r="Y118" s="223" t="s">
        <v>156</v>
      </c>
      <c r="Z118" s="213"/>
      <c r="AA118" s="213"/>
      <c r="AB118" s="213"/>
      <c r="AC118" s="213"/>
      <c r="AD118" s="213"/>
      <c r="AE118" s="213"/>
      <c r="AF118" s="213"/>
      <c r="AG118" s="213" t="s">
        <v>275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41">
        <v>42</v>
      </c>
      <c r="B119" s="242" t="s">
        <v>573</v>
      </c>
      <c r="C119" s="253" t="s">
        <v>574</v>
      </c>
      <c r="D119" s="243" t="s">
        <v>152</v>
      </c>
      <c r="E119" s="244">
        <v>2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3.2000000000000003E-4</v>
      </c>
      <c r="O119" s="244">
        <f>ROUND(E119*N119,2)</f>
        <v>0</v>
      </c>
      <c r="P119" s="244">
        <v>0</v>
      </c>
      <c r="Q119" s="244">
        <f>ROUND(E119*P119,2)</f>
        <v>0</v>
      </c>
      <c r="R119" s="246" t="s">
        <v>474</v>
      </c>
      <c r="S119" s="246" t="s">
        <v>154</v>
      </c>
      <c r="T119" s="247" t="s">
        <v>154</v>
      </c>
      <c r="U119" s="223">
        <v>0.22700000000000001</v>
      </c>
      <c r="V119" s="223">
        <f>ROUND(E119*U119,2)</f>
        <v>0.45</v>
      </c>
      <c r="W119" s="223"/>
      <c r="X119" s="223" t="s">
        <v>155</v>
      </c>
      <c r="Y119" s="223" t="s">
        <v>156</v>
      </c>
      <c r="Z119" s="213"/>
      <c r="AA119" s="213"/>
      <c r="AB119" s="213"/>
      <c r="AC119" s="213"/>
      <c r="AD119" s="213"/>
      <c r="AE119" s="213"/>
      <c r="AF119" s="213"/>
      <c r="AG119" s="213" t="s">
        <v>275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">
      <c r="A120" s="241">
        <v>43</v>
      </c>
      <c r="B120" s="242" t="s">
        <v>575</v>
      </c>
      <c r="C120" s="253" t="s">
        <v>576</v>
      </c>
      <c r="D120" s="243" t="s">
        <v>152</v>
      </c>
      <c r="E120" s="244">
        <v>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2.9999999999999997E-4</v>
      </c>
      <c r="O120" s="244">
        <f>ROUND(E120*N120,2)</f>
        <v>0</v>
      </c>
      <c r="P120" s="244">
        <v>0</v>
      </c>
      <c r="Q120" s="244">
        <f>ROUND(E120*P120,2)</f>
        <v>0</v>
      </c>
      <c r="R120" s="246" t="s">
        <v>474</v>
      </c>
      <c r="S120" s="246" t="s">
        <v>154</v>
      </c>
      <c r="T120" s="247" t="s">
        <v>154</v>
      </c>
      <c r="U120" s="223">
        <v>0.16500000000000001</v>
      </c>
      <c r="V120" s="223">
        <f>ROUND(E120*U120,2)</f>
        <v>0.17</v>
      </c>
      <c r="W120" s="223"/>
      <c r="X120" s="223" t="s">
        <v>155</v>
      </c>
      <c r="Y120" s="223" t="s">
        <v>156</v>
      </c>
      <c r="Z120" s="213"/>
      <c r="AA120" s="213"/>
      <c r="AB120" s="213"/>
      <c r="AC120" s="213"/>
      <c r="AD120" s="213"/>
      <c r="AE120" s="213"/>
      <c r="AF120" s="213"/>
      <c r="AG120" s="213" t="s">
        <v>221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34">
        <v>44</v>
      </c>
      <c r="B121" s="235" t="s">
        <v>577</v>
      </c>
      <c r="C121" s="254" t="s">
        <v>578</v>
      </c>
      <c r="D121" s="236" t="s">
        <v>152</v>
      </c>
      <c r="E121" s="237">
        <v>13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39" t="s">
        <v>474</v>
      </c>
      <c r="S121" s="239" t="s">
        <v>154</v>
      </c>
      <c r="T121" s="240" t="s">
        <v>154</v>
      </c>
      <c r="U121" s="223">
        <v>0.17</v>
      </c>
      <c r="V121" s="223">
        <f>ROUND(E121*U121,2)</f>
        <v>2.21</v>
      </c>
      <c r="W121" s="223"/>
      <c r="X121" s="223" t="s">
        <v>155</v>
      </c>
      <c r="Y121" s="223" t="s">
        <v>156</v>
      </c>
      <c r="Z121" s="213"/>
      <c r="AA121" s="213"/>
      <c r="AB121" s="213"/>
      <c r="AC121" s="213"/>
      <c r="AD121" s="213"/>
      <c r="AE121" s="213"/>
      <c r="AF121" s="213"/>
      <c r="AG121" s="213" t="s">
        <v>275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2" x14ac:dyDescent="0.2">
      <c r="A122" s="220"/>
      <c r="B122" s="221"/>
      <c r="C122" s="257" t="s">
        <v>579</v>
      </c>
      <c r="D122" s="224"/>
      <c r="E122" s="225">
        <v>13</v>
      </c>
      <c r="F122" s="223"/>
      <c r="G122" s="223"/>
      <c r="H122" s="223"/>
      <c r="I122" s="223"/>
      <c r="J122" s="223"/>
      <c r="K122" s="223"/>
      <c r="L122" s="223"/>
      <c r="M122" s="223"/>
      <c r="N122" s="222"/>
      <c r="O122" s="222"/>
      <c r="P122" s="222"/>
      <c r="Q122" s="222"/>
      <c r="R122" s="223"/>
      <c r="S122" s="223"/>
      <c r="T122" s="223"/>
      <c r="U122" s="223"/>
      <c r="V122" s="223"/>
      <c r="W122" s="223"/>
      <c r="X122" s="223"/>
      <c r="Y122" s="223"/>
      <c r="Z122" s="213"/>
      <c r="AA122" s="213"/>
      <c r="AB122" s="213"/>
      <c r="AC122" s="213"/>
      <c r="AD122" s="213"/>
      <c r="AE122" s="213"/>
      <c r="AF122" s="213"/>
      <c r="AG122" s="213" t="s">
        <v>168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">
      <c r="A123" s="234">
        <v>45</v>
      </c>
      <c r="B123" s="235" t="s">
        <v>580</v>
      </c>
      <c r="C123" s="254" t="s">
        <v>581</v>
      </c>
      <c r="D123" s="236" t="s">
        <v>152</v>
      </c>
      <c r="E123" s="237">
        <v>11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7">
        <v>0</v>
      </c>
      <c r="O123" s="237">
        <f>ROUND(E123*N123,2)</f>
        <v>0</v>
      </c>
      <c r="P123" s="237">
        <v>0</v>
      </c>
      <c r="Q123" s="237">
        <f>ROUND(E123*P123,2)</f>
        <v>0</v>
      </c>
      <c r="R123" s="239" t="s">
        <v>474</v>
      </c>
      <c r="S123" s="239" t="s">
        <v>154</v>
      </c>
      <c r="T123" s="240" t="s">
        <v>154</v>
      </c>
      <c r="U123" s="223">
        <v>0.20699999999999999</v>
      </c>
      <c r="V123" s="223">
        <f>ROUND(E123*U123,2)</f>
        <v>2.2799999999999998</v>
      </c>
      <c r="W123" s="223"/>
      <c r="X123" s="223" t="s">
        <v>155</v>
      </c>
      <c r="Y123" s="223" t="s">
        <v>156</v>
      </c>
      <c r="Z123" s="213"/>
      <c r="AA123" s="213"/>
      <c r="AB123" s="213"/>
      <c r="AC123" s="213"/>
      <c r="AD123" s="213"/>
      <c r="AE123" s="213"/>
      <c r="AF123" s="213"/>
      <c r="AG123" s="213" t="s">
        <v>275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2" x14ac:dyDescent="0.2">
      <c r="A124" s="220"/>
      <c r="B124" s="221"/>
      <c r="C124" s="257" t="s">
        <v>582</v>
      </c>
      <c r="D124" s="224"/>
      <c r="E124" s="225">
        <v>11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3"/>
      <c r="AA124" s="213"/>
      <c r="AB124" s="213"/>
      <c r="AC124" s="213"/>
      <c r="AD124" s="213"/>
      <c r="AE124" s="213"/>
      <c r="AF124" s="213"/>
      <c r="AG124" s="213" t="s">
        <v>168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">
      <c r="A125" s="234">
        <v>46</v>
      </c>
      <c r="B125" s="235" t="s">
        <v>583</v>
      </c>
      <c r="C125" s="254" t="s">
        <v>584</v>
      </c>
      <c r="D125" s="236" t="s">
        <v>152</v>
      </c>
      <c r="E125" s="237">
        <v>7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7">
        <v>0</v>
      </c>
      <c r="O125" s="237">
        <f>ROUND(E125*N125,2)</f>
        <v>0</v>
      </c>
      <c r="P125" s="237">
        <v>0</v>
      </c>
      <c r="Q125" s="237">
        <f>ROUND(E125*P125,2)</f>
        <v>0</v>
      </c>
      <c r="R125" s="239" t="s">
        <v>474</v>
      </c>
      <c r="S125" s="239" t="s">
        <v>154</v>
      </c>
      <c r="T125" s="240" t="s">
        <v>154</v>
      </c>
      <c r="U125" s="223">
        <v>0.23</v>
      </c>
      <c r="V125" s="223">
        <f>ROUND(E125*U125,2)</f>
        <v>1.61</v>
      </c>
      <c r="W125" s="223"/>
      <c r="X125" s="223" t="s">
        <v>155</v>
      </c>
      <c r="Y125" s="223" t="s">
        <v>156</v>
      </c>
      <c r="Z125" s="213"/>
      <c r="AA125" s="213"/>
      <c r="AB125" s="213"/>
      <c r="AC125" s="213"/>
      <c r="AD125" s="213"/>
      <c r="AE125" s="213"/>
      <c r="AF125" s="213"/>
      <c r="AG125" s="213" t="s">
        <v>275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2" x14ac:dyDescent="0.2">
      <c r="A126" s="220"/>
      <c r="B126" s="221"/>
      <c r="C126" s="257" t="s">
        <v>585</v>
      </c>
      <c r="D126" s="224"/>
      <c r="E126" s="225">
        <v>7</v>
      </c>
      <c r="F126" s="223"/>
      <c r="G126" s="223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3"/>
      <c r="S126" s="223"/>
      <c r="T126" s="223"/>
      <c r="U126" s="223"/>
      <c r="V126" s="223"/>
      <c r="W126" s="223"/>
      <c r="X126" s="223"/>
      <c r="Y126" s="223"/>
      <c r="Z126" s="213"/>
      <c r="AA126" s="213"/>
      <c r="AB126" s="213"/>
      <c r="AC126" s="213"/>
      <c r="AD126" s="213"/>
      <c r="AE126" s="213"/>
      <c r="AF126" s="213"/>
      <c r="AG126" s="213" t="s">
        <v>168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34">
        <v>47</v>
      </c>
      <c r="B127" s="235" t="s">
        <v>586</v>
      </c>
      <c r="C127" s="254" t="s">
        <v>587</v>
      </c>
      <c r="D127" s="236" t="s">
        <v>256</v>
      </c>
      <c r="E127" s="237">
        <v>105.7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7">
        <v>1.8000000000000001E-4</v>
      </c>
      <c r="O127" s="237">
        <f>ROUND(E127*N127,2)</f>
        <v>0.02</v>
      </c>
      <c r="P127" s="237">
        <v>0</v>
      </c>
      <c r="Q127" s="237">
        <f>ROUND(E127*P127,2)</f>
        <v>0</v>
      </c>
      <c r="R127" s="239" t="s">
        <v>474</v>
      </c>
      <c r="S127" s="239" t="s">
        <v>154</v>
      </c>
      <c r="T127" s="240" t="s">
        <v>154</v>
      </c>
      <c r="U127" s="223">
        <v>7.0000000000000007E-2</v>
      </c>
      <c r="V127" s="223">
        <f>ROUND(E127*U127,2)</f>
        <v>7.4</v>
      </c>
      <c r="W127" s="223"/>
      <c r="X127" s="223" t="s">
        <v>155</v>
      </c>
      <c r="Y127" s="223" t="s">
        <v>156</v>
      </c>
      <c r="Z127" s="213"/>
      <c r="AA127" s="213"/>
      <c r="AB127" s="213"/>
      <c r="AC127" s="213"/>
      <c r="AD127" s="213"/>
      <c r="AE127" s="213"/>
      <c r="AF127" s="213"/>
      <c r="AG127" s="213" t="s">
        <v>275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2" x14ac:dyDescent="0.2">
      <c r="A128" s="220"/>
      <c r="B128" s="221"/>
      <c r="C128" s="255" t="s">
        <v>588</v>
      </c>
      <c r="D128" s="248"/>
      <c r="E128" s="248"/>
      <c r="F128" s="248"/>
      <c r="G128" s="248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3"/>
      <c r="AA128" s="213"/>
      <c r="AB128" s="213"/>
      <c r="AC128" s="213"/>
      <c r="AD128" s="213"/>
      <c r="AE128" s="213"/>
      <c r="AF128" s="213"/>
      <c r="AG128" s="213" t="s">
        <v>161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2" x14ac:dyDescent="0.2">
      <c r="A129" s="220"/>
      <c r="B129" s="221"/>
      <c r="C129" s="257" t="s">
        <v>589</v>
      </c>
      <c r="D129" s="224"/>
      <c r="E129" s="225">
        <v>105.7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3"/>
      <c r="AA129" s="213"/>
      <c r="AB129" s="213"/>
      <c r="AC129" s="213"/>
      <c r="AD129" s="213"/>
      <c r="AE129" s="213"/>
      <c r="AF129" s="213"/>
      <c r="AG129" s="213" t="s">
        <v>168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">
      <c r="A130" s="234">
        <v>48</v>
      </c>
      <c r="B130" s="235" t="s">
        <v>590</v>
      </c>
      <c r="C130" s="254" t="s">
        <v>591</v>
      </c>
      <c r="D130" s="236" t="s">
        <v>256</v>
      </c>
      <c r="E130" s="237">
        <v>105.7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7">
        <v>1.0000000000000001E-5</v>
      </c>
      <c r="O130" s="237">
        <f>ROUND(E130*N130,2)</f>
        <v>0</v>
      </c>
      <c r="P130" s="237">
        <v>0</v>
      </c>
      <c r="Q130" s="237">
        <f>ROUND(E130*P130,2)</f>
        <v>0</v>
      </c>
      <c r="R130" s="239" t="s">
        <v>474</v>
      </c>
      <c r="S130" s="239" t="s">
        <v>154</v>
      </c>
      <c r="T130" s="240" t="s">
        <v>154</v>
      </c>
      <c r="U130" s="223">
        <v>0.06</v>
      </c>
      <c r="V130" s="223">
        <f>ROUND(E130*U130,2)</f>
        <v>6.34</v>
      </c>
      <c r="W130" s="223"/>
      <c r="X130" s="223" t="s">
        <v>155</v>
      </c>
      <c r="Y130" s="223" t="s">
        <v>156</v>
      </c>
      <c r="Z130" s="213"/>
      <c r="AA130" s="213"/>
      <c r="AB130" s="213"/>
      <c r="AC130" s="213"/>
      <c r="AD130" s="213"/>
      <c r="AE130" s="213"/>
      <c r="AF130" s="213"/>
      <c r="AG130" s="213" t="s">
        <v>275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2" x14ac:dyDescent="0.2">
      <c r="A131" s="220"/>
      <c r="B131" s="221"/>
      <c r="C131" s="255" t="s">
        <v>592</v>
      </c>
      <c r="D131" s="248"/>
      <c r="E131" s="248"/>
      <c r="F131" s="248"/>
      <c r="G131" s="248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3"/>
      <c r="AA131" s="213"/>
      <c r="AB131" s="213"/>
      <c r="AC131" s="213"/>
      <c r="AD131" s="213"/>
      <c r="AE131" s="213"/>
      <c r="AF131" s="213"/>
      <c r="AG131" s="213" t="s">
        <v>161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2" x14ac:dyDescent="0.2">
      <c r="A132" s="220"/>
      <c r="B132" s="221"/>
      <c r="C132" s="257" t="s">
        <v>593</v>
      </c>
      <c r="D132" s="224"/>
      <c r="E132" s="225">
        <v>105.7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3"/>
      <c r="AA132" s="213"/>
      <c r="AB132" s="213"/>
      <c r="AC132" s="213"/>
      <c r="AD132" s="213"/>
      <c r="AE132" s="213"/>
      <c r="AF132" s="213"/>
      <c r="AG132" s="213" t="s">
        <v>168</v>
      </c>
      <c r="AH132" s="213">
        <v>5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41">
        <v>49</v>
      </c>
      <c r="B133" s="242" t="s">
        <v>594</v>
      </c>
      <c r="C133" s="253" t="s">
        <v>595</v>
      </c>
      <c r="D133" s="243" t="s">
        <v>152</v>
      </c>
      <c r="E133" s="244">
        <v>5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6.0000000000000002E-5</v>
      </c>
      <c r="O133" s="244">
        <f>ROUND(E133*N133,2)</f>
        <v>0</v>
      </c>
      <c r="P133" s="244">
        <v>0</v>
      </c>
      <c r="Q133" s="244">
        <f>ROUND(E133*P133,2)</f>
        <v>0</v>
      </c>
      <c r="R133" s="246" t="s">
        <v>176</v>
      </c>
      <c r="S133" s="246" t="s">
        <v>154</v>
      </c>
      <c r="T133" s="247" t="s">
        <v>154</v>
      </c>
      <c r="U133" s="223">
        <v>0</v>
      </c>
      <c r="V133" s="223">
        <f>ROUND(E133*U133,2)</f>
        <v>0</v>
      </c>
      <c r="W133" s="223"/>
      <c r="X133" s="223" t="s">
        <v>177</v>
      </c>
      <c r="Y133" s="223" t="s">
        <v>156</v>
      </c>
      <c r="Z133" s="213"/>
      <c r="AA133" s="213"/>
      <c r="AB133" s="213"/>
      <c r="AC133" s="213"/>
      <c r="AD133" s="213"/>
      <c r="AE133" s="213"/>
      <c r="AF133" s="213"/>
      <c r="AG133" s="213" t="s">
        <v>396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2.5" outlineLevel="1" x14ac:dyDescent="0.2">
      <c r="A134" s="241">
        <v>50</v>
      </c>
      <c r="B134" s="242" t="s">
        <v>596</v>
      </c>
      <c r="C134" s="253" t="s">
        <v>597</v>
      </c>
      <c r="D134" s="243" t="s">
        <v>152</v>
      </c>
      <c r="E134" s="244">
        <v>6</v>
      </c>
      <c r="F134" s="245"/>
      <c r="G134" s="246">
        <f>ROUND(E134*F134,2)</f>
        <v>0</v>
      </c>
      <c r="H134" s="245"/>
      <c r="I134" s="246">
        <f>ROUND(E134*H134,2)</f>
        <v>0</v>
      </c>
      <c r="J134" s="245"/>
      <c r="K134" s="246">
        <f>ROUND(E134*J134,2)</f>
        <v>0</v>
      </c>
      <c r="L134" s="246">
        <v>21</v>
      </c>
      <c r="M134" s="246">
        <f>G134*(1+L134/100)</f>
        <v>0</v>
      </c>
      <c r="N134" s="244">
        <v>9.0000000000000006E-5</v>
      </c>
      <c r="O134" s="244">
        <f>ROUND(E134*N134,2)</f>
        <v>0</v>
      </c>
      <c r="P134" s="244">
        <v>0</v>
      </c>
      <c r="Q134" s="244">
        <f>ROUND(E134*P134,2)</f>
        <v>0</v>
      </c>
      <c r="R134" s="246" t="s">
        <v>176</v>
      </c>
      <c r="S134" s="246" t="s">
        <v>154</v>
      </c>
      <c r="T134" s="247" t="s">
        <v>154</v>
      </c>
      <c r="U134" s="223">
        <v>0</v>
      </c>
      <c r="V134" s="223">
        <f>ROUND(E134*U134,2)</f>
        <v>0</v>
      </c>
      <c r="W134" s="223"/>
      <c r="X134" s="223" t="s">
        <v>177</v>
      </c>
      <c r="Y134" s="223" t="s">
        <v>156</v>
      </c>
      <c r="Z134" s="213"/>
      <c r="AA134" s="213"/>
      <c r="AB134" s="213"/>
      <c r="AC134" s="213"/>
      <c r="AD134" s="213"/>
      <c r="AE134" s="213"/>
      <c r="AF134" s="213"/>
      <c r="AG134" s="213" t="s">
        <v>396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22.5" outlineLevel="1" x14ac:dyDescent="0.2">
      <c r="A135" s="241">
        <v>51</v>
      </c>
      <c r="B135" s="242" t="s">
        <v>598</v>
      </c>
      <c r="C135" s="253" t="s">
        <v>599</v>
      </c>
      <c r="D135" s="243" t="s">
        <v>152</v>
      </c>
      <c r="E135" s="244">
        <v>2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2.0000000000000001E-4</v>
      </c>
      <c r="O135" s="244">
        <f>ROUND(E135*N135,2)</f>
        <v>0</v>
      </c>
      <c r="P135" s="244">
        <v>0</v>
      </c>
      <c r="Q135" s="244">
        <f>ROUND(E135*P135,2)</f>
        <v>0</v>
      </c>
      <c r="R135" s="246" t="s">
        <v>176</v>
      </c>
      <c r="S135" s="246" t="s">
        <v>154</v>
      </c>
      <c r="T135" s="247" t="s">
        <v>154</v>
      </c>
      <c r="U135" s="223">
        <v>0</v>
      </c>
      <c r="V135" s="223">
        <f>ROUND(E135*U135,2)</f>
        <v>0</v>
      </c>
      <c r="W135" s="223"/>
      <c r="X135" s="223" t="s">
        <v>177</v>
      </c>
      <c r="Y135" s="223" t="s">
        <v>156</v>
      </c>
      <c r="Z135" s="213"/>
      <c r="AA135" s="213"/>
      <c r="AB135" s="213"/>
      <c r="AC135" s="213"/>
      <c r="AD135" s="213"/>
      <c r="AE135" s="213"/>
      <c r="AF135" s="213"/>
      <c r="AG135" s="213" t="s">
        <v>396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1" x14ac:dyDescent="0.2">
      <c r="A136" s="241">
        <v>52</v>
      </c>
      <c r="B136" s="242" t="s">
        <v>600</v>
      </c>
      <c r="C136" s="253" t="s">
        <v>601</v>
      </c>
      <c r="D136" s="243" t="s">
        <v>152</v>
      </c>
      <c r="E136" s="244">
        <v>5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2.0000000000000002E-5</v>
      </c>
      <c r="O136" s="244">
        <f>ROUND(E136*N136,2)</f>
        <v>0</v>
      </c>
      <c r="P136" s="244">
        <v>0</v>
      </c>
      <c r="Q136" s="244">
        <f>ROUND(E136*P136,2)</f>
        <v>0</v>
      </c>
      <c r="R136" s="246" t="s">
        <v>176</v>
      </c>
      <c r="S136" s="246" t="s">
        <v>154</v>
      </c>
      <c r="T136" s="247" t="s">
        <v>154</v>
      </c>
      <c r="U136" s="223">
        <v>0</v>
      </c>
      <c r="V136" s="223">
        <f>ROUND(E136*U136,2)</f>
        <v>0</v>
      </c>
      <c r="W136" s="223"/>
      <c r="X136" s="223" t="s">
        <v>177</v>
      </c>
      <c r="Y136" s="223" t="s">
        <v>156</v>
      </c>
      <c r="Z136" s="213"/>
      <c r="AA136" s="213"/>
      <c r="AB136" s="213"/>
      <c r="AC136" s="213"/>
      <c r="AD136" s="213"/>
      <c r="AE136" s="213"/>
      <c r="AF136" s="213"/>
      <c r="AG136" s="213" t="s">
        <v>178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ht="22.5" outlineLevel="1" x14ac:dyDescent="0.2">
      <c r="A137" s="241">
        <v>53</v>
      </c>
      <c r="B137" s="242" t="s">
        <v>602</v>
      </c>
      <c r="C137" s="253" t="s">
        <v>603</v>
      </c>
      <c r="D137" s="243" t="s">
        <v>152</v>
      </c>
      <c r="E137" s="244">
        <v>4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3.0000000000000001E-5</v>
      </c>
      <c r="O137" s="244">
        <f>ROUND(E137*N137,2)</f>
        <v>0</v>
      </c>
      <c r="P137" s="244">
        <v>0</v>
      </c>
      <c r="Q137" s="244">
        <f>ROUND(E137*P137,2)</f>
        <v>0</v>
      </c>
      <c r="R137" s="246" t="s">
        <v>176</v>
      </c>
      <c r="S137" s="246" t="s">
        <v>154</v>
      </c>
      <c r="T137" s="247" t="s">
        <v>154</v>
      </c>
      <c r="U137" s="223">
        <v>0</v>
      </c>
      <c r="V137" s="223">
        <f>ROUND(E137*U137,2)</f>
        <v>0</v>
      </c>
      <c r="W137" s="223"/>
      <c r="X137" s="223" t="s">
        <v>177</v>
      </c>
      <c r="Y137" s="223" t="s">
        <v>156</v>
      </c>
      <c r="Z137" s="213"/>
      <c r="AA137" s="213"/>
      <c r="AB137" s="213"/>
      <c r="AC137" s="213"/>
      <c r="AD137" s="213"/>
      <c r="AE137" s="213"/>
      <c r="AF137" s="213"/>
      <c r="AG137" s="213" t="s">
        <v>178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41">
        <v>54</v>
      </c>
      <c r="B138" s="242" t="s">
        <v>604</v>
      </c>
      <c r="C138" s="253" t="s">
        <v>605</v>
      </c>
      <c r="D138" s="243" t="s">
        <v>152</v>
      </c>
      <c r="E138" s="244">
        <v>1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4.0000000000000003E-5</v>
      </c>
      <c r="O138" s="244">
        <f>ROUND(E138*N138,2)</f>
        <v>0</v>
      </c>
      <c r="P138" s="244">
        <v>0</v>
      </c>
      <c r="Q138" s="244">
        <f>ROUND(E138*P138,2)</f>
        <v>0</v>
      </c>
      <c r="R138" s="246" t="s">
        <v>176</v>
      </c>
      <c r="S138" s="246" t="s">
        <v>154</v>
      </c>
      <c r="T138" s="247" t="s">
        <v>154</v>
      </c>
      <c r="U138" s="223">
        <v>0</v>
      </c>
      <c r="V138" s="223">
        <f>ROUND(E138*U138,2)</f>
        <v>0</v>
      </c>
      <c r="W138" s="223"/>
      <c r="X138" s="223" t="s">
        <v>177</v>
      </c>
      <c r="Y138" s="223" t="s">
        <v>156</v>
      </c>
      <c r="Z138" s="213"/>
      <c r="AA138" s="213"/>
      <c r="AB138" s="213"/>
      <c r="AC138" s="213"/>
      <c r="AD138" s="213"/>
      <c r="AE138" s="213"/>
      <c r="AF138" s="213"/>
      <c r="AG138" s="213" t="s">
        <v>178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41">
        <v>55</v>
      </c>
      <c r="B139" s="242" t="s">
        <v>606</v>
      </c>
      <c r="C139" s="253" t="s">
        <v>607</v>
      </c>
      <c r="D139" s="243" t="s">
        <v>152</v>
      </c>
      <c r="E139" s="244">
        <v>3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4">
        <v>4.0000000000000003E-5</v>
      </c>
      <c r="O139" s="244">
        <f>ROUND(E139*N139,2)</f>
        <v>0</v>
      </c>
      <c r="P139" s="244">
        <v>0</v>
      </c>
      <c r="Q139" s="244">
        <f>ROUND(E139*P139,2)</f>
        <v>0</v>
      </c>
      <c r="R139" s="246" t="s">
        <v>176</v>
      </c>
      <c r="S139" s="246" t="s">
        <v>154</v>
      </c>
      <c r="T139" s="247" t="s">
        <v>154</v>
      </c>
      <c r="U139" s="223">
        <v>0</v>
      </c>
      <c r="V139" s="223">
        <f>ROUND(E139*U139,2)</f>
        <v>0</v>
      </c>
      <c r="W139" s="223"/>
      <c r="X139" s="223" t="s">
        <v>177</v>
      </c>
      <c r="Y139" s="223" t="s">
        <v>156</v>
      </c>
      <c r="Z139" s="213"/>
      <c r="AA139" s="213"/>
      <c r="AB139" s="213"/>
      <c r="AC139" s="213"/>
      <c r="AD139" s="213"/>
      <c r="AE139" s="213"/>
      <c r="AF139" s="213"/>
      <c r="AG139" s="213" t="s">
        <v>178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41">
        <v>56</v>
      </c>
      <c r="B140" s="242" t="s">
        <v>608</v>
      </c>
      <c r="C140" s="253" t="s">
        <v>609</v>
      </c>
      <c r="D140" s="243" t="s">
        <v>152</v>
      </c>
      <c r="E140" s="244">
        <v>2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4.0000000000000002E-4</v>
      </c>
      <c r="O140" s="244">
        <f>ROUND(E140*N140,2)</f>
        <v>0</v>
      </c>
      <c r="P140" s="244">
        <v>0</v>
      </c>
      <c r="Q140" s="244">
        <f>ROUND(E140*P140,2)</f>
        <v>0</v>
      </c>
      <c r="R140" s="246" t="s">
        <v>176</v>
      </c>
      <c r="S140" s="246" t="s">
        <v>154</v>
      </c>
      <c r="T140" s="247" t="s">
        <v>154</v>
      </c>
      <c r="U140" s="223">
        <v>0</v>
      </c>
      <c r="V140" s="223">
        <f>ROUND(E140*U140,2)</f>
        <v>0</v>
      </c>
      <c r="W140" s="223"/>
      <c r="X140" s="223" t="s">
        <v>177</v>
      </c>
      <c r="Y140" s="223" t="s">
        <v>156</v>
      </c>
      <c r="Z140" s="213"/>
      <c r="AA140" s="213"/>
      <c r="AB140" s="213"/>
      <c r="AC140" s="213"/>
      <c r="AD140" s="213"/>
      <c r="AE140" s="213"/>
      <c r="AF140" s="213"/>
      <c r="AG140" s="213" t="s">
        <v>178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41">
        <v>57</v>
      </c>
      <c r="B141" s="242" t="s">
        <v>610</v>
      </c>
      <c r="C141" s="253" t="s">
        <v>611</v>
      </c>
      <c r="D141" s="243" t="s">
        <v>152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1.6000000000000001E-4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227</v>
      </c>
      <c r="T141" s="247" t="s">
        <v>228</v>
      </c>
      <c r="U141" s="223">
        <v>0</v>
      </c>
      <c r="V141" s="223">
        <f>ROUND(E141*U141,2)</f>
        <v>0</v>
      </c>
      <c r="W141" s="223"/>
      <c r="X141" s="223" t="s">
        <v>177</v>
      </c>
      <c r="Y141" s="223" t="s">
        <v>156</v>
      </c>
      <c r="Z141" s="213"/>
      <c r="AA141" s="213"/>
      <c r="AB141" s="213"/>
      <c r="AC141" s="213"/>
      <c r="AD141" s="213"/>
      <c r="AE141" s="213"/>
      <c r="AF141" s="213"/>
      <c r="AG141" s="213" t="s">
        <v>178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">
      <c r="A142" s="241">
        <v>58</v>
      </c>
      <c r="B142" s="242" t="s">
        <v>612</v>
      </c>
      <c r="C142" s="253" t="s">
        <v>613</v>
      </c>
      <c r="D142" s="243" t="s">
        <v>152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2.4000000000000001E-4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227</v>
      </c>
      <c r="T142" s="247" t="s">
        <v>154</v>
      </c>
      <c r="U142" s="223">
        <v>0</v>
      </c>
      <c r="V142" s="223">
        <f>ROUND(E142*U142,2)</f>
        <v>0</v>
      </c>
      <c r="W142" s="223"/>
      <c r="X142" s="223" t="s">
        <v>177</v>
      </c>
      <c r="Y142" s="223" t="s">
        <v>156</v>
      </c>
      <c r="Z142" s="213"/>
      <c r="AA142" s="213"/>
      <c r="AB142" s="213"/>
      <c r="AC142" s="213"/>
      <c r="AD142" s="213"/>
      <c r="AE142" s="213"/>
      <c r="AF142" s="213"/>
      <c r="AG142" s="213" t="s">
        <v>178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1">
        <v>59</v>
      </c>
      <c r="B143" s="242" t="s">
        <v>614</v>
      </c>
      <c r="C143" s="253" t="s">
        <v>615</v>
      </c>
      <c r="D143" s="243" t="s">
        <v>152</v>
      </c>
      <c r="E143" s="244">
        <v>1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3.6999999999999999E-4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227</v>
      </c>
      <c r="T143" s="247" t="s">
        <v>228</v>
      </c>
      <c r="U143" s="223">
        <v>0</v>
      </c>
      <c r="V143" s="223">
        <f>ROUND(E143*U143,2)</f>
        <v>0</v>
      </c>
      <c r="W143" s="223"/>
      <c r="X143" s="223" t="s">
        <v>177</v>
      </c>
      <c r="Y143" s="223" t="s">
        <v>156</v>
      </c>
      <c r="Z143" s="213"/>
      <c r="AA143" s="213"/>
      <c r="AB143" s="213"/>
      <c r="AC143" s="213"/>
      <c r="AD143" s="213"/>
      <c r="AE143" s="213"/>
      <c r="AF143" s="213"/>
      <c r="AG143" s="213" t="s">
        <v>178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34">
        <v>60</v>
      </c>
      <c r="B144" s="235" t="s">
        <v>616</v>
      </c>
      <c r="C144" s="254" t="s">
        <v>617</v>
      </c>
      <c r="D144" s="236" t="s">
        <v>213</v>
      </c>
      <c r="E144" s="237">
        <v>9.3859999999999999E-2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7">
        <v>0</v>
      </c>
      <c r="O144" s="237">
        <f>ROUND(E144*N144,2)</f>
        <v>0</v>
      </c>
      <c r="P144" s="237">
        <v>0</v>
      </c>
      <c r="Q144" s="237">
        <f>ROUND(E144*P144,2)</f>
        <v>0</v>
      </c>
      <c r="R144" s="239" t="s">
        <v>474</v>
      </c>
      <c r="S144" s="239" t="s">
        <v>154</v>
      </c>
      <c r="T144" s="240" t="s">
        <v>154</v>
      </c>
      <c r="U144" s="223">
        <v>1.327</v>
      </c>
      <c r="V144" s="223">
        <f>ROUND(E144*U144,2)</f>
        <v>0.12</v>
      </c>
      <c r="W144" s="223"/>
      <c r="X144" s="223" t="s">
        <v>264</v>
      </c>
      <c r="Y144" s="223" t="s">
        <v>156</v>
      </c>
      <c r="Z144" s="213"/>
      <c r="AA144" s="213"/>
      <c r="AB144" s="213"/>
      <c r="AC144" s="213"/>
      <c r="AD144" s="213"/>
      <c r="AE144" s="213"/>
      <c r="AF144" s="213"/>
      <c r="AG144" s="213" t="s">
        <v>287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2" x14ac:dyDescent="0.2">
      <c r="A145" s="220"/>
      <c r="B145" s="221"/>
      <c r="C145" s="256" t="s">
        <v>618</v>
      </c>
      <c r="D145" s="249"/>
      <c r="E145" s="249"/>
      <c r="F145" s="249"/>
      <c r="G145" s="249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3"/>
      <c r="AA145" s="213"/>
      <c r="AB145" s="213"/>
      <c r="AC145" s="213"/>
      <c r="AD145" s="213"/>
      <c r="AE145" s="213"/>
      <c r="AF145" s="213"/>
      <c r="AG145" s="213" t="s">
        <v>166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ht="22.5" outlineLevel="1" x14ac:dyDescent="0.2">
      <c r="A146" s="234">
        <v>61</v>
      </c>
      <c r="B146" s="235" t="s">
        <v>619</v>
      </c>
      <c r="C146" s="254" t="s">
        <v>620</v>
      </c>
      <c r="D146" s="236" t="s">
        <v>213</v>
      </c>
      <c r="E146" s="237">
        <v>9.3859999999999999E-2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7">
        <v>0</v>
      </c>
      <c r="O146" s="237">
        <f>ROUND(E146*N146,2)</f>
        <v>0</v>
      </c>
      <c r="P146" s="237">
        <v>0</v>
      </c>
      <c r="Q146" s="237">
        <f>ROUND(E146*P146,2)</f>
        <v>0</v>
      </c>
      <c r="R146" s="239" t="s">
        <v>474</v>
      </c>
      <c r="S146" s="239" t="s">
        <v>154</v>
      </c>
      <c r="T146" s="240" t="s">
        <v>154</v>
      </c>
      <c r="U146" s="223">
        <v>0.72499999999999998</v>
      </c>
      <c r="V146" s="223">
        <f>ROUND(E146*U146,2)</f>
        <v>7.0000000000000007E-2</v>
      </c>
      <c r="W146" s="223"/>
      <c r="X146" s="223" t="s">
        <v>264</v>
      </c>
      <c r="Y146" s="223" t="s">
        <v>156</v>
      </c>
      <c r="Z146" s="213"/>
      <c r="AA146" s="213"/>
      <c r="AB146" s="213"/>
      <c r="AC146" s="213"/>
      <c r="AD146" s="213"/>
      <c r="AE146" s="213"/>
      <c r="AF146" s="213"/>
      <c r="AG146" s="213" t="s">
        <v>287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2" x14ac:dyDescent="0.2">
      <c r="A147" s="220"/>
      <c r="B147" s="221"/>
      <c r="C147" s="256" t="s">
        <v>618</v>
      </c>
      <c r="D147" s="249"/>
      <c r="E147" s="249"/>
      <c r="F147" s="249"/>
      <c r="G147" s="249"/>
      <c r="H147" s="223"/>
      <c r="I147" s="223"/>
      <c r="J147" s="223"/>
      <c r="K147" s="223"/>
      <c r="L147" s="223"/>
      <c r="M147" s="223"/>
      <c r="N147" s="222"/>
      <c r="O147" s="222"/>
      <c r="P147" s="222"/>
      <c r="Q147" s="222"/>
      <c r="R147" s="223"/>
      <c r="S147" s="223"/>
      <c r="T147" s="223"/>
      <c r="U147" s="223"/>
      <c r="V147" s="223"/>
      <c r="W147" s="223"/>
      <c r="X147" s="223"/>
      <c r="Y147" s="223"/>
      <c r="Z147" s="213"/>
      <c r="AA147" s="213"/>
      <c r="AB147" s="213"/>
      <c r="AC147" s="213"/>
      <c r="AD147" s="213"/>
      <c r="AE147" s="213"/>
      <c r="AF147" s="213"/>
      <c r="AG147" s="213" t="s">
        <v>166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ht="22.5" outlineLevel="1" x14ac:dyDescent="0.2">
      <c r="A148" s="234">
        <v>62</v>
      </c>
      <c r="B148" s="235" t="s">
        <v>621</v>
      </c>
      <c r="C148" s="254" t="s">
        <v>622</v>
      </c>
      <c r="D148" s="236" t="s">
        <v>213</v>
      </c>
      <c r="E148" s="237">
        <v>9.3859999999999999E-2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7">
        <v>0</v>
      </c>
      <c r="O148" s="237">
        <f>ROUND(E148*N148,2)</f>
        <v>0</v>
      </c>
      <c r="P148" s="237">
        <v>0</v>
      </c>
      <c r="Q148" s="237">
        <f>ROUND(E148*P148,2)</f>
        <v>0</v>
      </c>
      <c r="R148" s="239" t="s">
        <v>474</v>
      </c>
      <c r="S148" s="239" t="s">
        <v>154</v>
      </c>
      <c r="T148" s="240" t="s">
        <v>154</v>
      </c>
      <c r="U148" s="223">
        <v>0</v>
      </c>
      <c r="V148" s="223">
        <f>ROUND(E148*U148,2)</f>
        <v>0</v>
      </c>
      <c r="W148" s="223"/>
      <c r="X148" s="223" t="s">
        <v>264</v>
      </c>
      <c r="Y148" s="223" t="s">
        <v>156</v>
      </c>
      <c r="Z148" s="213"/>
      <c r="AA148" s="213"/>
      <c r="AB148" s="213"/>
      <c r="AC148" s="213"/>
      <c r="AD148" s="213"/>
      <c r="AE148" s="213"/>
      <c r="AF148" s="213"/>
      <c r="AG148" s="213" t="s">
        <v>287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2" x14ac:dyDescent="0.2">
      <c r="A149" s="220"/>
      <c r="B149" s="221"/>
      <c r="C149" s="256" t="s">
        <v>618</v>
      </c>
      <c r="D149" s="249"/>
      <c r="E149" s="249"/>
      <c r="F149" s="249"/>
      <c r="G149" s="249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3"/>
      <c r="AA149" s="213"/>
      <c r="AB149" s="213"/>
      <c r="AC149" s="213"/>
      <c r="AD149" s="213"/>
      <c r="AE149" s="213"/>
      <c r="AF149" s="213"/>
      <c r="AG149" s="213" t="s">
        <v>166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x14ac:dyDescent="0.2">
      <c r="A150" s="227" t="s">
        <v>148</v>
      </c>
      <c r="B150" s="228" t="s">
        <v>90</v>
      </c>
      <c r="C150" s="252" t="s">
        <v>91</v>
      </c>
      <c r="D150" s="229"/>
      <c r="E150" s="230"/>
      <c r="F150" s="231"/>
      <c r="G150" s="231">
        <f>SUMIF(AG151:AG163,"&lt;&gt;NOR",G151:G163)</f>
        <v>0</v>
      </c>
      <c r="H150" s="231"/>
      <c r="I150" s="231">
        <f>SUM(I151:I163)</f>
        <v>0</v>
      </c>
      <c r="J150" s="231"/>
      <c r="K150" s="231">
        <f>SUM(K151:K163)</f>
        <v>0</v>
      </c>
      <c r="L150" s="231"/>
      <c r="M150" s="231">
        <f>SUM(M151:M163)</f>
        <v>0</v>
      </c>
      <c r="N150" s="230"/>
      <c r="O150" s="230">
        <f>SUM(O151:O163)</f>
        <v>0</v>
      </c>
      <c r="P150" s="230"/>
      <c r="Q150" s="230">
        <f>SUM(Q151:Q163)</f>
        <v>0</v>
      </c>
      <c r="R150" s="231"/>
      <c r="S150" s="231"/>
      <c r="T150" s="232"/>
      <c r="U150" s="226"/>
      <c r="V150" s="226">
        <f>SUM(V151:V163)</f>
        <v>7.7999999999999989</v>
      </c>
      <c r="W150" s="226"/>
      <c r="X150" s="226"/>
      <c r="Y150" s="226"/>
      <c r="AG150" t="s">
        <v>149</v>
      </c>
    </row>
    <row r="151" spans="1:60" outlineLevel="1" x14ac:dyDescent="0.2">
      <c r="A151" s="234">
        <v>63</v>
      </c>
      <c r="B151" s="235" t="s">
        <v>623</v>
      </c>
      <c r="C151" s="254" t="s">
        <v>624</v>
      </c>
      <c r="D151" s="236" t="s">
        <v>152</v>
      </c>
      <c r="E151" s="237">
        <v>1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2.0000000000000002E-5</v>
      </c>
      <c r="O151" s="237">
        <f>ROUND(E151*N151,2)</f>
        <v>0</v>
      </c>
      <c r="P151" s="237">
        <v>0</v>
      </c>
      <c r="Q151" s="237">
        <f>ROUND(E151*P151,2)</f>
        <v>0</v>
      </c>
      <c r="R151" s="239" t="s">
        <v>474</v>
      </c>
      <c r="S151" s="239" t="s">
        <v>154</v>
      </c>
      <c r="T151" s="240" t="s">
        <v>154</v>
      </c>
      <c r="U151" s="223">
        <v>1.3</v>
      </c>
      <c r="V151" s="223">
        <f>ROUND(E151*U151,2)</f>
        <v>1.3</v>
      </c>
      <c r="W151" s="223"/>
      <c r="X151" s="223" t="s">
        <v>155</v>
      </c>
      <c r="Y151" s="223" t="s">
        <v>156</v>
      </c>
      <c r="Z151" s="213"/>
      <c r="AA151" s="213"/>
      <c r="AB151" s="213"/>
      <c r="AC151" s="213"/>
      <c r="AD151" s="213"/>
      <c r="AE151" s="213"/>
      <c r="AF151" s="213"/>
      <c r="AG151" s="213" t="s">
        <v>221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2" x14ac:dyDescent="0.2">
      <c r="A152" s="220"/>
      <c r="B152" s="221"/>
      <c r="C152" s="256" t="s">
        <v>625</v>
      </c>
      <c r="D152" s="249"/>
      <c r="E152" s="249"/>
      <c r="F152" s="249"/>
      <c r="G152" s="249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3"/>
      <c r="AA152" s="213"/>
      <c r="AB152" s="213"/>
      <c r="AC152" s="213"/>
      <c r="AD152" s="213"/>
      <c r="AE152" s="213"/>
      <c r="AF152" s="213"/>
      <c r="AG152" s="213" t="s">
        <v>166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51" t="str">
        <f>C152</f>
        <v>montáž čerpadla bez jeho dodávky, s dodávkou šroubení nebo přírubového spoje, bez napojení čerpadla na zdroj el. energie</v>
      </c>
      <c r="BB152" s="213"/>
      <c r="BC152" s="213"/>
      <c r="BD152" s="213"/>
      <c r="BE152" s="213"/>
      <c r="BF152" s="213"/>
      <c r="BG152" s="213"/>
      <c r="BH152" s="213"/>
    </row>
    <row r="153" spans="1:60" ht="33.75" outlineLevel="1" x14ac:dyDescent="0.2">
      <c r="A153" s="234">
        <v>64</v>
      </c>
      <c r="B153" s="235" t="s">
        <v>626</v>
      </c>
      <c r="C153" s="254" t="s">
        <v>627</v>
      </c>
      <c r="D153" s="236" t="s">
        <v>152</v>
      </c>
      <c r="E153" s="237">
        <v>1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3.64E-3</v>
      </c>
      <c r="O153" s="237">
        <f>ROUND(E153*N153,2)</f>
        <v>0</v>
      </c>
      <c r="P153" s="237">
        <v>0</v>
      </c>
      <c r="Q153" s="237">
        <f>ROUND(E153*P153,2)</f>
        <v>0</v>
      </c>
      <c r="R153" s="239" t="s">
        <v>474</v>
      </c>
      <c r="S153" s="239" t="s">
        <v>154</v>
      </c>
      <c r="T153" s="240" t="s">
        <v>154</v>
      </c>
      <c r="U153" s="223">
        <v>1.04</v>
      </c>
      <c r="V153" s="223">
        <f>ROUND(E153*U153,2)</f>
        <v>1.04</v>
      </c>
      <c r="W153" s="223"/>
      <c r="X153" s="223" t="s">
        <v>155</v>
      </c>
      <c r="Y153" s="223" t="s">
        <v>156</v>
      </c>
      <c r="Z153" s="213"/>
      <c r="AA153" s="213"/>
      <c r="AB153" s="213"/>
      <c r="AC153" s="213"/>
      <c r="AD153" s="213"/>
      <c r="AE153" s="213"/>
      <c r="AF153" s="213"/>
      <c r="AG153" s="213" t="s">
        <v>221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2" x14ac:dyDescent="0.2">
      <c r="A154" s="220"/>
      <c r="B154" s="221"/>
      <c r="C154" s="256" t="s">
        <v>628</v>
      </c>
      <c r="D154" s="249"/>
      <c r="E154" s="249"/>
      <c r="F154" s="249"/>
      <c r="G154" s="249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3"/>
      <c r="AA154" s="213"/>
      <c r="AB154" s="213"/>
      <c r="AC154" s="213"/>
      <c r="AD154" s="213"/>
      <c r="AE154" s="213"/>
      <c r="AF154" s="213"/>
      <c r="AG154" s="213" t="s">
        <v>166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51" t="str">
        <f>C154</f>
        <v>osazení nádoby do potrubního rozvodu, s ukotvením do zdi nebo do podlahy, včetně dodávky nádoby, armatur a přípojného šroubení, bez dodávky kotvícího materiálu</v>
      </c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">
      <c r="A155" s="241">
        <v>65</v>
      </c>
      <c r="B155" s="242" t="s">
        <v>629</v>
      </c>
      <c r="C155" s="253" t="s">
        <v>630</v>
      </c>
      <c r="D155" s="243" t="s">
        <v>152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2.5200000000000001E-3</v>
      </c>
      <c r="O155" s="244">
        <f>ROUND(E155*N155,2)</f>
        <v>0</v>
      </c>
      <c r="P155" s="244">
        <v>0</v>
      </c>
      <c r="Q155" s="244">
        <f>ROUND(E155*P155,2)</f>
        <v>0</v>
      </c>
      <c r="R155" s="246" t="s">
        <v>631</v>
      </c>
      <c r="S155" s="246" t="s">
        <v>154</v>
      </c>
      <c r="T155" s="247" t="s">
        <v>154</v>
      </c>
      <c r="U155" s="223">
        <v>0.433</v>
      </c>
      <c r="V155" s="223">
        <f>ROUND(E155*U155,2)</f>
        <v>0.43</v>
      </c>
      <c r="W155" s="223"/>
      <c r="X155" s="223" t="s">
        <v>155</v>
      </c>
      <c r="Y155" s="223" t="s">
        <v>156</v>
      </c>
      <c r="Z155" s="213"/>
      <c r="AA155" s="213"/>
      <c r="AB155" s="213"/>
      <c r="AC155" s="213"/>
      <c r="AD155" s="213"/>
      <c r="AE155" s="213"/>
      <c r="AF155" s="213"/>
      <c r="AG155" s="213" t="s">
        <v>221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41">
        <v>66</v>
      </c>
      <c r="B156" s="242" t="s">
        <v>632</v>
      </c>
      <c r="C156" s="253" t="s">
        <v>633</v>
      </c>
      <c r="D156" s="243" t="s">
        <v>448</v>
      </c>
      <c r="E156" s="244">
        <v>5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0</v>
      </c>
      <c r="O156" s="244">
        <f>ROUND(E156*N156,2)</f>
        <v>0</v>
      </c>
      <c r="P156" s="244">
        <v>0</v>
      </c>
      <c r="Q156" s="244">
        <f>ROUND(E156*P156,2)</f>
        <v>0</v>
      </c>
      <c r="R156" s="246" t="s">
        <v>449</v>
      </c>
      <c r="S156" s="246" t="s">
        <v>154</v>
      </c>
      <c r="T156" s="247" t="s">
        <v>154</v>
      </c>
      <c r="U156" s="223">
        <v>1</v>
      </c>
      <c r="V156" s="223">
        <f>ROUND(E156*U156,2)</f>
        <v>5</v>
      </c>
      <c r="W156" s="223"/>
      <c r="X156" s="223" t="s">
        <v>450</v>
      </c>
      <c r="Y156" s="223" t="s">
        <v>156</v>
      </c>
      <c r="Z156" s="213"/>
      <c r="AA156" s="213"/>
      <c r="AB156" s="213"/>
      <c r="AC156" s="213"/>
      <c r="AD156" s="213"/>
      <c r="AE156" s="213"/>
      <c r="AF156" s="213"/>
      <c r="AG156" s="213" t="s">
        <v>451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41">
        <v>67</v>
      </c>
      <c r="B157" s="242" t="s">
        <v>634</v>
      </c>
      <c r="C157" s="253" t="s">
        <v>635</v>
      </c>
      <c r="D157" s="243" t="s">
        <v>152</v>
      </c>
      <c r="E157" s="244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1.89E-3</v>
      </c>
      <c r="O157" s="244">
        <f>ROUND(E157*N157,2)</f>
        <v>0</v>
      </c>
      <c r="P157" s="244">
        <v>0</v>
      </c>
      <c r="Q157" s="244">
        <f>ROUND(E157*P157,2)</f>
        <v>0</v>
      </c>
      <c r="R157" s="246" t="s">
        <v>176</v>
      </c>
      <c r="S157" s="246" t="s">
        <v>154</v>
      </c>
      <c r="T157" s="247" t="s">
        <v>154</v>
      </c>
      <c r="U157" s="223">
        <v>0</v>
      </c>
      <c r="V157" s="223">
        <f>ROUND(E157*U157,2)</f>
        <v>0</v>
      </c>
      <c r="W157" s="223"/>
      <c r="X157" s="223" t="s">
        <v>177</v>
      </c>
      <c r="Y157" s="223" t="s">
        <v>156</v>
      </c>
      <c r="Z157" s="213"/>
      <c r="AA157" s="213"/>
      <c r="AB157" s="213"/>
      <c r="AC157" s="213"/>
      <c r="AD157" s="213"/>
      <c r="AE157" s="213"/>
      <c r="AF157" s="213"/>
      <c r="AG157" s="213" t="s">
        <v>178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34">
        <v>68</v>
      </c>
      <c r="B158" s="235" t="s">
        <v>636</v>
      </c>
      <c r="C158" s="254" t="s">
        <v>637</v>
      </c>
      <c r="D158" s="236" t="s">
        <v>213</v>
      </c>
      <c r="E158" s="237">
        <v>8.0700000000000008E-3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0</v>
      </c>
      <c r="O158" s="237">
        <f>ROUND(E158*N158,2)</f>
        <v>0</v>
      </c>
      <c r="P158" s="237">
        <v>0</v>
      </c>
      <c r="Q158" s="237">
        <f>ROUND(E158*P158,2)</f>
        <v>0</v>
      </c>
      <c r="R158" s="239" t="s">
        <v>474</v>
      </c>
      <c r="S158" s="239" t="s">
        <v>154</v>
      </c>
      <c r="T158" s="240" t="s">
        <v>154</v>
      </c>
      <c r="U158" s="223">
        <v>2.3639999999999999</v>
      </c>
      <c r="V158" s="223">
        <f>ROUND(E158*U158,2)</f>
        <v>0.02</v>
      </c>
      <c r="W158" s="223"/>
      <c r="X158" s="223" t="s">
        <v>264</v>
      </c>
      <c r="Y158" s="223" t="s">
        <v>156</v>
      </c>
      <c r="Z158" s="213"/>
      <c r="AA158" s="213"/>
      <c r="AB158" s="213"/>
      <c r="AC158" s="213"/>
      <c r="AD158" s="213"/>
      <c r="AE158" s="213"/>
      <c r="AF158" s="213"/>
      <c r="AG158" s="213" t="s">
        <v>638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2" x14ac:dyDescent="0.2">
      <c r="A159" s="220"/>
      <c r="B159" s="221"/>
      <c r="C159" s="256" t="s">
        <v>618</v>
      </c>
      <c r="D159" s="249"/>
      <c r="E159" s="249"/>
      <c r="F159" s="249"/>
      <c r="G159" s="249"/>
      <c r="H159" s="223"/>
      <c r="I159" s="223"/>
      <c r="J159" s="223"/>
      <c r="K159" s="223"/>
      <c r="L159" s="223"/>
      <c r="M159" s="223"/>
      <c r="N159" s="222"/>
      <c r="O159" s="222"/>
      <c r="P159" s="222"/>
      <c r="Q159" s="222"/>
      <c r="R159" s="223"/>
      <c r="S159" s="223"/>
      <c r="T159" s="223"/>
      <c r="U159" s="223"/>
      <c r="V159" s="223"/>
      <c r="W159" s="223"/>
      <c r="X159" s="223"/>
      <c r="Y159" s="223"/>
      <c r="Z159" s="213"/>
      <c r="AA159" s="213"/>
      <c r="AB159" s="213"/>
      <c r="AC159" s="213"/>
      <c r="AD159" s="213"/>
      <c r="AE159" s="213"/>
      <c r="AF159" s="213"/>
      <c r="AG159" s="213" t="s">
        <v>166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ht="22.5" outlineLevel="1" x14ac:dyDescent="0.2">
      <c r="A160" s="234">
        <v>69</v>
      </c>
      <c r="B160" s="235" t="s">
        <v>639</v>
      </c>
      <c r="C160" s="254" t="s">
        <v>640</v>
      </c>
      <c r="D160" s="236" t="s">
        <v>213</v>
      </c>
      <c r="E160" s="237">
        <v>8.0700000000000008E-3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7">
        <v>0</v>
      </c>
      <c r="O160" s="237">
        <f>ROUND(E160*N160,2)</f>
        <v>0</v>
      </c>
      <c r="P160" s="237">
        <v>0</v>
      </c>
      <c r="Q160" s="237">
        <f>ROUND(E160*P160,2)</f>
        <v>0</v>
      </c>
      <c r="R160" s="239" t="s">
        <v>474</v>
      </c>
      <c r="S160" s="239" t="s">
        <v>154</v>
      </c>
      <c r="T160" s="240" t="s">
        <v>154</v>
      </c>
      <c r="U160" s="223">
        <v>0.64400000000000002</v>
      </c>
      <c r="V160" s="223">
        <f>ROUND(E160*U160,2)</f>
        <v>0.01</v>
      </c>
      <c r="W160" s="223"/>
      <c r="X160" s="223" t="s">
        <v>264</v>
      </c>
      <c r="Y160" s="223" t="s">
        <v>156</v>
      </c>
      <c r="Z160" s="213"/>
      <c r="AA160" s="213"/>
      <c r="AB160" s="213"/>
      <c r="AC160" s="213"/>
      <c r="AD160" s="213"/>
      <c r="AE160" s="213"/>
      <c r="AF160" s="213"/>
      <c r="AG160" s="213" t="s">
        <v>638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2" x14ac:dyDescent="0.2">
      <c r="A161" s="220"/>
      <c r="B161" s="221"/>
      <c r="C161" s="256" t="s">
        <v>618</v>
      </c>
      <c r="D161" s="249"/>
      <c r="E161" s="249"/>
      <c r="F161" s="249"/>
      <c r="G161" s="249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3"/>
      <c r="AA161" s="213"/>
      <c r="AB161" s="213"/>
      <c r="AC161" s="213"/>
      <c r="AD161" s="213"/>
      <c r="AE161" s="213"/>
      <c r="AF161" s="213"/>
      <c r="AG161" s="213" t="s">
        <v>166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22.5" outlineLevel="1" x14ac:dyDescent="0.2">
      <c r="A162" s="234">
        <v>70</v>
      </c>
      <c r="B162" s="235" t="s">
        <v>641</v>
      </c>
      <c r="C162" s="254" t="s">
        <v>642</v>
      </c>
      <c r="D162" s="236" t="s">
        <v>213</v>
      </c>
      <c r="E162" s="237">
        <v>8.0700000000000008E-3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7">
        <v>0</v>
      </c>
      <c r="O162" s="237">
        <f>ROUND(E162*N162,2)</f>
        <v>0</v>
      </c>
      <c r="P162" s="237">
        <v>0</v>
      </c>
      <c r="Q162" s="237">
        <f>ROUND(E162*P162,2)</f>
        <v>0</v>
      </c>
      <c r="R162" s="239" t="s">
        <v>474</v>
      </c>
      <c r="S162" s="239" t="s">
        <v>154</v>
      </c>
      <c r="T162" s="240" t="s">
        <v>154</v>
      </c>
      <c r="U162" s="223">
        <v>0</v>
      </c>
      <c r="V162" s="223">
        <f>ROUND(E162*U162,2)</f>
        <v>0</v>
      </c>
      <c r="W162" s="223"/>
      <c r="X162" s="223" t="s">
        <v>264</v>
      </c>
      <c r="Y162" s="223" t="s">
        <v>156</v>
      </c>
      <c r="Z162" s="213"/>
      <c r="AA162" s="213"/>
      <c r="AB162" s="213"/>
      <c r="AC162" s="213"/>
      <c r="AD162" s="213"/>
      <c r="AE162" s="213"/>
      <c r="AF162" s="213"/>
      <c r="AG162" s="213" t="s">
        <v>638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2" x14ac:dyDescent="0.2">
      <c r="A163" s="220"/>
      <c r="B163" s="221"/>
      <c r="C163" s="256" t="s">
        <v>618</v>
      </c>
      <c r="D163" s="249"/>
      <c r="E163" s="249"/>
      <c r="F163" s="249"/>
      <c r="G163" s="249"/>
      <c r="H163" s="223"/>
      <c r="I163" s="223"/>
      <c r="J163" s="223"/>
      <c r="K163" s="223"/>
      <c r="L163" s="223"/>
      <c r="M163" s="223"/>
      <c r="N163" s="222"/>
      <c r="O163" s="222"/>
      <c r="P163" s="222"/>
      <c r="Q163" s="222"/>
      <c r="R163" s="223"/>
      <c r="S163" s="223"/>
      <c r="T163" s="223"/>
      <c r="U163" s="223"/>
      <c r="V163" s="223"/>
      <c r="W163" s="223"/>
      <c r="X163" s="223"/>
      <c r="Y163" s="223"/>
      <c r="Z163" s="213"/>
      <c r="AA163" s="213"/>
      <c r="AB163" s="213"/>
      <c r="AC163" s="213"/>
      <c r="AD163" s="213"/>
      <c r="AE163" s="213"/>
      <c r="AF163" s="213"/>
      <c r="AG163" s="213" t="s">
        <v>166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x14ac:dyDescent="0.2">
      <c r="A164" s="227" t="s">
        <v>148</v>
      </c>
      <c r="B164" s="228" t="s">
        <v>92</v>
      </c>
      <c r="C164" s="252" t="s">
        <v>93</v>
      </c>
      <c r="D164" s="229"/>
      <c r="E164" s="230"/>
      <c r="F164" s="231"/>
      <c r="G164" s="231">
        <f>SUMIF(AG165:AG217,"&lt;&gt;NOR",G165:G217)</f>
        <v>0</v>
      </c>
      <c r="H164" s="231"/>
      <c r="I164" s="231">
        <f>SUM(I165:I217)</f>
        <v>0</v>
      </c>
      <c r="J164" s="231"/>
      <c r="K164" s="231">
        <f>SUM(K165:K217)</f>
        <v>0</v>
      </c>
      <c r="L164" s="231"/>
      <c r="M164" s="231">
        <f>SUM(M165:M217)</f>
        <v>0</v>
      </c>
      <c r="N164" s="230"/>
      <c r="O164" s="230">
        <f>SUM(O165:O217)</f>
        <v>0.49000000000000005</v>
      </c>
      <c r="P164" s="230"/>
      <c r="Q164" s="230">
        <f>SUM(Q165:Q217)</f>
        <v>1.39</v>
      </c>
      <c r="R164" s="231"/>
      <c r="S164" s="231"/>
      <c r="T164" s="232"/>
      <c r="U164" s="226"/>
      <c r="V164" s="226">
        <f>SUM(V165:V217)</f>
        <v>79.349999999999994</v>
      </c>
      <c r="W164" s="226"/>
      <c r="X164" s="226"/>
      <c r="Y164" s="226"/>
      <c r="AG164" t="s">
        <v>149</v>
      </c>
    </row>
    <row r="165" spans="1:60" outlineLevel="1" x14ac:dyDescent="0.2">
      <c r="A165" s="241">
        <v>71</v>
      </c>
      <c r="B165" s="242" t="s">
        <v>643</v>
      </c>
      <c r="C165" s="253" t="s">
        <v>644</v>
      </c>
      <c r="D165" s="243" t="s">
        <v>645</v>
      </c>
      <c r="E165" s="244">
        <v>11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0</v>
      </c>
      <c r="O165" s="244">
        <f>ROUND(E165*N165,2)</f>
        <v>0</v>
      </c>
      <c r="P165" s="244">
        <v>3.4200000000000001E-2</v>
      </c>
      <c r="Q165" s="244">
        <f>ROUND(E165*P165,2)</f>
        <v>0.38</v>
      </c>
      <c r="R165" s="246" t="s">
        <v>474</v>
      </c>
      <c r="S165" s="246" t="s">
        <v>154</v>
      </c>
      <c r="T165" s="247" t="s">
        <v>154</v>
      </c>
      <c r="U165" s="223">
        <v>0.46500000000000002</v>
      </c>
      <c r="V165" s="223">
        <f>ROUND(E165*U165,2)</f>
        <v>5.12</v>
      </c>
      <c r="W165" s="223"/>
      <c r="X165" s="223" t="s">
        <v>155</v>
      </c>
      <c r="Y165" s="223" t="s">
        <v>156</v>
      </c>
      <c r="Z165" s="213"/>
      <c r="AA165" s="213"/>
      <c r="AB165" s="213"/>
      <c r="AC165" s="213"/>
      <c r="AD165" s="213"/>
      <c r="AE165" s="213"/>
      <c r="AF165" s="213"/>
      <c r="AG165" s="213" t="s">
        <v>275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41">
        <v>72</v>
      </c>
      <c r="B166" s="242" t="s">
        <v>646</v>
      </c>
      <c r="C166" s="253" t="s">
        <v>647</v>
      </c>
      <c r="D166" s="243" t="s">
        <v>645</v>
      </c>
      <c r="E166" s="244">
        <v>1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1.77E-2</v>
      </c>
      <c r="O166" s="244">
        <f>ROUND(E166*N166,2)</f>
        <v>0.02</v>
      </c>
      <c r="P166" s="244">
        <v>0</v>
      </c>
      <c r="Q166" s="244">
        <f>ROUND(E166*P166,2)</f>
        <v>0</v>
      </c>
      <c r="R166" s="246" t="s">
        <v>474</v>
      </c>
      <c r="S166" s="246" t="s">
        <v>154</v>
      </c>
      <c r="T166" s="247" t="s">
        <v>154</v>
      </c>
      <c r="U166" s="223">
        <v>0.97299999999999998</v>
      </c>
      <c r="V166" s="223">
        <f>ROUND(E166*U166,2)</f>
        <v>0.97</v>
      </c>
      <c r="W166" s="223"/>
      <c r="X166" s="223" t="s">
        <v>155</v>
      </c>
      <c r="Y166" s="223" t="s">
        <v>156</v>
      </c>
      <c r="Z166" s="213"/>
      <c r="AA166" s="213"/>
      <c r="AB166" s="213"/>
      <c r="AC166" s="213"/>
      <c r="AD166" s="213"/>
      <c r="AE166" s="213"/>
      <c r="AF166" s="213"/>
      <c r="AG166" s="213" t="s">
        <v>221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1">
        <v>73</v>
      </c>
      <c r="B167" s="242" t="s">
        <v>648</v>
      </c>
      <c r="C167" s="253" t="s">
        <v>649</v>
      </c>
      <c r="D167" s="243" t="s">
        <v>645</v>
      </c>
      <c r="E167" s="244">
        <v>5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4">
        <v>8.7000000000000001E-4</v>
      </c>
      <c r="O167" s="244">
        <f>ROUND(E167*N167,2)</f>
        <v>0</v>
      </c>
      <c r="P167" s="244">
        <v>0</v>
      </c>
      <c r="Q167" s="244">
        <f>ROUND(E167*P167,2)</f>
        <v>0</v>
      </c>
      <c r="R167" s="246" t="s">
        <v>474</v>
      </c>
      <c r="S167" s="246" t="s">
        <v>154</v>
      </c>
      <c r="T167" s="247" t="s">
        <v>154</v>
      </c>
      <c r="U167" s="223">
        <v>1.1200000000000001</v>
      </c>
      <c r="V167" s="223">
        <f>ROUND(E167*U167,2)</f>
        <v>5.6</v>
      </c>
      <c r="W167" s="223"/>
      <c r="X167" s="223" t="s">
        <v>155</v>
      </c>
      <c r="Y167" s="223" t="s">
        <v>156</v>
      </c>
      <c r="Z167" s="213"/>
      <c r="AA167" s="213"/>
      <c r="AB167" s="213"/>
      <c r="AC167" s="213"/>
      <c r="AD167" s="213"/>
      <c r="AE167" s="213"/>
      <c r="AF167" s="213"/>
      <c r="AG167" s="213" t="s">
        <v>221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1">
        <v>74</v>
      </c>
      <c r="B168" s="242" t="s">
        <v>650</v>
      </c>
      <c r="C168" s="253" t="s">
        <v>651</v>
      </c>
      <c r="D168" s="243" t="s">
        <v>645</v>
      </c>
      <c r="E168" s="244">
        <v>8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0</v>
      </c>
      <c r="O168" s="244">
        <f>ROUND(E168*N168,2)</f>
        <v>0</v>
      </c>
      <c r="P168" s="244">
        <v>0</v>
      </c>
      <c r="Q168" s="244">
        <f>ROUND(E168*P168,2)</f>
        <v>0</v>
      </c>
      <c r="R168" s="246" t="s">
        <v>474</v>
      </c>
      <c r="S168" s="246" t="s">
        <v>154</v>
      </c>
      <c r="T168" s="247" t="s">
        <v>154</v>
      </c>
      <c r="U168" s="223">
        <v>1.9</v>
      </c>
      <c r="V168" s="223">
        <f>ROUND(E168*U168,2)</f>
        <v>15.2</v>
      </c>
      <c r="W168" s="223"/>
      <c r="X168" s="223" t="s">
        <v>155</v>
      </c>
      <c r="Y168" s="223" t="s">
        <v>156</v>
      </c>
      <c r="Z168" s="213"/>
      <c r="AA168" s="213"/>
      <c r="AB168" s="213"/>
      <c r="AC168" s="213"/>
      <c r="AD168" s="213"/>
      <c r="AE168" s="213"/>
      <c r="AF168" s="213"/>
      <c r="AG168" s="213" t="s">
        <v>275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41">
        <v>75</v>
      </c>
      <c r="B169" s="242" t="s">
        <v>652</v>
      </c>
      <c r="C169" s="253" t="s">
        <v>653</v>
      </c>
      <c r="D169" s="243" t="s">
        <v>645</v>
      </c>
      <c r="E169" s="244">
        <v>2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4">
        <v>1.6E-2</v>
      </c>
      <c r="O169" s="244">
        <f>ROUND(E169*N169,2)</f>
        <v>0.03</v>
      </c>
      <c r="P169" s="244">
        <v>0</v>
      </c>
      <c r="Q169" s="244">
        <f>ROUND(E169*P169,2)</f>
        <v>0</v>
      </c>
      <c r="R169" s="246" t="s">
        <v>474</v>
      </c>
      <c r="S169" s="246" t="s">
        <v>154</v>
      </c>
      <c r="T169" s="247" t="s">
        <v>154</v>
      </c>
      <c r="U169" s="223">
        <v>0.5</v>
      </c>
      <c r="V169" s="223">
        <f>ROUND(E169*U169,2)</f>
        <v>1</v>
      </c>
      <c r="W169" s="223"/>
      <c r="X169" s="223" t="s">
        <v>155</v>
      </c>
      <c r="Y169" s="223" t="s">
        <v>156</v>
      </c>
      <c r="Z169" s="213"/>
      <c r="AA169" s="213"/>
      <c r="AB169" s="213"/>
      <c r="AC169" s="213"/>
      <c r="AD169" s="213"/>
      <c r="AE169" s="213"/>
      <c r="AF169" s="213"/>
      <c r="AG169" s="213" t="s">
        <v>221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41">
        <v>76</v>
      </c>
      <c r="B170" s="242" t="s">
        <v>654</v>
      </c>
      <c r="C170" s="253" t="s">
        <v>655</v>
      </c>
      <c r="D170" s="243" t="s">
        <v>645</v>
      </c>
      <c r="E170" s="244">
        <v>11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4">
        <v>0</v>
      </c>
      <c r="O170" s="244">
        <f>ROUND(E170*N170,2)</f>
        <v>0</v>
      </c>
      <c r="P170" s="244">
        <v>1.9460000000000002E-2</v>
      </c>
      <c r="Q170" s="244">
        <f>ROUND(E170*P170,2)</f>
        <v>0.21</v>
      </c>
      <c r="R170" s="246" t="s">
        <v>474</v>
      </c>
      <c r="S170" s="246" t="s">
        <v>154</v>
      </c>
      <c r="T170" s="247" t="s">
        <v>154</v>
      </c>
      <c r="U170" s="223">
        <v>0.38200000000000001</v>
      </c>
      <c r="V170" s="223">
        <f>ROUND(E170*U170,2)</f>
        <v>4.2</v>
      </c>
      <c r="W170" s="223"/>
      <c r="X170" s="223" t="s">
        <v>155</v>
      </c>
      <c r="Y170" s="223" t="s">
        <v>156</v>
      </c>
      <c r="Z170" s="213"/>
      <c r="AA170" s="213"/>
      <c r="AB170" s="213"/>
      <c r="AC170" s="213"/>
      <c r="AD170" s="213"/>
      <c r="AE170" s="213"/>
      <c r="AF170" s="213"/>
      <c r="AG170" s="213" t="s">
        <v>275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">
      <c r="A171" s="241">
        <v>77</v>
      </c>
      <c r="B171" s="242" t="s">
        <v>656</v>
      </c>
      <c r="C171" s="253" t="s">
        <v>657</v>
      </c>
      <c r="D171" s="243" t="s">
        <v>645</v>
      </c>
      <c r="E171" s="244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1.401E-2</v>
      </c>
      <c r="O171" s="244">
        <f>ROUND(E171*N171,2)</f>
        <v>0.01</v>
      </c>
      <c r="P171" s="244">
        <v>0</v>
      </c>
      <c r="Q171" s="244">
        <f>ROUND(E171*P171,2)</f>
        <v>0</v>
      </c>
      <c r="R171" s="246" t="s">
        <v>474</v>
      </c>
      <c r="S171" s="246" t="s">
        <v>154</v>
      </c>
      <c r="T171" s="247" t="s">
        <v>154</v>
      </c>
      <c r="U171" s="223">
        <v>1.1890000000000001</v>
      </c>
      <c r="V171" s="223">
        <f>ROUND(E171*U171,2)</f>
        <v>1.19</v>
      </c>
      <c r="W171" s="223"/>
      <c r="X171" s="223" t="s">
        <v>155</v>
      </c>
      <c r="Y171" s="223" t="s">
        <v>156</v>
      </c>
      <c r="Z171" s="213"/>
      <c r="AA171" s="213"/>
      <c r="AB171" s="213"/>
      <c r="AC171" s="213"/>
      <c r="AD171" s="213"/>
      <c r="AE171" s="213"/>
      <c r="AF171" s="213"/>
      <c r="AG171" s="213" t="s">
        <v>221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">
      <c r="A172" s="241">
        <v>78</v>
      </c>
      <c r="B172" s="242" t="s">
        <v>658</v>
      </c>
      <c r="C172" s="253" t="s">
        <v>659</v>
      </c>
      <c r="D172" s="243" t="s">
        <v>645</v>
      </c>
      <c r="E172" s="244">
        <v>7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7.0699999999999999E-3</v>
      </c>
      <c r="O172" s="244">
        <f>ROUND(E172*N172,2)</f>
        <v>0.05</v>
      </c>
      <c r="P172" s="244">
        <v>0</v>
      </c>
      <c r="Q172" s="244">
        <f>ROUND(E172*P172,2)</f>
        <v>0</v>
      </c>
      <c r="R172" s="246" t="s">
        <v>474</v>
      </c>
      <c r="S172" s="246" t="s">
        <v>154</v>
      </c>
      <c r="T172" s="247" t="s">
        <v>154</v>
      </c>
      <c r="U172" s="223">
        <v>0.32500000000000001</v>
      </c>
      <c r="V172" s="223">
        <f>ROUND(E172*U172,2)</f>
        <v>2.2799999999999998</v>
      </c>
      <c r="W172" s="223"/>
      <c r="X172" s="223" t="s">
        <v>155</v>
      </c>
      <c r="Y172" s="223" t="s">
        <v>156</v>
      </c>
      <c r="Z172" s="213"/>
      <c r="AA172" s="213"/>
      <c r="AB172" s="213"/>
      <c r="AC172" s="213"/>
      <c r="AD172" s="213"/>
      <c r="AE172" s="213"/>
      <c r="AF172" s="213"/>
      <c r="AG172" s="213" t="s">
        <v>221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41">
        <v>79</v>
      </c>
      <c r="B173" s="242" t="s">
        <v>660</v>
      </c>
      <c r="C173" s="253" t="s">
        <v>661</v>
      </c>
      <c r="D173" s="243" t="s">
        <v>645</v>
      </c>
      <c r="E173" s="244">
        <v>6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1.23E-2</v>
      </c>
      <c r="O173" s="244">
        <f>ROUND(E173*N173,2)</f>
        <v>7.0000000000000007E-2</v>
      </c>
      <c r="P173" s="244">
        <v>0</v>
      </c>
      <c r="Q173" s="244">
        <f>ROUND(E173*P173,2)</f>
        <v>0</v>
      </c>
      <c r="R173" s="246" t="s">
        <v>474</v>
      </c>
      <c r="S173" s="246" t="s">
        <v>154</v>
      </c>
      <c r="T173" s="247" t="s">
        <v>154</v>
      </c>
      <c r="U173" s="223">
        <v>1.1890000000000001</v>
      </c>
      <c r="V173" s="223">
        <f>ROUND(E173*U173,2)</f>
        <v>7.13</v>
      </c>
      <c r="W173" s="223"/>
      <c r="X173" s="223" t="s">
        <v>155</v>
      </c>
      <c r="Y173" s="223" t="s">
        <v>156</v>
      </c>
      <c r="Z173" s="213"/>
      <c r="AA173" s="213"/>
      <c r="AB173" s="213"/>
      <c r="AC173" s="213"/>
      <c r="AD173" s="213"/>
      <c r="AE173" s="213"/>
      <c r="AF173" s="213"/>
      <c r="AG173" s="213" t="s">
        <v>221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">
      <c r="A174" s="241">
        <v>80</v>
      </c>
      <c r="B174" s="242" t="s">
        <v>662</v>
      </c>
      <c r="C174" s="253" t="s">
        <v>663</v>
      </c>
      <c r="D174" s="243" t="s">
        <v>645</v>
      </c>
      <c r="E174" s="244">
        <v>1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1.7000000000000001E-4</v>
      </c>
      <c r="O174" s="244">
        <f>ROUND(E174*N174,2)</f>
        <v>0</v>
      </c>
      <c r="P174" s="244">
        <v>0</v>
      </c>
      <c r="Q174" s="244">
        <f>ROUND(E174*P174,2)</f>
        <v>0</v>
      </c>
      <c r="R174" s="246" t="s">
        <v>474</v>
      </c>
      <c r="S174" s="246" t="s">
        <v>154</v>
      </c>
      <c r="T174" s="247" t="s">
        <v>154</v>
      </c>
      <c r="U174" s="223">
        <v>2.9</v>
      </c>
      <c r="V174" s="223">
        <f>ROUND(E174*U174,2)</f>
        <v>2.9</v>
      </c>
      <c r="W174" s="223"/>
      <c r="X174" s="223" t="s">
        <v>155</v>
      </c>
      <c r="Y174" s="223" t="s">
        <v>156</v>
      </c>
      <c r="Z174" s="213"/>
      <c r="AA174" s="213"/>
      <c r="AB174" s="213"/>
      <c r="AC174" s="213"/>
      <c r="AD174" s="213"/>
      <c r="AE174" s="213"/>
      <c r="AF174" s="213"/>
      <c r="AG174" s="213" t="s">
        <v>221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41">
        <v>81</v>
      </c>
      <c r="B175" s="242" t="s">
        <v>664</v>
      </c>
      <c r="C175" s="253" t="s">
        <v>665</v>
      </c>
      <c r="D175" s="243" t="s">
        <v>645</v>
      </c>
      <c r="E175" s="244">
        <v>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0</v>
      </c>
      <c r="O175" s="244">
        <f>ROUND(E175*N175,2)</f>
        <v>0</v>
      </c>
      <c r="P175" s="244">
        <v>8.7999999999999995E-2</v>
      </c>
      <c r="Q175" s="244">
        <f>ROUND(E175*P175,2)</f>
        <v>0.09</v>
      </c>
      <c r="R175" s="246" t="s">
        <v>474</v>
      </c>
      <c r="S175" s="246" t="s">
        <v>154</v>
      </c>
      <c r="T175" s="247" t="s">
        <v>154</v>
      </c>
      <c r="U175" s="223">
        <v>0.69299999999999995</v>
      </c>
      <c r="V175" s="223">
        <f>ROUND(E175*U175,2)</f>
        <v>0.69</v>
      </c>
      <c r="W175" s="223"/>
      <c r="X175" s="223" t="s">
        <v>155</v>
      </c>
      <c r="Y175" s="223" t="s">
        <v>156</v>
      </c>
      <c r="Z175" s="213"/>
      <c r="AA175" s="213"/>
      <c r="AB175" s="213"/>
      <c r="AC175" s="213"/>
      <c r="AD175" s="213"/>
      <c r="AE175" s="213"/>
      <c r="AF175" s="213"/>
      <c r="AG175" s="213" t="s">
        <v>221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34">
        <v>82</v>
      </c>
      <c r="B176" s="235" t="s">
        <v>666</v>
      </c>
      <c r="C176" s="254" t="s">
        <v>667</v>
      </c>
      <c r="D176" s="236" t="s">
        <v>645</v>
      </c>
      <c r="E176" s="237">
        <v>24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7">
        <v>3.0000000000000001E-5</v>
      </c>
      <c r="O176" s="237">
        <f>ROUND(E176*N176,2)</f>
        <v>0</v>
      </c>
      <c r="P176" s="237">
        <v>0</v>
      </c>
      <c r="Q176" s="237">
        <f>ROUND(E176*P176,2)</f>
        <v>0</v>
      </c>
      <c r="R176" s="239" t="s">
        <v>474</v>
      </c>
      <c r="S176" s="239" t="s">
        <v>154</v>
      </c>
      <c r="T176" s="240" t="s">
        <v>154</v>
      </c>
      <c r="U176" s="223">
        <v>0.33</v>
      </c>
      <c r="V176" s="223">
        <f>ROUND(E176*U176,2)</f>
        <v>7.92</v>
      </c>
      <c r="W176" s="223"/>
      <c r="X176" s="223" t="s">
        <v>155</v>
      </c>
      <c r="Y176" s="223" t="s">
        <v>156</v>
      </c>
      <c r="Z176" s="213"/>
      <c r="AA176" s="213"/>
      <c r="AB176" s="213"/>
      <c r="AC176" s="213"/>
      <c r="AD176" s="213"/>
      <c r="AE176" s="213"/>
      <c r="AF176" s="213"/>
      <c r="AG176" s="213" t="s">
        <v>275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2" x14ac:dyDescent="0.2">
      <c r="A177" s="220"/>
      <c r="B177" s="221"/>
      <c r="C177" s="257" t="s">
        <v>668</v>
      </c>
      <c r="D177" s="224"/>
      <c r="E177" s="225">
        <v>1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3"/>
      <c r="AA177" s="213"/>
      <c r="AB177" s="213"/>
      <c r="AC177" s="213"/>
      <c r="AD177" s="213"/>
      <c r="AE177" s="213"/>
      <c r="AF177" s="213"/>
      <c r="AG177" s="213" t="s">
        <v>168</v>
      </c>
      <c r="AH177" s="213">
        <v>5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3" x14ac:dyDescent="0.2">
      <c r="A178" s="220"/>
      <c r="B178" s="221"/>
      <c r="C178" s="257" t="s">
        <v>669</v>
      </c>
      <c r="D178" s="224"/>
      <c r="E178" s="225">
        <v>6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3"/>
      <c r="AA178" s="213"/>
      <c r="AB178" s="213"/>
      <c r="AC178" s="213"/>
      <c r="AD178" s="213"/>
      <c r="AE178" s="213"/>
      <c r="AF178" s="213"/>
      <c r="AG178" s="213" t="s">
        <v>168</v>
      </c>
      <c r="AH178" s="213">
        <v>5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3" x14ac:dyDescent="0.2">
      <c r="A179" s="220"/>
      <c r="B179" s="221"/>
      <c r="C179" s="257" t="s">
        <v>670</v>
      </c>
      <c r="D179" s="224"/>
      <c r="E179" s="225">
        <v>3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3"/>
      <c r="AA179" s="213"/>
      <c r="AB179" s="213"/>
      <c r="AC179" s="213"/>
      <c r="AD179" s="213"/>
      <c r="AE179" s="213"/>
      <c r="AF179" s="213"/>
      <c r="AG179" s="213" t="s">
        <v>168</v>
      </c>
      <c r="AH179" s="213">
        <v>5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3" x14ac:dyDescent="0.2">
      <c r="A180" s="220"/>
      <c r="B180" s="221"/>
      <c r="C180" s="257" t="s">
        <v>671</v>
      </c>
      <c r="D180" s="224"/>
      <c r="E180" s="225">
        <v>13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3"/>
      <c r="AA180" s="213"/>
      <c r="AB180" s="213"/>
      <c r="AC180" s="213"/>
      <c r="AD180" s="213"/>
      <c r="AE180" s="213"/>
      <c r="AF180" s="213"/>
      <c r="AG180" s="213" t="s">
        <v>168</v>
      </c>
      <c r="AH180" s="213">
        <v>5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3" x14ac:dyDescent="0.2">
      <c r="A181" s="220"/>
      <c r="B181" s="221"/>
      <c r="C181" s="257" t="s">
        <v>672</v>
      </c>
      <c r="D181" s="224"/>
      <c r="E181" s="225">
        <v>1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3"/>
      <c r="AA181" s="213"/>
      <c r="AB181" s="213"/>
      <c r="AC181" s="213"/>
      <c r="AD181" s="213"/>
      <c r="AE181" s="213"/>
      <c r="AF181" s="213"/>
      <c r="AG181" s="213" t="s">
        <v>168</v>
      </c>
      <c r="AH181" s="213">
        <v>5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41">
        <v>83</v>
      </c>
      <c r="B182" s="242" t="s">
        <v>673</v>
      </c>
      <c r="C182" s="253" t="s">
        <v>674</v>
      </c>
      <c r="D182" s="243" t="s">
        <v>645</v>
      </c>
      <c r="E182" s="244">
        <v>1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2.1309999999999999E-2</v>
      </c>
      <c r="O182" s="244">
        <f>ROUND(E182*N182,2)</f>
        <v>0.02</v>
      </c>
      <c r="P182" s="244">
        <v>0</v>
      </c>
      <c r="Q182" s="244">
        <f>ROUND(E182*P182,2)</f>
        <v>0</v>
      </c>
      <c r="R182" s="246" t="s">
        <v>474</v>
      </c>
      <c r="S182" s="246" t="s">
        <v>154</v>
      </c>
      <c r="T182" s="247" t="s">
        <v>154</v>
      </c>
      <c r="U182" s="223">
        <v>0.85099999999999998</v>
      </c>
      <c r="V182" s="223">
        <f>ROUND(E182*U182,2)</f>
        <v>0.85</v>
      </c>
      <c r="W182" s="223"/>
      <c r="X182" s="223" t="s">
        <v>155</v>
      </c>
      <c r="Y182" s="223" t="s">
        <v>156</v>
      </c>
      <c r="Z182" s="213"/>
      <c r="AA182" s="213"/>
      <c r="AB182" s="213"/>
      <c r="AC182" s="213"/>
      <c r="AD182" s="213"/>
      <c r="AE182" s="213"/>
      <c r="AF182" s="213"/>
      <c r="AG182" s="213" t="s">
        <v>221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34">
        <v>84</v>
      </c>
      <c r="B183" s="235" t="s">
        <v>675</v>
      </c>
      <c r="C183" s="254" t="s">
        <v>676</v>
      </c>
      <c r="D183" s="236" t="s">
        <v>152</v>
      </c>
      <c r="E183" s="237">
        <v>2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7">
        <v>9.0000000000000006E-5</v>
      </c>
      <c r="O183" s="237">
        <f>ROUND(E183*N183,2)</f>
        <v>0</v>
      </c>
      <c r="P183" s="237">
        <v>0</v>
      </c>
      <c r="Q183" s="237">
        <f>ROUND(E183*P183,2)</f>
        <v>0</v>
      </c>
      <c r="R183" s="239" t="s">
        <v>474</v>
      </c>
      <c r="S183" s="239" t="s">
        <v>154</v>
      </c>
      <c r="T183" s="240" t="s">
        <v>154</v>
      </c>
      <c r="U183" s="223">
        <v>0.18</v>
      </c>
      <c r="V183" s="223">
        <f>ROUND(E183*U183,2)</f>
        <v>0.36</v>
      </c>
      <c r="W183" s="223"/>
      <c r="X183" s="223" t="s">
        <v>155</v>
      </c>
      <c r="Y183" s="223" t="s">
        <v>156</v>
      </c>
      <c r="Z183" s="213"/>
      <c r="AA183" s="213"/>
      <c r="AB183" s="213"/>
      <c r="AC183" s="213"/>
      <c r="AD183" s="213"/>
      <c r="AE183" s="213"/>
      <c r="AF183" s="213"/>
      <c r="AG183" s="213" t="s">
        <v>275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2" x14ac:dyDescent="0.2">
      <c r="A184" s="220"/>
      <c r="B184" s="221"/>
      <c r="C184" s="256" t="s">
        <v>677</v>
      </c>
      <c r="D184" s="249"/>
      <c r="E184" s="249"/>
      <c r="F184" s="249"/>
      <c r="G184" s="249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3"/>
      <c r="AA184" s="213"/>
      <c r="AB184" s="213"/>
      <c r="AC184" s="213"/>
      <c r="AD184" s="213"/>
      <c r="AE184" s="213"/>
      <c r="AF184" s="213"/>
      <c r="AG184" s="213" t="s">
        <v>166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41">
        <v>85</v>
      </c>
      <c r="B185" s="242" t="s">
        <v>678</v>
      </c>
      <c r="C185" s="253" t="s">
        <v>679</v>
      </c>
      <c r="D185" s="243" t="s">
        <v>152</v>
      </c>
      <c r="E185" s="244">
        <v>1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7.2999999999999996E-4</v>
      </c>
      <c r="O185" s="244">
        <f>ROUND(E185*N185,2)</f>
        <v>0</v>
      </c>
      <c r="P185" s="244">
        <v>0</v>
      </c>
      <c r="Q185" s="244">
        <f>ROUND(E185*P185,2)</f>
        <v>0</v>
      </c>
      <c r="R185" s="246" t="s">
        <v>474</v>
      </c>
      <c r="S185" s="246" t="s">
        <v>154</v>
      </c>
      <c r="T185" s="247" t="s">
        <v>154</v>
      </c>
      <c r="U185" s="223">
        <v>0.32100000000000001</v>
      </c>
      <c r="V185" s="223">
        <f>ROUND(E185*U185,2)</f>
        <v>0.32</v>
      </c>
      <c r="W185" s="223"/>
      <c r="X185" s="223" t="s">
        <v>155</v>
      </c>
      <c r="Y185" s="223" t="s">
        <v>156</v>
      </c>
      <c r="Z185" s="213"/>
      <c r="AA185" s="213"/>
      <c r="AB185" s="213"/>
      <c r="AC185" s="213"/>
      <c r="AD185" s="213"/>
      <c r="AE185" s="213"/>
      <c r="AF185" s="213"/>
      <c r="AG185" s="213" t="s">
        <v>221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41">
        <v>86</v>
      </c>
      <c r="B186" s="242" t="s">
        <v>680</v>
      </c>
      <c r="C186" s="253" t="s">
        <v>681</v>
      </c>
      <c r="D186" s="243" t="s">
        <v>645</v>
      </c>
      <c r="E186" s="244">
        <v>1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0</v>
      </c>
      <c r="O186" s="244">
        <f>ROUND(E186*N186,2)</f>
        <v>0</v>
      </c>
      <c r="P186" s="244">
        <v>0.69347000000000003</v>
      </c>
      <c r="Q186" s="244">
        <f>ROUND(E186*P186,2)</f>
        <v>0.69</v>
      </c>
      <c r="R186" s="246" t="s">
        <v>474</v>
      </c>
      <c r="S186" s="246" t="s">
        <v>154</v>
      </c>
      <c r="T186" s="247" t="s">
        <v>154</v>
      </c>
      <c r="U186" s="223">
        <v>2.6989999999999998</v>
      </c>
      <c r="V186" s="223">
        <f>ROUND(E186*U186,2)</f>
        <v>2.7</v>
      </c>
      <c r="W186" s="223"/>
      <c r="X186" s="223" t="s">
        <v>155</v>
      </c>
      <c r="Y186" s="223" t="s">
        <v>156</v>
      </c>
      <c r="Z186" s="213"/>
      <c r="AA186" s="213"/>
      <c r="AB186" s="213"/>
      <c r="AC186" s="213"/>
      <c r="AD186" s="213"/>
      <c r="AE186" s="213"/>
      <c r="AF186" s="213"/>
      <c r="AG186" s="213" t="s">
        <v>221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41">
        <v>87</v>
      </c>
      <c r="B187" s="242" t="s">
        <v>682</v>
      </c>
      <c r="C187" s="253" t="s">
        <v>683</v>
      </c>
      <c r="D187" s="243" t="s">
        <v>645</v>
      </c>
      <c r="E187" s="244">
        <v>1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4">
        <v>2.98E-2</v>
      </c>
      <c r="O187" s="244">
        <f>ROUND(E187*N187,2)</f>
        <v>0.03</v>
      </c>
      <c r="P187" s="244">
        <v>0</v>
      </c>
      <c r="Q187" s="244">
        <f>ROUND(E187*P187,2)</f>
        <v>0</v>
      </c>
      <c r="R187" s="246" t="s">
        <v>474</v>
      </c>
      <c r="S187" s="246" t="s">
        <v>154</v>
      </c>
      <c r="T187" s="247" t="s">
        <v>154</v>
      </c>
      <c r="U187" s="223">
        <v>12.129</v>
      </c>
      <c r="V187" s="223">
        <f>ROUND(E187*U187,2)</f>
        <v>12.13</v>
      </c>
      <c r="W187" s="223"/>
      <c r="X187" s="223" t="s">
        <v>155</v>
      </c>
      <c r="Y187" s="223" t="s">
        <v>156</v>
      </c>
      <c r="Z187" s="213"/>
      <c r="AA187" s="213"/>
      <c r="AB187" s="213"/>
      <c r="AC187" s="213"/>
      <c r="AD187" s="213"/>
      <c r="AE187" s="213"/>
      <c r="AF187" s="213"/>
      <c r="AG187" s="213" t="s">
        <v>221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ht="22.5" outlineLevel="1" x14ac:dyDescent="0.2">
      <c r="A188" s="241">
        <v>88</v>
      </c>
      <c r="B188" s="242" t="s">
        <v>684</v>
      </c>
      <c r="C188" s="253" t="s">
        <v>685</v>
      </c>
      <c r="D188" s="243" t="s">
        <v>152</v>
      </c>
      <c r="E188" s="244">
        <v>1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8.4999999999999995E-4</v>
      </c>
      <c r="O188" s="244">
        <f>ROUND(E188*N188,2)</f>
        <v>0</v>
      </c>
      <c r="P188" s="244">
        <v>0</v>
      </c>
      <c r="Q188" s="244">
        <f>ROUND(E188*P188,2)</f>
        <v>0</v>
      </c>
      <c r="R188" s="246" t="s">
        <v>474</v>
      </c>
      <c r="S188" s="246" t="s">
        <v>154</v>
      </c>
      <c r="T188" s="247" t="s">
        <v>154</v>
      </c>
      <c r="U188" s="223">
        <v>0.44500000000000001</v>
      </c>
      <c r="V188" s="223">
        <f>ROUND(E188*U188,2)</f>
        <v>0.45</v>
      </c>
      <c r="W188" s="223"/>
      <c r="X188" s="223" t="s">
        <v>155</v>
      </c>
      <c r="Y188" s="223" t="s">
        <v>156</v>
      </c>
      <c r="Z188" s="213"/>
      <c r="AA188" s="213"/>
      <c r="AB188" s="213"/>
      <c r="AC188" s="213"/>
      <c r="AD188" s="213"/>
      <c r="AE188" s="213"/>
      <c r="AF188" s="213"/>
      <c r="AG188" s="213" t="s">
        <v>275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ht="22.5" outlineLevel="1" x14ac:dyDescent="0.2">
      <c r="A189" s="241">
        <v>89</v>
      </c>
      <c r="B189" s="242" t="s">
        <v>686</v>
      </c>
      <c r="C189" s="253" t="s">
        <v>687</v>
      </c>
      <c r="D189" s="243" t="s">
        <v>152</v>
      </c>
      <c r="E189" s="244">
        <v>1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4">
        <v>1.72E-3</v>
      </c>
      <c r="O189" s="244">
        <f>ROUND(E189*N189,2)</f>
        <v>0</v>
      </c>
      <c r="P189" s="244">
        <v>0</v>
      </c>
      <c r="Q189" s="244">
        <f>ROUND(E189*P189,2)</f>
        <v>0</v>
      </c>
      <c r="R189" s="246" t="s">
        <v>474</v>
      </c>
      <c r="S189" s="246" t="s">
        <v>154</v>
      </c>
      <c r="T189" s="247" t="s">
        <v>154</v>
      </c>
      <c r="U189" s="223">
        <v>0.47599999999999998</v>
      </c>
      <c r="V189" s="223">
        <f>ROUND(E189*U189,2)</f>
        <v>0.48</v>
      </c>
      <c r="W189" s="223"/>
      <c r="X189" s="223" t="s">
        <v>155</v>
      </c>
      <c r="Y189" s="223" t="s">
        <v>156</v>
      </c>
      <c r="Z189" s="213"/>
      <c r="AA189" s="213"/>
      <c r="AB189" s="213"/>
      <c r="AC189" s="213"/>
      <c r="AD189" s="213"/>
      <c r="AE189" s="213"/>
      <c r="AF189" s="213"/>
      <c r="AG189" s="213" t="s">
        <v>275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41">
        <v>90</v>
      </c>
      <c r="B190" s="242" t="s">
        <v>688</v>
      </c>
      <c r="C190" s="253" t="s">
        <v>689</v>
      </c>
      <c r="D190" s="243" t="s">
        <v>645</v>
      </c>
      <c r="E190" s="244">
        <v>12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1.56E-3</v>
      </c>
      <c r="Q190" s="244">
        <f>ROUND(E190*P190,2)</f>
        <v>0.02</v>
      </c>
      <c r="R190" s="246" t="s">
        <v>474</v>
      </c>
      <c r="S190" s="246" t="s">
        <v>154</v>
      </c>
      <c r="T190" s="247" t="s">
        <v>154</v>
      </c>
      <c r="U190" s="223">
        <v>0.217</v>
      </c>
      <c r="V190" s="223">
        <f>ROUND(E190*U190,2)</f>
        <v>2.6</v>
      </c>
      <c r="W190" s="223"/>
      <c r="X190" s="223" t="s">
        <v>155</v>
      </c>
      <c r="Y190" s="223" t="s">
        <v>156</v>
      </c>
      <c r="Z190" s="213"/>
      <c r="AA190" s="213"/>
      <c r="AB190" s="213"/>
      <c r="AC190" s="213"/>
      <c r="AD190" s="213"/>
      <c r="AE190" s="213"/>
      <c r="AF190" s="213"/>
      <c r="AG190" s="213" t="s">
        <v>275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41">
        <v>91</v>
      </c>
      <c r="B191" s="242" t="s">
        <v>690</v>
      </c>
      <c r="C191" s="253" t="s">
        <v>691</v>
      </c>
      <c r="D191" s="243" t="s">
        <v>645</v>
      </c>
      <c r="E191" s="244">
        <v>1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4">
        <v>0</v>
      </c>
      <c r="O191" s="244">
        <f>ROUND(E191*N191,2)</f>
        <v>0</v>
      </c>
      <c r="P191" s="244">
        <v>8.5999999999999998E-4</v>
      </c>
      <c r="Q191" s="244">
        <f>ROUND(E191*P191,2)</f>
        <v>0</v>
      </c>
      <c r="R191" s="246" t="s">
        <v>474</v>
      </c>
      <c r="S191" s="246" t="s">
        <v>154</v>
      </c>
      <c r="T191" s="247" t="s">
        <v>154</v>
      </c>
      <c r="U191" s="223">
        <v>0.222</v>
      </c>
      <c r="V191" s="223">
        <f>ROUND(E191*U191,2)</f>
        <v>0.22</v>
      </c>
      <c r="W191" s="223"/>
      <c r="X191" s="223" t="s">
        <v>155</v>
      </c>
      <c r="Y191" s="223" t="s">
        <v>156</v>
      </c>
      <c r="Z191" s="213"/>
      <c r="AA191" s="213"/>
      <c r="AB191" s="213"/>
      <c r="AC191" s="213"/>
      <c r="AD191" s="213"/>
      <c r="AE191" s="213"/>
      <c r="AF191" s="213"/>
      <c r="AG191" s="213" t="s">
        <v>275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41">
        <v>92</v>
      </c>
      <c r="B192" s="242" t="s">
        <v>692</v>
      </c>
      <c r="C192" s="253" t="s">
        <v>693</v>
      </c>
      <c r="D192" s="243" t="s">
        <v>152</v>
      </c>
      <c r="E192" s="244">
        <v>1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 t="s">
        <v>474</v>
      </c>
      <c r="S192" s="246" t="s">
        <v>154</v>
      </c>
      <c r="T192" s="247" t="s">
        <v>154</v>
      </c>
      <c r="U192" s="223">
        <v>1.4</v>
      </c>
      <c r="V192" s="223">
        <f>ROUND(E192*U192,2)</f>
        <v>1.4</v>
      </c>
      <c r="W192" s="223"/>
      <c r="X192" s="223" t="s">
        <v>155</v>
      </c>
      <c r="Y192" s="223" t="s">
        <v>156</v>
      </c>
      <c r="Z192" s="213"/>
      <c r="AA192" s="213"/>
      <c r="AB192" s="213"/>
      <c r="AC192" s="213"/>
      <c r="AD192" s="213"/>
      <c r="AE192" s="213"/>
      <c r="AF192" s="213"/>
      <c r="AG192" s="213" t="s">
        <v>221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ht="22.5" outlineLevel="1" x14ac:dyDescent="0.2">
      <c r="A193" s="241">
        <v>93</v>
      </c>
      <c r="B193" s="242" t="s">
        <v>694</v>
      </c>
      <c r="C193" s="253" t="s">
        <v>695</v>
      </c>
      <c r="D193" s="243" t="s">
        <v>152</v>
      </c>
      <c r="E193" s="244">
        <v>2</v>
      </c>
      <c r="F193" s="245"/>
      <c r="G193" s="246">
        <f>ROUND(E193*F193,2)</f>
        <v>0</v>
      </c>
      <c r="H193" s="245"/>
      <c r="I193" s="246">
        <f>ROUND(E193*H193,2)</f>
        <v>0</v>
      </c>
      <c r="J193" s="245"/>
      <c r="K193" s="246">
        <f>ROUND(E193*J193,2)</f>
        <v>0</v>
      </c>
      <c r="L193" s="246">
        <v>21</v>
      </c>
      <c r="M193" s="246">
        <f>G193*(1+L193/100)</f>
        <v>0</v>
      </c>
      <c r="N193" s="244">
        <v>1.8000000000000001E-4</v>
      </c>
      <c r="O193" s="244">
        <f>ROUND(E193*N193,2)</f>
        <v>0</v>
      </c>
      <c r="P193" s="244">
        <v>0</v>
      </c>
      <c r="Q193" s="244">
        <f>ROUND(E193*P193,2)</f>
        <v>0</v>
      </c>
      <c r="R193" s="246" t="s">
        <v>474</v>
      </c>
      <c r="S193" s="246" t="s">
        <v>154</v>
      </c>
      <c r="T193" s="247" t="s">
        <v>154</v>
      </c>
      <c r="U193" s="223">
        <v>0.246</v>
      </c>
      <c r="V193" s="223">
        <f>ROUND(E193*U193,2)</f>
        <v>0.49</v>
      </c>
      <c r="W193" s="223"/>
      <c r="X193" s="223" t="s">
        <v>155</v>
      </c>
      <c r="Y193" s="223" t="s">
        <v>156</v>
      </c>
      <c r="Z193" s="213"/>
      <c r="AA193" s="213"/>
      <c r="AB193" s="213"/>
      <c r="AC193" s="213"/>
      <c r="AD193" s="213"/>
      <c r="AE193" s="213"/>
      <c r="AF193" s="213"/>
      <c r="AG193" s="213" t="s">
        <v>221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22.5" outlineLevel="1" x14ac:dyDescent="0.2">
      <c r="A194" s="241">
        <v>94</v>
      </c>
      <c r="B194" s="242" t="s">
        <v>696</v>
      </c>
      <c r="C194" s="253" t="s">
        <v>697</v>
      </c>
      <c r="D194" s="243" t="s">
        <v>152</v>
      </c>
      <c r="E194" s="244">
        <v>1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2.2000000000000001E-4</v>
      </c>
      <c r="O194" s="244">
        <f>ROUND(E194*N194,2)</f>
        <v>0</v>
      </c>
      <c r="P194" s="244">
        <v>0</v>
      </c>
      <c r="Q194" s="244">
        <f>ROUND(E194*P194,2)</f>
        <v>0</v>
      </c>
      <c r="R194" s="246" t="s">
        <v>474</v>
      </c>
      <c r="S194" s="246" t="s">
        <v>154</v>
      </c>
      <c r="T194" s="247" t="s">
        <v>154</v>
      </c>
      <c r="U194" s="223">
        <v>0.246</v>
      </c>
      <c r="V194" s="223">
        <f>ROUND(E194*U194,2)</f>
        <v>0.25</v>
      </c>
      <c r="W194" s="223"/>
      <c r="X194" s="223" t="s">
        <v>155</v>
      </c>
      <c r="Y194" s="223" t="s">
        <v>156</v>
      </c>
      <c r="Z194" s="213"/>
      <c r="AA194" s="213"/>
      <c r="AB194" s="213"/>
      <c r="AC194" s="213"/>
      <c r="AD194" s="213"/>
      <c r="AE194" s="213"/>
      <c r="AF194" s="213"/>
      <c r="AG194" s="213" t="s">
        <v>221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ht="33.75" outlineLevel="1" x14ac:dyDescent="0.2">
      <c r="A195" s="241">
        <v>95</v>
      </c>
      <c r="B195" s="242" t="s">
        <v>698</v>
      </c>
      <c r="C195" s="253" t="s">
        <v>699</v>
      </c>
      <c r="D195" s="243" t="s">
        <v>152</v>
      </c>
      <c r="E195" s="244">
        <v>7</v>
      </c>
      <c r="F195" s="245"/>
      <c r="G195" s="246">
        <f>ROUND(E195*F195,2)</f>
        <v>0</v>
      </c>
      <c r="H195" s="245"/>
      <c r="I195" s="246">
        <f>ROUND(E195*H195,2)</f>
        <v>0</v>
      </c>
      <c r="J195" s="245"/>
      <c r="K195" s="246">
        <f>ROUND(E195*J195,2)</f>
        <v>0</v>
      </c>
      <c r="L195" s="246">
        <v>21</v>
      </c>
      <c r="M195" s="246">
        <f>G195*(1+L195/100)</f>
        <v>0</v>
      </c>
      <c r="N195" s="244">
        <v>2.0000000000000001E-4</v>
      </c>
      <c r="O195" s="244">
        <f>ROUND(E195*N195,2)</f>
        <v>0</v>
      </c>
      <c r="P195" s="244">
        <v>0</v>
      </c>
      <c r="Q195" s="244">
        <f>ROUND(E195*P195,2)</f>
        <v>0</v>
      </c>
      <c r="R195" s="246" t="s">
        <v>474</v>
      </c>
      <c r="S195" s="246" t="s">
        <v>154</v>
      </c>
      <c r="T195" s="247" t="s">
        <v>154</v>
      </c>
      <c r="U195" s="223">
        <v>0.246</v>
      </c>
      <c r="V195" s="223">
        <f>ROUND(E195*U195,2)</f>
        <v>1.72</v>
      </c>
      <c r="W195" s="223"/>
      <c r="X195" s="223" t="s">
        <v>155</v>
      </c>
      <c r="Y195" s="223" t="s">
        <v>156</v>
      </c>
      <c r="Z195" s="213"/>
      <c r="AA195" s="213"/>
      <c r="AB195" s="213"/>
      <c r="AC195" s="213"/>
      <c r="AD195" s="213"/>
      <c r="AE195" s="213"/>
      <c r="AF195" s="213"/>
      <c r="AG195" s="213" t="s">
        <v>221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ht="22.5" outlineLevel="1" x14ac:dyDescent="0.2">
      <c r="A196" s="234">
        <v>96</v>
      </c>
      <c r="B196" s="235" t="s">
        <v>700</v>
      </c>
      <c r="C196" s="254" t="s">
        <v>701</v>
      </c>
      <c r="D196" s="236" t="s">
        <v>152</v>
      </c>
      <c r="E196" s="237">
        <v>6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7">
        <v>1.4500000000000001E-2</v>
      </c>
      <c r="O196" s="237">
        <f>ROUND(E196*N196,2)</f>
        <v>0.09</v>
      </c>
      <c r="P196" s="237">
        <v>0</v>
      </c>
      <c r="Q196" s="237">
        <f>ROUND(E196*P196,2)</f>
        <v>0</v>
      </c>
      <c r="R196" s="239" t="s">
        <v>176</v>
      </c>
      <c r="S196" s="239" t="s">
        <v>154</v>
      </c>
      <c r="T196" s="240" t="s">
        <v>154</v>
      </c>
      <c r="U196" s="223">
        <v>0</v>
      </c>
      <c r="V196" s="223">
        <f>ROUND(E196*U196,2)</f>
        <v>0</v>
      </c>
      <c r="W196" s="223"/>
      <c r="X196" s="223" t="s">
        <v>177</v>
      </c>
      <c r="Y196" s="223" t="s">
        <v>156</v>
      </c>
      <c r="Z196" s="213"/>
      <c r="AA196" s="213"/>
      <c r="AB196" s="213"/>
      <c r="AC196" s="213"/>
      <c r="AD196" s="213"/>
      <c r="AE196" s="213"/>
      <c r="AF196" s="213"/>
      <c r="AG196" s="213" t="s">
        <v>178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2" x14ac:dyDescent="0.2">
      <c r="A197" s="220"/>
      <c r="B197" s="221"/>
      <c r="C197" s="255" t="s">
        <v>702</v>
      </c>
      <c r="D197" s="248"/>
      <c r="E197" s="248"/>
      <c r="F197" s="248"/>
      <c r="G197" s="248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3"/>
      <c r="AA197" s="213"/>
      <c r="AB197" s="213"/>
      <c r="AC197" s="213"/>
      <c r="AD197" s="213"/>
      <c r="AE197" s="213"/>
      <c r="AF197" s="213"/>
      <c r="AG197" s="213" t="s">
        <v>161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41">
        <v>97</v>
      </c>
      <c r="B198" s="242" t="s">
        <v>703</v>
      </c>
      <c r="C198" s="253" t="s">
        <v>704</v>
      </c>
      <c r="D198" s="243" t="s">
        <v>152</v>
      </c>
      <c r="E198" s="244">
        <v>2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1.4E-2</v>
      </c>
      <c r="O198" s="244">
        <f>ROUND(E198*N198,2)</f>
        <v>0.03</v>
      </c>
      <c r="P198" s="244">
        <v>0</v>
      </c>
      <c r="Q198" s="244">
        <f>ROUND(E198*P198,2)</f>
        <v>0</v>
      </c>
      <c r="R198" s="246" t="s">
        <v>176</v>
      </c>
      <c r="S198" s="246" t="s">
        <v>154</v>
      </c>
      <c r="T198" s="247" t="s">
        <v>154</v>
      </c>
      <c r="U198" s="223">
        <v>0</v>
      </c>
      <c r="V198" s="223">
        <f>ROUND(E198*U198,2)</f>
        <v>0</v>
      </c>
      <c r="W198" s="223"/>
      <c r="X198" s="223" t="s">
        <v>177</v>
      </c>
      <c r="Y198" s="223" t="s">
        <v>156</v>
      </c>
      <c r="Z198" s="213"/>
      <c r="AA198" s="213"/>
      <c r="AB198" s="213"/>
      <c r="AC198" s="213"/>
      <c r="AD198" s="213"/>
      <c r="AE198" s="213"/>
      <c r="AF198" s="213"/>
      <c r="AG198" s="213" t="s">
        <v>178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ht="22.5" outlineLevel="1" x14ac:dyDescent="0.2">
      <c r="A199" s="241">
        <v>98</v>
      </c>
      <c r="B199" s="242" t="s">
        <v>705</v>
      </c>
      <c r="C199" s="253" t="s">
        <v>706</v>
      </c>
      <c r="D199" s="243" t="s">
        <v>152</v>
      </c>
      <c r="E199" s="244">
        <v>1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4">
        <v>1.1999999999999999E-3</v>
      </c>
      <c r="O199" s="244">
        <f>ROUND(E199*N199,2)</f>
        <v>0</v>
      </c>
      <c r="P199" s="244">
        <v>0</v>
      </c>
      <c r="Q199" s="244">
        <f>ROUND(E199*P199,2)</f>
        <v>0</v>
      </c>
      <c r="R199" s="246" t="s">
        <v>176</v>
      </c>
      <c r="S199" s="246" t="s">
        <v>154</v>
      </c>
      <c r="T199" s="247" t="s">
        <v>154</v>
      </c>
      <c r="U199" s="223">
        <v>0</v>
      </c>
      <c r="V199" s="223">
        <f>ROUND(E199*U199,2)</f>
        <v>0</v>
      </c>
      <c r="W199" s="223"/>
      <c r="X199" s="223" t="s">
        <v>177</v>
      </c>
      <c r="Y199" s="223" t="s">
        <v>156</v>
      </c>
      <c r="Z199" s="213"/>
      <c r="AA199" s="213"/>
      <c r="AB199" s="213"/>
      <c r="AC199" s="213"/>
      <c r="AD199" s="213"/>
      <c r="AE199" s="213"/>
      <c r="AF199" s="213"/>
      <c r="AG199" s="213" t="s">
        <v>178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22.5" outlineLevel="1" x14ac:dyDescent="0.2">
      <c r="A200" s="241">
        <v>99</v>
      </c>
      <c r="B200" s="242" t="s">
        <v>707</v>
      </c>
      <c r="C200" s="253" t="s">
        <v>708</v>
      </c>
      <c r="D200" s="243" t="s">
        <v>152</v>
      </c>
      <c r="E200" s="244">
        <v>6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1.1999999999999999E-3</v>
      </c>
      <c r="O200" s="244">
        <f>ROUND(E200*N200,2)</f>
        <v>0.01</v>
      </c>
      <c r="P200" s="244">
        <v>0</v>
      </c>
      <c r="Q200" s="244">
        <f>ROUND(E200*P200,2)</f>
        <v>0</v>
      </c>
      <c r="R200" s="246" t="s">
        <v>176</v>
      </c>
      <c r="S200" s="246" t="s">
        <v>154</v>
      </c>
      <c r="T200" s="247" t="s">
        <v>154</v>
      </c>
      <c r="U200" s="223">
        <v>0</v>
      </c>
      <c r="V200" s="223">
        <f>ROUND(E200*U200,2)</f>
        <v>0</v>
      </c>
      <c r="W200" s="223"/>
      <c r="X200" s="223" t="s">
        <v>177</v>
      </c>
      <c r="Y200" s="223" t="s">
        <v>156</v>
      </c>
      <c r="Z200" s="213"/>
      <c r="AA200" s="213"/>
      <c r="AB200" s="213"/>
      <c r="AC200" s="213"/>
      <c r="AD200" s="213"/>
      <c r="AE200" s="213"/>
      <c r="AF200" s="213"/>
      <c r="AG200" s="213" t="s">
        <v>178</v>
      </c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ht="22.5" outlineLevel="1" x14ac:dyDescent="0.2">
      <c r="A201" s="241">
        <v>100</v>
      </c>
      <c r="B201" s="242" t="s">
        <v>709</v>
      </c>
      <c r="C201" s="253" t="s">
        <v>710</v>
      </c>
      <c r="D201" s="243" t="s">
        <v>152</v>
      </c>
      <c r="E201" s="244">
        <v>1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4">
        <v>1E-3</v>
      </c>
      <c r="O201" s="244">
        <f>ROUND(E201*N201,2)</f>
        <v>0</v>
      </c>
      <c r="P201" s="244">
        <v>0</v>
      </c>
      <c r="Q201" s="244">
        <f>ROUND(E201*P201,2)</f>
        <v>0</v>
      </c>
      <c r="R201" s="246" t="s">
        <v>176</v>
      </c>
      <c r="S201" s="246" t="s">
        <v>154</v>
      </c>
      <c r="T201" s="247" t="s">
        <v>154</v>
      </c>
      <c r="U201" s="223">
        <v>0</v>
      </c>
      <c r="V201" s="223">
        <f>ROUND(E201*U201,2)</f>
        <v>0</v>
      </c>
      <c r="W201" s="223"/>
      <c r="X201" s="223" t="s">
        <v>177</v>
      </c>
      <c r="Y201" s="223" t="s">
        <v>156</v>
      </c>
      <c r="Z201" s="213"/>
      <c r="AA201" s="213"/>
      <c r="AB201" s="213"/>
      <c r="AC201" s="213"/>
      <c r="AD201" s="213"/>
      <c r="AE201" s="213"/>
      <c r="AF201" s="213"/>
      <c r="AG201" s="213" t="s">
        <v>178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41">
        <v>101</v>
      </c>
      <c r="B202" s="242" t="s">
        <v>711</v>
      </c>
      <c r="C202" s="253" t="s">
        <v>712</v>
      </c>
      <c r="D202" s="243" t="s">
        <v>152</v>
      </c>
      <c r="E202" s="244">
        <v>1</v>
      </c>
      <c r="F202" s="245"/>
      <c r="G202" s="246">
        <f>ROUND(E202*F202,2)</f>
        <v>0</v>
      </c>
      <c r="H202" s="245"/>
      <c r="I202" s="246">
        <f>ROUND(E202*H202,2)</f>
        <v>0</v>
      </c>
      <c r="J202" s="245"/>
      <c r="K202" s="246">
        <f>ROUND(E202*J202,2)</f>
        <v>0</v>
      </c>
      <c r="L202" s="246">
        <v>21</v>
      </c>
      <c r="M202" s="246">
        <f>G202*(1+L202/100)</f>
        <v>0</v>
      </c>
      <c r="N202" s="244">
        <v>0</v>
      </c>
      <c r="O202" s="244">
        <f>ROUND(E202*N202,2)</f>
        <v>0</v>
      </c>
      <c r="P202" s="244">
        <v>0</v>
      </c>
      <c r="Q202" s="244">
        <f>ROUND(E202*P202,2)</f>
        <v>0</v>
      </c>
      <c r="R202" s="246" t="s">
        <v>176</v>
      </c>
      <c r="S202" s="246" t="s">
        <v>154</v>
      </c>
      <c r="T202" s="247" t="s">
        <v>154</v>
      </c>
      <c r="U202" s="223">
        <v>0</v>
      </c>
      <c r="V202" s="223">
        <f>ROUND(E202*U202,2)</f>
        <v>0</v>
      </c>
      <c r="W202" s="223"/>
      <c r="X202" s="223" t="s">
        <v>177</v>
      </c>
      <c r="Y202" s="223" t="s">
        <v>156</v>
      </c>
      <c r="Z202" s="213"/>
      <c r="AA202" s="213"/>
      <c r="AB202" s="213"/>
      <c r="AC202" s="213"/>
      <c r="AD202" s="213"/>
      <c r="AE202" s="213"/>
      <c r="AF202" s="213"/>
      <c r="AG202" s="213" t="s">
        <v>178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41">
        <v>102</v>
      </c>
      <c r="B203" s="242" t="s">
        <v>713</v>
      </c>
      <c r="C203" s="253" t="s">
        <v>714</v>
      </c>
      <c r="D203" s="243" t="s">
        <v>152</v>
      </c>
      <c r="E203" s="244">
        <v>1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4">
        <v>2E-3</v>
      </c>
      <c r="O203" s="244">
        <f>ROUND(E203*N203,2)</f>
        <v>0</v>
      </c>
      <c r="P203" s="244">
        <v>0</v>
      </c>
      <c r="Q203" s="244">
        <f>ROUND(E203*P203,2)</f>
        <v>0</v>
      </c>
      <c r="R203" s="246" t="s">
        <v>176</v>
      </c>
      <c r="S203" s="246" t="s">
        <v>154</v>
      </c>
      <c r="T203" s="247" t="s">
        <v>154</v>
      </c>
      <c r="U203" s="223">
        <v>0</v>
      </c>
      <c r="V203" s="223">
        <f>ROUND(E203*U203,2)</f>
        <v>0</v>
      </c>
      <c r="W203" s="223"/>
      <c r="X203" s="223" t="s">
        <v>177</v>
      </c>
      <c r="Y203" s="223" t="s">
        <v>156</v>
      </c>
      <c r="Z203" s="213"/>
      <c r="AA203" s="213"/>
      <c r="AB203" s="213"/>
      <c r="AC203" s="213"/>
      <c r="AD203" s="213"/>
      <c r="AE203" s="213"/>
      <c r="AF203" s="213"/>
      <c r="AG203" s="213" t="s">
        <v>178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">
      <c r="A204" s="241">
        <v>103</v>
      </c>
      <c r="B204" s="242" t="s">
        <v>715</v>
      </c>
      <c r="C204" s="253" t="s">
        <v>716</v>
      </c>
      <c r="D204" s="243" t="s">
        <v>152</v>
      </c>
      <c r="E204" s="244">
        <v>6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2.3999999999999998E-3</v>
      </c>
      <c r="O204" s="244">
        <f>ROUND(E204*N204,2)</f>
        <v>0.01</v>
      </c>
      <c r="P204" s="244">
        <v>0</v>
      </c>
      <c r="Q204" s="244">
        <f>ROUND(E204*P204,2)</f>
        <v>0</v>
      </c>
      <c r="R204" s="246" t="s">
        <v>176</v>
      </c>
      <c r="S204" s="246" t="s">
        <v>154</v>
      </c>
      <c r="T204" s="247" t="s">
        <v>154</v>
      </c>
      <c r="U204" s="223">
        <v>0</v>
      </c>
      <c r="V204" s="223">
        <f>ROUND(E204*U204,2)</f>
        <v>0</v>
      </c>
      <c r="W204" s="223"/>
      <c r="X204" s="223" t="s">
        <v>177</v>
      </c>
      <c r="Y204" s="223" t="s">
        <v>156</v>
      </c>
      <c r="Z204" s="213"/>
      <c r="AA204" s="213"/>
      <c r="AB204" s="213"/>
      <c r="AC204" s="213"/>
      <c r="AD204" s="213"/>
      <c r="AE204" s="213"/>
      <c r="AF204" s="213"/>
      <c r="AG204" s="213" t="s">
        <v>178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41">
        <v>104</v>
      </c>
      <c r="B205" s="242" t="s">
        <v>717</v>
      </c>
      <c r="C205" s="253" t="s">
        <v>718</v>
      </c>
      <c r="D205" s="243" t="s">
        <v>152</v>
      </c>
      <c r="E205" s="244">
        <v>3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4">
        <v>2.5000000000000001E-3</v>
      </c>
      <c r="O205" s="244">
        <f>ROUND(E205*N205,2)</f>
        <v>0.01</v>
      </c>
      <c r="P205" s="244">
        <v>0</v>
      </c>
      <c r="Q205" s="244">
        <f>ROUND(E205*P205,2)</f>
        <v>0</v>
      </c>
      <c r="R205" s="246" t="s">
        <v>176</v>
      </c>
      <c r="S205" s="246" t="s">
        <v>154</v>
      </c>
      <c r="T205" s="247" t="s">
        <v>154</v>
      </c>
      <c r="U205" s="223">
        <v>0</v>
      </c>
      <c r="V205" s="223">
        <f>ROUND(E205*U205,2)</f>
        <v>0</v>
      </c>
      <c r="W205" s="223"/>
      <c r="X205" s="223" t="s">
        <v>177</v>
      </c>
      <c r="Y205" s="223" t="s">
        <v>156</v>
      </c>
      <c r="Z205" s="213"/>
      <c r="AA205" s="213"/>
      <c r="AB205" s="213"/>
      <c r="AC205" s="213"/>
      <c r="AD205" s="213"/>
      <c r="AE205" s="213"/>
      <c r="AF205" s="213"/>
      <c r="AG205" s="213" t="s">
        <v>178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41">
        <v>105</v>
      </c>
      <c r="B206" s="242" t="s">
        <v>719</v>
      </c>
      <c r="C206" s="253" t="s">
        <v>720</v>
      </c>
      <c r="D206" s="243" t="s">
        <v>152</v>
      </c>
      <c r="E206" s="244">
        <v>13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4">
        <v>5.0000000000000001E-4</v>
      </c>
      <c r="O206" s="244">
        <f>ROUND(E206*N206,2)</f>
        <v>0.01</v>
      </c>
      <c r="P206" s="244">
        <v>0</v>
      </c>
      <c r="Q206" s="244">
        <f>ROUND(E206*P206,2)</f>
        <v>0</v>
      </c>
      <c r="R206" s="246" t="s">
        <v>176</v>
      </c>
      <c r="S206" s="246" t="s">
        <v>154</v>
      </c>
      <c r="T206" s="247" t="s">
        <v>154</v>
      </c>
      <c r="U206" s="223">
        <v>0</v>
      </c>
      <c r="V206" s="223">
        <f>ROUND(E206*U206,2)</f>
        <v>0</v>
      </c>
      <c r="W206" s="223"/>
      <c r="X206" s="223" t="s">
        <v>177</v>
      </c>
      <c r="Y206" s="223" t="s">
        <v>156</v>
      </c>
      <c r="Z206" s="213"/>
      <c r="AA206" s="213"/>
      <c r="AB206" s="213"/>
      <c r="AC206" s="213"/>
      <c r="AD206" s="213"/>
      <c r="AE206" s="213"/>
      <c r="AF206" s="213"/>
      <c r="AG206" s="213" t="s">
        <v>178</v>
      </c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">
      <c r="A207" s="241">
        <v>106</v>
      </c>
      <c r="B207" s="242" t="s">
        <v>721</v>
      </c>
      <c r="C207" s="253" t="s">
        <v>722</v>
      </c>
      <c r="D207" s="243" t="s">
        <v>152</v>
      </c>
      <c r="E207" s="244">
        <v>3</v>
      </c>
      <c r="F207" s="245"/>
      <c r="G207" s="246">
        <f>ROUND(E207*F207,2)</f>
        <v>0</v>
      </c>
      <c r="H207" s="245"/>
      <c r="I207" s="246">
        <f>ROUND(E207*H207,2)</f>
        <v>0</v>
      </c>
      <c r="J207" s="245"/>
      <c r="K207" s="246">
        <f>ROUND(E207*J207,2)</f>
        <v>0</v>
      </c>
      <c r="L207" s="246">
        <v>21</v>
      </c>
      <c r="M207" s="246">
        <f>G207*(1+L207/100)</f>
        <v>0</v>
      </c>
      <c r="N207" s="244">
        <v>6.9999999999999999E-4</v>
      </c>
      <c r="O207" s="244">
        <f>ROUND(E207*N207,2)</f>
        <v>0</v>
      </c>
      <c r="P207" s="244">
        <v>0</v>
      </c>
      <c r="Q207" s="244">
        <f>ROUND(E207*P207,2)</f>
        <v>0</v>
      </c>
      <c r="R207" s="246" t="s">
        <v>176</v>
      </c>
      <c r="S207" s="246" t="s">
        <v>154</v>
      </c>
      <c r="T207" s="247" t="s">
        <v>154</v>
      </c>
      <c r="U207" s="223">
        <v>0</v>
      </c>
      <c r="V207" s="223">
        <f>ROUND(E207*U207,2)</f>
        <v>0</v>
      </c>
      <c r="W207" s="223"/>
      <c r="X207" s="223" t="s">
        <v>177</v>
      </c>
      <c r="Y207" s="223" t="s">
        <v>156</v>
      </c>
      <c r="Z207" s="213"/>
      <c r="AA207" s="213"/>
      <c r="AB207" s="213"/>
      <c r="AC207" s="213"/>
      <c r="AD207" s="213"/>
      <c r="AE207" s="213"/>
      <c r="AF207" s="213"/>
      <c r="AG207" s="213" t="s">
        <v>178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">
      <c r="A208" s="241">
        <v>107</v>
      </c>
      <c r="B208" s="242" t="s">
        <v>723</v>
      </c>
      <c r="C208" s="253" t="s">
        <v>724</v>
      </c>
      <c r="D208" s="243" t="s">
        <v>152</v>
      </c>
      <c r="E208" s="244">
        <v>1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1E-4</v>
      </c>
      <c r="O208" s="244">
        <f>ROUND(E208*N208,2)</f>
        <v>0</v>
      </c>
      <c r="P208" s="244">
        <v>0</v>
      </c>
      <c r="Q208" s="244">
        <f>ROUND(E208*P208,2)</f>
        <v>0</v>
      </c>
      <c r="R208" s="246" t="s">
        <v>176</v>
      </c>
      <c r="S208" s="246" t="s">
        <v>154</v>
      </c>
      <c r="T208" s="247" t="s">
        <v>154</v>
      </c>
      <c r="U208" s="223">
        <v>0</v>
      </c>
      <c r="V208" s="223">
        <f>ROUND(E208*U208,2)</f>
        <v>0</v>
      </c>
      <c r="W208" s="223"/>
      <c r="X208" s="223" t="s">
        <v>177</v>
      </c>
      <c r="Y208" s="223" t="s">
        <v>156</v>
      </c>
      <c r="Z208" s="213"/>
      <c r="AA208" s="213"/>
      <c r="AB208" s="213"/>
      <c r="AC208" s="213"/>
      <c r="AD208" s="213"/>
      <c r="AE208" s="213"/>
      <c r="AF208" s="213"/>
      <c r="AG208" s="213" t="s">
        <v>396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41">
        <v>108</v>
      </c>
      <c r="B209" s="242" t="s">
        <v>725</v>
      </c>
      <c r="C209" s="253" t="s">
        <v>726</v>
      </c>
      <c r="D209" s="243" t="s">
        <v>152</v>
      </c>
      <c r="E209" s="244">
        <v>5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4">
        <v>1.33E-3</v>
      </c>
      <c r="O209" s="244">
        <f>ROUND(E209*N209,2)</f>
        <v>0.01</v>
      </c>
      <c r="P209" s="244">
        <v>0</v>
      </c>
      <c r="Q209" s="244">
        <f>ROUND(E209*P209,2)</f>
        <v>0</v>
      </c>
      <c r="R209" s="246" t="s">
        <v>176</v>
      </c>
      <c r="S209" s="246" t="s">
        <v>154</v>
      </c>
      <c r="T209" s="247" t="s">
        <v>154</v>
      </c>
      <c r="U209" s="223">
        <v>0</v>
      </c>
      <c r="V209" s="223">
        <f>ROUND(E209*U209,2)</f>
        <v>0</v>
      </c>
      <c r="W209" s="223"/>
      <c r="X209" s="223" t="s">
        <v>177</v>
      </c>
      <c r="Y209" s="223" t="s">
        <v>156</v>
      </c>
      <c r="Z209" s="213"/>
      <c r="AA209" s="213"/>
      <c r="AB209" s="213"/>
      <c r="AC209" s="213"/>
      <c r="AD209" s="213"/>
      <c r="AE209" s="213"/>
      <c r="AF209" s="213"/>
      <c r="AG209" s="213" t="s">
        <v>178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41">
        <v>109</v>
      </c>
      <c r="B210" s="242" t="s">
        <v>727</v>
      </c>
      <c r="C210" s="253" t="s">
        <v>728</v>
      </c>
      <c r="D210" s="243" t="s">
        <v>152</v>
      </c>
      <c r="E210" s="244">
        <v>1</v>
      </c>
      <c r="F210" s="245"/>
      <c r="G210" s="246">
        <f>ROUND(E210*F210,2)</f>
        <v>0</v>
      </c>
      <c r="H210" s="245"/>
      <c r="I210" s="246">
        <f>ROUND(E210*H210,2)</f>
        <v>0</v>
      </c>
      <c r="J210" s="245"/>
      <c r="K210" s="246">
        <f>ROUND(E210*J210,2)</f>
        <v>0</v>
      </c>
      <c r="L210" s="246">
        <v>21</v>
      </c>
      <c r="M210" s="246">
        <f>G210*(1+L210/100)</f>
        <v>0</v>
      </c>
      <c r="N210" s="244">
        <v>0.01</v>
      </c>
      <c r="O210" s="244">
        <f>ROUND(E210*N210,2)</f>
        <v>0.01</v>
      </c>
      <c r="P210" s="244">
        <v>0</v>
      </c>
      <c r="Q210" s="244">
        <f>ROUND(E210*P210,2)</f>
        <v>0</v>
      </c>
      <c r="R210" s="246" t="s">
        <v>176</v>
      </c>
      <c r="S210" s="246" t="s">
        <v>154</v>
      </c>
      <c r="T210" s="247" t="s">
        <v>154</v>
      </c>
      <c r="U210" s="223">
        <v>0</v>
      </c>
      <c r="V210" s="223">
        <f>ROUND(E210*U210,2)</f>
        <v>0</v>
      </c>
      <c r="W210" s="223"/>
      <c r="X210" s="223" t="s">
        <v>177</v>
      </c>
      <c r="Y210" s="223" t="s">
        <v>156</v>
      </c>
      <c r="Z210" s="213"/>
      <c r="AA210" s="213"/>
      <c r="AB210" s="213"/>
      <c r="AC210" s="213"/>
      <c r="AD210" s="213"/>
      <c r="AE210" s="213"/>
      <c r="AF210" s="213"/>
      <c r="AG210" s="213" t="s">
        <v>178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ht="33.75" outlineLevel="1" x14ac:dyDescent="0.2">
      <c r="A211" s="241">
        <v>110</v>
      </c>
      <c r="B211" s="242" t="s">
        <v>729</v>
      </c>
      <c r="C211" s="253" t="s">
        <v>730</v>
      </c>
      <c r="D211" s="243" t="s">
        <v>152</v>
      </c>
      <c r="E211" s="244">
        <v>5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4">
        <v>1.6400000000000001E-2</v>
      </c>
      <c r="O211" s="244">
        <f>ROUND(E211*N211,2)</f>
        <v>0.08</v>
      </c>
      <c r="P211" s="244">
        <v>0</v>
      </c>
      <c r="Q211" s="244">
        <f>ROUND(E211*P211,2)</f>
        <v>0</v>
      </c>
      <c r="R211" s="246" t="s">
        <v>176</v>
      </c>
      <c r="S211" s="246" t="s">
        <v>154</v>
      </c>
      <c r="T211" s="247" t="s">
        <v>154</v>
      </c>
      <c r="U211" s="223">
        <v>0</v>
      </c>
      <c r="V211" s="223">
        <f>ROUND(E211*U211,2)</f>
        <v>0</v>
      </c>
      <c r="W211" s="223"/>
      <c r="X211" s="223" t="s">
        <v>177</v>
      </c>
      <c r="Y211" s="223" t="s">
        <v>156</v>
      </c>
      <c r="Z211" s="213"/>
      <c r="AA211" s="213"/>
      <c r="AB211" s="213"/>
      <c r="AC211" s="213"/>
      <c r="AD211" s="213"/>
      <c r="AE211" s="213"/>
      <c r="AF211" s="213"/>
      <c r="AG211" s="213" t="s">
        <v>178</v>
      </c>
      <c r="AH211" s="213"/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">
      <c r="A212" s="234">
        <v>111</v>
      </c>
      <c r="B212" s="235" t="s">
        <v>731</v>
      </c>
      <c r="C212" s="254" t="s">
        <v>732</v>
      </c>
      <c r="D212" s="236" t="s">
        <v>213</v>
      </c>
      <c r="E212" s="237">
        <v>0.50446000000000002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7">
        <v>0</v>
      </c>
      <c r="O212" s="237">
        <f>ROUND(E212*N212,2)</f>
        <v>0</v>
      </c>
      <c r="P212" s="237">
        <v>0</v>
      </c>
      <c r="Q212" s="237">
        <f>ROUND(E212*P212,2)</f>
        <v>0</v>
      </c>
      <c r="R212" s="239" t="s">
        <v>474</v>
      </c>
      <c r="S212" s="239" t="s">
        <v>154</v>
      </c>
      <c r="T212" s="240" t="s">
        <v>154</v>
      </c>
      <c r="U212" s="223">
        <v>1.5169999999999999</v>
      </c>
      <c r="V212" s="223">
        <f>ROUND(E212*U212,2)</f>
        <v>0.77</v>
      </c>
      <c r="W212" s="223"/>
      <c r="X212" s="223" t="s">
        <v>264</v>
      </c>
      <c r="Y212" s="223" t="s">
        <v>156</v>
      </c>
      <c r="Z212" s="213"/>
      <c r="AA212" s="213"/>
      <c r="AB212" s="213"/>
      <c r="AC212" s="213"/>
      <c r="AD212" s="213"/>
      <c r="AE212" s="213"/>
      <c r="AF212" s="213"/>
      <c r="AG212" s="213" t="s">
        <v>287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2" x14ac:dyDescent="0.2">
      <c r="A213" s="220"/>
      <c r="B213" s="221"/>
      <c r="C213" s="256" t="s">
        <v>618</v>
      </c>
      <c r="D213" s="249"/>
      <c r="E213" s="249"/>
      <c r="F213" s="249"/>
      <c r="G213" s="249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3"/>
      <c r="AA213" s="213"/>
      <c r="AB213" s="213"/>
      <c r="AC213" s="213"/>
      <c r="AD213" s="213"/>
      <c r="AE213" s="213"/>
      <c r="AF213" s="213"/>
      <c r="AG213" s="213" t="s">
        <v>166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ht="22.5" outlineLevel="1" x14ac:dyDescent="0.2">
      <c r="A214" s="234">
        <v>112</v>
      </c>
      <c r="B214" s="235" t="s">
        <v>733</v>
      </c>
      <c r="C214" s="254" t="s">
        <v>734</v>
      </c>
      <c r="D214" s="236" t="s">
        <v>213</v>
      </c>
      <c r="E214" s="237">
        <v>0.50446000000000002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7">
        <v>0</v>
      </c>
      <c r="O214" s="237">
        <f>ROUND(E214*N214,2)</f>
        <v>0</v>
      </c>
      <c r="P214" s="237">
        <v>0</v>
      </c>
      <c r="Q214" s="237">
        <f>ROUND(E214*P214,2)</f>
        <v>0</v>
      </c>
      <c r="R214" s="239" t="s">
        <v>474</v>
      </c>
      <c r="S214" s="239" t="s">
        <v>154</v>
      </c>
      <c r="T214" s="240" t="s">
        <v>154</v>
      </c>
      <c r="U214" s="223">
        <v>0.81200000000000006</v>
      </c>
      <c r="V214" s="223">
        <f>ROUND(E214*U214,2)</f>
        <v>0.41</v>
      </c>
      <c r="W214" s="223"/>
      <c r="X214" s="223" t="s">
        <v>264</v>
      </c>
      <c r="Y214" s="223" t="s">
        <v>156</v>
      </c>
      <c r="Z214" s="213"/>
      <c r="AA214" s="213"/>
      <c r="AB214" s="213"/>
      <c r="AC214" s="213"/>
      <c r="AD214" s="213"/>
      <c r="AE214" s="213"/>
      <c r="AF214" s="213"/>
      <c r="AG214" s="213" t="s">
        <v>287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outlineLevel="2" x14ac:dyDescent="0.2">
      <c r="A215" s="220"/>
      <c r="B215" s="221"/>
      <c r="C215" s="256" t="s">
        <v>618</v>
      </c>
      <c r="D215" s="249"/>
      <c r="E215" s="249"/>
      <c r="F215" s="249"/>
      <c r="G215" s="249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3"/>
      <c r="AA215" s="213"/>
      <c r="AB215" s="213"/>
      <c r="AC215" s="213"/>
      <c r="AD215" s="213"/>
      <c r="AE215" s="213"/>
      <c r="AF215" s="213"/>
      <c r="AG215" s="213" t="s">
        <v>166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ht="33.75" outlineLevel="1" x14ac:dyDescent="0.2">
      <c r="A216" s="234">
        <v>113</v>
      </c>
      <c r="B216" s="235" t="s">
        <v>735</v>
      </c>
      <c r="C216" s="254" t="s">
        <v>736</v>
      </c>
      <c r="D216" s="236" t="s">
        <v>213</v>
      </c>
      <c r="E216" s="237">
        <v>0.50446000000000002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7">
        <v>0</v>
      </c>
      <c r="O216" s="237">
        <f>ROUND(E216*N216,2)</f>
        <v>0</v>
      </c>
      <c r="P216" s="237">
        <v>0</v>
      </c>
      <c r="Q216" s="237">
        <f>ROUND(E216*P216,2)</f>
        <v>0</v>
      </c>
      <c r="R216" s="239" t="s">
        <v>474</v>
      </c>
      <c r="S216" s="239" t="s">
        <v>154</v>
      </c>
      <c r="T216" s="240" t="s">
        <v>154</v>
      </c>
      <c r="U216" s="223">
        <v>0</v>
      </c>
      <c r="V216" s="223">
        <f>ROUND(E216*U216,2)</f>
        <v>0</v>
      </c>
      <c r="W216" s="223"/>
      <c r="X216" s="223" t="s">
        <v>264</v>
      </c>
      <c r="Y216" s="223" t="s">
        <v>156</v>
      </c>
      <c r="Z216" s="213"/>
      <c r="AA216" s="213"/>
      <c r="AB216" s="213"/>
      <c r="AC216" s="213"/>
      <c r="AD216" s="213"/>
      <c r="AE216" s="213"/>
      <c r="AF216" s="213"/>
      <c r="AG216" s="213" t="s">
        <v>287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2" x14ac:dyDescent="0.2">
      <c r="A217" s="220"/>
      <c r="B217" s="221"/>
      <c r="C217" s="256" t="s">
        <v>618</v>
      </c>
      <c r="D217" s="249"/>
      <c r="E217" s="249"/>
      <c r="F217" s="249"/>
      <c r="G217" s="249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3"/>
      <c r="AA217" s="213"/>
      <c r="AB217" s="213"/>
      <c r="AC217" s="213"/>
      <c r="AD217" s="213"/>
      <c r="AE217" s="213"/>
      <c r="AF217" s="213"/>
      <c r="AG217" s="213" t="s">
        <v>166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x14ac:dyDescent="0.2">
      <c r="A218" s="227" t="s">
        <v>148</v>
      </c>
      <c r="B218" s="228" t="s">
        <v>94</v>
      </c>
      <c r="C218" s="252" t="s">
        <v>95</v>
      </c>
      <c r="D218" s="229"/>
      <c r="E218" s="230"/>
      <c r="F218" s="231"/>
      <c r="G218" s="231">
        <f>SUMIF(AG219:AG228,"&lt;&gt;NOR",G219:G228)</f>
        <v>0</v>
      </c>
      <c r="H218" s="231"/>
      <c r="I218" s="231">
        <f>SUM(I219:I228)</f>
        <v>0</v>
      </c>
      <c r="J218" s="231"/>
      <c r="K218" s="231">
        <f>SUM(K219:K228)</f>
        <v>0</v>
      </c>
      <c r="L218" s="231"/>
      <c r="M218" s="231">
        <f>SUM(M219:M228)</f>
        <v>0</v>
      </c>
      <c r="N218" s="230"/>
      <c r="O218" s="230">
        <f>SUM(O219:O228)</f>
        <v>0</v>
      </c>
      <c r="P218" s="230"/>
      <c r="Q218" s="230">
        <f>SUM(Q219:Q228)</f>
        <v>0</v>
      </c>
      <c r="R218" s="231"/>
      <c r="S218" s="231"/>
      <c r="T218" s="232"/>
      <c r="U218" s="226"/>
      <c r="V218" s="226">
        <f>SUM(V219:V228)</f>
        <v>2.0499999999999998</v>
      </c>
      <c r="W218" s="226"/>
      <c r="X218" s="226"/>
      <c r="Y218" s="226"/>
      <c r="AG218" t="s">
        <v>149</v>
      </c>
    </row>
    <row r="219" spans="1:60" outlineLevel="1" x14ac:dyDescent="0.2">
      <c r="A219" s="241">
        <v>114</v>
      </c>
      <c r="B219" s="242" t="s">
        <v>737</v>
      </c>
      <c r="C219" s="253" t="s">
        <v>738</v>
      </c>
      <c r="D219" s="243" t="s">
        <v>256</v>
      </c>
      <c r="E219" s="244">
        <v>2</v>
      </c>
      <c r="F219" s="245"/>
      <c r="G219" s="246">
        <f>ROUND(E219*F219,2)</f>
        <v>0</v>
      </c>
      <c r="H219" s="245"/>
      <c r="I219" s="246">
        <f>ROUND(E219*H219,2)</f>
        <v>0</v>
      </c>
      <c r="J219" s="245"/>
      <c r="K219" s="246">
        <f>ROUND(E219*J219,2)</f>
        <v>0</v>
      </c>
      <c r="L219" s="246">
        <v>21</v>
      </c>
      <c r="M219" s="246">
        <f>G219*(1+L219/100)</f>
        <v>0</v>
      </c>
      <c r="N219" s="244">
        <v>0</v>
      </c>
      <c r="O219" s="244">
        <f>ROUND(E219*N219,2)</f>
        <v>0</v>
      </c>
      <c r="P219" s="244">
        <v>0</v>
      </c>
      <c r="Q219" s="244">
        <f>ROUND(E219*P219,2)</f>
        <v>0</v>
      </c>
      <c r="R219" s="246" t="s">
        <v>739</v>
      </c>
      <c r="S219" s="246" t="s">
        <v>154</v>
      </c>
      <c r="T219" s="247" t="s">
        <v>154</v>
      </c>
      <c r="U219" s="223">
        <v>0.74</v>
      </c>
      <c r="V219" s="223">
        <f>ROUND(E219*U219,2)</f>
        <v>1.48</v>
      </c>
      <c r="W219" s="223"/>
      <c r="X219" s="223" t="s">
        <v>155</v>
      </c>
      <c r="Y219" s="223" t="s">
        <v>156</v>
      </c>
      <c r="Z219" s="213"/>
      <c r="AA219" s="213"/>
      <c r="AB219" s="213"/>
      <c r="AC219" s="213"/>
      <c r="AD219" s="213"/>
      <c r="AE219" s="213"/>
      <c r="AF219" s="213"/>
      <c r="AG219" s="213" t="s">
        <v>275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ht="22.5" outlineLevel="1" x14ac:dyDescent="0.2">
      <c r="A220" s="241">
        <v>115</v>
      </c>
      <c r="B220" s="242" t="s">
        <v>740</v>
      </c>
      <c r="C220" s="253" t="s">
        <v>741</v>
      </c>
      <c r="D220" s="243" t="s">
        <v>152</v>
      </c>
      <c r="E220" s="244">
        <v>1</v>
      </c>
      <c r="F220" s="245"/>
      <c r="G220" s="246">
        <f>ROUND(E220*F220,2)</f>
        <v>0</v>
      </c>
      <c r="H220" s="245"/>
      <c r="I220" s="246">
        <f>ROUND(E220*H220,2)</f>
        <v>0</v>
      </c>
      <c r="J220" s="245"/>
      <c r="K220" s="246">
        <f>ROUND(E220*J220,2)</f>
        <v>0</v>
      </c>
      <c r="L220" s="246">
        <v>21</v>
      </c>
      <c r="M220" s="246">
        <f>G220*(1+L220/100)</f>
        <v>0</v>
      </c>
      <c r="N220" s="244">
        <v>0</v>
      </c>
      <c r="O220" s="244">
        <f>ROUND(E220*N220,2)</f>
        <v>0</v>
      </c>
      <c r="P220" s="244">
        <v>0</v>
      </c>
      <c r="Q220" s="244">
        <f>ROUND(E220*P220,2)</f>
        <v>0</v>
      </c>
      <c r="R220" s="246" t="s">
        <v>739</v>
      </c>
      <c r="S220" s="246" t="s">
        <v>154</v>
      </c>
      <c r="T220" s="247" t="s">
        <v>154</v>
      </c>
      <c r="U220" s="223">
        <v>0.54</v>
      </c>
      <c r="V220" s="223">
        <f>ROUND(E220*U220,2)</f>
        <v>0.54</v>
      </c>
      <c r="W220" s="223"/>
      <c r="X220" s="223" t="s">
        <v>155</v>
      </c>
      <c r="Y220" s="223" t="s">
        <v>156</v>
      </c>
      <c r="Z220" s="213"/>
      <c r="AA220" s="213"/>
      <c r="AB220" s="213"/>
      <c r="AC220" s="213"/>
      <c r="AD220" s="213"/>
      <c r="AE220" s="213"/>
      <c r="AF220" s="213"/>
      <c r="AG220" s="213" t="s">
        <v>221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45" outlineLevel="1" x14ac:dyDescent="0.2">
      <c r="A221" s="241">
        <v>116</v>
      </c>
      <c r="B221" s="242" t="s">
        <v>742</v>
      </c>
      <c r="C221" s="253" t="s">
        <v>743</v>
      </c>
      <c r="D221" s="243" t="s">
        <v>152</v>
      </c>
      <c r="E221" s="244">
        <v>1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4">
        <v>6.4999999999999997E-4</v>
      </c>
      <c r="O221" s="244">
        <f>ROUND(E221*N221,2)</f>
        <v>0</v>
      </c>
      <c r="P221" s="244">
        <v>0</v>
      </c>
      <c r="Q221" s="244">
        <f>ROUND(E221*P221,2)</f>
        <v>0</v>
      </c>
      <c r="R221" s="246" t="s">
        <v>176</v>
      </c>
      <c r="S221" s="246" t="s">
        <v>154</v>
      </c>
      <c r="T221" s="247" t="s">
        <v>154</v>
      </c>
      <c r="U221" s="223">
        <v>0</v>
      </c>
      <c r="V221" s="223">
        <f>ROUND(E221*U221,2)</f>
        <v>0</v>
      </c>
      <c r="W221" s="223"/>
      <c r="X221" s="223" t="s">
        <v>177</v>
      </c>
      <c r="Y221" s="223" t="s">
        <v>156</v>
      </c>
      <c r="Z221" s="213"/>
      <c r="AA221" s="213"/>
      <c r="AB221" s="213"/>
      <c r="AC221" s="213"/>
      <c r="AD221" s="213"/>
      <c r="AE221" s="213"/>
      <c r="AF221" s="213"/>
      <c r="AG221" s="213" t="s">
        <v>178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ht="22.5" outlineLevel="1" x14ac:dyDescent="0.2">
      <c r="A222" s="241">
        <v>117</v>
      </c>
      <c r="B222" s="242" t="s">
        <v>744</v>
      </c>
      <c r="C222" s="253" t="s">
        <v>745</v>
      </c>
      <c r="D222" s="243" t="s">
        <v>256</v>
      </c>
      <c r="E222" s="244">
        <v>2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1.2700000000000001E-3</v>
      </c>
      <c r="O222" s="244">
        <f>ROUND(E222*N222,2)</f>
        <v>0</v>
      </c>
      <c r="P222" s="244">
        <v>0</v>
      </c>
      <c r="Q222" s="244">
        <f>ROUND(E222*P222,2)</f>
        <v>0</v>
      </c>
      <c r="R222" s="246" t="s">
        <v>176</v>
      </c>
      <c r="S222" s="246" t="s">
        <v>154</v>
      </c>
      <c r="T222" s="247" t="s">
        <v>154</v>
      </c>
      <c r="U222" s="223">
        <v>0</v>
      </c>
      <c r="V222" s="223">
        <f>ROUND(E222*U222,2)</f>
        <v>0</v>
      </c>
      <c r="W222" s="223"/>
      <c r="X222" s="223" t="s">
        <v>177</v>
      </c>
      <c r="Y222" s="223" t="s">
        <v>156</v>
      </c>
      <c r="Z222" s="213"/>
      <c r="AA222" s="213"/>
      <c r="AB222" s="213"/>
      <c r="AC222" s="213"/>
      <c r="AD222" s="213"/>
      <c r="AE222" s="213"/>
      <c r="AF222" s="213"/>
      <c r="AG222" s="213" t="s">
        <v>178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">
      <c r="A223" s="234">
        <v>118</v>
      </c>
      <c r="B223" s="235" t="s">
        <v>746</v>
      </c>
      <c r="C223" s="254" t="s">
        <v>747</v>
      </c>
      <c r="D223" s="236" t="s">
        <v>213</v>
      </c>
      <c r="E223" s="237">
        <v>3.1900000000000001E-3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7">
        <v>0</v>
      </c>
      <c r="O223" s="237">
        <f>ROUND(E223*N223,2)</f>
        <v>0</v>
      </c>
      <c r="P223" s="237">
        <v>0</v>
      </c>
      <c r="Q223" s="237">
        <f>ROUND(E223*P223,2)</f>
        <v>0</v>
      </c>
      <c r="R223" s="239" t="s">
        <v>739</v>
      </c>
      <c r="S223" s="239" t="s">
        <v>154</v>
      </c>
      <c r="T223" s="240" t="s">
        <v>154</v>
      </c>
      <c r="U223" s="223">
        <v>5.0640000000000001</v>
      </c>
      <c r="V223" s="223">
        <f>ROUND(E223*U223,2)</f>
        <v>0.02</v>
      </c>
      <c r="W223" s="223"/>
      <c r="X223" s="223" t="s">
        <v>264</v>
      </c>
      <c r="Y223" s="223" t="s">
        <v>156</v>
      </c>
      <c r="Z223" s="213"/>
      <c r="AA223" s="213"/>
      <c r="AB223" s="213"/>
      <c r="AC223" s="213"/>
      <c r="AD223" s="213"/>
      <c r="AE223" s="213"/>
      <c r="AF223" s="213"/>
      <c r="AG223" s="213" t="s">
        <v>287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2" x14ac:dyDescent="0.2">
      <c r="A224" s="220"/>
      <c r="B224" s="221"/>
      <c r="C224" s="256" t="s">
        <v>618</v>
      </c>
      <c r="D224" s="249"/>
      <c r="E224" s="249"/>
      <c r="F224" s="249"/>
      <c r="G224" s="249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3"/>
      <c r="AA224" s="213"/>
      <c r="AB224" s="213"/>
      <c r="AC224" s="213"/>
      <c r="AD224" s="213"/>
      <c r="AE224" s="213"/>
      <c r="AF224" s="213"/>
      <c r="AG224" s="213" t="s">
        <v>166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ht="22.5" outlineLevel="1" x14ac:dyDescent="0.2">
      <c r="A225" s="234">
        <v>119</v>
      </c>
      <c r="B225" s="235" t="s">
        <v>748</v>
      </c>
      <c r="C225" s="254" t="s">
        <v>749</v>
      </c>
      <c r="D225" s="236" t="s">
        <v>213</v>
      </c>
      <c r="E225" s="237">
        <v>3.1900000000000001E-3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9" t="s">
        <v>474</v>
      </c>
      <c r="S225" s="239" t="s">
        <v>154</v>
      </c>
      <c r="T225" s="240" t="s">
        <v>154</v>
      </c>
      <c r="U225" s="223">
        <v>2.1429999999999998</v>
      </c>
      <c r="V225" s="223">
        <f>ROUND(E225*U225,2)</f>
        <v>0.01</v>
      </c>
      <c r="W225" s="223"/>
      <c r="X225" s="223" t="s">
        <v>264</v>
      </c>
      <c r="Y225" s="223" t="s">
        <v>156</v>
      </c>
      <c r="Z225" s="213"/>
      <c r="AA225" s="213"/>
      <c r="AB225" s="213"/>
      <c r="AC225" s="213"/>
      <c r="AD225" s="213"/>
      <c r="AE225" s="213"/>
      <c r="AF225" s="213"/>
      <c r="AG225" s="213" t="s">
        <v>287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2" x14ac:dyDescent="0.2">
      <c r="A226" s="220"/>
      <c r="B226" s="221"/>
      <c r="C226" s="256" t="s">
        <v>618</v>
      </c>
      <c r="D226" s="249"/>
      <c r="E226" s="249"/>
      <c r="F226" s="249"/>
      <c r="G226" s="249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3"/>
      <c r="AA226" s="213"/>
      <c r="AB226" s="213"/>
      <c r="AC226" s="213"/>
      <c r="AD226" s="213"/>
      <c r="AE226" s="213"/>
      <c r="AF226" s="213"/>
      <c r="AG226" s="213" t="s">
        <v>166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ht="33.75" outlineLevel="1" x14ac:dyDescent="0.2">
      <c r="A227" s="234">
        <v>120</v>
      </c>
      <c r="B227" s="235" t="s">
        <v>750</v>
      </c>
      <c r="C227" s="254" t="s">
        <v>751</v>
      </c>
      <c r="D227" s="236" t="s">
        <v>213</v>
      </c>
      <c r="E227" s="237">
        <v>3.1900000000000001E-3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7">
        <v>0</v>
      </c>
      <c r="O227" s="237">
        <f>ROUND(E227*N227,2)</f>
        <v>0</v>
      </c>
      <c r="P227" s="237">
        <v>0</v>
      </c>
      <c r="Q227" s="237">
        <f>ROUND(E227*P227,2)</f>
        <v>0</v>
      </c>
      <c r="R227" s="239" t="s">
        <v>474</v>
      </c>
      <c r="S227" s="239" t="s">
        <v>154</v>
      </c>
      <c r="T227" s="240" t="s">
        <v>154</v>
      </c>
      <c r="U227" s="223">
        <v>0</v>
      </c>
      <c r="V227" s="223">
        <f>ROUND(E227*U227,2)</f>
        <v>0</v>
      </c>
      <c r="W227" s="223"/>
      <c r="X227" s="223" t="s">
        <v>264</v>
      </c>
      <c r="Y227" s="223" t="s">
        <v>156</v>
      </c>
      <c r="Z227" s="213"/>
      <c r="AA227" s="213"/>
      <c r="AB227" s="213"/>
      <c r="AC227" s="213"/>
      <c r="AD227" s="213"/>
      <c r="AE227" s="213"/>
      <c r="AF227" s="213"/>
      <c r="AG227" s="213" t="s">
        <v>287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2" x14ac:dyDescent="0.2">
      <c r="A228" s="220"/>
      <c r="B228" s="221"/>
      <c r="C228" s="256" t="s">
        <v>618</v>
      </c>
      <c r="D228" s="249"/>
      <c r="E228" s="249"/>
      <c r="F228" s="249"/>
      <c r="G228" s="249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3"/>
      <c r="AA228" s="213"/>
      <c r="AB228" s="213"/>
      <c r="AC228" s="213"/>
      <c r="AD228" s="213"/>
      <c r="AE228" s="213"/>
      <c r="AF228" s="213"/>
      <c r="AG228" s="213" t="s">
        <v>166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x14ac:dyDescent="0.2">
      <c r="A229" s="227" t="s">
        <v>148</v>
      </c>
      <c r="B229" s="228" t="s">
        <v>96</v>
      </c>
      <c r="C229" s="252" t="s">
        <v>97</v>
      </c>
      <c r="D229" s="229"/>
      <c r="E229" s="230"/>
      <c r="F229" s="231"/>
      <c r="G229" s="231">
        <f>SUMIF(AG230:AG239,"&lt;&gt;NOR",G230:G239)</f>
        <v>0</v>
      </c>
      <c r="H229" s="231"/>
      <c r="I229" s="231">
        <f>SUM(I230:I239)</f>
        <v>0</v>
      </c>
      <c r="J229" s="231"/>
      <c r="K229" s="231">
        <f>SUM(K230:K239)</f>
        <v>0</v>
      </c>
      <c r="L229" s="231"/>
      <c r="M229" s="231">
        <f>SUM(M230:M239)</f>
        <v>0</v>
      </c>
      <c r="N229" s="230"/>
      <c r="O229" s="230">
        <f>SUM(O230:O239)</f>
        <v>0.02</v>
      </c>
      <c r="P229" s="230"/>
      <c r="Q229" s="230">
        <f>SUM(Q230:Q239)</f>
        <v>0</v>
      </c>
      <c r="R229" s="231"/>
      <c r="S229" s="231"/>
      <c r="T229" s="232"/>
      <c r="U229" s="226"/>
      <c r="V229" s="226">
        <f>SUM(V230:V239)</f>
        <v>2.37</v>
      </c>
      <c r="W229" s="226"/>
      <c r="X229" s="226"/>
      <c r="Y229" s="226"/>
      <c r="AG229" t="s">
        <v>149</v>
      </c>
    </row>
    <row r="230" spans="1:60" ht="33.75" outlineLevel="1" x14ac:dyDescent="0.2">
      <c r="A230" s="241">
        <v>121</v>
      </c>
      <c r="B230" s="242" t="s">
        <v>752</v>
      </c>
      <c r="C230" s="253" t="s">
        <v>753</v>
      </c>
      <c r="D230" s="243" t="s">
        <v>152</v>
      </c>
      <c r="E230" s="244">
        <v>2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8.0000000000000007E-5</v>
      </c>
      <c r="O230" s="244">
        <f>ROUND(E230*N230,2)</f>
        <v>0</v>
      </c>
      <c r="P230" s="244">
        <v>0</v>
      </c>
      <c r="Q230" s="244">
        <f>ROUND(E230*P230,2)</f>
        <v>0</v>
      </c>
      <c r="R230" s="246" t="s">
        <v>631</v>
      </c>
      <c r="S230" s="246" t="s">
        <v>154</v>
      </c>
      <c r="T230" s="247" t="s">
        <v>154</v>
      </c>
      <c r="U230" s="223">
        <v>0.26</v>
      </c>
      <c r="V230" s="223">
        <f>ROUND(E230*U230,2)</f>
        <v>0.52</v>
      </c>
      <c r="W230" s="223"/>
      <c r="X230" s="223" t="s">
        <v>155</v>
      </c>
      <c r="Y230" s="223" t="s">
        <v>156</v>
      </c>
      <c r="Z230" s="213"/>
      <c r="AA230" s="213"/>
      <c r="AB230" s="213"/>
      <c r="AC230" s="213"/>
      <c r="AD230" s="213"/>
      <c r="AE230" s="213"/>
      <c r="AF230" s="213"/>
      <c r="AG230" s="213" t="s">
        <v>221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ht="22.5" outlineLevel="1" x14ac:dyDescent="0.2">
      <c r="A231" s="241">
        <v>122</v>
      </c>
      <c r="B231" s="242" t="s">
        <v>754</v>
      </c>
      <c r="C231" s="253" t="s">
        <v>755</v>
      </c>
      <c r="D231" s="243" t="s">
        <v>152</v>
      </c>
      <c r="E231" s="244">
        <v>2</v>
      </c>
      <c r="F231" s="245"/>
      <c r="G231" s="246">
        <f>ROUND(E231*F231,2)</f>
        <v>0</v>
      </c>
      <c r="H231" s="245"/>
      <c r="I231" s="246">
        <f>ROUND(E231*H231,2)</f>
        <v>0</v>
      </c>
      <c r="J231" s="245"/>
      <c r="K231" s="246">
        <f>ROUND(E231*J231,2)</f>
        <v>0</v>
      </c>
      <c r="L231" s="246">
        <v>21</v>
      </c>
      <c r="M231" s="246">
        <f>G231*(1+L231/100)</f>
        <v>0</v>
      </c>
      <c r="N231" s="244">
        <v>6.0000000000000002E-5</v>
      </c>
      <c r="O231" s="244">
        <f>ROUND(E231*N231,2)</f>
        <v>0</v>
      </c>
      <c r="P231" s="244">
        <v>0</v>
      </c>
      <c r="Q231" s="244">
        <f>ROUND(E231*P231,2)</f>
        <v>0</v>
      </c>
      <c r="R231" s="246" t="s">
        <v>631</v>
      </c>
      <c r="S231" s="246" t="s">
        <v>154</v>
      </c>
      <c r="T231" s="247" t="s">
        <v>154</v>
      </c>
      <c r="U231" s="223">
        <v>0.26</v>
      </c>
      <c r="V231" s="223">
        <f>ROUND(E231*U231,2)</f>
        <v>0.52</v>
      </c>
      <c r="W231" s="223"/>
      <c r="X231" s="223" t="s">
        <v>155</v>
      </c>
      <c r="Y231" s="223" t="s">
        <v>156</v>
      </c>
      <c r="Z231" s="213"/>
      <c r="AA231" s="213"/>
      <c r="AB231" s="213"/>
      <c r="AC231" s="213"/>
      <c r="AD231" s="213"/>
      <c r="AE231" s="213"/>
      <c r="AF231" s="213"/>
      <c r="AG231" s="213" t="s">
        <v>221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ht="22.5" outlineLevel="1" x14ac:dyDescent="0.2">
      <c r="A232" s="234">
        <v>123</v>
      </c>
      <c r="B232" s="235" t="s">
        <v>756</v>
      </c>
      <c r="C232" s="254" t="s">
        <v>757</v>
      </c>
      <c r="D232" s="236" t="s">
        <v>256</v>
      </c>
      <c r="E232" s="237">
        <v>1.5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7">
        <v>5.9300000000000004E-3</v>
      </c>
      <c r="O232" s="237">
        <f>ROUND(E232*N232,2)</f>
        <v>0.01</v>
      </c>
      <c r="P232" s="237">
        <v>0</v>
      </c>
      <c r="Q232" s="237">
        <f>ROUND(E232*P232,2)</f>
        <v>0</v>
      </c>
      <c r="R232" s="239" t="s">
        <v>631</v>
      </c>
      <c r="S232" s="239" t="s">
        <v>154</v>
      </c>
      <c r="T232" s="240" t="s">
        <v>154</v>
      </c>
      <c r="U232" s="223">
        <v>0.41160000000000002</v>
      </c>
      <c r="V232" s="223">
        <f>ROUND(E232*U232,2)</f>
        <v>0.62</v>
      </c>
      <c r="W232" s="223"/>
      <c r="X232" s="223" t="s">
        <v>155</v>
      </c>
      <c r="Y232" s="223" t="s">
        <v>156</v>
      </c>
      <c r="Z232" s="213"/>
      <c r="AA232" s="213"/>
      <c r="AB232" s="213"/>
      <c r="AC232" s="213"/>
      <c r="AD232" s="213"/>
      <c r="AE232" s="213"/>
      <c r="AF232" s="213"/>
      <c r="AG232" s="213" t="s">
        <v>221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2" x14ac:dyDescent="0.2">
      <c r="A233" s="220"/>
      <c r="B233" s="221"/>
      <c r="C233" s="256" t="s">
        <v>758</v>
      </c>
      <c r="D233" s="249"/>
      <c r="E233" s="249"/>
      <c r="F233" s="249"/>
      <c r="G233" s="249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3"/>
      <c r="AA233" s="213"/>
      <c r="AB233" s="213"/>
      <c r="AC233" s="213"/>
      <c r="AD233" s="213"/>
      <c r="AE233" s="213"/>
      <c r="AF233" s="213"/>
      <c r="AG233" s="213" t="s">
        <v>166</v>
      </c>
      <c r="AH233" s="213"/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ht="22.5" outlineLevel="1" x14ac:dyDescent="0.2">
      <c r="A234" s="234">
        <v>124</v>
      </c>
      <c r="B234" s="235" t="s">
        <v>759</v>
      </c>
      <c r="C234" s="254" t="s">
        <v>760</v>
      </c>
      <c r="D234" s="236" t="s">
        <v>256</v>
      </c>
      <c r="E234" s="237">
        <v>1.5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7">
        <v>5.8599999999999998E-3</v>
      </c>
      <c r="O234" s="237">
        <f>ROUND(E234*N234,2)</f>
        <v>0.01</v>
      </c>
      <c r="P234" s="237">
        <v>0</v>
      </c>
      <c r="Q234" s="237">
        <f>ROUND(E234*P234,2)</f>
        <v>0</v>
      </c>
      <c r="R234" s="239" t="s">
        <v>631</v>
      </c>
      <c r="S234" s="239" t="s">
        <v>154</v>
      </c>
      <c r="T234" s="240" t="s">
        <v>154</v>
      </c>
      <c r="U234" s="223">
        <v>0.41160000000000002</v>
      </c>
      <c r="V234" s="223">
        <f>ROUND(E234*U234,2)</f>
        <v>0.62</v>
      </c>
      <c r="W234" s="223"/>
      <c r="X234" s="223" t="s">
        <v>155</v>
      </c>
      <c r="Y234" s="223" t="s">
        <v>156</v>
      </c>
      <c r="Z234" s="213"/>
      <c r="AA234" s="213"/>
      <c r="AB234" s="213"/>
      <c r="AC234" s="213"/>
      <c r="AD234" s="213"/>
      <c r="AE234" s="213"/>
      <c r="AF234" s="213"/>
      <c r="AG234" s="213" t="s">
        <v>221</v>
      </c>
      <c r="AH234" s="213"/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2" x14ac:dyDescent="0.2">
      <c r="A235" s="220"/>
      <c r="B235" s="221"/>
      <c r="C235" s="256" t="s">
        <v>758</v>
      </c>
      <c r="D235" s="249"/>
      <c r="E235" s="249"/>
      <c r="F235" s="249"/>
      <c r="G235" s="249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3"/>
      <c r="AA235" s="213"/>
      <c r="AB235" s="213"/>
      <c r="AC235" s="213"/>
      <c r="AD235" s="213"/>
      <c r="AE235" s="213"/>
      <c r="AF235" s="213"/>
      <c r="AG235" s="213" t="s">
        <v>166</v>
      </c>
      <c r="AH235" s="213"/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outlineLevel="1" x14ac:dyDescent="0.2">
      <c r="A236" s="241">
        <v>125</v>
      </c>
      <c r="B236" s="242" t="s">
        <v>761</v>
      </c>
      <c r="C236" s="253" t="s">
        <v>762</v>
      </c>
      <c r="D236" s="243" t="s">
        <v>256</v>
      </c>
      <c r="E236" s="244">
        <v>1.5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3.8999999999999999E-4</v>
      </c>
      <c r="O236" s="244">
        <f>ROUND(E236*N236,2)</f>
        <v>0</v>
      </c>
      <c r="P236" s="244">
        <v>0</v>
      </c>
      <c r="Q236" s="244">
        <f>ROUND(E236*P236,2)</f>
        <v>0</v>
      </c>
      <c r="R236" s="246" t="s">
        <v>176</v>
      </c>
      <c r="S236" s="246" t="s">
        <v>154</v>
      </c>
      <c r="T236" s="247" t="s">
        <v>154</v>
      </c>
      <c r="U236" s="223">
        <v>0</v>
      </c>
      <c r="V236" s="223">
        <f>ROUND(E236*U236,2)</f>
        <v>0</v>
      </c>
      <c r="W236" s="223"/>
      <c r="X236" s="223" t="s">
        <v>177</v>
      </c>
      <c r="Y236" s="223" t="s">
        <v>156</v>
      </c>
      <c r="Z236" s="213"/>
      <c r="AA236" s="213"/>
      <c r="AB236" s="213"/>
      <c r="AC236" s="213"/>
      <c r="AD236" s="213"/>
      <c r="AE236" s="213"/>
      <c r="AF236" s="213"/>
      <c r="AG236" s="213" t="s">
        <v>178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outlineLevel="1" x14ac:dyDescent="0.2">
      <c r="A237" s="241">
        <v>126</v>
      </c>
      <c r="B237" s="242" t="s">
        <v>763</v>
      </c>
      <c r="C237" s="253" t="s">
        <v>764</v>
      </c>
      <c r="D237" s="243" t="s">
        <v>213</v>
      </c>
      <c r="E237" s="244">
        <v>1.8550000000000001E-2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4">
        <v>0</v>
      </c>
      <c r="O237" s="244">
        <f>ROUND(E237*N237,2)</f>
        <v>0</v>
      </c>
      <c r="P237" s="244">
        <v>0</v>
      </c>
      <c r="Q237" s="244">
        <f>ROUND(E237*P237,2)</f>
        <v>0</v>
      </c>
      <c r="R237" s="246" t="s">
        <v>631</v>
      </c>
      <c r="S237" s="246" t="s">
        <v>154</v>
      </c>
      <c r="T237" s="247" t="s">
        <v>154</v>
      </c>
      <c r="U237" s="223">
        <v>3.5630000000000002</v>
      </c>
      <c r="V237" s="223">
        <f>ROUND(E237*U237,2)</f>
        <v>7.0000000000000007E-2</v>
      </c>
      <c r="W237" s="223"/>
      <c r="X237" s="223" t="s">
        <v>264</v>
      </c>
      <c r="Y237" s="223" t="s">
        <v>156</v>
      </c>
      <c r="Z237" s="213"/>
      <c r="AA237" s="213"/>
      <c r="AB237" s="213"/>
      <c r="AC237" s="213"/>
      <c r="AD237" s="213"/>
      <c r="AE237" s="213"/>
      <c r="AF237" s="213"/>
      <c r="AG237" s="213" t="s">
        <v>638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22.5" outlineLevel="1" x14ac:dyDescent="0.2">
      <c r="A238" s="241">
        <v>127</v>
      </c>
      <c r="B238" s="242" t="s">
        <v>765</v>
      </c>
      <c r="C238" s="253" t="s">
        <v>766</v>
      </c>
      <c r="D238" s="243" t="s">
        <v>213</v>
      </c>
      <c r="E238" s="244">
        <v>1.8550000000000001E-2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0</v>
      </c>
      <c r="O238" s="244">
        <f>ROUND(E238*N238,2)</f>
        <v>0</v>
      </c>
      <c r="P238" s="244">
        <v>0</v>
      </c>
      <c r="Q238" s="244">
        <f>ROUND(E238*P238,2)</f>
        <v>0</v>
      </c>
      <c r="R238" s="246" t="s">
        <v>631</v>
      </c>
      <c r="S238" s="246" t="s">
        <v>154</v>
      </c>
      <c r="T238" s="247" t="s">
        <v>154</v>
      </c>
      <c r="U238" s="223">
        <v>0.81599999999999995</v>
      </c>
      <c r="V238" s="223">
        <f>ROUND(E238*U238,2)</f>
        <v>0.02</v>
      </c>
      <c r="W238" s="223"/>
      <c r="X238" s="223" t="s">
        <v>264</v>
      </c>
      <c r="Y238" s="223" t="s">
        <v>156</v>
      </c>
      <c r="Z238" s="213"/>
      <c r="AA238" s="213"/>
      <c r="AB238" s="213"/>
      <c r="AC238" s="213"/>
      <c r="AD238" s="213"/>
      <c r="AE238" s="213"/>
      <c r="AF238" s="213"/>
      <c r="AG238" s="213" t="s">
        <v>638</v>
      </c>
      <c r="AH238" s="213"/>
      <c r="AI238" s="213"/>
      <c r="AJ238" s="213"/>
      <c r="AK238" s="213"/>
      <c r="AL238" s="213"/>
      <c r="AM238" s="213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3"/>
      <c r="AY238" s="213"/>
      <c r="AZ238" s="213"/>
      <c r="BA238" s="213"/>
      <c r="BB238" s="213"/>
      <c r="BC238" s="213"/>
      <c r="BD238" s="213"/>
      <c r="BE238" s="213"/>
      <c r="BF238" s="213"/>
      <c r="BG238" s="213"/>
      <c r="BH238" s="213"/>
    </row>
    <row r="239" spans="1:60" ht="22.5" outlineLevel="1" x14ac:dyDescent="0.2">
      <c r="A239" s="241">
        <v>128</v>
      </c>
      <c r="B239" s="242" t="s">
        <v>767</v>
      </c>
      <c r="C239" s="253" t="s">
        <v>768</v>
      </c>
      <c r="D239" s="243" t="s">
        <v>213</v>
      </c>
      <c r="E239" s="244">
        <v>1.8550000000000001E-2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4">
        <v>0</v>
      </c>
      <c r="O239" s="244">
        <f>ROUND(E239*N239,2)</f>
        <v>0</v>
      </c>
      <c r="P239" s="244">
        <v>0</v>
      </c>
      <c r="Q239" s="244">
        <f>ROUND(E239*P239,2)</f>
        <v>0</v>
      </c>
      <c r="R239" s="246" t="s">
        <v>631</v>
      </c>
      <c r="S239" s="246" t="s">
        <v>154</v>
      </c>
      <c r="T239" s="247" t="s">
        <v>154</v>
      </c>
      <c r="U239" s="223">
        <v>0</v>
      </c>
      <c r="V239" s="223">
        <f>ROUND(E239*U239,2)</f>
        <v>0</v>
      </c>
      <c r="W239" s="223"/>
      <c r="X239" s="223" t="s">
        <v>264</v>
      </c>
      <c r="Y239" s="223" t="s">
        <v>156</v>
      </c>
      <c r="Z239" s="213"/>
      <c r="AA239" s="213"/>
      <c r="AB239" s="213"/>
      <c r="AC239" s="213"/>
      <c r="AD239" s="213"/>
      <c r="AE239" s="213"/>
      <c r="AF239" s="213"/>
      <c r="AG239" s="213" t="s">
        <v>638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x14ac:dyDescent="0.2">
      <c r="A240" s="227" t="s">
        <v>148</v>
      </c>
      <c r="B240" s="228" t="s">
        <v>98</v>
      </c>
      <c r="C240" s="252" t="s">
        <v>99</v>
      </c>
      <c r="D240" s="229"/>
      <c r="E240" s="230"/>
      <c r="F240" s="231"/>
      <c r="G240" s="231">
        <f>SUMIF(AG241:AG241,"&lt;&gt;NOR",G241:G241)</f>
        <v>0</v>
      </c>
      <c r="H240" s="231"/>
      <c r="I240" s="231">
        <f>SUM(I241:I241)</f>
        <v>0</v>
      </c>
      <c r="J240" s="231"/>
      <c r="K240" s="231">
        <f>SUM(K241:K241)</f>
        <v>0</v>
      </c>
      <c r="L240" s="231"/>
      <c r="M240" s="231">
        <f>SUM(M241:M241)</f>
        <v>0</v>
      </c>
      <c r="N240" s="230"/>
      <c r="O240" s="230">
        <f>SUM(O241:O241)</f>
        <v>0</v>
      </c>
      <c r="P240" s="230"/>
      <c r="Q240" s="230">
        <f>SUM(Q241:Q241)</f>
        <v>0</v>
      </c>
      <c r="R240" s="231"/>
      <c r="S240" s="231"/>
      <c r="T240" s="232"/>
      <c r="U240" s="226"/>
      <c r="V240" s="226">
        <f>SUM(V241:V241)</f>
        <v>0.16</v>
      </c>
      <c r="W240" s="226"/>
      <c r="X240" s="226"/>
      <c r="Y240" s="226"/>
      <c r="AG240" t="s">
        <v>149</v>
      </c>
    </row>
    <row r="241" spans="1:60" ht="22.5" outlineLevel="1" x14ac:dyDescent="0.2">
      <c r="A241" s="241">
        <v>129</v>
      </c>
      <c r="B241" s="242" t="s">
        <v>769</v>
      </c>
      <c r="C241" s="253" t="s">
        <v>770</v>
      </c>
      <c r="D241" s="243" t="s">
        <v>152</v>
      </c>
      <c r="E241" s="244">
        <v>1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4">
        <v>4.6999999999999999E-4</v>
      </c>
      <c r="O241" s="244">
        <f>ROUND(E241*N241,2)</f>
        <v>0</v>
      </c>
      <c r="P241" s="244">
        <v>0</v>
      </c>
      <c r="Q241" s="244">
        <f>ROUND(E241*P241,2)</f>
        <v>0</v>
      </c>
      <c r="R241" s="246" t="s">
        <v>631</v>
      </c>
      <c r="S241" s="246" t="s">
        <v>154</v>
      </c>
      <c r="T241" s="247" t="s">
        <v>154</v>
      </c>
      <c r="U241" s="223">
        <v>0.16400000000000001</v>
      </c>
      <c r="V241" s="223">
        <f>ROUND(E241*U241,2)</f>
        <v>0.16</v>
      </c>
      <c r="W241" s="223"/>
      <c r="X241" s="223" t="s">
        <v>155</v>
      </c>
      <c r="Y241" s="223" t="s">
        <v>156</v>
      </c>
      <c r="Z241" s="213"/>
      <c r="AA241" s="213"/>
      <c r="AB241" s="213"/>
      <c r="AC241" s="213"/>
      <c r="AD241" s="213"/>
      <c r="AE241" s="213"/>
      <c r="AF241" s="213"/>
      <c r="AG241" s="213" t="s">
        <v>221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x14ac:dyDescent="0.2">
      <c r="A242" s="227" t="s">
        <v>148</v>
      </c>
      <c r="B242" s="228" t="s">
        <v>100</v>
      </c>
      <c r="C242" s="252" t="s">
        <v>101</v>
      </c>
      <c r="D242" s="229"/>
      <c r="E242" s="230"/>
      <c r="F242" s="231"/>
      <c r="G242" s="231">
        <f>SUMIF(AG243:AG245,"&lt;&gt;NOR",G243:G245)</f>
        <v>0</v>
      </c>
      <c r="H242" s="231"/>
      <c r="I242" s="231">
        <f>SUM(I243:I245)</f>
        <v>0</v>
      </c>
      <c r="J242" s="231"/>
      <c r="K242" s="231">
        <f>SUM(K243:K245)</f>
        <v>0</v>
      </c>
      <c r="L242" s="231"/>
      <c r="M242" s="231">
        <f>SUM(M243:M245)</f>
        <v>0</v>
      </c>
      <c r="N242" s="230"/>
      <c r="O242" s="230">
        <f>SUM(O243:O245)</f>
        <v>0.02</v>
      </c>
      <c r="P242" s="230"/>
      <c r="Q242" s="230">
        <f>SUM(Q243:Q245)</f>
        <v>0.02</v>
      </c>
      <c r="R242" s="231"/>
      <c r="S242" s="231"/>
      <c r="T242" s="232"/>
      <c r="U242" s="226"/>
      <c r="V242" s="226">
        <f>SUM(V243:V245)</f>
        <v>1.31</v>
      </c>
      <c r="W242" s="226"/>
      <c r="X242" s="226"/>
      <c r="Y242" s="226"/>
      <c r="AG242" t="s">
        <v>149</v>
      </c>
    </row>
    <row r="243" spans="1:60" outlineLevel="1" x14ac:dyDescent="0.2">
      <c r="A243" s="241">
        <v>130</v>
      </c>
      <c r="B243" s="242" t="s">
        <v>771</v>
      </c>
      <c r="C243" s="253" t="s">
        <v>772</v>
      </c>
      <c r="D243" s="243" t="s">
        <v>152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4">
        <v>8.0000000000000007E-5</v>
      </c>
      <c r="O243" s="244">
        <f>ROUND(E243*N243,2)</f>
        <v>0</v>
      </c>
      <c r="P243" s="244">
        <v>2.4930000000000001E-2</v>
      </c>
      <c r="Q243" s="244">
        <f>ROUND(E243*P243,2)</f>
        <v>0.02</v>
      </c>
      <c r="R243" s="246" t="s">
        <v>631</v>
      </c>
      <c r="S243" s="246" t="s">
        <v>154</v>
      </c>
      <c r="T243" s="247" t="s">
        <v>154</v>
      </c>
      <c r="U243" s="223">
        <v>0.26800000000000002</v>
      </c>
      <c r="V243" s="223">
        <f>ROUND(E243*U243,2)</f>
        <v>0.27</v>
      </c>
      <c r="W243" s="223"/>
      <c r="X243" s="223" t="s">
        <v>155</v>
      </c>
      <c r="Y243" s="223" t="s">
        <v>156</v>
      </c>
      <c r="Z243" s="213"/>
      <c r="AA243" s="213"/>
      <c r="AB243" s="213"/>
      <c r="AC243" s="213"/>
      <c r="AD243" s="213"/>
      <c r="AE243" s="213"/>
      <c r="AF243" s="213"/>
      <c r="AG243" s="213" t="s">
        <v>275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ht="33.75" outlineLevel="1" x14ac:dyDescent="0.2">
      <c r="A244" s="241">
        <v>131</v>
      </c>
      <c r="B244" s="242" t="s">
        <v>773</v>
      </c>
      <c r="C244" s="253" t="s">
        <v>774</v>
      </c>
      <c r="D244" s="243" t="s">
        <v>152</v>
      </c>
      <c r="E244" s="244">
        <v>1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1.66E-2</v>
      </c>
      <c r="O244" s="244">
        <f>ROUND(E244*N244,2)</f>
        <v>0.02</v>
      </c>
      <c r="P244" s="244">
        <v>0</v>
      </c>
      <c r="Q244" s="244">
        <f>ROUND(E244*P244,2)</f>
        <v>0</v>
      </c>
      <c r="R244" s="246" t="s">
        <v>631</v>
      </c>
      <c r="S244" s="246" t="s">
        <v>154</v>
      </c>
      <c r="T244" s="247" t="s">
        <v>154</v>
      </c>
      <c r="U244" s="223">
        <v>0.98799999999999999</v>
      </c>
      <c r="V244" s="223">
        <f>ROUND(E244*U244,2)</f>
        <v>0.99</v>
      </c>
      <c r="W244" s="223"/>
      <c r="X244" s="223" t="s">
        <v>155</v>
      </c>
      <c r="Y244" s="223" t="s">
        <v>156</v>
      </c>
      <c r="Z244" s="213"/>
      <c r="AA244" s="213"/>
      <c r="AB244" s="213"/>
      <c r="AC244" s="213"/>
      <c r="AD244" s="213"/>
      <c r="AE244" s="213"/>
      <c r="AF244" s="213"/>
      <c r="AG244" s="213" t="s">
        <v>221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">
      <c r="A245" s="241">
        <v>132</v>
      </c>
      <c r="B245" s="242" t="s">
        <v>775</v>
      </c>
      <c r="C245" s="253" t="s">
        <v>776</v>
      </c>
      <c r="D245" s="243" t="s">
        <v>213</v>
      </c>
      <c r="E245" s="244">
        <v>1.668E-2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6" t="s">
        <v>631</v>
      </c>
      <c r="S245" s="246" t="s">
        <v>154</v>
      </c>
      <c r="T245" s="247" t="s">
        <v>154</v>
      </c>
      <c r="U245" s="223">
        <v>3.0750000000000002</v>
      </c>
      <c r="V245" s="223">
        <f>ROUND(E245*U245,2)</f>
        <v>0.05</v>
      </c>
      <c r="W245" s="223"/>
      <c r="X245" s="223" t="s">
        <v>264</v>
      </c>
      <c r="Y245" s="223" t="s">
        <v>156</v>
      </c>
      <c r="Z245" s="213"/>
      <c r="AA245" s="213"/>
      <c r="AB245" s="213"/>
      <c r="AC245" s="213"/>
      <c r="AD245" s="213"/>
      <c r="AE245" s="213"/>
      <c r="AF245" s="213"/>
      <c r="AG245" s="213" t="s">
        <v>287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x14ac:dyDescent="0.2">
      <c r="A246" s="227" t="s">
        <v>148</v>
      </c>
      <c r="B246" s="228" t="s">
        <v>114</v>
      </c>
      <c r="C246" s="252" t="s">
        <v>115</v>
      </c>
      <c r="D246" s="229"/>
      <c r="E246" s="230"/>
      <c r="F246" s="231"/>
      <c r="G246" s="231">
        <f>SUMIF(AG247:AG254,"&lt;&gt;NOR",G247:G254)</f>
        <v>0</v>
      </c>
      <c r="H246" s="231"/>
      <c r="I246" s="231">
        <f>SUM(I247:I254)</f>
        <v>0</v>
      </c>
      <c r="J246" s="231"/>
      <c r="K246" s="231">
        <f>SUM(K247:K254)</f>
        <v>0</v>
      </c>
      <c r="L246" s="231"/>
      <c r="M246" s="231">
        <f>SUM(M247:M254)</f>
        <v>0</v>
      </c>
      <c r="N246" s="230"/>
      <c r="O246" s="230">
        <f>SUM(O247:O254)</f>
        <v>0.04</v>
      </c>
      <c r="P246" s="230"/>
      <c r="Q246" s="230">
        <f>SUM(Q247:Q254)</f>
        <v>0</v>
      </c>
      <c r="R246" s="231"/>
      <c r="S246" s="231"/>
      <c r="T246" s="232"/>
      <c r="U246" s="226"/>
      <c r="V246" s="226">
        <f>SUM(V247:V254)</f>
        <v>13.060000000000002</v>
      </c>
      <c r="W246" s="226"/>
      <c r="X246" s="226"/>
      <c r="Y246" s="226"/>
      <c r="AG246" t="s">
        <v>149</v>
      </c>
    </row>
    <row r="247" spans="1:60" ht="22.5" outlineLevel="1" x14ac:dyDescent="0.2">
      <c r="A247" s="241">
        <v>133</v>
      </c>
      <c r="B247" s="242" t="s">
        <v>777</v>
      </c>
      <c r="C247" s="253" t="s">
        <v>778</v>
      </c>
      <c r="D247" s="243" t="s">
        <v>152</v>
      </c>
      <c r="E247" s="244">
        <v>2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4">
        <v>9.0000000000000006E-5</v>
      </c>
      <c r="O247" s="244">
        <f>ROUND(E247*N247,2)</f>
        <v>0</v>
      </c>
      <c r="P247" s="244">
        <v>0</v>
      </c>
      <c r="Q247" s="244">
        <f>ROUND(E247*P247,2)</f>
        <v>0</v>
      </c>
      <c r="R247" s="246" t="s">
        <v>114</v>
      </c>
      <c r="S247" s="246" t="s">
        <v>154</v>
      </c>
      <c r="T247" s="247" t="s">
        <v>154</v>
      </c>
      <c r="U247" s="223">
        <v>0.2475</v>
      </c>
      <c r="V247" s="223">
        <f>ROUND(E247*U247,2)</f>
        <v>0.5</v>
      </c>
      <c r="W247" s="223"/>
      <c r="X247" s="223" t="s">
        <v>155</v>
      </c>
      <c r="Y247" s="223" t="s">
        <v>156</v>
      </c>
      <c r="Z247" s="213"/>
      <c r="AA247" s="213"/>
      <c r="AB247" s="213"/>
      <c r="AC247" s="213"/>
      <c r="AD247" s="213"/>
      <c r="AE247" s="213"/>
      <c r="AF247" s="213"/>
      <c r="AG247" s="213" t="s">
        <v>221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">
      <c r="A248" s="234">
        <v>134</v>
      </c>
      <c r="B248" s="235" t="s">
        <v>779</v>
      </c>
      <c r="C248" s="254" t="s">
        <v>780</v>
      </c>
      <c r="D248" s="236" t="s">
        <v>152</v>
      </c>
      <c r="E248" s="237">
        <v>8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0</v>
      </c>
      <c r="O248" s="237">
        <f>ROUND(E248*N248,2)</f>
        <v>0</v>
      </c>
      <c r="P248" s="237">
        <v>0</v>
      </c>
      <c r="Q248" s="237">
        <f>ROUND(E248*P248,2)</f>
        <v>0</v>
      </c>
      <c r="R248" s="239" t="s">
        <v>114</v>
      </c>
      <c r="S248" s="239" t="s">
        <v>154</v>
      </c>
      <c r="T248" s="240" t="s">
        <v>154</v>
      </c>
      <c r="U248" s="223">
        <v>0.7</v>
      </c>
      <c r="V248" s="223">
        <f>ROUND(E248*U248,2)</f>
        <v>5.6</v>
      </c>
      <c r="W248" s="223"/>
      <c r="X248" s="223" t="s">
        <v>155</v>
      </c>
      <c r="Y248" s="223" t="s">
        <v>156</v>
      </c>
      <c r="Z248" s="213"/>
      <c r="AA248" s="213"/>
      <c r="AB248" s="213"/>
      <c r="AC248" s="213"/>
      <c r="AD248" s="213"/>
      <c r="AE248" s="213"/>
      <c r="AF248" s="213"/>
      <c r="AG248" s="213" t="s">
        <v>221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2" x14ac:dyDescent="0.2">
      <c r="A249" s="220"/>
      <c r="B249" s="221"/>
      <c r="C249" s="256" t="s">
        <v>781</v>
      </c>
      <c r="D249" s="249"/>
      <c r="E249" s="249"/>
      <c r="F249" s="249"/>
      <c r="G249" s="249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3"/>
      <c r="AA249" s="213"/>
      <c r="AB249" s="213"/>
      <c r="AC249" s="213"/>
      <c r="AD249" s="213"/>
      <c r="AE249" s="213"/>
      <c r="AF249" s="213"/>
      <c r="AG249" s="213" t="s">
        <v>166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22.5" outlineLevel="1" x14ac:dyDescent="0.2">
      <c r="A250" s="241">
        <v>135</v>
      </c>
      <c r="B250" s="242" t="s">
        <v>782</v>
      </c>
      <c r="C250" s="253" t="s">
        <v>783</v>
      </c>
      <c r="D250" s="243" t="s">
        <v>256</v>
      </c>
      <c r="E250" s="244">
        <v>60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4">
        <v>1.6000000000000001E-4</v>
      </c>
      <c r="O250" s="244">
        <f>ROUND(E250*N250,2)</f>
        <v>0.01</v>
      </c>
      <c r="P250" s="244">
        <v>0</v>
      </c>
      <c r="Q250" s="244">
        <f>ROUND(E250*P250,2)</f>
        <v>0</v>
      </c>
      <c r="R250" s="246" t="s">
        <v>114</v>
      </c>
      <c r="S250" s="246" t="s">
        <v>154</v>
      </c>
      <c r="T250" s="247" t="s">
        <v>154</v>
      </c>
      <c r="U250" s="223">
        <v>7.0000000000000007E-2</v>
      </c>
      <c r="V250" s="223">
        <f>ROUND(E250*U250,2)</f>
        <v>4.2</v>
      </c>
      <c r="W250" s="223"/>
      <c r="X250" s="223" t="s">
        <v>155</v>
      </c>
      <c r="Y250" s="223" t="s">
        <v>156</v>
      </c>
      <c r="Z250" s="213"/>
      <c r="AA250" s="213"/>
      <c r="AB250" s="213"/>
      <c r="AC250" s="213"/>
      <c r="AD250" s="213"/>
      <c r="AE250" s="213"/>
      <c r="AF250" s="213"/>
      <c r="AG250" s="213" t="s">
        <v>221</v>
      </c>
      <c r="AH250" s="213"/>
      <c r="AI250" s="213"/>
      <c r="AJ250" s="213"/>
      <c r="AK250" s="213"/>
      <c r="AL250" s="213"/>
      <c r="AM250" s="213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3"/>
      <c r="AY250" s="213"/>
      <c r="AZ250" s="213"/>
      <c r="BA250" s="213"/>
      <c r="BB250" s="213"/>
      <c r="BC250" s="213"/>
      <c r="BD250" s="213"/>
      <c r="BE250" s="213"/>
      <c r="BF250" s="213"/>
      <c r="BG250" s="213"/>
      <c r="BH250" s="213"/>
    </row>
    <row r="251" spans="1:60" ht="22.5" outlineLevel="1" x14ac:dyDescent="0.2">
      <c r="A251" s="241">
        <v>136</v>
      </c>
      <c r="B251" s="242" t="s">
        <v>784</v>
      </c>
      <c r="C251" s="253" t="s">
        <v>785</v>
      </c>
      <c r="D251" s="243" t="s">
        <v>256</v>
      </c>
      <c r="E251" s="244">
        <v>15</v>
      </c>
      <c r="F251" s="245"/>
      <c r="G251" s="246">
        <f>ROUND(E251*F251,2)</f>
        <v>0</v>
      </c>
      <c r="H251" s="245"/>
      <c r="I251" s="246">
        <f>ROUND(E251*H251,2)</f>
        <v>0</v>
      </c>
      <c r="J251" s="245"/>
      <c r="K251" s="246">
        <f>ROUND(E251*J251,2)</f>
        <v>0</v>
      </c>
      <c r="L251" s="246">
        <v>21</v>
      </c>
      <c r="M251" s="246">
        <f>G251*(1+L251/100)</f>
        <v>0</v>
      </c>
      <c r="N251" s="244">
        <v>2.1000000000000001E-4</v>
      </c>
      <c r="O251" s="244">
        <f>ROUND(E251*N251,2)</f>
        <v>0</v>
      </c>
      <c r="P251" s="244">
        <v>0</v>
      </c>
      <c r="Q251" s="244">
        <f>ROUND(E251*P251,2)</f>
        <v>0</v>
      </c>
      <c r="R251" s="246" t="s">
        <v>114</v>
      </c>
      <c r="S251" s="246" t="s">
        <v>154</v>
      </c>
      <c r="T251" s="247" t="s">
        <v>154</v>
      </c>
      <c r="U251" s="223">
        <v>7.0000000000000007E-2</v>
      </c>
      <c r="V251" s="223">
        <f>ROUND(E251*U251,2)</f>
        <v>1.05</v>
      </c>
      <c r="W251" s="223"/>
      <c r="X251" s="223" t="s">
        <v>155</v>
      </c>
      <c r="Y251" s="223" t="s">
        <v>156</v>
      </c>
      <c r="Z251" s="213"/>
      <c r="AA251" s="213"/>
      <c r="AB251" s="213"/>
      <c r="AC251" s="213"/>
      <c r="AD251" s="213"/>
      <c r="AE251" s="213"/>
      <c r="AF251" s="213"/>
      <c r="AG251" s="213" t="s">
        <v>221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">
      <c r="A252" s="241">
        <v>137</v>
      </c>
      <c r="B252" s="242" t="s">
        <v>786</v>
      </c>
      <c r="C252" s="253" t="s">
        <v>787</v>
      </c>
      <c r="D252" s="243" t="s">
        <v>152</v>
      </c>
      <c r="E252" s="244">
        <v>3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4">
        <v>0</v>
      </c>
      <c r="O252" s="244">
        <f>ROUND(E252*N252,2)</f>
        <v>0</v>
      </c>
      <c r="P252" s="244">
        <v>0</v>
      </c>
      <c r="Q252" s="244">
        <f>ROUND(E252*P252,2)</f>
        <v>0</v>
      </c>
      <c r="R252" s="246"/>
      <c r="S252" s="246" t="s">
        <v>227</v>
      </c>
      <c r="T252" s="247" t="s">
        <v>228</v>
      </c>
      <c r="U252" s="223">
        <v>0.56999999999999995</v>
      </c>
      <c r="V252" s="223">
        <f>ROUND(E252*U252,2)</f>
        <v>1.71</v>
      </c>
      <c r="W252" s="223"/>
      <c r="X252" s="223" t="s">
        <v>155</v>
      </c>
      <c r="Y252" s="223" t="s">
        <v>156</v>
      </c>
      <c r="Z252" s="213"/>
      <c r="AA252" s="213"/>
      <c r="AB252" s="213"/>
      <c r="AC252" s="213"/>
      <c r="AD252" s="213"/>
      <c r="AE252" s="213"/>
      <c r="AF252" s="213"/>
      <c r="AG252" s="213" t="s">
        <v>221</v>
      </c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ht="22.5" outlineLevel="1" x14ac:dyDescent="0.2">
      <c r="A253" s="241">
        <v>138</v>
      </c>
      <c r="B253" s="242" t="s">
        <v>788</v>
      </c>
      <c r="C253" s="253" t="s">
        <v>789</v>
      </c>
      <c r="D253" s="243" t="s">
        <v>152</v>
      </c>
      <c r="E253" s="244">
        <v>2</v>
      </c>
      <c r="F253" s="245"/>
      <c r="G253" s="246">
        <f>ROUND(E253*F253,2)</f>
        <v>0</v>
      </c>
      <c r="H253" s="245"/>
      <c r="I253" s="246">
        <f>ROUND(E253*H253,2)</f>
        <v>0</v>
      </c>
      <c r="J253" s="245"/>
      <c r="K253" s="246">
        <f>ROUND(E253*J253,2)</f>
        <v>0</v>
      </c>
      <c r="L253" s="246">
        <v>21</v>
      </c>
      <c r="M253" s="246">
        <f>G253*(1+L253/100)</f>
        <v>0</v>
      </c>
      <c r="N253" s="244">
        <v>1.0000000000000001E-5</v>
      </c>
      <c r="O253" s="244">
        <f>ROUND(E253*N253,2)</f>
        <v>0</v>
      </c>
      <c r="P253" s="244">
        <v>0</v>
      </c>
      <c r="Q253" s="244">
        <f>ROUND(E253*P253,2)</f>
        <v>0</v>
      </c>
      <c r="R253" s="246" t="s">
        <v>176</v>
      </c>
      <c r="S253" s="246" t="s">
        <v>154</v>
      </c>
      <c r="T253" s="247" t="s">
        <v>154</v>
      </c>
      <c r="U253" s="223">
        <v>0</v>
      </c>
      <c r="V253" s="223">
        <f>ROUND(E253*U253,2)</f>
        <v>0</v>
      </c>
      <c r="W253" s="223"/>
      <c r="X253" s="223" t="s">
        <v>177</v>
      </c>
      <c r="Y253" s="223" t="s">
        <v>156</v>
      </c>
      <c r="Z253" s="213"/>
      <c r="AA253" s="213"/>
      <c r="AB253" s="213"/>
      <c r="AC253" s="213"/>
      <c r="AD253" s="213"/>
      <c r="AE253" s="213"/>
      <c r="AF253" s="213"/>
      <c r="AG253" s="213" t="s">
        <v>178</v>
      </c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">
      <c r="A254" s="241">
        <v>139</v>
      </c>
      <c r="B254" s="242" t="s">
        <v>790</v>
      </c>
      <c r="C254" s="253" t="s">
        <v>791</v>
      </c>
      <c r="D254" s="243" t="s">
        <v>152</v>
      </c>
      <c r="E254" s="244">
        <v>8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4">
        <v>3.7000000000000002E-3</v>
      </c>
      <c r="O254" s="244">
        <f>ROUND(E254*N254,2)</f>
        <v>0.03</v>
      </c>
      <c r="P254" s="244">
        <v>0</v>
      </c>
      <c r="Q254" s="244">
        <f>ROUND(E254*P254,2)</f>
        <v>0</v>
      </c>
      <c r="R254" s="246"/>
      <c r="S254" s="246" t="s">
        <v>227</v>
      </c>
      <c r="T254" s="247" t="s">
        <v>154</v>
      </c>
      <c r="U254" s="223">
        <v>0</v>
      </c>
      <c r="V254" s="223">
        <f>ROUND(E254*U254,2)</f>
        <v>0</v>
      </c>
      <c r="W254" s="223"/>
      <c r="X254" s="223" t="s">
        <v>177</v>
      </c>
      <c r="Y254" s="223" t="s">
        <v>156</v>
      </c>
      <c r="Z254" s="213"/>
      <c r="AA254" s="213"/>
      <c r="AB254" s="213"/>
      <c r="AC254" s="213"/>
      <c r="AD254" s="213"/>
      <c r="AE254" s="213"/>
      <c r="AF254" s="213"/>
      <c r="AG254" s="213" t="s">
        <v>178</v>
      </c>
      <c r="AH254" s="213"/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x14ac:dyDescent="0.2">
      <c r="A255" s="227" t="s">
        <v>148</v>
      </c>
      <c r="B255" s="228" t="s">
        <v>116</v>
      </c>
      <c r="C255" s="252" t="s">
        <v>117</v>
      </c>
      <c r="D255" s="229"/>
      <c r="E255" s="230"/>
      <c r="F255" s="231"/>
      <c r="G255" s="231">
        <f>SUMIF(AG256:AG258,"&lt;&gt;NOR",G256:G258)</f>
        <v>0</v>
      </c>
      <c r="H255" s="231"/>
      <c r="I255" s="231">
        <f>SUM(I256:I258)</f>
        <v>0</v>
      </c>
      <c r="J255" s="231"/>
      <c r="K255" s="231">
        <f>SUM(K256:K258)</f>
        <v>0</v>
      </c>
      <c r="L255" s="231"/>
      <c r="M255" s="231">
        <f>SUM(M256:M258)</f>
        <v>0</v>
      </c>
      <c r="N255" s="230"/>
      <c r="O255" s="230">
        <f>SUM(O256:O258)</f>
        <v>0</v>
      </c>
      <c r="P255" s="230"/>
      <c r="Q255" s="230">
        <f>SUM(Q256:Q258)</f>
        <v>0</v>
      </c>
      <c r="R255" s="231"/>
      <c r="S255" s="231"/>
      <c r="T255" s="232"/>
      <c r="U255" s="226"/>
      <c r="V255" s="226">
        <f>SUM(V256:V258)</f>
        <v>0.73</v>
      </c>
      <c r="W255" s="226"/>
      <c r="X255" s="226"/>
      <c r="Y255" s="226"/>
      <c r="AG255" t="s">
        <v>149</v>
      </c>
    </row>
    <row r="256" spans="1:60" outlineLevel="1" x14ac:dyDescent="0.2">
      <c r="A256" s="234">
        <v>140</v>
      </c>
      <c r="B256" s="235" t="s">
        <v>438</v>
      </c>
      <c r="C256" s="254" t="s">
        <v>439</v>
      </c>
      <c r="D256" s="236" t="s">
        <v>213</v>
      </c>
      <c r="E256" s="237">
        <v>1.49902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7">
        <v>0</v>
      </c>
      <c r="O256" s="237">
        <f>ROUND(E256*N256,2)</f>
        <v>0</v>
      </c>
      <c r="P256" s="237">
        <v>0</v>
      </c>
      <c r="Q256" s="237">
        <f>ROUND(E256*P256,2)</f>
        <v>0</v>
      </c>
      <c r="R256" s="239" t="s">
        <v>231</v>
      </c>
      <c r="S256" s="239" t="s">
        <v>154</v>
      </c>
      <c r="T256" s="240" t="s">
        <v>154</v>
      </c>
      <c r="U256" s="223">
        <v>0.49</v>
      </c>
      <c r="V256" s="223">
        <f>ROUND(E256*U256,2)</f>
        <v>0.73</v>
      </c>
      <c r="W256" s="223"/>
      <c r="X256" s="223" t="s">
        <v>433</v>
      </c>
      <c r="Y256" s="223" t="s">
        <v>156</v>
      </c>
      <c r="Z256" s="213"/>
      <c r="AA256" s="213"/>
      <c r="AB256" s="213"/>
      <c r="AC256" s="213"/>
      <c r="AD256" s="213"/>
      <c r="AE256" s="213"/>
      <c r="AF256" s="213"/>
      <c r="AG256" s="213" t="s">
        <v>434</v>
      </c>
      <c r="AH256" s="213"/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2" x14ac:dyDescent="0.2">
      <c r="A257" s="220"/>
      <c r="B257" s="221"/>
      <c r="C257" s="255" t="s">
        <v>440</v>
      </c>
      <c r="D257" s="248"/>
      <c r="E257" s="248"/>
      <c r="F257" s="248"/>
      <c r="G257" s="248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3"/>
      <c r="AA257" s="213"/>
      <c r="AB257" s="213"/>
      <c r="AC257" s="213"/>
      <c r="AD257" s="213"/>
      <c r="AE257" s="213"/>
      <c r="AF257" s="213"/>
      <c r="AG257" s="213" t="s">
        <v>161</v>
      </c>
      <c r="AH257" s="213"/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outlineLevel="1" x14ac:dyDescent="0.2">
      <c r="A258" s="241">
        <v>141</v>
      </c>
      <c r="B258" s="242" t="s">
        <v>441</v>
      </c>
      <c r="C258" s="253" t="s">
        <v>442</v>
      </c>
      <c r="D258" s="243" t="s">
        <v>213</v>
      </c>
      <c r="E258" s="244">
        <v>1.49902</v>
      </c>
      <c r="F258" s="245"/>
      <c r="G258" s="246">
        <f>ROUND(E258*F258,2)</f>
        <v>0</v>
      </c>
      <c r="H258" s="245"/>
      <c r="I258" s="246">
        <f>ROUND(E258*H258,2)</f>
        <v>0</v>
      </c>
      <c r="J258" s="245"/>
      <c r="K258" s="246">
        <f>ROUND(E258*J258,2)</f>
        <v>0</v>
      </c>
      <c r="L258" s="246">
        <v>21</v>
      </c>
      <c r="M258" s="246">
        <f>G258*(1+L258/100)</f>
        <v>0</v>
      </c>
      <c r="N258" s="244">
        <v>0</v>
      </c>
      <c r="O258" s="244">
        <f>ROUND(E258*N258,2)</f>
        <v>0</v>
      </c>
      <c r="P258" s="244">
        <v>0</v>
      </c>
      <c r="Q258" s="244">
        <f>ROUND(E258*P258,2)</f>
        <v>0</v>
      </c>
      <c r="R258" s="246" t="s">
        <v>231</v>
      </c>
      <c r="S258" s="246" t="s">
        <v>154</v>
      </c>
      <c r="T258" s="247" t="s">
        <v>154</v>
      </c>
      <c r="U258" s="223">
        <v>0</v>
      </c>
      <c r="V258" s="223">
        <f>ROUND(E258*U258,2)</f>
        <v>0</v>
      </c>
      <c r="W258" s="223"/>
      <c r="X258" s="223" t="s">
        <v>433</v>
      </c>
      <c r="Y258" s="223" t="s">
        <v>156</v>
      </c>
      <c r="Z258" s="213"/>
      <c r="AA258" s="213"/>
      <c r="AB258" s="213"/>
      <c r="AC258" s="213"/>
      <c r="AD258" s="213"/>
      <c r="AE258" s="213"/>
      <c r="AF258" s="213"/>
      <c r="AG258" s="213" t="s">
        <v>434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x14ac:dyDescent="0.2">
      <c r="A259" s="227" t="s">
        <v>148</v>
      </c>
      <c r="B259" s="228" t="s">
        <v>119</v>
      </c>
      <c r="C259" s="252" t="s">
        <v>28</v>
      </c>
      <c r="D259" s="229"/>
      <c r="E259" s="230"/>
      <c r="F259" s="231"/>
      <c r="G259" s="231">
        <f>SUMIF(AG260:AG260,"&lt;&gt;NOR",G260:G260)</f>
        <v>0</v>
      </c>
      <c r="H259" s="231"/>
      <c r="I259" s="231">
        <f>SUM(I260:I260)</f>
        <v>0</v>
      </c>
      <c r="J259" s="231"/>
      <c r="K259" s="231">
        <f>SUM(K260:K260)</f>
        <v>0</v>
      </c>
      <c r="L259" s="231"/>
      <c r="M259" s="231">
        <f>SUM(M260:M260)</f>
        <v>0</v>
      </c>
      <c r="N259" s="230"/>
      <c r="O259" s="230">
        <f>SUM(O260:O260)</f>
        <v>0</v>
      </c>
      <c r="P259" s="230"/>
      <c r="Q259" s="230">
        <f>SUM(Q260:Q260)</f>
        <v>0</v>
      </c>
      <c r="R259" s="231"/>
      <c r="S259" s="231"/>
      <c r="T259" s="232"/>
      <c r="U259" s="226"/>
      <c r="V259" s="226">
        <f>SUM(V260:V260)</f>
        <v>5</v>
      </c>
      <c r="W259" s="226"/>
      <c r="X259" s="226"/>
      <c r="Y259" s="226"/>
      <c r="AG259" t="s">
        <v>149</v>
      </c>
    </row>
    <row r="260" spans="1:60" outlineLevel="1" x14ac:dyDescent="0.2">
      <c r="A260" s="234">
        <v>142</v>
      </c>
      <c r="B260" s="235" t="s">
        <v>452</v>
      </c>
      <c r="C260" s="254" t="s">
        <v>453</v>
      </c>
      <c r="D260" s="236" t="s">
        <v>448</v>
      </c>
      <c r="E260" s="237">
        <v>5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9" t="s">
        <v>449</v>
      </c>
      <c r="S260" s="239" t="s">
        <v>154</v>
      </c>
      <c r="T260" s="240" t="s">
        <v>154</v>
      </c>
      <c r="U260" s="223">
        <v>1</v>
      </c>
      <c r="V260" s="223">
        <f>ROUND(E260*U260,2)</f>
        <v>5</v>
      </c>
      <c r="W260" s="223"/>
      <c r="X260" s="223" t="s">
        <v>450</v>
      </c>
      <c r="Y260" s="223" t="s">
        <v>156</v>
      </c>
      <c r="Z260" s="213"/>
      <c r="AA260" s="213"/>
      <c r="AB260" s="213"/>
      <c r="AC260" s="213"/>
      <c r="AD260" s="213"/>
      <c r="AE260" s="213"/>
      <c r="AF260" s="213"/>
      <c r="AG260" s="213" t="s">
        <v>451</v>
      </c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x14ac:dyDescent="0.2">
      <c r="A261" s="3"/>
      <c r="B261" s="4"/>
      <c r="C261" s="259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AE261">
        <v>12</v>
      </c>
      <c r="AF261">
        <v>21</v>
      </c>
      <c r="AG261" t="s">
        <v>134</v>
      </c>
    </row>
    <row r="262" spans="1:60" x14ac:dyDescent="0.2">
      <c r="A262" s="216"/>
      <c r="B262" s="217" t="s">
        <v>29</v>
      </c>
      <c r="C262" s="260"/>
      <c r="D262" s="218"/>
      <c r="E262" s="219"/>
      <c r="F262" s="219"/>
      <c r="G262" s="233">
        <f>G8+G14+G25+G73+G150+G164+G218+G229+G240+G242+G246+G255+G259</f>
        <v>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AE262">
        <f>SUMIF(L7:L260,AE261,G7:G260)</f>
        <v>0</v>
      </c>
      <c r="AF262">
        <f>SUMIF(L7:L260,AF261,G7:G260)</f>
        <v>0</v>
      </c>
      <c r="AG262" t="s">
        <v>454</v>
      </c>
    </row>
    <row r="263" spans="1:60" x14ac:dyDescent="0.2">
      <c r="C263" s="261"/>
      <c r="D263" s="10"/>
      <c r="AG263" t="s">
        <v>455</v>
      </c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VWY8qflRN+JosNX/WAxT+gsBRXfPCF6TwRuM1H3JVTykMxIWUUzh56+bkTAfuEpSLQK4SE/Qh+W7d4Upn/nEw==" saltValue="dGPqiHLbQ0s4+b1FuVTMmg==" spinCount="100000" sheet="1" formatRows="0"/>
  <mergeCells count="73">
    <mergeCell ref="C257:G257"/>
    <mergeCell ref="C224:G224"/>
    <mergeCell ref="C226:G226"/>
    <mergeCell ref="C228:G228"/>
    <mergeCell ref="C233:G233"/>
    <mergeCell ref="C235:G235"/>
    <mergeCell ref="C249:G249"/>
    <mergeCell ref="C163:G163"/>
    <mergeCell ref="C184:G184"/>
    <mergeCell ref="C197:G197"/>
    <mergeCell ref="C213:G213"/>
    <mergeCell ref="C215:G215"/>
    <mergeCell ref="C217:G217"/>
    <mergeCell ref="C147:G147"/>
    <mergeCell ref="C149:G149"/>
    <mergeCell ref="C152:G152"/>
    <mergeCell ref="C154:G154"/>
    <mergeCell ref="C159:G159"/>
    <mergeCell ref="C161:G161"/>
    <mergeCell ref="C111:G111"/>
    <mergeCell ref="C113:G113"/>
    <mergeCell ref="C115:G115"/>
    <mergeCell ref="C128:G128"/>
    <mergeCell ref="C131:G131"/>
    <mergeCell ref="C145:G145"/>
    <mergeCell ref="C95:G95"/>
    <mergeCell ref="C98:G98"/>
    <mergeCell ref="C101:G101"/>
    <mergeCell ref="C103:G103"/>
    <mergeCell ref="C105:G105"/>
    <mergeCell ref="C108:G108"/>
    <mergeCell ref="C83:G83"/>
    <mergeCell ref="C84:G84"/>
    <mergeCell ref="C87:G87"/>
    <mergeCell ref="C88:G88"/>
    <mergeCell ref="C89:G89"/>
    <mergeCell ref="C92:G92"/>
    <mergeCell ref="C70:G70"/>
    <mergeCell ref="C72:G72"/>
    <mergeCell ref="C77:G77"/>
    <mergeCell ref="C78:G78"/>
    <mergeCell ref="C79:G79"/>
    <mergeCell ref="C82:G82"/>
    <mergeCell ref="C56:G56"/>
    <mergeCell ref="C57:G57"/>
    <mergeCell ref="C59:G59"/>
    <mergeCell ref="C60:G60"/>
    <mergeCell ref="C62:G62"/>
    <mergeCell ref="C68:G68"/>
    <mergeCell ref="C45:G45"/>
    <mergeCell ref="C48:G48"/>
    <mergeCell ref="C49:G49"/>
    <mergeCell ref="C50:G50"/>
    <mergeCell ref="C53:G53"/>
    <mergeCell ref="C54:G54"/>
    <mergeCell ref="C33:G33"/>
    <mergeCell ref="C36:G36"/>
    <mergeCell ref="C37:G37"/>
    <mergeCell ref="C40:G40"/>
    <mergeCell ref="C41:G41"/>
    <mergeCell ref="C44:G44"/>
    <mergeCell ref="C18:G18"/>
    <mergeCell ref="C21:G21"/>
    <mergeCell ref="C23:G23"/>
    <mergeCell ref="C28:G28"/>
    <mergeCell ref="C30:G30"/>
    <mergeCell ref="C32:G32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D1.1 1.00 Pol</vt:lpstr>
      <vt:lpstr>D1.2 1.00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'D1.1 1.00 Pol'!Názvy_tisku</vt:lpstr>
      <vt:lpstr>'D1.2 1.00 Pol'!Názvy_tisku</vt:lpstr>
      <vt:lpstr>oadresa</vt:lpstr>
      <vt:lpstr>Stavba!Objednatel</vt:lpstr>
      <vt:lpstr>Stavba!Objekt</vt:lpstr>
      <vt:lpstr>'D1.1 1.00 Pol'!Oblast_tisku</vt:lpstr>
      <vt:lpstr>'D1.2 1.00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Slezák</dc:creator>
  <cp:lastModifiedBy>Lukáš Slezák</cp:lastModifiedBy>
  <cp:lastPrinted>2019-03-19T12:27:02Z</cp:lastPrinted>
  <dcterms:created xsi:type="dcterms:W3CDTF">2009-04-08T07:15:50Z</dcterms:created>
  <dcterms:modified xsi:type="dcterms:W3CDTF">2025-02-07T09:15:06Z</dcterms:modified>
</cp:coreProperties>
</file>