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ovy_sklad\Projekty\MŠ Obchodni\MŠ_Obchodní_vnitřní_elektroinstalace_2024\Veřejná_zakázka_I_etapa\"/>
    </mc:Choice>
  </mc:AlternateContent>
  <bookViews>
    <workbookView xWindow="28680" yWindow="-120" windowWidth="20730" windowHeight="11760"/>
  </bookViews>
  <sheets>
    <sheet name="Stavba" sheetId="1" r:id="rId1"/>
    <sheet name="VzorPolozky" sheetId="10" state="hidden" r:id="rId2"/>
  </sheets>
  <externalReferences>
    <externalReference r:id="rId3"/>
  </externalReferences>
  <definedNames>
    <definedName name="CelkemDPHVypocet" localSheetId="0">Stavba!$H$38</definedName>
    <definedName name="CenaCelkem">Stavba!$G$24</definedName>
    <definedName name="CenaCelkemBezDPH">Stavba!$G$23</definedName>
    <definedName name="CenaCelkemVypocet" localSheetId="0">Stavba!$I$38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Stavba!$G$19</definedName>
    <definedName name="DPHZakl">Stavba!$G$21</definedName>
    <definedName name="dpsc" localSheetId="0">Stavba!$D$13</definedName>
    <definedName name="IČO" localSheetId="0">Stavba!$I$11</definedName>
    <definedName name="Mena">Stavba!$J$24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Stavba!$B$33</definedName>
    <definedName name="_xlnm.Print_Area" localSheetId="0">Stavba!$A$1:$J$44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Stavba!$E$18</definedName>
    <definedName name="SazbaDPH1">'[1]Krycí list'!$C$30</definedName>
    <definedName name="SazbaDPH2" localSheetId="0">Stavba!$E$20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Stavba!$B$1:$J$31</definedName>
    <definedName name="ZakladDPHSni">Stavba!$G$18</definedName>
    <definedName name="ZakladDPHSniVypocet" localSheetId="0">Stavba!$F$38</definedName>
    <definedName name="ZakladDPHZakl">Stavba!$G$20</definedName>
    <definedName name="ZakladDPHZaklVypocet" localSheetId="0">Stavba!$G$38</definedName>
    <definedName name="ZaObjednatele">Stavba!$G$29</definedName>
    <definedName name="Zaokrouhleni">Stavba!$G$22</definedName>
    <definedName name="ZaZhotovitele">Stavba!$D$29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38" i="1" l="1"/>
  <c r="G18" i="1" l="1"/>
  <c r="H37" i="1"/>
  <c r="H36" i="1"/>
  <c r="I16" i="1" l="1"/>
  <c r="G20" i="1" s="1"/>
  <c r="AZ43" i="1"/>
  <c r="AZ42" i="1"/>
  <c r="AZ41" i="1"/>
  <c r="AZ40" i="1"/>
  <c r="H38" i="1"/>
  <c r="G23" i="1" l="1"/>
  <c r="F34" i="1"/>
  <c r="G34" i="1"/>
  <c r="G38" i="1" s="1"/>
  <c r="I37" i="1"/>
  <c r="I36" i="1"/>
  <c r="J23" i="1"/>
  <c r="J21" i="1"/>
  <c r="G33" i="1"/>
  <c r="F33" i="1"/>
  <c r="J18" i="1"/>
  <c r="J19" i="1"/>
  <c r="J20" i="1"/>
  <c r="J22" i="1"/>
  <c r="E19" i="1"/>
  <c r="G19" i="1"/>
  <c r="E21" i="1"/>
  <c r="G21" i="1"/>
  <c r="I38" i="1" l="1"/>
  <c r="A22" i="1"/>
  <c r="G24" i="1" s="1"/>
  <c r="I34" i="1"/>
  <c r="A23" i="1" l="1"/>
  <c r="J34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<sst xmlns="http://schemas.openxmlformats.org/spreadsheetml/2006/main" count="55" uniqueCount="46">
  <si>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</si>
  <si>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</si>
  <si>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</si>
  <si>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</si>
  <si>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</si>
  <si>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</si>
  <si>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</si>
  <si>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</si>
  <si>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</si>
  <si>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</si>
  <si>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</si>
  <si>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</si>
  <si>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 xml:space="preserve">Snížená DPH </t>
  </si>
  <si>
    <t>Základ pro základní DPH</t>
  </si>
  <si>
    <t xml:space="preserve">Základní DPH </t>
  </si>
  <si>
    <t>Číslo</t>
  </si>
  <si>
    <t>DPH celkem</t>
  </si>
  <si>
    <t>Zhotovitel:</t>
  </si>
  <si>
    <t>Projektant:</t>
  </si>
  <si>
    <t>Vypracoval:</t>
  </si>
  <si>
    <t>Stavba: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</si>
  <si>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</si>
  <si>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</si>
  <si>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</si>
  <si>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</si>
  <si>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</si>
  <si>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</si>
  <si>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</si>
  <si>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</si>
  <si>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Zadavatel</t>
  </si>
  <si>
    <t>ZV24-0801</t>
  </si>
  <si>
    <t>Stavba</t>
  </si>
  <si>
    <t>CZK</t>
  </si>
  <si>
    <t>Použitá cenová soustava:                                                                                                                                                                                                                                                                                                                                                    Soupisy stavebních prací, dodávek a služeb jsou zpracovány kombinací cenové soustavy zpracované společností RTS, a.s. a individuálního (vlastního) popisu. Veškeré položky obsažené v soupise u nichž je definován i příslušný sborník jsou převzaty z cenové soustavy RTS, a.s., ostatní položky jsou definovány individuálním popisem.                                                                                                                                                                                                                                                                               Technické a kvalitativní podmínky:</t>
  </si>
  <si>
    <t>Obsah jednotlivých položek, způsob měření a ostatní další podmínky definující obsah a použití jednotlivých položek jsou obsaženy v úvodních ustanoveních příslušných sborníků (viz zařazení u položky), které jsou volně dostupné na elektronické adrese www.cenovasoustava.cz                                                                                                                                                               Technické a kvalitativní podmínky individuálních (vlastních) položek:</t>
  </si>
  <si>
    <t>V soupise jsou vzhledem ke specifikům stavby použity ve větší míře individuální popisy položek (tedy položky neobsažená v cenové soustavě RTS, a.s. Jejich technické a kvalitativní podmínky jsou definovány popisem položky, případně přílohou.                                                                                                                                                             Zvláštní technické a kvalitativní podmínky individuálních (vlastních) položek:</t>
  </si>
  <si>
    <t>Použité položky stavebních prací, které nejsou součástí definované cenové soustavy jsou označeny jako vlastní PC nebo NC.</t>
  </si>
  <si>
    <t>Stavební objekty</t>
  </si>
  <si>
    <t>Rekapitulace dílčích částí stavby</t>
  </si>
  <si>
    <t>Základní DPH</t>
  </si>
  <si>
    <t>Celkem bez DPH</t>
  </si>
  <si>
    <t>Soupis stavebních prací, dodávek a služeb - rekapitulace stavby</t>
  </si>
  <si>
    <t>MŠ OBCHODNÍ – REKONSTRUKCE SILNOPROUDU A SLABOPROUDU</t>
  </si>
  <si>
    <t>Silnoproud</t>
  </si>
  <si>
    <t>Slaboproud</t>
  </si>
  <si>
    <t>Celkem za stavbu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</si>
</sst>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10"/>
      <color rgb="FFD6E1EE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7" xfId="0" applyNumberFormat="1" applyFont="1" applyFill="1" applyBorder="1" applyAlignment="1">
      <alignment vertical="center"/>
    </xf>
    <xf numFmtId="4" fontId="7" fillId="4" borderId="28" xfId="0" applyNumberFormat="1" applyFont="1" applyFill="1" applyBorder="1" applyAlignment="1">
      <alignment vertical="center" wrapText="1"/>
    </xf>
    <xf numFmtId="4" fontId="10" fillId="4" borderId="29" xfId="0" applyNumberFormat="1" applyFont="1" applyFill="1" applyBorder="1" applyAlignment="1">
      <alignment horizontal="center" vertical="center" wrapText="1" shrinkToFit="1"/>
    </xf>
    <xf numFmtId="4" fontId="7" fillId="4" borderId="27" xfId="0" applyNumberFormat="1" applyFont="1" applyFill="1" applyBorder="1" applyAlignment="1">
      <alignment horizontal="center" vertical="center" wrapText="1" shrinkToFit="1"/>
    </xf>
    <xf numFmtId="4" fontId="7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vertical="center"/>
    </xf>
    <xf numFmtId="4" fontId="3" fillId="0" borderId="31" xfId="0" applyNumberFormat="1" applyFont="1" applyBorder="1" applyAlignment="1">
      <alignment horizontal="right" vertical="center" wrapText="1" shrinkToFit="1"/>
    </xf>
    <xf numFmtId="4" fontId="3" fillId="0" borderId="31" xfId="0" applyNumberFormat="1" applyFont="1" applyBorder="1" applyAlignment="1">
      <alignment horizontal="right" vertical="center" shrinkToFit="1"/>
    </xf>
    <xf numFmtId="4" fontId="0" fillId="0" borderId="31" xfId="0" applyNumberFormat="1" applyBorder="1" applyAlignment="1">
      <alignment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14" fillId="0" borderId="0" xfId="0" applyNumberFormat="1" applyFont="1" applyAlignment="1">
      <alignment wrapText="1"/>
    </xf>
    <xf numFmtId="4" fontId="8" fillId="0" borderId="35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4" fontId="0" fillId="0" borderId="35" xfId="0" applyNumberFormat="1" applyFont="1" applyBorder="1" applyAlignment="1">
      <alignment vertical="center" wrapText="1" shrinkToFit="1"/>
    </xf>
    <xf numFmtId="4" fontId="0" fillId="0" borderId="35" xfId="0" applyNumberFormat="1" applyFont="1" applyBorder="1" applyAlignment="1">
      <alignment vertical="center" shrinkToFit="1"/>
    </xf>
    <xf numFmtId="4" fontId="15" fillId="2" borderId="35" xfId="0" applyNumberFormat="1" applyFont="1" applyFill="1" applyBorder="1" applyAlignment="1">
      <alignment vertical="center" shrinkToFit="1"/>
    </xf>
    <xf numFmtId="4" fontId="8" fillId="2" borderId="35" xfId="0" applyNumberFormat="1" applyFont="1" applyFill="1" applyBorder="1" applyAlignment="1">
      <alignment vertical="center" shrinkToFit="1"/>
    </xf>
    <xf numFmtId="164" fontId="15" fillId="2" borderId="35" xfId="0" applyNumberFormat="1" applyFont="1" applyFill="1" applyBorder="1" applyAlignment="1">
      <alignment vertical="center" wrapText="1" shrinkToFit="1"/>
    </xf>
    <xf numFmtId="4" fontId="8" fillId="2" borderId="33" xfId="0" applyNumberFormat="1" applyFont="1" applyFill="1" applyBorder="1" applyAlignment="1">
      <alignment vertical="center"/>
    </xf>
    <xf numFmtId="4" fontId="8" fillId="2" borderId="34" xfId="0" applyNumberFormat="1" applyFont="1" applyFill="1" applyBorder="1" applyAlignment="1">
      <alignment vertical="center"/>
    </xf>
    <xf numFmtId="0" fontId="0" fillId="0" borderId="0" xfId="0" applyNumberFormat="1" applyAlignment="1">
      <alignment wrapText="1"/>
    </xf>
    <xf numFmtId="4" fontId="0" fillId="0" borderId="31" xfId="0" applyNumberFormat="1" applyBorder="1" applyAlignment="1">
      <alignment vertical="center" wrapText="1"/>
    </xf>
    <xf numFmtId="4" fontId="8" fillId="5" borderId="35" xfId="0" applyNumberFormat="1" applyFont="1" applyFill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43"/>
  <sheetViews>
    <sheetView showGridLines="0" tabSelected="1" topLeftCell="B29" zoomScaleNormal="100" zoomScaleSheetLayoutView="75" workbookViewId="0">
      <selection activeCell="F37" sqref="F37"/>
    </sheetView>
  </sheetViews>
  <sheetFormatPr defaultColWidth="9" defaultRowHeight="12.75" x14ac:dyDescent="0.2"/>
  <cols>
    <col min="1" max="1" width="8.42578125" hidden="1" customWidth="1"/>
    <col min="2" max="2" width="16.710937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26</v>
      </c>
      <c r="B1" s="152" t="s">
        <v>41</v>
      </c>
      <c r="C1" s="153"/>
      <c r="D1" s="153"/>
      <c r="E1" s="153"/>
      <c r="F1" s="153"/>
      <c r="G1" s="153"/>
      <c r="H1" s="153"/>
      <c r="I1" s="153"/>
      <c r="J1" s="154"/>
    </row>
    <row r="2" spans="1:15" ht="36" customHeight="1" x14ac:dyDescent="0.2">
      <c r="A2" s="2"/>
      <c r="B2" s="76" t="s">
        <v>20</v>
      </c>
      <c r="C2" s="77"/>
      <c r="D2" s="78" t="s">
        <v>30</v>
      </c>
      <c r="E2" s="158" t="s">
        <v>42</v>
      </c>
      <c r="F2" s="159"/>
      <c r="G2" s="159"/>
      <c r="H2" s="159"/>
      <c r="I2" s="159"/>
      <c r="J2" s="160"/>
      <c r="O2" s="1"/>
    </row>
    <row r="3" spans="1:15" ht="27" hidden="1" customHeight="1" x14ac:dyDescent="0.2">
      <c r="A3" s="2"/>
      <c r="B3" s="79"/>
      <c r="C3" s="77"/>
      <c r="D3" s="80"/>
      <c r="E3" s="161"/>
      <c r="F3" s="162"/>
      <c r="G3" s="162"/>
      <c r="H3" s="162"/>
      <c r="I3" s="162"/>
      <c r="J3" s="163"/>
    </row>
    <row r="4" spans="1:15" ht="23.25" customHeight="1" x14ac:dyDescent="0.2">
      <c r="A4" s="2"/>
      <c r="B4" s="81"/>
      <c r="C4" s="82"/>
      <c r="D4" s="83"/>
      <c r="E4" s="134"/>
      <c r="F4" s="134"/>
      <c r="G4" s="134"/>
      <c r="H4" s="134"/>
      <c r="I4" s="134"/>
      <c r="J4" s="135"/>
    </row>
    <row r="5" spans="1:15" ht="24" customHeight="1" x14ac:dyDescent="0.2">
      <c r="A5" s="2"/>
      <c r="B5" s="31" t="s">
        <v>29</v>
      </c>
      <c r="D5" s="138"/>
      <c r="E5" s="139"/>
      <c r="F5" s="139"/>
      <c r="G5" s="139"/>
      <c r="H5" s="18" t="s">
        <v>28</v>
      </c>
      <c r="I5" s="22"/>
      <c r="J5" s="8"/>
    </row>
    <row r="6" spans="1:15" ht="15.75" customHeight="1" x14ac:dyDescent="0.2">
      <c r="A6" s="2"/>
      <c r="B6" s="28"/>
      <c r="C6" s="55"/>
      <c r="D6" s="140"/>
      <c r="E6" s="141"/>
      <c r="F6" s="141"/>
      <c r="G6" s="141"/>
      <c r="H6" s="18" t="s">
        <v>24</v>
      </c>
      <c r="I6" s="22"/>
      <c r="J6" s="8"/>
    </row>
    <row r="7" spans="1:15" ht="15.75" customHeight="1" x14ac:dyDescent="0.2">
      <c r="A7" s="2"/>
      <c r="B7" s="29"/>
      <c r="C7" s="56"/>
      <c r="D7" s="53"/>
      <c r="E7" s="142"/>
      <c r="F7" s="143"/>
      <c r="G7" s="143"/>
      <c r="H7" s="24"/>
      <c r="I7" s="23"/>
      <c r="J7" s="34"/>
    </row>
    <row r="8" spans="1:15" ht="24" hidden="1" customHeight="1" x14ac:dyDescent="0.2">
      <c r="A8" s="2"/>
      <c r="B8" s="31" t="s">
        <v>18</v>
      </c>
      <c r="D8" s="51"/>
      <c r="H8" s="18" t="s">
        <v>28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24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17</v>
      </c>
      <c r="D11" s="165"/>
      <c r="E11" s="165"/>
      <c r="F11" s="165"/>
      <c r="G11" s="165"/>
      <c r="H11" s="18" t="s">
        <v>28</v>
      </c>
      <c r="I11" s="85"/>
      <c r="J11" s="8"/>
    </row>
    <row r="12" spans="1:15" ht="15.75" customHeight="1" x14ac:dyDescent="0.2">
      <c r="A12" s="2"/>
      <c r="B12" s="28"/>
      <c r="C12" s="55"/>
      <c r="D12" s="133"/>
      <c r="E12" s="133"/>
      <c r="F12" s="133"/>
      <c r="G12" s="133"/>
      <c r="H12" s="18" t="s">
        <v>24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136"/>
      <c r="F13" s="137"/>
      <c r="G13" s="137"/>
      <c r="H13" s="19"/>
      <c r="I13" s="23"/>
      <c r="J13" s="34"/>
    </row>
    <row r="14" spans="1:15" ht="24" customHeight="1" x14ac:dyDescent="0.2">
      <c r="A14" s="2"/>
      <c r="B14" s="43" t="s">
        <v>19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22</v>
      </c>
      <c r="C15" s="61"/>
      <c r="D15" s="54"/>
      <c r="E15" s="164"/>
      <c r="F15" s="164"/>
      <c r="G15" s="166"/>
      <c r="H15" s="166"/>
      <c r="I15" s="166" t="s">
        <v>40</v>
      </c>
      <c r="J15" s="167"/>
    </row>
    <row r="16" spans="1:15" ht="23.25" customHeight="1" x14ac:dyDescent="0.2">
      <c r="A16" s="2"/>
      <c r="B16" s="48" t="s">
        <v>21</v>
      </c>
      <c r="C16" s="64"/>
      <c r="D16" s="65"/>
      <c r="E16" s="148"/>
      <c r="F16" s="168"/>
      <c r="G16" s="148"/>
      <c r="H16" s="168"/>
      <c r="I16" s="148">
        <f>ZakladDPHSniVypocet</f>
        <v>0</v>
      </c>
      <c r="J16" s="149"/>
    </row>
    <row r="17" spans="1:10" ht="33" customHeight="1" x14ac:dyDescent="0.2">
      <c r="A17" s="2"/>
      <c r="B17" s="42" t="s">
        <v>23</v>
      </c>
      <c r="C17" s="62"/>
      <c r="D17" s="63"/>
      <c r="E17" s="66"/>
      <c r="F17" s="39"/>
      <c r="G17" s="33"/>
      <c r="H17" s="33"/>
      <c r="I17" s="33"/>
      <c r="J17" s="40"/>
    </row>
    <row r="18" spans="1:10" ht="23.25" customHeight="1" x14ac:dyDescent="0.2">
      <c r="A18" s="2"/>
      <c r="B18" s="38" t="s">
        <v>13</v>
      </c>
      <c r="C18" s="62"/>
      <c r="D18" s="63"/>
      <c r="E18" s="67">
        <v>21</v>
      </c>
      <c r="F18" s="39" t="s">
        <v>0</v>
      </c>
      <c r="G18" s="146">
        <f>ZakladDPHSniVypocet</f>
        <v>0</v>
      </c>
      <c r="H18" s="147"/>
      <c r="I18" s="147"/>
      <c r="J18" s="40" t="str">
        <f t="shared" ref="J18:J23" si="0">Mena</f>
        <v>CZK</v>
      </c>
    </row>
    <row r="19" spans="1:10" ht="23.25" hidden="1" customHeight="1" x14ac:dyDescent="0.2">
      <c r="A19" s="2"/>
      <c r="B19" s="38" t="s">
        <v>12</v>
      </c>
      <c r="C19" s="62"/>
      <c r="D19" s="63"/>
      <c r="E19" s="67">
        <f>SazbaDPH1</f>
        <v>21</v>
      </c>
      <c r="F19" s="39" t="s">
        <v>0</v>
      </c>
      <c r="G19" s="144">
        <f>I18*E18/100</f>
        <v>0</v>
      </c>
      <c r="H19" s="145"/>
      <c r="I19" s="145"/>
      <c r="J19" s="40" t="str">
        <f t="shared" si="0"/>
        <v>CZK</v>
      </c>
    </row>
    <row r="20" spans="1:10" ht="23.25" customHeight="1" x14ac:dyDescent="0.2">
      <c r="A20" s="2"/>
      <c r="B20" s="38" t="s">
        <v>39</v>
      </c>
      <c r="C20" s="62"/>
      <c r="D20" s="63"/>
      <c r="E20" s="67">
        <v>21</v>
      </c>
      <c r="F20" s="39" t="s">
        <v>0</v>
      </c>
      <c r="G20" s="146">
        <f>I16*0.21</f>
        <v>0</v>
      </c>
      <c r="H20" s="147"/>
      <c r="I20" s="147"/>
      <c r="J20" s="40" t="str">
        <f t="shared" si="0"/>
        <v>CZK</v>
      </c>
    </row>
    <row r="21" spans="1:10" ht="23.25" hidden="1" customHeight="1" x14ac:dyDescent="0.2">
      <c r="A21" s="2"/>
      <c r="B21" s="32" t="s">
        <v>14</v>
      </c>
      <c r="C21" s="68"/>
      <c r="D21" s="54"/>
      <c r="E21" s="69">
        <f>SazbaDPH2</f>
        <v>21</v>
      </c>
      <c r="F21" s="30" t="s">
        <v>0</v>
      </c>
      <c r="G21" s="155">
        <f>I20*E20/100</f>
        <v>0</v>
      </c>
      <c r="H21" s="156"/>
      <c r="I21" s="156"/>
      <c r="J21" s="37" t="str">
        <f t="shared" si="0"/>
        <v>CZK</v>
      </c>
    </row>
    <row r="22" spans="1:10" ht="23.25" customHeight="1" thickBot="1" x14ac:dyDescent="0.25">
      <c r="A22" s="2">
        <f>ZakladDPHSni+ZakladDPHZakl</f>
        <v>0</v>
      </c>
      <c r="B22" s="31" t="s">
        <v>4</v>
      </c>
      <c r="C22" s="70"/>
      <c r="D22" s="71"/>
      <c r="E22" s="70"/>
      <c r="F22" s="16"/>
      <c r="G22" s="157">
        <v>0</v>
      </c>
      <c r="H22" s="157"/>
      <c r="I22" s="157"/>
      <c r="J22" s="41" t="str">
        <f t="shared" si="0"/>
        <v>CZK</v>
      </c>
    </row>
    <row r="23" spans="1:10" ht="27.75" customHeight="1" thickBot="1" x14ac:dyDescent="0.25">
      <c r="A23" s="2">
        <f>(A22-INT(A22))*100</f>
        <v>0</v>
      </c>
      <c r="B23" s="105" t="s">
        <v>25</v>
      </c>
      <c r="C23" s="106"/>
      <c r="D23" s="106"/>
      <c r="E23" s="107"/>
      <c r="F23" s="108"/>
      <c r="G23" s="151">
        <f>I16+ZakladDPHZakl</f>
        <v>0</v>
      </c>
      <c r="H23" s="151"/>
      <c r="I23" s="151"/>
      <c r="J23" s="109" t="str">
        <f t="shared" si="0"/>
        <v>CZK</v>
      </c>
    </row>
    <row r="24" spans="1:10" ht="27.75" hidden="1" customHeight="1" thickBot="1" x14ac:dyDescent="0.25">
      <c r="A24" s="2"/>
      <c r="B24" s="105" t="s">
        <v>25</v>
      </c>
      <c r="C24" s="110"/>
      <c r="D24" s="110"/>
      <c r="E24" s="110"/>
      <c r="F24" s="111"/>
      <c r="G24" s="150">
        <f>ZakladDPHSni+DPHSni+ZakladDPHZakl+DPHZakl+Zaokrouhleni</f>
        <v>0</v>
      </c>
      <c r="H24" s="150"/>
      <c r="I24" s="150"/>
      <c r="J24" s="112" t="s">
        <v>32</v>
      </c>
    </row>
    <row r="25" spans="1:10" ht="12.75" customHeight="1" x14ac:dyDescent="0.2">
      <c r="A25" s="2"/>
      <c r="B25" s="2"/>
      <c r="J25" s="9"/>
    </row>
    <row r="26" spans="1:10" ht="30" customHeight="1" x14ac:dyDescent="0.2">
      <c r="A26" s="2"/>
      <c r="B26" s="2"/>
      <c r="J26" s="9"/>
    </row>
    <row r="27" spans="1:10" ht="18.75" customHeight="1" x14ac:dyDescent="0.2">
      <c r="A27" s="2"/>
      <c r="B27" s="17"/>
      <c r="C27" s="72" t="s">
        <v>11</v>
      </c>
      <c r="D27" s="73"/>
      <c r="E27" s="73"/>
      <c r="F27" s="15" t="s">
        <v>10</v>
      </c>
      <c r="G27" s="26"/>
      <c r="H27" s="27"/>
      <c r="I27" s="26"/>
      <c r="J27" s="9"/>
    </row>
    <row r="28" spans="1:10" ht="47.25" customHeight="1" x14ac:dyDescent="0.2">
      <c r="A28" s="2"/>
      <c r="B28" s="2"/>
      <c r="J28" s="9"/>
    </row>
    <row r="29" spans="1:10" s="21" customFormat="1" ht="18.75" customHeight="1" x14ac:dyDescent="0.2">
      <c r="A29" s="20"/>
      <c r="B29" s="20"/>
      <c r="C29" s="74"/>
      <c r="D29" s="129"/>
      <c r="E29" s="130"/>
      <c r="G29" s="131"/>
      <c r="H29" s="132"/>
      <c r="I29" s="132"/>
      <c r="J29" s="25"/>
    </row>
    <row r="30" spans="1:10" ht="12.75" customHeight="1" x14ac:dyDescent="0.2">
      <c r="A30" s="2"/>
      <c r="B30" s="2"/>
      <c r="D30" s="128" t="s">
        <v>2</v>
      </c>
      <c r="E30" s="128"/>
      <c r="H30" s="10" t="s">
        <v>3</v>
      </c>
      <c r="J30" s="9"/>
    </row>
    <row r="31" spans="1:10" ht="13.5" customHeight="1" thickBot="1" x14ac:dyDescent="0.25">
      <c r="A31" s="11"/>
      <c r="B31" s="11"/>
      <c r="C31" s="75"/>
      <c r="D31" s="75"/>
      <c r="E31" s="75"/>
      <c r="F31" s="12"/>
      <c r="G31" s="12"/>
      <c r="H31" s="12"/>
      <c r="I31" s="12"/>
      <c r="J31" s="13"/>
    </row>
    <row r="32" spans="1:10" ht="27" customHeight="1" x14ac:dyDescent="0.2">
      <c r="B32" s="87" t="s">
        <v>38</v>
      </c>
      <c r="C32" s="88"/>
      <c r="D32" s="88"/>
      <c r="E32" s="88"/>
      <c r="F32" s="89"/>
      <c r="G32" s="89"/>
      <c r="H32" s="89"/>
      <c r="I32" s="89"/>
      <c r="J32" s="90"/>
    </row>
    <row r="33" spans="1:52" ht="25.5" customHeight="1" x14ac:dyDescent="0.2">
      <c r="A33" s="86" t="s">
        <v>27</v>
      </c>
      <c r="B33" s="91" t="s">
        <v>15</v>
      </c>
      <c r="C33" s="92" t="s">
        <v>5</v>
      </c>
      <c r="D33" s="92"/>
      <c r="E33" s="92"/>
      <c r="F33" s="93" t="str">
        <f>B18</f>
        <v>Základ pro základní DPH</v>
      </c>
      <c r="G33" s="93" t="str">
        <f>B20</f>
        <v>Základní DPH</v>
      </c>
      <c r="H33" s="94" t="s">
        <v>16</v>
      </c>
      <c r="I33" s="95" t="s">
        <v>1</v>
      </c>
      <c r="J33" s="96" t="s">
        <v>0</v>
      </c>
    </row>
    <row r="34" spans="1:52" ht="25.5" hidden="1" customHeight="1" x14ac:dyDescent="0.2">
      <c r="A34" s="86">
        <v>1</v>
      </c>
      <c r="B34" s="97" t="s">
        <v>31</v>
      </c>
      <c r="C34" s="126"/>
      <c r="D34" s="126"/>
      <c r="E34" s="126"/>
      <c r="F34" s="98" t="e">
        <f>#REF!+#REF!+#REF!</f>
        <v>#REF!</v>
      </c>
      <c r="G34" s="99" t="e">
        <f>#REF!+#REF!+#REF!</f>
        <v>#REF!</v>
      </c>
      <c r="H34" s="100"/>
      <c r="I34" s="101" t="e">
        <f>F34+G34+H34</f>
        <v>#REF!</v>
      </c>
      <c r="J34" s="102" t="str">
        <f>IF(CenaCelkemVypocet=0,"",I34/CenaCelkemVypocet*100)</f>
        <v/>
      </c>
    </row>
    <row r="35" spans="1:52" ht="25.5" customHeight="1" x14ac:dyDescent="0.2">
      <c r="A35" s="86">
        <v>2</v>
      </c>
      <c r="B35" s="114"/>
      <c r="C35" s="127" t="s">
        <v>37</v>
      </c>
      <c r="D35" s="127"/>
      <c r="E35" s="127"/>
      <c r="F35" s="116"/>
      <c r="G35" s="117"/>
      <c r="H35" s="117"/>
      <c r="I35" s="117"/>
      <c r="J35" s="103"/>
    </row>
    <row r="36" spans="1:52" ht="54.75" customHeight="1" x14ac:dyDescent="0.2">
      <c r="A36" s="86">
        <v>2</v>
      </c>
      <c r="B36" s="115"/>
      <c r="C36" s="127" t="s">
        <v>43</v>
      </c>
      <c r="D36" s="127"/>
      <c r="E36" s="127"/>
      <c r="F36" s="118"/>
      <c r="G36" s="119"/>
      <c r="H36" s="119">
        <f>F36*0.21</f>
        <v>0</v>
      </c>
      <c r="I36" s="119">
        <f t="shared" ref="I36:I37" si="1">F36+G36+H36</f>
        <v>0</v>
      </c>
      <c r="J36" s="103"/>
    </row>
    <row r="37" spans="1:52" ht="25.5" customHeight="1" x14ac:dyDescent="0.2">
      <c r="A37" s="86">
        <v>2</v>
      </c>
      <c r="B37" s="114"/>
      <c r="C37" s="127" t="s">
        <v>44</v>
      </c>
      <c r="D37" s="127"/>
      <c r="E37" s="127"/>
      <c r="F37" s="118"/>
      <c r="G37" s="119"/>
      <c r="H37" s="119">
        <f t="shared" ref="H37" si="2">F37*0.21</f>
        <v>0</v>
      </c>
      <c r="I37" s="119">
        <f t="shared" si="1"/>
        <v>0</v>
      </c>
      <c r="J37" s="103"/>
    </row>
    <row r="38" spans="1:52" ht="25.5" customHeight="1" x14ac:dyDescent="0.2">
      <c r="A38" s="86"/>
      <c r="B38" s="123" t="s">
        <v>45</v>
      </c>
      <c r="C38" s="124"/>
      <c r="D38" s="124"/>
      <c r="E38" s="124"/>
      <c r="F38" s="122">
        <f>F36+F37</f>
        <v>0</v>
      </c>
      <c r="G38" s="120" t="e">
        <f>SUMIF(A34:A37,"=1",G34:G37)</f>
        <v>#REF!</v>
      </c>
      <c r="H38" s="120">
        <f>SUMIF(A34:A37,"=1",H34:H37)</f>
        <v>0</v>
      </c>
      <c r="I38" s="121">
        <f>I36+I37</f>
        <v>0</v>
      </c>
      <c r="J38" s="104"/>
    </row>
    <row r="40" spans="1:52" ht="76.5" x14ac:dyDescent="0.2">
      <c r="B40" s="125" t="s">
        <v>33</v>
      </c>
      <c r="C40" s="125"/>
      <c r="D40" s="125"/>
      <c r="E40" s="125"/>
      <c r="F40" s="125"/>
      <c r="G40" s="125"/>
      <c r="H40" s="125"/>
      <c r="I40" s="125"/>
      <c r="J40" s="125"/>
      <c r="AZ40" s="113" t="str">
        <f>B40</f>
        <v>Použitá cenová soustava: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Soupisy stavebních prací, dodávek a služeb jsou zpracovány kombinací cenové soustavy zpracované společností RTS, a.s. a individuálního (vlastního) popisu. Veškeré položky obsažené v soupise u nichž je definován i příslušný sborník jsou převzaty z cenové soustavy RTS, a.s., ostatní položky jsou definovány individuálním popisem.                                                                                                                                                                                                                                                                               Technické a kvalitativní podmínky:</v>
      </c>
    </row>
    <row r="41" spans="1:52" ht="51" x14ac:dyDescent="0.2">
      <c r="B41" s="125" t="s">
        <v>34</v>
      </c>
      <c r="C41" s="125"/>
      <c r="D41" s="125"/>
      <c r="E41" s="125"/>
      <c r="F41" s="125"/>
      <c r="G41" s="125"/>
      <c r="H41" s="125"/>
      <c r="I41" s="125"/>
      <c r="J41" s="125"/>
      <c r="AZ41" s="113" t="str">
        <f>B41</f>
        <v>Obsah jednotlivých položek, způsob měření a ostatní další podmínky definující obsah a použití jednotlivých položek jsou obsaženy v úvodních ustanoveních příslušných sborníků (viz zařazení u položky), které jsou volně dostupné na elektronické adrese www.cenovasoustava.cz                                                                                                                                                               Technické a kvalitativní podmínky individuálních (vlastních) položek:</v>
      </c>
    </row>
    <row r="42" spans="1:52" ht="51" x14ac:dyDescent="0.2">
      <c r="B42" s="125" t="s">
        <v>35</v>
      </c>
      <c r="C42" s="125"/>
      <c r="D42" s="125"/>
      <c r="E42" s="125"/>
      <c r="F42" s="125"/>
      <c r="G42" s="125"/>
      <c r="H42" s="125"/>
      <c r="I42" s="125"/>
      <c r="J42" s="125"/>
      <c r="AZ42" s="113" t="str">
        <f>B42</f>
        <v>V soupise jsou vzhledem ke specifikům stavby použity ve větší míře individuální popisy položek (tedy položky neobsažená v cenové soustavě RTS, a.s. Jejich technické a kvalitativní podmínky jsou definovány popisem položky, případně přílohou.                                                                                                                                                             Zvláštní technické a kvalitativní podmínky individuálních (vlastních) položek:</v>
      </c>
    </row>
    <row r="43" spans="1:52" ht="25.5" x14ac:dyDescent="0.2">
      <c r="B43" s="125" t="s">
        <v>36</v>
      </c>
      <c r="C43" s="125"/>
      <c r="D43" s="125"/>
      <c r="E43" s="125"/>
      <c r="F43" s="125"/>
      <c r="G43" s="125"/>
      <c r="H43" s="125"/>
      <c r="I43" s="125"/>
      <c r="J43" s="125"/>
      <c r="AZ43" s="113" t="str">
        <f>B43</f>
        <v>Použité položky stavebních prací, které nejsou součástí definované cenové soustavy jsou označeny jako vlastní PC nebo NC.</v>
      </c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5">
    <mergeCell ref="B1:J1"/>
    <mergeCell ref="G21:I21"/>
    <mergeCell ref="G22:I22"/>
    <mergeCell ref="E2:J2"/>
    <mergeCell ref="E3:J3"/>
    <mergeCell ref="E15:F15"/>
    <mergeCell ref="D11:G11"/>
    <mergeCell ref="G15:H15"/>
    <mergeCell ref="I15:J15"/>
    <mergeCell ref="E16:F16"/>
    <mergeCell ref="G16:H16"/>
    <mergeCell ref="D29:E29"/>
    <mergeCell ref="G29:I29"/>
    <mergeCell ref="D12:G12"/>
    <mergeCell ref="E4:J4"/>
    <mergeCell ref="E13:G13"/>
    <mergeCell ref="D5:G5"/>
    <mergeCell ref="D6:G6"/>
    <mergeCell ref="E7:G7"/>
    <mergeCell ref="G19:I19"/>
    <mergeCell ref="G18:I18"/>
    <mergeCell ref="I16:J16"/>
    <mergeCell ref="G24:I24"/>
    <mergeCell ref="G20:I20"/>
    <mergeCell ref="G23:I23"/>
    <mergeCell ref="C34:E34"/>
    <mergeCell ref="C35:E35"/>
    <mergeCell ref="C36:E36"/>
    <mergeCell ref="C37:E37"/>
    <mergeCell ref="D30:E30"/>
    <mergeCell ref="B38:E38"/>
    <mergeCell ref="B40:J40"/>
    <mergeCell ref="B41:J41"/>
    <mergeCell ref="B42:J42"/>
    <mergeCell ref="B43:J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1" max="16383" man="1"/>
    <brk id="4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69" t="s">
        <v>6</v>
      </c>
      <c r="B1" s="169"/>
      <c r="C1" s="170"/>
      <c r="D1" s="169"/>
      <c r="E1" s="169"/>
      <c r="F1" s="169"/>
      <c r="G1" s="169"/>
    </row>
    <row r="2" spans="1:7" ht="24.95" customHeight="1" x14ac:dyDescent="0.2">
      <c r="A2" s="50" t="s">
        <v>7</v>
      </c>
      <c r="B2" s="49"/>
      <c r="C2" s="171"/>
      <c r="D2" s="171"/>
      <c r="E2" s="171"/>
      <c r="F2" s="171"/>
      <c r="G2" s="172"/>
    </row>
    <row r="3" spans="1:7" ht="24.95" customHeight="1" x14ac:dyDescent="0.2">
      <c r="A3" s="50" t="s">
        <v>8</v>
      </c>
      <c r="B3" s="49"/>
      <c r="C3" s="171"/>
      <c r="D3" s="171"/>
      <c r="E3" s="171"/>
      <c r="F3" s="171"/>
      <c r="G3" s="172"/>
    </row>
    <row r="4" spans="1:7" ht="24.95" customHeight="1" x14ac:dyDescent="0.2">
      <c r="A4" s="50" t="s">
        <v>9</v>
      </c>
      <c r="B4" s="49"/>
      <c r="C4" s="171"/>
      <c r="D4" s="171"/>
      <c r="E4" s="171"/>
      <c r="F4" s="171"/>
      <c r="G4" s="172"/>
    </row>
    <row r="5" spans="1:7" x14ac:dyDescent="0.2">
      <c r="B5" s="4"/>
      <c r="C5" s="5"/>
      <c r="D5" s="6"/>
    </row>
  </sheetData>
  <sheetProtection password="C71F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46</vt:i4>
      </vt:variant>
    </vt:vector>
  </HeadingPairs>
  <TitlesOfParts>
    <vt:vector size="48" baseType="lpstr"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Libor Obadal</cp:lastModifiedBy>
  <cp:lastPrinted>2019-03-19T12:27:02Z</cp:lastPrinted>
  <dcterms:created xsi:type="dcterms:W3CDTF">2009-04-08T07:15:50Z</dcterms:created>
  <dcterms:modified xsi:type="dcterms:W3CDTF">2025-04-01T12:20:08Z</dcterms:modified>
</cp:coreProperties>
</file>