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ThisWorkbook" defaultThemeVersion="124226"/>
  <mc:AlternateContent xmlns:mc="http://schemas.openxmlformats.org/markup-compatibility/2006">
    <mc:Choice Requires="x15">
      <x15ac:absPath xmlns:x15ac="http://schemas.microsoft.com/office/spreadsheetml/2010/11/ac" url="C:\Users\ijanicko\AppData\Roaming\ELO Digital Office\cro-prod\40\checkout\"/>
    </mc:Choice>
  </mc:AlternateContent>
  <xr:revisionPtr revIDLastSave="0" documentId="13_ncr:1_{BF942398-246B-42DD-ACA4-17A9E2235F35}" xr6:coauthVersionLast="36" xr6:coauthVersionMax="36" xr10:uidLastSave="{00000000-0000-0000-0000-000000000000}"/>
  <bookViews>
    <workbookView xWindow="-38520" yWindow="-5352" windowWidth="38640" windowHeight="21240" firstSheet="1" activeTab="1" xr2:uid="{00000000-000D-0000-FFFF-FFFF00000000}"/>
  </bookViews>
  <sheets>
    <sheet name="Pokyny pro vyplnění" sheetId="11" state="hidden" r:id="rId1"/>
    <sheet name="Stavba" sheetId="1" r:id="rId2"/>
    <sheet name="VzorPolozky" sheetId="10" state="hidden" r:id="rId3"/>
    <sheet name="Rozpočet Pol" sheetId="12" r:id="rId4"/>
  </sheets>
  <externalReferences>
    <externalReference r:id="rId5"/>
  </externalReferences>
  <definedNames>
    <definedName name="CelkemDPHVypocet" localSheetId="1">Stavba!$H$40</definedName>
    <definedName name="CenaCelkem">Stavba!$G$29</definedName>
    <definedName name="CenaCelkemBezDPH">Stavba!$G$28</definedName>
    <definedName name="CenaCelkemVypocet" localSheetId="1">Stavba!$I$40</definedName>
    <definedName name="cisloobjektu">Stavba!$C$3</definedName>
    <definedName name="CisloRozpoctu">'[1]Krycí list'!$C$2</definedName>
    <definedName name="CisloStavby" localSheetId="1">Stavba!$C$2</definedName>
    <definedName name="cislostavby">'[1]Krycí list'!$A$7</definedName>
    <definedName name="CisloStavebnihoRozpoctu">Stavba!$D$4</definedName>
    <definedName name="dadresa">Stavba!$D$12:$G$12</definedName>
    <definedName name="DIČ" localSheetId="1">Stavba!$I$12</definedName>
    <definedName name="dmisto">Stavba!$D$13:$G$13</definedName>
    <definedName name="DPHSni">Stavba!$G$24</definedName>
    <definedName name="DPHZakl">Stavba!$G$26</definedName>
    <definedName name="dpsc" localSheetId="1">Stavba!$C$13</definedName>
    <definedName name="IČO" localSheetId="1">Stavba!$I$11</definedName>
    <definedName name="Mena">Stavba!$J$29</definedName>
    <definedName name="MistoStavby">Stavba!$D$4</definedName>
    <definedName name="nazevobjektu">Stavba!$D$3</definedName>
    <definedName name="NazevRozpoctu">'[1]Krycí list'!$D$2</definedName>
    <definedName name="NazevStavby" localSheetId="1">Stavba!$D$2</definedName>
    <definedName name="nazevstavby">'[1]Krycí list'!$C$7</definedName>
    <definedName name="NazevStavebnihoRozpoctu">Stavba!$E$4</definedName>
    <definedName name="oadresa">Stavba!$D$6</definedName>
    <definedName name="Objednatel" localSheetId="1">Stavba!$D$5</definedName>
    <definedName name="Objekt" localSheetId="1">Stavba!$B$38</definedName>
    <definedName name="_xlnm.Print_Area" localSheetId="3">'Rozpočet Pol'!$A$1:$G$189</definedName>
    <definedName name="_xlnm.Print_Area" localSheetId="1">Stavba!$A$1:$J$41</definedName>
    <definedName name="odic" localSheetId="1">Stavba!$I$6</definedName>
    <definedName name="oico" localSheetId="1">Stavba!$I$5</definedName>
    <definedName name="omisto" localSheetId="1">Stavba!$D$7</definedName>
    <definedName name="onazev" localSheetId="1">Stavba!$D$6</definedName>
    <definedName name="opsc" localSheetId="1">Stavba!$C$7</definedName>
    <definedName name="padresa">Stavba!$D$9</definedName>
    <definedName name="pdic">Stavba!$I$9</definedName>
    <definedName name="pico">Stavba!$I$8</definedName>
    <definedName name="pmisto">Stavba!$D$10</definedName>
    <definedName name="PocetMJ">#REF!</definedName>
    <definedName name="PoptavkaID">Stavba!$A$1</definedName>
    <definedName name="pPSC">Stavba!$C$10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Stavba!$F$40</definedName>
    <definedName name="ZakladDPHZakl">Stavba!$G$25</definedName>
    <definedName name="ZakladDPHZaklVypocet" localSheetId="1">Stavba!$G$40</definedName>
    <definedName name="ZaObjednatele">Stavba!$G$34</definedName>
    <definedName name="Zaokrouhleni">Stavba!$G$27</definedName>
    <definedName name="ZaZhotovitele">Stavba!$D$34</definedName>
    <definedName name="Zhotovitel">Stavba!$D$11:$G$11</definedName>
  </definedNames>
  <calcPr calcId="191029"/>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G89" i="12" l="1"/>
  <c r="G114" i="12"/>
  <c r="G113" i="12"/>
  <c r="G200" i="12" l="1"/>
  <c r="G184" i="12"/>
  <c r="G201" i="12"/>
  <c r="G199" i="12"/>
  <c r="G198" i="12"/>
  <c r="G197" i="12"/>
  <c r="G176" i="12"/>
  <c r="G177" i="12"/>
  <c r="G178" i="12"/>
  <c r="G179" i="12"/>
  <c r="G180" i="12"/>
  <c r="G181" i="12"/>
  <c r="G175" i="12"/>
  <c r="G185" i="12"/>
  <c r="G186" i="12"/>
  <c r="G187" i="12"/>
  <c r="G145" i="12"/>
  <c r="G146" i="12"/>
  <c r="G147" i="12"/>
  <c r="G148" i="12"/>
  <c r="G149" i="12"/>
  <c r="G150" i="12"/>
  <c r="G151" i="12"/>
  <c r="G152" i="12"/>
  <c r="G153" i="12"/>
  <c r="G154" i="12"/>
  <c r="G155" i="12"/>
  <c r="G156" i="12"/>
  <c r="G157" i="12"/>
  <c r="G158" i="12"/>
  <c r="G159" i="12"/>
  <c r="G160" i="12"/>
  <c r="G161" i="12"/>
  <c r="G162" i="12"/>
  <c r="G163" i="12"/>
  <c r="G164" i="12"/>
  <c r="G165" i="12"/>
  <c r="G166" i="12"/>
  <c r="G167" i="12"/>
  <c r="G168" i="12"/>
  <c r="G169" i="12"/>
  <c r="G170" i="12"/>
  <c r="G171" i="12"/>
  <c r="G172" i="12"/>
  <c r="G144" i="12"/>
  <c r="G118" i="12"/>
  <c r="G119" i="12"/>
  <c r="G120" i="12"/>
  <c r="G121" i="12"/>
  <c r="G122" i="12"/>
  <c r="G123" i="12"/>
  <c r="G124" i="12"/>
  <c r="G125" i="12"/>
  <c r="G126" i="12"/>
  <c r="G127" i="12"/>
  <c r="G128" i="12"/>
  <c r="G129" i="12"/>
  <c r="G130" i="12"/>
  <c r="G131" i="12"/>
  <c r="G132" i="12"/>
  <c r="G133" i="12"/>
  <c r="G134" i="12"/>
  <c r="G135" i="12"/>
  <c r="G137" i="12"/>
  <c r="G139" i="12"/>
  <c r="G141" i="12"/>
  <c r="G117" i="12"/>
  <c r="E140" i="12"/>
  <c r="E138" i="12"/>
  <c r="G138" i="12" s="1"/>
  <c r="E136" i="12"/>
  <c r="G136" i="12" s="1"/>
  <c r="G93" i="12"/>
  <c r="G94" i="12"/>
  <c r="G95" i="12"/>
  <c r="G96" i="12"/>
  <c r="G97" i="12"/>
  <c r="G98" i="12"/>
  <c r="G99" i="12"/>
  <c r="G100" i="12"/>
  <c r="G101" i="12"/>
  <c r="G102" i="12"/>
  <c r="G103" i="12"/>
  <c r="G104" i="12"/>
  <c r="G105" i="12"/>
  <c r="G106" i="12"/>
  <c r="G107" i="12"/>
  <c r="G108" i="12"/>
  <c r="G109" i="12"/>
  <c r="G110" i="12"/>
  <c r="G111" i="12"/>
  <c r="G112" i="12"/>
  <c r="G92" i="12"/>
  <c r="G73" i="12"/>
  <c r="G74" i="12"/>
  <c r="G75" i="12"/>
  <c r="G76" i="12"/>
  <c r="G77" i="12"/>
  <c r="G78" i="12"/>
  <c r="G79" i="12"/>
  <c r="G80" i="12"/>
  <c r="G81" i="12"/>
  <c r="G82" i="12"/>
  <c r="G83" i="12"/>
  <c r="G84" i="12"/>
  <c r="G85" i="12"/>
  <c r="G86" i="12"/>
  <c r="G87" i="12"/>
  <c r="G88" i="12"/>
  <c r="G72" i="12"/>
  <c r="G53" i="12"/>
  <c r="G54" i="12"/>
  <c r="G55" i="12"/>
  <c r="G56" i="12"/>
  <c r="G57" i="12"/>
  <c r="G58" i="12"/>
  <c r="G59" i="12"/>
  <c r="G60" i="12"/>
  <c r="G61" i="12"/>
  <c r="G62" i="12"/>
  <c r="G63" i="12"/>
  <c r="G64" i="12"/>
  <c r="G65" i="12"/>
  <c r="G67" i="12"/>
  <c r="G68" i="12"/>
  <c r="G69" i="12"/>
  <c r="G52" i="12"/>
  <c r="E66" i="12"/>
  <c r="G35" i="12"/>
  <c r="G36" i="12"/>
  <c r="G37" i="12"/>
  <c r="G38" i="12"/>
  <c r="G39" i="12"/>
  <c r="G40" i="12"/>
  <c r="G41" i="12"/>
  <c r="G42" i="12"/>
  <c r="G43" i="12"/>
  <c r="G44" i="12"/>
  <c r="G46" i="12"/>
  <c r="G47" i="12"/>
  <c r="G48" i="12"/>
  <c r="G49" i="12"/>
  <c r="G34" i="12"/>
  <c r="E45" i="12"/>
  <c r="G45" i="12" s="1"/>
  <c r="G24" i="12"/>
  <c r="G25" i="12"/>
  <c r="G26" i="12"/>
  <c r="G27" i="12"/>
  <c r="G28" i="12"/>
  <c r="G29" i="12"/>
  <c r="G30" i="12"/>
  <c r="G31" i="12"/>
  <c r="G23" i="12"/>
  <c r="G13" i="12"/>
  <c r="G14" i="12"/>
  <c r="G15" i="12"/>
  <c r="G16" i="12"/>
  <c r="G17" i="12"/>
  <c r="G18" i="12"/>
  <c r="G19" i="12"/>
  <c r="G20" i="12"/>
  <c r="G21" i="12"/>
  <c r="G12" i="12"/>
  <c r="G191" i="12"/>
  <c r="G192" i="12"/>
  <c r="G193" i="12"/>
  <c r="G194" i="12"/>
  <c r="G195" i="12"/>
  <c r="G190" i="12"/>
  <c r="E115" i="12" l="1"/>
  <c r="E182" i="12"/>
  <c r="G182" i="12" s="1"/>
  <c r="E188" i="12"/>
  <c r="G188" i="12" s="1"/>
  <c r="G196" i="12"/>
  <c r="E173" i="12"/>
  <c r="G173" i="12" s="1"/>
  <c r="G143" i="12" s="1"/>
  <c r="G140" i="12"/>
  <c r="E90" i="12"/>
  <c r="G90" i="12" s="1"/>
  <c r="G66" i="12"/>
  <c r="E50" i="12"/>
  <c r="G50" i="12" s="1"/>
  <c r="E32" i="12"/>
  <c r="G32" i="12" s="1"/>
  <c r="G22" i="12" s="1"/>
  <c r="G11" i="12"/>
  <c r="G189" i="12"/>
  <c r="E142" i="12" l="1"/>
  <c r="G142" i="12" s="1"/>
  <c r="G71" i="12"/>
  <c r="E70" i="12"/>
  <c r="G70" i="12" s="1"/>
  <c r="G33" i="12" l="1"/>
  <c r="G51" i="12"/>
  <c r="G116" i="12"/>
  <c r="G174" i="12"/>
  <c r="G183" i="12"/>
  <c r="F40" i="1"/>
  <c r="G40" i="1"/>
  <c r="H40" i="1"/>
  <c r="I40" i="1"/>
  <c r="J39" i="1" s="1"/>
  <c r="J40" i="1" s="1"/>
  <c r="J28" i="1"/>
  <c r="J26" i="1"/>
  <c r="G38" i="1"/>
  <c r="F38" i="1"/>
  <c r="J23" i="1"/>
  <c r="J24" i="1"/>
  <c r="J25" i="1"/>
  <c r="J27" i="1"/>
  <c r="E24" i="1"/>
  <c r="E26" i="1"/>
  <c r="G115" i="12" l="1"/>
  <c r="G91" i="12"/>
  <c r="G203" i="12" s="1"/>
  <c r="I17" i="1" s="1"/>
  <c r="I21" i="1" s="1"/>
  <c r="G25" i="1" l="1"/>
  <c r="G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C13" authorId="0" shapeId="0" xr:uid="{00000000-0006-0000-0100-000005000000}">
      <text>
        <r>
          <rPr>
            <sz val="9"/>
            <color indexed="81"/>
            <rFont val="Tahoma"/>
            <family val="2"/>
            <charset val="238"/>
          </rPr>
          <t>PSČ</t>
        </r>
      </text>
    </comment>
    <comment ref="D13" authorId="0" shapeId="0" xr:uid="{00000000-0006-0000-0100-000006000000}">
      <text>
        <r>
          <rPr>
            <sz val="9"/>
            <color indexed="81"/>
            <rFont val="Tahoma"/>
            <family val="2"/>
            <charset val="238"/>
          </rPr>
          <t>Ulice</t>
        </r>
      </text>
    </comment>
  </commentList>
</comments>
</file>

<file path=xl/sharedStrings.xml><?xml version="1.0" encoding="utf-8"?>
<sst xmlns="http://schemas.openxmlformats.org/spreadsheetml/2006/main" count="970" uniqueCount="428">
  <si>
    <t>%</t>
  </si>
  <si>
    <t>Cena celkem</t>
  </si>
  <si>
    <t>Za zhotovitele</t>
  </si>
  <si>
    <t>Zaokrouhlení</t>
  </si>
  <si>
    <t>Název</t>
  </si>
  <si>
    <t xml:space="preserve">Položkový rozpočet </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</si>
  <si>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</si>
  <si>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</si>
  <si>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</si>
  <si>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</si>
  <si>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</si>
  <si>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</si>
  <si>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</si>
  <si>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</si>
  <si>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</si>
  <si>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</si>
  <si>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</si>
  <si>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</si>
  <si>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</si>
  <si>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</si>
  <si>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Objednatel:</t>
  </si>
  <si>
    <t>HSV</t>
  </si>
  <si>
    <t>PSV</t>
  </si>
  <si>
    <t>MON</t>
  </si>
  <si>
    <t>Vedlejší náklady</t>
  </si>
  <si>
    <t>Ostatní náklady</t>
  </si>
  <si>
    <t>Celkem</t>
  </si>
  <si>
    <t>Rozpis ceny</t>
  </si>
  <si>
    <t>Rekapitulace daní</t>
  </si>
  <si>
    <t>IČ:</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</si>
  <si>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</si>
  <si>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</si>
  <si>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</si>
  <si>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</si>
  <si>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</si>
  <si>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</si>
  <si>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Zakázka:</t>
  </si>
  <si>
    <t>Z:</t>
  </si>
  <si>
    <t>Objekt:</t>
  </si>
  <si>
    <t>Rozpočet:</t>
  </si>
  <si>
    <t>vilka JA BATI</t>
  </si>
  <si>
    <t>Rozpočet</t>
  </si>
  <si>
    <t>Celkem za stavbu</t>
  </si>
  <si>
    <t>CZK</t>
  </si>
  <si>
    <t>721</t>
  </si>
  <si>
    <t>Vnitřní kanalizace</t>
  </si>
  <si>
    <t>722</t>
  </si>
  <si>
    <t>Vnitřní vodovod</t>
  </si>
  <si>
    <t>723</t>
  </si>
  <si>
    <t>Vnitřní plynovod</t>
  </si>
  <si>
    <t>731</t>
  </si>
  <si>
    <t>Kotelny</t>
  </si>
  <si>
    <t>732</t>
  </si>
  <si>
    <t>733</t>
  </si>
  <si>
    <t>Rozvod potrubí</t>
  </si>
  <si>
    <t>734</t>
  </si>
  <si>
    <t>Armatury</t>
  </si>
  <si>
    <t>735</t>
  </si>
  <si>
    <t>Otopná tělesa</t>
  </si>
  <si>
    <t>767</t>
  </si>
  <si>
    <t>Konstrukce zámečnické</t>
  </si>
  <si>
    <t>783</t>
  </si>
  <si>
    <t>VN</t>
  </si>
  <si>
    <t>ON</t>
  </si>
  <si>
    <t>#TypZaznamu#</t>
  </si>
  <si>
    <t>STA</t>
  </si>
  <si>
    <t>OBJ</t>
  </si>
  <si>
    <t>P.č.</t>
  </si>
  <si>
    <t>Číslo položky</t>
  </si>
  <si>
    <t>Název položky</t>
  </si>
  <si>
    <t>MJ</t>
  </si>
  <si>
    <t>množství</t>
  </si>
  <si>
    <t>cena / MJ</t>
  </si>
  <si>
    <t>Díl:</t>
  </si>
  <si>
    <t>DIL</t>
  </si>
  <si>
    <t>m</t>
  </si>
  <si>
    <t>POL1_0</t>
  </si>
  <si>
    <t>953941611R00</t>
  </si>
  <si>
    <t>Osazení konzol ve zdivu cihelném</t>
  </si>
  <si>
    <t>kus</t>
  </si>
  <si>
    <t>953941621R00</t>
  </si>
  <si>
    <t>Osazení konzol ve zdivu betonovém</t>
  </si>
  <si>
    <t>953981304R00</t>
  </si>
  <si>
    <t>Chemické kotvy, cihly, hl. 125 mm, M16, malta POLY</t>
  </si>
  <si>
    <t>952902110R00</t>
  </si>
  <si>
    <t>Zametání v místnostech, chodbách, na  schodišti a na půdách</t>
  </si>
  <si>
    <t>m2</t>
  </si>
  <si>
    <t>971033331R00</t>
  </si>
  <si>
    <t>Vybourání otv. zeď cihel. pl.0,09 m2, tl.15cm, MVC</t>
  </si>
  <si>
    <t>999281108R00</t>
  </si>
  <si>
    <t>Přesun hmot pro opravy a údržbu do výšky 12 m</t>
  </si>
  <si>
    <t>t</t>
  </si>
  <si>
    <t>713400821R00</t>
  </si>
  <si>
    <t>Odstranění izolačních pásů  potrubí</t>
  </si>
  <si>
    <t>713400991R00</t>
  </si>
  <si>
    <t>Příplatek za opravu izolace potrubí ostatní</t>
  </si>
  <si>
    <t>721171803R00</t>
  </si>
  <si>
    <t>Demontáž potrubí z PVC do D 75 mm</t>
  </si>
  <si>
    <t>721176102R00</t>
  </si>
  <si>
    <t>Potrubí HT připojovací, D 40 x 1,8 mm</t>
  </si>
  <si>
    <t>721194104R00</t>
  </si>
  <si>
    <t>Vyvedení odpadních výpustek, D 40 x 1,8 mm</t>
  </si>
  <si>
    <t>721170902R00</t>
  </si>
  <si>
    <t>Provedení opravy vnitřní kanalizace, potrubí plastové, vsazení odbočky, D 40 mm</t>
  </si>
  <si>
    <t>721290111R00</t>
  </si>
  <si>
    <t>Zkouška těsnosti kanalizace vodou DN 125 mm</t>
  </si>
  <si>
    <t>998721202R00</t>
  </si>
  <si>
    <t>Přesun hmot pro vnitřní kanalizaci, výšky do 12 m</t>
  </si>
  <si>
    <t>722170801R00</t>
  </si>
  <si>
    <t>Demontáž rozvodů vody z plastů do D 32 mm</t>
  </si>
  <si>
    <t>722220851R00</t>
  </si>
  <si>
    <t>Demontáž armatur s jedním závitem G 3/4"</t>
  </si>
  <si>
    <t>722220861R00</t>
  </si>
  <si>
    <t>Demontáž armatur s dvěma závity G 3/4"</t>
  </si>
  <si>
    <t>722220862R00</t>
  </si>
  <si>
    <t>Demontáž armatur s dvěma závity G 5/4"</t>
  </si>
  <si>
    <t>722170922R00</t>
  </si>
  <si>
    <t>Oprava plastového potrubí, spojka přímá, vnější závit 25 x 3/4"</t>
  </si>
  <si>
    <t>722170924R00</t>
  </si>
  <si>
    <t>Oprava plastového potrubí, spojka přímá, vnější závit 32 x 1"</t>
  </si>
  <si>
    <t>722190901R00</t>
  </si>
  <si>
    <t>Uzavření/otevření vodovodního potrubí při opravě</t>
  </si>
  <si>
    <t>722172611R00</t>
  </si>
  <si>
    <t>722172612R00</t>
  </si>
  <si>
    <t>722172613R00</t>
  </si>
  <si>
    <t>722182001R00</t>
  </si>
  <si>
    <t>Montáž tepelné izolace skruží na potrubí přímé, DN 25 mm, samolepicí spoj</t>
  </si>
  <si>
    <t>722182004R00</t>
  </si>
  <si>
    <t>Montáž tepelné izolace skruží na potrubí přímé, DN 40 mm, samolepicí spoj</t>
  </si>
  <si>
    <t>722224111R00</t>
  </si>
  <si>
    <t>Kohout plnicí a vypouštěcí, DN 15 mm</t>
  </si>
  <si>
    <t>722224112R00</t>
  </si>
  <si>
    <t>722264111R00</t>
  </si>
  <si>
    <t>722280106R00</t>
  </si>
  <si>
    <t>Tlaková zkouška vodovodního potrubí DN 32 mm</t>
  </si>
  <si>
    <t>998722201R00</t>
  </si>
  <si>
    <t>Přesun hmot pro vnitřní vodovod, výšky do 6 m</t>
  </si>
  <si>
    <t>723120804R00</t>
  </si>
  <si>
    <t>Demontáž potrubí svařovaného závitového do DN 25 mm</t>
  </si>
  <si>
    <t>723120805R00</t>
  </si>
  <si>
    <t>Demontáž potrubí svařovaného závitového DN 25 - 50 mm</t>
  </si>
  <si>
    <t>723190901R00</t>
  </si>
  <si>
    <t>Uzavření nebo otevření plynového potrubí</t>
  </si>
  <si>
    <t>723190907R00</t>
  </si>
  <si>
    <t>Odvzdušnění a napuštění plynového potrubí</t>
  </si>
  <si>
    <t>723190909R00</t>
  </si>
  <si>
    <t>Zkouška tlaková  plynového potrubí</t>
  </si>
  <si>
    <t>723190916R00</t>
  </si>
  <si>
    <t>Navaření odbočky na plynové potrubí DN 40 mm</t>
  </si>
  <si>
    <t>723150304R00</t>
  </si>
  <si>
    <t>Potrubí ocelové hladké černé svařované D 32 x 2,6 mm</t>
  </si>
  <si>
    <t>723150306R00</t>
  </si>
  <si>
    <t>Potrubí ocelové hladké černé svařované D 44,5 x 2,6 mm</t>
  </si>
  <si>
    <t>723150315R00</t>
  </si>
  <si>
    <t>Potrubí ocelové hladké černé svařované D 108 x 4 mm</t>
  </si>
  <si>
    <t>soubor</t>
  </si>
  <si>
    <t>723235111R00</t>
  </si>
  <si>
    <t>723235113R00</t>
  </si>
  <si>
    <t>723235115R00</t>
  </si>
  <si>
    <t>998723202R00</t>
  </si>
  <si>
    <t>Přesun hmot pro vnitřní plynovod, výšky do 12 m</t>
  </si>
  <si>
    <t>731200825R00</t>
  </si>
  <si>
    <t>Demontáž kotle ocel.,kapal./plyn, do 40 kW</t>
  </si>
  <si>
    <t>731391811R00</t>
  </si>
  <si>
    <t>Vypouštění vody z kotlů samospádem do 5 m2</t>
  </si>
  <si>
    <t>731341130R00</t>
  </si>
  <si>
    <t>Hadice napouštěcí pryžové D 16/23</t>
  </si>
  <si>
    <t>731249125R00</t>
  </si>
  <si>
    <t>Montáž kotle ocel.teplov.,kapalina/plyn do 35 kW</t>
  </si>
  <si>
    <t>998731202R00</t>
  </si>
  <si>
    <t>732212815R00</t>
  </si>
  <si>
    <t>732293810R00</t>
  </si>
  <si>
    <t>732320812R00</t>
  </si>
  <si>
    <t>732320813R00</t>
  </si>
  <si>
    <t>732324812R00</t>
  </si>
  <si>
    <t>732324813R00</t>
  </si>
  <si>
    <t>732199100RM1</t>
  </si>
  <si>
    <t>732219301R00</t>
  </si>
  <si>
    <t>732331512R00</t>
  </si>
  <si>
    <t>732331517R00</t>
  </si>
  <si>
    <t>Nádoby expanzní tlak.s memb.Expanzomat,100 l</t>
  </si>
  <si>
    <t>732429111R00</t>
  </si>
  <si>
    <t>Montáž čerpadel oběhových spirálních, DN 25</t>
  </si>
  <si>
    <t>998732202R00</t>
  </si>
  <si>
    <t>Přesun hmot pro strojovny, výšky do 12 m</t>
  </si>
  <si>
    <t>733110803R00</t>
  </si>
  <si>
    <t>Demontáž potrubí ocelového závitového do DN 15</t>
  </si>
  <si>
    <t>733110806R00</t>
  </si>
  <si>
    <t>Demontáž potrubí ocelového závitového do DN 15-32</t>
  </si>
  <si>
    <t>733110808R00</t>
  </si>
  <si>
    <t>Demontáž potrubí ocelového závitového do DN 32-50</t>
  </si>
  <si>
    <t>733120819R00</t>
  </si>
  <si>
    <t>Demontáž potrubí z hladkých trubek D 60,3</t>
  </si>
  <si>
    <t>733140811R00</t>
  </si>
  <si>
    <t>Odřezání odvzdušňovací nádoby</t>
  </si>
  <si>
    <t>733190801R00</t>
  </si>
  <si>
    <t>Odřezání potrubních objímek dvojitých do DN 50</t>
  </si>
  <si>
    <t>733193810R00</t>
  </si>
  <si>
    <t>Rozřezání konzol pro potrubí z úhel.L 50x50x5 mm</t>
  </si>
  <si>
    <t>733191908R00</t>
  </si>
  <si>
    <t>Oprava-montáž potrubí závit.norm/zesíl. DN 50</t>
  </si>
  <si>
    <t>733151113R00</t>
  </si>
  <si>
    <t>733151114R00</t>
  </si>
  <si>
    <t>733151115R00</t>
  </si>
  <si>
    <t>733151116R00</t>
  </si>
  <si>
    <t>733151117R00</t>
  </si>
  <si>
    <t>733113113R00</t>
  </si>
  <si>
    <t>Příplatek za zhotovení přípojky DN 15</t>
  </si>
  <si>
    <t>733113114R00</t>
  </si>
  <si>
    <t>Příplatek za zhotovení přípojky DN 20</t>
  </si>
  <si>
    <t>733113115R00</t>
  </si>
  <si>
    <t>Příplatek za zhotovení přípojky DN 25</t>
  </si>
  <si>
    <t>733190106R00</t>
  </si>
  <si>
    <t>Tlaková zkouška potrubí  DN 32</t>
  </si>
  <si>
    <t>733190107R00</t>
  </si>
  <si>
    <t>Tlaková zkouška potrubí  DN 40</t>
  </si>
  <si>
    <t>998733203R00</t>
  </si>
  <si>
    <t>Přesun hmot pro rozvody potrubí, výšky do 24 m</t>
  </si>
  <si>
    <t>734100811R00</t>
  </si>
  <si>
    <t>Demontáž armatur se dvěma přírubami do DN 50</t>
  </si>
  <si>
    <t>734200812R00</t>
  </si>
  <si>
    <t>Demontáž armatur s 1závitem do G 1</t>
  </si>
  <si>
    <t>734200821R00</t>
  </si>
  <si>
    <t>Demontáž armatur se 2závity do G 1/2</t>
  </si>
  <si>
    <t>734200822R00</t>
  </si>
  <si>
    <t>Demontáž armatur se 2závity do G 1</t>
  </si>
  <si>
    <t>734410811R00</t>
  </si>
  <si>
    <t>Demontáž teploměrů přímých a rohových</t>
  </si>
  <si>
    <t>998734203R00</t>
  </si>
  <si>
    <t>Přesun hmot pro armatury, výšky do 24 m</t>
  </si>
  <si>
    <t>735494811R00</t>
  </si>
  <si>
    <t>Vypuštění vody z otopných těles</t>
  </si>
  <si>
    <t>735000912R00</t>
  </si>
  <si>
    <t>Oprava-vyregulování ventilů s termost.ovládáním</t>
  </si>
  <si>
    <t>735000911R00</t>
  </si>
  <si>
    <t>Oprava-vyregulování ventilů s ručním ovládáním</t>
  </si>
  <si>
    <t>735191904R00</t>
  </si>
  <si>
    <t>Propláchnutí otopných těles litinových</t>
  </si>
  <si>
    <t>735191905R00</t>
  </si>
  <si>
    <t>Oprava - odvzdušnění otopných těles</t>
  </si>
  <si>
    <t>735191902R00</t>
  </si>
  <si>
    <t>Vyzkoušení otopných těles litinových tlakem</t>
  </si>
  <si>
    <t>735191910R00</t>
  </si>
  <si>
    <t>Napuštění vody do otopného systému - bez kotle</t>
  </si>
  <si>
    <t>998735202R00</t>
  </si>
  <si>
    <t>Přesun hmot pro otopná tělesa, výšky do 12 m</t>
  </si>
  <si>
    <t>kg</t>
  </si>
  <si>
    <t>767996802R00</t>
  </si>
  <si>
    <t>Demontáž atypických ocelových konstr. do 100 kg</t>
  </si>
  <si>
    <t>767995101R00</t>
  </si>
  <si>
    <t>Výroba a montáž kov. atypických konstr. do 5 kg</t>
  </si>
  <si>
    <t>767995103R00</t>
  </si>
  <si>
    <t>Výroba a montáž kov. atypických konstr. do 20 kg</t>
  </si>
  <si>
    <t>767995102R00</t>
  </si>
  <si>
    <t>Výroba a montáž kov. atypických konstr. do 10 kg</t>
  </si>
  <si>
    <t>998767202R00</t>
  </si>
  <si>
    <t>Přesun hmot pro zámečnické konstr., výšky do 12 m</t>
  </si>
  <si>
    <t>783424240R00</t>
  </si>
  <si>
    <t>Nátěr syntet. potrubí do DN 50 mm  Z+1x +1x email</t>
  </si>
  <si>
    <t>783425250R00</t>
  </si>
  <si>
    <t>Nátěr syntet. potrubí do DN 100 mm Z +1x +1x email</t>
  </si>
  <si>
    <t>Akce:</t>
  </si>
  <si>
    <t>Stavební přípomoci</t>
  </si>
  <si>
    <t>1.</t>
  </si>
  <si>
    <t>2.</t>
  </si>
  <si>
    <t>3.</t>
  </si>
  <si>
    <t>4.</t>
  </si>
  <si>
    <t>5.</t>
  </si>
  <si>
    <t>PC-dod+mont</t>
  </si>
  <si>
    <t>6.</t>
  </si>
  <si>
    <t>7.</t>
  </si>
  <si>
    <t>8.</t>
  </si>
  <si>
    <t>9.</t>
  </si>
  <si>
    <t>10.</t>
  </si>
  <si>
    <t>11.</t>
  </si>
  <si>
    <t>12.</t>
  </si>
  <si>
    <t>13.</t>
  </si>
  <si>
    <t>14.</t>
  </si>
  <si>
    <t>310236241R00</t>
  </si>
  <si>
    <t>Zazdívka otvorů pl. 0,09 m2 cihlami, tl. zdi 30 cm</t>
  </si>
  <si>
    <t>15.</t>
  </si>
  <si>
    <t>319201311R00</t>
  </si>
  <si>
    <t>Vyrovnání povrchu zdiva maltou tl.do 3 cm</t>
  </si>
  <si>
    <t>16.</t>
  </si>
  <si>
    <t>319211311R00</t>
  </si>
  <si>
    <t>Vytmelení zdiva těsnicí maltou, spotř.do 10 kg/m2</t>
  </si>
  <si>
    <t>17.</t>
  </si>
  <si>
    <t>18.</t>
  </si>
  <si>
    <t>970051160R00</t>
  </si>
  <si>
    <t>Vrtání jádrové do ŽB do D 160 mm</t>
  </si>
  <si>
    <t>19.</t>
  </si>
  <si>
    <t>20.</t>
  </si>
  <si>
    <t>Poznámka 1</t>
  </si>
  <si>
    <t xml:space="preserve">Všechny prvky jsou předmětem výkresové a textové části </t>
  </si>
  <si>
    <t>Poznámka 2</t>
  </si>
  <si>
    <t>V položkách je třeba kalkulovat příslušný spojovací či svařovací materiál, tvarovky, svařovací a těsnící materiál, kotvy a chráníčky.</t>
  </si>
  <si>
    <t>Poznámka 3</t>
  </si>
  <si>
    <t xml:space="preserve">Součástí položek jsou tlakové zkoušky rozvodů - protokol bude přiložen před zakrytím všech rozvodů. </t>
  </si>
  <si>
    <t>Poznámka 4</t>
  </si>
  <si>
    <t>Poznámka 5</t>
  </si>
  <si>
    <t>Nedílnou součástí výkazu výměr je projektová dokumentace zpracovaná firmou Moravec s.r.o..
Textová, výkresová i tabulková část projektové dokumentace tvoří jeden vzájemně se doplňující a provázaný celek. Jednotliví účastníci výběrového řízení se musí seznámit s projektovou dokumentací v návaznosti na soupis prací a na základě těchto informací části díla nacenit. Dále je potřeba při stanovení ceny dle vykázané výměry započítat všechny předpokládané doplňkové prvky a činnosti s touto položkou související tak, aby cena byla kompletní a prvek funkční.</t>
  </si>
  <si>
    <t>Náklady na dopravu</t>
  </si>
  <si>
    <t>Chemická vyčištění topného systému</t>
  </si>
  <si>
    <t>PC</t>
  </si>
  <si>
    <t>Chemické čištění topného systému</t>
  </si>
  <si>
    <t>sada</t>
  </si>
  <si>
    <t xml:space="preserve">Proplach topného systému </t>
  </si>
  <si>
    <t xml:space="preserve">Napuštění upravenou vodou </t>
  </si>
  <si>
    <t xml:space="preserve">Doplnění inhibitorů koroze </t>
  </si>
  <si>
    <t xml:space="preserve">Kontrolní odběry </t>
  </si>
  <si>
    <t>OBNOVA TOPNÉHO ZAŘÍZENÍ V OBJEKTU ČESKÉHO ROZHLASU 
NA ADRESE OSVOBODITELŮ 187, 760 01 ZLÍN
DPS
D.1.4 VYTÁPĚNÍ  
RTS 2024                                        30.11.2024</t>
  </si>
  <si>
    <t xml:space="preserve">OBNOVA TOPNÉHO ZAŘÍZENÍ V OBJEKTU ČESKÉHO ROZHLASU 
NA ADRESE OSVOBODITELŮ 187, 760 01 ZLÍN
DPS
D.1.4 VYTÁPĚNÍ  
</t>
  </si>
  <si>
    <t>Český rozhlas   
Vinohradská 12, 120 99, Praha 2.</t>
  </si>
  <si>
    <t>22.</t>
  </si>
  <si>
    <t>PC-dod</t>
  </si>
  <si>
    <t>Izolace návleková PET tl. stěny 10 mm - do DN50</t>
  </si>
  <si>
    <t>24.</t>
  </si>
  <si>
    <t>25.</t>
  </si>
  <si>
    <t>Dod+mont-techn.sifon plast DN50</t>
  </si>
  <si>
    <t>Potrubí plastové PP-R , bez zednických výpomocí, D 20 x 2,8 mm, PN 16</t>
  </si>
  <si>
    <t>Potrubí plastové PP-R , bez zednických výpomocí, D 25 x 3,5 mm, PN 16</t>
  </si>
  <si>
    <t>Potrubí plastové PP-R , bez zednických výpomocí, D 32 x 4,4 mm, PN 16</t>
  </si>
  <si>
    <t>Dodávka izolace
-	rozvody st.vody  PET v topném zdroji tl.20mm
-	rozvody teplé vody a CTV volně – PPR D26 - izolace z min.vlny s Al tl.30mm
-	rozvody teplé vody a CTV volně – PPR D32 -  izolace z min.vlny s Al tl.40mm</t>
  </si>
  <si>
    <t>Vodoměr Qn 0,6-1,5 vc.overeni</t>
  </si>
  <si>
    <t>30.</t>
  </si>
  <si>
    <t>722190402R00</t>
  </si>
  <si>
    <t>Vyvedení a upevnění výpustek DN 20 mm</t>
  </si>
  <si>
    <t>722190403R00</t>
  </si>
  <si>
    <t>Vyvedení a upevnění výpustek DN 25 mm</t>
  </si>
  <si>
    <t xml:space="preserve">Kohout kulový, vnitřní - vnitřní závit  DN 15 </t>
  </si>
  <si>
    <t>Kohout kulový, vnitřní - vnitřní závit  DN 25</t>
  </si>
  <si>
    <t>Kohout kulový, vnitřní - vnitřní závit  DN 40</t>
  </si>
  <si>
    <t>Kohout kulový, vnitřní - vnitřní závit  DN 15 - vzorkovací</t>
  </si>
  <si>
    <t>Plynový manometr D 100+MK</t>
  </si>
  <si>
    <t>Plynová připoj.hadice NTL DN25 dl.0,6m</t>
  </si>
  <si>
    <t>Montážní rám pro kotel</t>
  </si>
  <si>
    <t>Demontáž stáv.odkouření do DN150 dl.do 10m</t>
  </si>
  <si>
    <t>Vyčištění stáv.komín.odtahu do DN200  /vč.případných vnitřních vložek/ mechanické a mokré čištění od spalin do 10m</t>
  </si>
  <si>
    <t>Připojovací adaptér DN80/125</t>
  </si>
  <si>
    <t>Koleno DN80/125 45°</t>
  </si>
  <si>
    <t>Trubka DN80/125, 1000 mm</t>
  </si>
  <si>
    <t>Trubka DN80/125, 500 mm</t>
  </si>
  <si>
    <t>Sada odkouření GA-K, v místnosti DN80/125, v šachtě DN80, vč. revizního kolena 80/125, patního kolena, krytu šachty a 6 ks rozpěrných držáků</t>
  </si>
  <si>
    <t>Neutralizační zařízení pro kotelny do 100kW vč.granulátu</t>
  </si>
  <si>
    <t xml:space="preserve">Odlučovač nečistot s magnetem - DN25 - vč.izolace </t>
  </si>
  <si>
    <t xml:space="preserve">Dod+Montáž dodoj.armatuty MKK20 servisního ventilu </t>
  </si>
  <si>
    <t>Nádoby expanzní tlak.s memb.Expanzomat, 8-12 l</t>
  </si>
  <si>
    <t xml:space="preserve">Dod+Montáž dodoj.armatuty MKK25 servisního ventilu </t>
  </si>
  <si>
    <t>Dod+Montáž dodoj.armatuty T pro vak.exp.12l</t>
  </si>
  <si>
    <t>Nádoby expanzní tlak.s vakem 12l</t>
  </si>
  <si>
    <t>Dod.čerpadla oběh.typ E - 2m3/h 2m 230V vc.izol.pouzdra a sroubeni</t>
  </si>
  <si>
    <t>Dod.čerpadla oběh.typ E - 2m3/h 4m 230V vc.izol.pouzdra a sroubeni</t>
  </si>
  <si>
    <t xml:space="preserve">Doplňovací zařízení pro UT - doplnění systému :
- předřazený filtr, redukce, externí tlak.čidlo, řízení ventilu dopouštění
- odděl.ventil DIN EN 1717 pro přímé napojení na rozvod pitné vody
- obsahuje autom.ventil pro dopouštění
</t>
  </si>
  <si>
    <t>Anuloid pro průtoky do 3m3/h vč. tep.izolace</t>
  </si>
  <si>
    <t>Odlučovač nečistot a kalu 6/4"</t>
  </si>
  <si>
    <t>21.</t>
  </si>
  <si>
    <t>Potrubí ocel. vně pozink. UT vč.tvarovek DN15</t>
  </si>
  <si>
    <t>Potrubí ocel. vně pozink. UT vč.tvarovek DN20</t>
  </si>
  <si>
    <t>Potrubí ocel. vně pozink. UT vč.tvarovek DN25</t>
  </si>
  <si>
    <t>Potrubí ocel. vně pozink. UT vč.tvarovek DN32</t>
  </si>
  <si>
    <t>Potrubí ocel. vně pozink. UT vč.tvarovek DN40</t>
  </si>
  <si>
    <t>28.</t>
  </si>
  <si>
    <t>Dod.setu - Odvzdušňovací nádobky z trub.ocelových do DN50+KK10+KK15+AOV</t>
  </si>
  <si>
    <t xml:space="preserve">Dodávka izolace
-	DN32 –   izolace z min.vlny s Al tl.50mm,  DN40 –   izolace z min.vlny s Al tl.40mm </t>
  </si>
  <si>
    <t>Dodávka izolace
-	DN20 - izolace z min.vlny s Al tl.30mm, DN25 -  izolace z min.vlny s Al tl.40mm</t>
  </si>
  <si>
    <t>23.</t>
  </si>
  <si>
    <t>26.</t>
  </si>
  <si>
    <t>Termostat.hlavice s M30 - s ochranou proti odcizení a vnitřní omezenou aretací</t>
  </si>
  <si>
    <t xml:space="preserve">Dod+mont-Ventil termostatický, regulační dle průtoku DN15 </t>
  </si>
  <si>
    <t>Dod+mont-Šroubení reg.uzav.,vnitř.z.s vypouštěním DN 15</t>
  </si>
  <si>
    <t>734421130R00</t>
  </si>
  <si>
    <t>Tlakoměr deformační 0-10 MPa č. 03313, D 160</t>
  </si>
  <si>
    <t>734422110R00</t>
  </si>
  <si>
    <t>Tlakoměr diferenční č. 03360, D 60</t>
  </si>
  <si>
    <t>Kohout k DM</t>
  </si>
  <si>
    <t>734494213R00</t>
  </si>
  <si>
    <t>Návarky s trubkovým závitem G 1/2</t>
  </si>
  <si>
    <t>Kohout plnicí a vypouštěcí, DN 20/25 mm</t>
  </si>
  <si>
    <t>Kohout UT, kulový, závit., se šroubením - DN15</t>
  </si>
  <si>
    <t>Kohout UT, kulový, závit., se šroubením - DN20</t>
  </si>
  <si>
    <t>Kohout UT, kulový, závit., se šroubením - DN25</t>
  </si>
  <si>
    <t>Kohout UT, kulový, závit., se šroubením - DN40</t>
  </si>
  <si>
    <t>724231173R00</t>
  </si>
  <si>
    <t>Teploměr s pevným stonkem a jímkou DTR 160 mm</t>
  </si>
  <si>
    <t>Vyvažovací ventil DN25</t>
  </si>
  <si>
    <t>Vyvažovací ventil DN40</t>
  </si>
  <si>
    <t>Směšovací ventil třícestný s kont.el.pohonem kv=6,3</t>
  </si>
  <si>
    <t>Ventil UT, zpětný, se šroubením - DN25</t>
  </si>
  <si>
    <t>27.</t>
  </si>
  <si>
    <t>Ventil UT, zpětný, se šroubením - DN40</t>
  </si>
  <si>
    <t>Ventil UT, zpětný, se šroubením - DN15</t>
  </si>
  <si>
    <t>Filtr UT, závit., se šroubením - DN25</t>
  </si>
  <si>
    <t>Filtr UT, závit., se šroubením - DN40</t>
  </si>
  <si>
    <t>Pojistný ventil pružinový DN25 SV</t>
  </si>
  <si>
    <t>29.</t>
  </si>
  <si>
    <t>HZS</t>
  </si>
  <si>
    <t>Tlaková a topná zkouška dle ČSN 060310</t>
  </si>
  <si>
    <t>hod</t>
  </si>
  <si>
    <t xml:space="preserve">Vyvážení sítě </t>
  </si>
  <si>
    <t>Uvedení kotle do provozu servisním technikem</t>
  </si>
  <si>
    <t>Součástí dodávky a ocenění jsou nutné výkopy, sekání drážek a prostupů stěnami, strop. konstrukcemi, podlahou včetně chrániček atd. Při nutnosti sekání či bourání je součástí ocenění opětovné začištění, ucpávky</t>
  </si>
  <si>
    <t>Dod+mont-sifon s kuličkou DN32</t>
  </si>
  <si>
    <t>Závěsný kondenzační plynový kotel s nerezovým výměníkem o tepelném výkonu 3,2-32kW Nox 6 s  předpokládanou minimální technickou životností 10 let. Kotel musí mít vestavěnou expansi, kotlové čerpadlo, poj.ventil, autodiagnostiku a komunikačním modulem</t>
  </si>
  <si>
    <t>Montáž komínové vložky pevné do 130 mm,do 10 m s rozn.prstenci</t>
  </si>
  <si>
    <t>Svislé pl.odkouření DN80 vč.stř.nástavce DN80 dl. 8m</t>
  </si>
  <si>
    <t>Elektro - prokabelování a vybudování 2x dvojzásuvek na 230V</t>
  </si>
  <si>
    <t>Vypracování dokumentace skut.stavu</t>
  </si>
  <si>
    <t>časových oken. Kaskádové řízení. Ekvitermní regulátor. K základním</t>
  </si>
  <si>
    <t>funkcím patří: řízení čerpadla topení kotle /2/ se směšováním a</t>
  </si>
  <si>
    <t>nabíjecího čerpadla pro zásobník TV, 7 x teplotní čidlo, 5 x jímka,</t>
  </si>
  <si>
    <t>hlídání tlaku. V základu umožňuje kompletní vzdálenou správu přes</t>
  </si>
  <si>
    <t>internet. Brána, která je určena k integraci řídicích jednotek pomocí</t>
  </si>
  <si>
    <t>integrovaného komunikačního modulu LON do řídicích systémů</t>
  </si>
  <si>
    <t>BACnet nebo Modbus. Komunikačný modul LON na výměnu údajů</t>
  </si>
  <si>
    <t>přes sběrnici. Dopoj LAN do kotelny. Zařízení musí být plně</t>
  </si>
  <si>
    <t>kompatibilní se stávajícím nadřazeným vizualizačním systémem MaR</t>
  </si>
  <si>
    <t>Siemens Desigo CC instalovaným na centrálním velínu v ČRo Praha</t>
  </si>
  <si>
    <t>kus 1,00 58150,00 58150,00</t>
  </si>
  <si>
    <t>M+R : Kotlová sada pro 2 závěsné kotle s ekvit.řízením a nastavení
časových oken. Kaskádové řízení. Ekvitermní regulátor. K základním
funkcím patří: řízení čerpadla topení kotle /2/ se směšováním a
nabíjecího čerpadla pro zásobník TV, 7 x teplotní čidlo, 5 x jímka,
hlídání tlaku. V základu umožňuje kompletní vzdálenou správu přes
internet. Brána, která je určena k integraci řídicích jednotek pomocí
integrovaného komunikačního modulu LON do řídicích systémů
BACnet nebo Modbus. Komunikačný modul LON na výměnu údajů
přes sběrnici. Dopoj LAN do kotelny. Zařízení musí být plně
kompatibilní se stávajícím nadřazeným vizualizačním systémem MaR
Siemens Desigo CC instalovaným na centrálním velínu v ČRo Praha</t>
  </si>
  <si>
    <t>Výchozí a první provozní revize tlakových nádob /100l/ dle platné legislativy</t>
  </si>
  <si>
    <t>Výchozí a první provozní revize tlakových nádob /150l/ dle platné
legislativy</t>
  </si>
  <si>
    <t>Dodavatel:</t>
  </si>
  <si>
    <t>Dodavatel vyplní zeleně označená pole!</t>
  </si>
  <si>
    <t>Cena celkem včetně DPH</t>
  </si>
  <si>
    <t>Cena celkem v Kč bez DPH</t>
  </si>
  <si>
    <t>Ceny se přenesou z listu Rozpočet položkový automaticky!</t>
  </si>
  <si>
    <t xml:space="preserve">Dodavatel vyplní zeleně označená pole! </t>
  </si>
  <si>
    <t>Příloha č. 5 - Tabulka pro výpočet nabídkové ceny (Položkový rozpočet)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</si>
</sst>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rgb="FFFFFFCC"/>
      <name val="Arial CE"/>
      <charset val="238"/>
    </font>
    <font>
      <sz val="8"/>
      <name val="Arial CE"/>
      <charset val="238"/>
    </font>
    <font>
      <sz val="8"/>
      <name val="Arial"/>
      <family val="2"/>
      <charset val="238"/>
    </font>
    <font>
      <b/>
      <sz val="8"/>
      <name val="Arial CE"/>
      <charset val="238"/>
    </font>
  </fonts>
  <fills count="7">
    <fill>
      <patternFill patternType="none"/>
    </fill>
    <fill>
      <patternFill patternType="gray125"/>
    </fill>
    <fill>
      <patternFill patternType="solid">
        <fgColor indexed="9"/>
        <bgColor indexed="64"/>
      </patternFill>
    </fill>
    <fill>
      <patternFill patternType="solid">
        <fgColor rgb="FFC0C0C0"/>
        <bgColor indexed="64"/>
      </patternFill>
    </fill>
    <fill>
      <patternFill patternType="solid">
        <fgColor rgb="FFFFFFCC"/>
        <bgColor indexed="64"/>
      </patternFill>
    </fill>
    <fill>
      <patternFill patternType="solid">
        <fgColor theme="7" tint="0.79998168889431442"/>
        <bgColor indexed="64"/>
      </patternFill>
    </fill>
    <fill>
      <patternFill patternType="solid">
        <fgColor rgb="FF92D050"/>
        <bgColor indexed="64"/>
      </patternFill>
    </fill>
  </fills>
  <borders count="3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auto="1"/>
      </left>
      <right/>
      <top style="thin">
        <color indexed="64"/>
      </top>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style="thin">
        <color auto="1"/>
      </left>
      <right style="thin">
        <color auto="1"/>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style="thin">
        <color indexed="64"/>
      </top>
      <bottom style="thin">
        <color indexed="64"/>
      </bottom>
      <diagonal/>
    </border>
    <border>
      <left/>
      <right style="thin">
        <color auto="1"/>
      </right>
      <top style="thin">
        <color indexed="64"/>
      </top>
      <bottom style="thin">
        <color auto="1"/>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1" fillId="0" borderId="0"/>
  </cellStyleXfs>
  <cellXfs count="224">
    <xf numFmtId="0" fontId="0" fillId="0" borderId="0" xfId="0"/>
    <xf numFmtId="14" fontId="3" fillId="0" borderId="0" xfId="0" applyNumberFormat="1" applyFont="1" applyAlignment="1">
      <alignment horizontal="left"/>
    </xf>
    <xf numFmtId="0" fontId="2" fillId="0" borderId="0" xfId="0" applyFont="1" applyAlignment="1">
      <alignment horizontal="center"/>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0" fontId="0" fillId="0" borderId="6" xfId="0" applyBorder="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2" xfId="0" applyFont="1" applyBorder="1" applyAlignment="1">
      <alignment horizontal="right"/>
    </xf>
    <xf numFmtId="0" fontId="8" fillId="0" borderId="1" xfId="0" applyFont="1" applyBorder="1" applyAlignment="1">
      <alignment horizontal="left" vertical="center" indent="1"/>
    </xf>
    <xf numFmtId="1" fontId="8" fillId="0" borderId="10" xfId="0" applyNumberFormat="1" applyFont="1" applyBorder="1" applyAlignment="1">
      <alignment horizontal="right" vertical="center"/>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xf>
    <xf numFmtId="0" fontId="0" fillId="0" borderId="12" xfId="0" applyBorder="1"/>
    <xf numFmtId="0" fontId="0" fillId="0" borderId="12" xfId="0" applyBorder="1" applyAlignment="1">
      <alignment horizontal="left" vertical="center" indent="1"/>
    </xf>
    <xf numFmtId="49" fontId="0" fillId="0" borderId="15" xfId="0" applyNumberFormat="1" applyBorder="1" applyAlignment="1">
      <alignment horizontal="left" vertical="center"/>
    </xf>
    <xf numFmtId="49" fontId="0" fillId="0" borderId="2" xfId="0" applyNumberFormat="1" applyBorder="1" applyAlignment="1">
      <alignment horizontal="left" vertical="center"/>
    </xf>
    <xf numFmtId="1" fontId="8" fillId="0" borderId="12" xfId="0" applyNumberFormat="1" applyFont="1" applyBorder="1" applyAlignment="1">
      <alignment horizontal="right" vertical="center"/>
    </xf>
    <xf numFmtId="0" fontId="0" fillId="0" borderId="14" xfId="0" applyBorder="1" applyAlignment="1">
      <alignment horizontal="left" indent="1"/>
    </xf>
    <xf numFmtId="0" fontId="0" fillId="0" borderId="17" xfId="0" applyBorder="1"/>
    <xf numFmtId="0" fontId="8" fillId="0" borderId="14" xfId="0" applyFont="1" applyBorder="1" applyAlignment="1">
      <alignment horizontal="left" vertical="center" indent="1"/>
    </xf>
    <xf numFmtId="0" fontId="8" fillId="0" borderId="12" xfId="0" applyFont="1" applyBorder="1" applyAlignment="1">
      <alignment horizontal="left" vertical="center"/>
    </xf>
    <xf numFmtId="0" fontId="8" fillId="0" borderId="12" xfId="0" applyFont="1" applyBorder="1"/>
    <xf numFmtId="0" fontId="4" fillId="0" borderId="0" xfId="0" applyFont="1" applyAlignment="1">
      <alignment horizontal="left"/>
    </xf>
    <xf numFmtId="49" fontId="0" fillId="0" borderId="12" xfId="0" applyNumberFormat="1" applyBorder="1" applyAlignment="1">
      <alignment vertical="center"/>
    </xf>
    <xf numFmtId="0" fontId="0" fillId="0" borderId="18" xfId="0" applyBorder="1" applyAlignment="1">
      <alignment vertical="center"/>
    </xf>
    <xf numFmtId="0" fontId="0" fillId="3" borderId="1" xfId="0" applyFill="1" applyBorder="1" applyAlignment="1">
      <alignment horizontal="left" vertical="center" indent="1"/>
    </xf>
    <xf numFmtId="0" fontId="8" fillId="3" borderId="0" xfId="0" applyFont="1" applyFill="1" applyAlignment="1">
      <alignment horizontal="left" vertical="center"/>
    </xf>
    <xf numFmtId="49" fontId="0" fillId="0" borderId="0" xfId="0" applyNumberFormat="1"/>
    <xf numFmtId="3" fontId="0" fillId="0" borderId="23" xfId="0" applyNumberFormat="1" applyBorder="1"/>
    <xf numFmtId="3" fontId="0" fillId="4" borderId="27" xfId="0" applyNumberFormat="1" applyFill="1" applyBorder="1"/>
    <xf numFmtId="3" fontId="7" fillId="3" borderId="24" xfId="0" applyNumberFormat="1" applyFont="1" applyFill="1" applyBorder="1" applyAlignment="1">
      <alignment vertical="center"/>
    </xf>
    <xf numFmtId="3" fontId="7" fillId="3" borderId="16" xfId="0" applyNumberFormat="1" applyFont="1" applyFill="1" applyBorder="1" applyAlignment="1">
      <alignment vertical="center"/>
    </xf>
    <xf numFmtId="3" fontId="7" fillId="3" borderId="16" xfId="0" applyNumberFormat="1" applyFont="1" applyFill="1" applyBorder="1" applyAlignment="1">
      <alignment vertical="center" wrapText="1"/>
    </xf>
    <xf numFmtId="3" fontId="7" fillId="3" borderId="25" xfId="0" applyNumberFormat="1" applyFont="1" applyFill="1" applyBorder="1" applyAlignment="1">
      <alignment horizontal="center" vertical="center" wrapText="1"/>
    </xf>
    <xf numFmtId="3" fontId="0" fillId="0" borderId="30" xfId="0" applyNumberFormat="1" applyBorder="1"/>
    <xf numFmtId="3" fontId="0" fillId="0" borderId="26" xfId="0" applyNumberFormat="1" applyBorder="1"/>
    <xf numFmtId="0" fontId="2" fillId="0" borderId="0" xfId="0" applyFont="1" applyAlignment="1">
      <alignment horizontal="center" shrinkToFit="1"/>
    </xf>
    <xf numFmtId="3" fontId="10" fillId="3" borderId="28" xfId="0" applyNumberFormat="1" applyFont="1" applyFill="1" applyBorder="1" applyAlignment="1">
      <alignment horizontal="center" vertical="center" wrapText="1" shrinkToFit="1"/>
    </xf>
    <xf numFmtId="3" fontId="7" fillId="3" borderId="29" xfId="0" applyNumberFormat="1" applyFont="1" applyFill="1" applyBorder="1" applyAlignment="1">
      <alignment horizontal="center" vertical="center" wrapText="1" shrinkToFit="1"/>
    </xf>
    <xf numFmtId="3" fontId="7" fillId="3" borderId="25" xfId="0" applyNumberFormat="1" applyFont="1" applyFill="1" applyBorder="1" applyAlignment="1">
      <alignment horizontal="center" vertical="center" wrapText="1" shrinkToFit="1"/>
    </xf>
    <xf numFmtId="3" fontId="3" fillId="0" borderId="12" xfId="0" applyNumberFormat="1" applyFont="1" applyBorder="1" applyAlignment="1">
      <alignment horizontal="right" wrapText="1" shrinkToFit="1"/>
    </xf>
    <xf numFmtId="3" fontId="3" fillId="0" borderId="12" xfId="0" applyNumberFormat="1" applyFont="1" applyBorder="1" applyAlignment="1">
      <alignment horizontal="right" shrinkToFit="1"/>
    </xf>
    <xf numFmtId="3" fontId="0" fillId="0" borderId="12" xfId="0" applyNumberFormat="1" applyBorder="1" applyAlignment="1">
      <alignment shrinkToFit="1"/>
    </xf>
    <xf numFmtId="3" fontId="0" fillId="0" borderId="26" xfId="0" applyNumberFormat="1" applyBorder="1" applyAlignment="1">
      <alignment shrinkToFit="1"/>
    </xf>
    <xf numFmtId="3" fontId="15" fillId="4" borderId="6" xfId="0" applyNumberFormat="1" applyFont="1" applyFill="1" applyBorder="1" applyAlignment="1">
      <alignment wrapText="1" shrinkToFit="1"/>
    </xf>
    <xf numFmtId="3" fontId="15" fillId="4" borderId="6" xfId="0" applyNumberFormat="1" applyFont="1" applyFill="1" applyBorder="1" applyAlignment="1">
      <alignment shrinkToFit="1"/>
    </xf>
    <xf numFmtId="3" fontId="0" fillId="4" borderId="27" xfId="0" applyNumberFormat="1" applyFill="1" applyBorder="1" applyAlignment="1">
      <alignment shrinkToFit="1"/>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xf>
    <xf numFmtId="0" fontId="0" fillId="3" borderId="7" xfId="0" applyFill="1" applyBorder="1" applyAlignment="1">
      <alignment horizontal="left" vertical="center"/>
    </xf>
    <xf numFmtId="4" fontId="4" fillId="3" borderId="7" xfId="0" applyNumberFormat="1" applyFont="1" applyFill="1" applyBorder="1" applyAlignment="1">
      <alignment horizontal="left" vertical="center"/>
    </xf>
    <xf numFmtId="49" fontId="0" fillId="3" borderId="13" xfId="0" applyNumberFormat="1" applyFill="1" applyBorder="1" applyAlignment="1">
      <alignment horizontal="left" vertical="center"/>
    </xf>
    <xf numFmtId="0" fontId="0" fillId="3" borderId="7" xfId="0" applyFill="1" applyBorder="1"/>
    <xf numFmtId="49" fontId="8" fillId="3" borderId="13" xfId="0" applyNumberFormat="1" applyFont="1" applyFill="1" applyBorder="1" applyAlignment="1">
      <alignment horizontal="left" vertical="center"/>
    </xf>
    <xf numFmtId="49" fontId="0" fillId="0" borderId="1" xfId="0" applyNumberFormat="1" applyBorder="1"/>
    <xf numFmtId="49" fontId="0" fillId="0" borderId="14" xfId="0" applyNumberFormat="1" applyBorder="1" applyAlignment="1">
      <alignment horizontal="left" vertical="center" indent="1"/>
    </xf>
    <xf numFmtId="0" fontId="0" fillId="0" borderId="16" xfId="0" applyBorder="1"/>
    <xf numFmtId="0" fontId="16" fillId="0" borderId="0" xfId="0" applyFont="1"/>
    <xf numFmtId="0" fontId="7" fillId="0" borderId="0" xfId="0" applyFont="1" applyAlignment="1">
      <alignment horizontal="center" vertical="center"/>
    </xf>
    <xf numFmtId="49" fontId="0" fillId="3" borderId="18" xfId="0" applyNumberFormat="1" applyFill="1" applyBorder="1" applyAlignment="1">
      <alignment vertical="top"/>
    </xf>
    <xf numFmtId="0" fontId="16" fillId="0" borderId="18" xfId="0" applyFont="1" applyBorder="1" applyAlignment="1">
      <alignment vertical="top"/>
    </xf>
    <xf numFmtId="0" fontId="16" fillId="0" borderId="18" xfId="0" applyFont="1" applyBorder="1" applyAlignment="1">
      <alignment horizontal="left" vertical="top" wrapText="1"/>
    </xf>
    <xf numFmtId="0" fontId="0" fillId="3" borderId="18" xfId="0" applyFill="1" applyBorder="1" applyAlignment="1">
      <alignment vertical="top"/>
    </xf>
    <xf numFmtId="0" fontId="0" fillId="3" borderId="18" xfId="0" applyFill="1" applyBorder="1" applyAlignment="1">
      <alignment horizontal="left" vertical="top" wrapText="1"/>
    </xf>
    <xf numFmtId="2" fontId="16" fillId="0" borderId="18" xfId="0" applyNumberFormat="1" applyFont="1" applyBorder="1" applyAlignment="1">
      <alignment horizontal="right" vertical="center" shrinkToFit="1"/>
    </xf>
    <xf numFmtId="2" fontId="0" fillId="3" borderId="18" xfId="0" applyNumberFormat="1" applyFill="1" applyBorder="1" applyAlignment="1">
      <alignment horizontal="center" vertical="center"/>
    </xf>
    <xf numFmtId="2" fontId="16" fillId="0" borderId="18" xfId="0" applyNumberFormat="1" applyFont="1" applyBorder="1" applyAlignment="1">
      <alignment horizontal="center" vertical="center" shrinkToFit="1"/>
    </xf>
    <xf numFmtId="2" fontId="0" fillId="3" borderId="18" xfId="0" applyNumberFormat="1" applyFill="1" applyBorder="1" applyAlignment="1">
      <alignment horizontal="center" vertical="center" shrinkToFit="1"/>
    </xf>
    <xf numFmtId="2" fontId="0" fillId="0" borderId="0" xfId="0" applyNumberFormat="1" applyAlignment="1">
      <alignment horizontal="center" vertical="center"/>
    </xf>
    <xf numFmtId="2" fontId="0" fillId="3" borderId="18" xfId="0" applyNumberFormat="1" applyFill="1" applyBorder="1" applyAlignment="1">
      <alignment horizontal="right" vertical="center" shrinkToFit="1"/>
    </xf>
    <xf numFmtId="2" fontId="0" fillId="0" borderId="0" xfId="0" applyNumberFormat="1" applyAlignment="1">
      <alignment horizontal="right" vertical="center"/>
    </xf>
    <xf numFmtId="2" fontId="0" fillId="3" borderId="18" xfId="0" applyNumberFormat="1" applyFill="1" applyBorder="1" applyAlignment="1">
      <alignment horizontal="right" vertical="center"/>
    </xf>
    <xf numFmtId="49" fontId="0" fillId="0" borderId="16" xfId="0" applyNumberFormat="1" applyBorder="1"/>
    <xf numFmtId="2" fontId="0" fillId="0" borderId="16" xfId="0" applyNumberFormat="1" applyBorder="1" applyAlignment="1">
      <alignment horizontal="center" vertical="center"/>
    </xf>
    <xf numFmtId="0" fontId="8" fillId="5" borderId="11" xfId="0" applyFont="1" applyFill="1" applyBorder="1"/>
    <xf numFmtId="49" fontId="8" fillId="5" borderId="7" xfId="0" applyNumberFormat="1" applyFont="1" applyFill="1" applyBorder="1"/>
    <xf numFmtId="2" fontId="8" fillId="5" borderId="7" xfId="0" applyNumberFormat="1" applyFont="1" applyFill="1" applyBorder="1" applyAlignment="1">
      <alignment horizontal="center" vertical="center"/>
    </xf>
    <xf numFmtId="2" fontId="0" fillId="0" borderId="16" xfId="0" applyNumberFormat="1" applyBorder="1" applyAlignment="1">
      <alignment horizontal="right" vertical="center"/>
    </xf>
    <xf numFmtId="2" fontId="8" fillId="5" borderId="7" xfId="0" applyNumberFormat="1" applyFont="1" applyFill="1" applyBorder="1" applyAlignment="1">
      <alignment horizontal="right" vertical="center"/>
    </xf>
    <xf numFmtId="2" fontId="8" fillId="5" borderId="13" xfId="0" applyNumberFormat="1" applyFont="1" applyFill="1" applyBorder="1" applyAlignment="1">
      <alignment horizontal="right" vertical="center"/>
    </xf>
    <xf numFmtId="0" fontId="16" fillId="0" borderId="26" xfId="0" applyFont="1" applyBorder="1" applyAlignment="1">
      <alignment horizontal="left" vertical="top" wrapText="1"/>
    </xf>
    <xf numFmtId="2" fontId="16" fillId="0" borderId="26" xfId="0" applyNumberFormat="1" applyFont="1" applyBorder="1" applyAlignment="1">
      <alignment horizontal="center" vertical="center" shrinkToFit="1"/>
    </xf>
    <xf numFmtId="2" fontId="16" fillId="0" borderId="26" xfId="0" applyNumberFormat="1" applyFont="1" applyBorder="1" applyAlignment="1">
      <alignment horizontal="right" vertical="center" shrinkToFit="1"/>
    </xf>
    <xf numFmtId="2" fontId="16" fillId="0" borderId="18" xfId="0" applyNumberFormat="1" applyFont="1" applyFill="1" applyBorder="1" applyAlignment="1">
      <alignment horizontal="center" vertical="center" shrinkToFit="1"/>
    </xf>
    <xf numFmtId="2" fontId="16" fillId="0" borderId="18" xfId="0" applyNumberFormat="1" applyFont="1" applyFill="1" applyBorder="1" applyAlignment="1">
      <alignment horizontal="right" vertical="center" shrinkToFit="1"/>
    </xf>
    <xf numFmtId="0" fontId="0" fillId="0" borderId="11" xfId="0" applyBorder="1" applyAlignment="1">
      <alignment vertical="center"/>
    </xf>
    <xf numFmtId="49" fontId="0" fillId="0" borderId="7" xfId="0" applyNumberFormat="1" applyBorder="1" applyAlignment="1">
      <alignment vertical="center"/>
    </xf>
    <xf numFmtId="0" fontId="0" fillId="0" borderId="0" xfId="0" applyBorder="1" applyAlignment="1">
      <alignment vertical="center"/>
    </xf>
    <xf numFmtId="0" fontId="16" fillId="0" borderId="11" xfId="0" applyFont="1" applyBorder="1" applyAlignment="1">
      <alignment vertical="top"/>
    </xf>
    <xf numFmtId="0" fontId="16" fillId="0" borderId="7" xfId="0" applyFont="1" applyBorder="1" applyAlignment="1">
      <alignment vertical="top"/>
    </xf>
    <xf numFmtId="0" fontId="16" fillId="0" borderId="7" xfId="0" applyFont="1" applyBorder="1" applyAlignment="1">
      <alignment horizontal="left" vertical="top" wrapText="1"/>
    </xf>
    <xf numFmtId="2" fontId="16" fillId="0" borderId="7" xfId="0" applyNumberFormat="1" applyFont="1" applyBorder="1" applyAlignment="1">
      <alignment horizontal="center" vertical="center" shrinkToFit="1"/>
    </xf>
    <xf numFmtId="2" fontId="16" fillId="0" borderId="7" xfId="0" applyNumberFormat="1" applyFont="1" applyBorder="1" applyAlignment="1">
      <alignment horizontal="right" vertical="center" shrinkToFit="1"/>
    </xf>
    <xf numFmtId="2" fontId="16" fillId="0" borderId="13" xfId="0" applyNumberFormat="1" applyFont="1" applyBorder="1" applyAlignment="1">
      <alignment horizontal="right" vertical="center" shrinkToFit="1"/>
    </xf>
    <xf numFmtId="0" fontId="16" fillId="0" borderId="7" xfId="0" applyFont="1" applyBorder="1" applyAlignment="1">
      <alignment horizontal="left" vertical="top"/>
    </xf>
    <xf numFmtId="49" fontId="8" fillId="0" borderId="7" xfId="0" applyNumberFormat="1" applyFont="1" applyBorder="1" applyAlignment="1">
      <alignment vertical="center"/>
    </xf>
    <xf numFmtId="0" fontId="17" fillId="3" borderId="27" xfId="0" applyFont="1" applyFill="1" applyBorder="1" applyAlignment="1">
      <alignment horizontal="center" vertical="center"/>
    </xf>
    <xf numFmtId="49" fontId="17" fillId="3" borderId="27" xfId="0" applyNumberFormat="1" applyFont="1" applyFill="1" applyBorder="1" applyAlignment="1">
      <alignment horizontal="center" vertical="center"/>
    </xf>
    <xf numFmtId="2" fontId="17" fillId="3" borderId="27" xfId="0" applyNumberFormat="1" applyFont="1" applyFill="1" applyBorder="1" applyAlignment="1">
      <alignment horizontal="center" vertical="center"/>
    </xf>
    <xf numFmtId="2" fontId="17" fillId="3" borderId="27" xfId="0" applyNumberFormat="1" applyFont="1" applyFill="1" applyBorder="1" applyAlignment="1">
      <alignment horizontal="right" vertical="center"/>
    </xf>
    <xf numFmtId="0" fontId="0" fillId="0" borderId="11" xfId="0" applyBorder="1"/>
    <xf numFmtId="49" fontId="0" fillId="0" borderId="7" xfId="0" applyNumberFormat="1" applyBorder="1"/>
    <xf numFmtId="49" fontId="18" fillId="0" borderId="7" xfId="0" applyNumberFormat="1" applyFont="1" applyBorder="1" applyAlignment="1">
      <alignment vertical="top"/>
    </xf>
    <xf numFmtId="2" fontId="0" fillId="0" borderId="7" xfId="0" applyNumberFormat="1" applyBorder="1" applyAlignment="1">
      <alignment horizontal="center" vertical="center"/>
    </xf>
    <xf numFmtId="2" fontId="0" fillId="0" borderId="7" xfId="0" applyNumberFormat="1" applyBorder="1" applyAlignment="1">
      <alignment horizontal="right" vertical="center"/>
    </xf>
    <xf numFmtId="2" fontId="0" fillId="0" borderId="13" xfId="0" applyNumberFormat="1" applyBorder="1" applyAlignment="1">
      <alignment horizontal="right" vertical="center"/>
    </xf>
    <xf numFmtId="0" fontId="9" fillId="3" borderId="11" xfId="0" applyFont="1" applyFill="1" applyBorder="1" applyAlignment="1">
      <alignment horizontal="left" vertical="center" indent="1"/>
    </xf>
    <xf numFmtId="49" fontId="6" fillId="3" borderId="7" xfId="0" applyNumberFormat="1" applyFont="1" applyFill="1" applyBorder="1" applyAlignment="1">
      <alignment horizontal="left" vertical="center"/>
    </xf>
    <xf numFmtId="0" fontId="0" fillId="3" borderId="0" xfId="0" applyFill="1" applyBorder="1"/>
    <xf numFmtId="49" fontId="8" fillId="3" borderId="0" xfId="0" applyNumberFormat="1" applyFont="1" applyFill="1" applyBorder="1" applyAlignment="1">
      <alignment horizontal="left" vertical="center"/>
    </xf>
    <xf numFmtId="0" fontId="8" fillId="3" borderId="0" xfId="0" applyFont="1" applyFill="1" applyBorder="1"/>
    <xf numFmtId="0" fontId="8" fillId="3" borderId="2" xfId="0" applyFont="1" applyFill="1" applyBorder="1"/>
    <xf numFmtId="0" fontId="0" fillId="0" borderId="17" xfId="0" applyBorder="1" applyAlignment="1">
      <alignment horizontal="left" vertical="center" indent="1"/>
    </xf>
    <xf numFmtId="0" fontId="0" fillId="0" borderId="33" xfId="0" applyBorder="1"/>
    <xf numFmtId="49" fontId="8" fillId="0" borderId="33" xfId="0" applyNumberFormat="1" applyFont="1" applyBorder="1" applyAlignment="1">
      <alignment horizontal="left" vertical="center"/>
    </xf>
    <xf numFmtId="0" fontId="8" fillId="0" borderId="33" xfId="0" applyFont="1" applyBorder="1" applyAlignment="1">
      <alignment vertical="center"/>
    </xf>
    <xf numFmtId="0" fontId="0" fillId="0" borderId="33" xfId="0" applyBorder="1" applyAlignment="1">
      <alignment horizontal="right" vertical="center"/>
    </xf>
    <xf numFmtId="0" fontId="0" fillId="0" borderId="34" xfId="0" applyBorder="1"/>
    <xf numFmtId="0" fontId="8" fillId="0" borderId="0" xfId="0" applyFont="1" applyBorder="1" applyAlignment="1">
      <alignment vertical="center"/>
    </xf>
    <xf numFmtId="49" fontId="8" fillId="0" borderId="0" xfId="0" applyNumberFormat="1" applyFont="1" applyBorder="1" applyAlignment="1">
      <alignment horizontal="left" vertical="center"/>
    </xf>
    <xf numFmtId="0" fontId="0" fillId="0" borderId="0" xfId="0" applyBorder="1" applyAlignment="1">
      <alignment horizontal="right" vertical="center"/>
    </xf>
    <xf numFmtId="0" fontId="8" fillId="0" borderId="3" xfId="0" applyFont="1" applyBorder="1" applyAlignment="1">
      <alignment horizontal="left" vertical="center" indent="1"/>
    </xf>
    <xf numFmtId="49" fontId="8" fillId="0" borderId="4" xfId="0" applyNumberFormat="1" applyFont="1" applyBorder="1" applyAlignment="1">
      <alignment horizontal="right" vertical="center"/>
    </xf>
    <xf numFmtId="49" fontId="8" fillId="0" borderId="4" xfId="0" applyNumberFormat="1" applyFont="1" applyBorder="1" applyAlignment="1">
      <alignment horizontal="left" vertical="center"/>
    </xf>
    <xf numFmtId="0" fontId="8" fillId="0" borderId="4" xfId="0" applyFont="1" applyBorder="1" applyAlignment="1">
      <alignment vertical="center"/>
    </xf>
    <xf numFmtId="0" fontId="0" fillId="0" borderId="4" xfId="0" applyBorder="1" applyAlignment="1">
      <alignment vertical="center"/>
    </xf>
    <xf numFmtId="0" fontId="0" fillId="0" borderId="5" xfId="0" applyBorder="1"/>
    <xf numFmtId="0" fontId="0" fillId="0" borderId="1" xfId="0" applyBorder="1" applyAlignment="1">
      <alignment horizontal="left" indent="1"/>
    </xf>
    <xf numFmtId="0" fontId="8" fillId="0" borderId="0" xfId="0" applyFont="1" applyBorder="1" applyAlignment="1">
      <alignment horizontal="right" vertical="center"/>
    </xf>
    <xf numFmtId="0" fontId="8" fillId="0" borderId="0" xfId="0" applyFont="1" applyBorder="1" applyAlignment="1">
      <alignment horizontal="left" vertical="center"/>
    </xf>
    <xf numFmtId="0" fontId="0" fillId="0" borderId="0" xfId="0" applyBorder="1"/>
    <xf numFmtId="0" fontId="0" fillId="0" borderId="0" xfId="0" applyBorder="1" applyAlignment="1">
      <alignment horizontal="right"/>
    </xf>
    <xf numFmtId="0" fontId="0" fillId="0" borderId="1" xfId="0" applyBorder="1" applyAlignment="1">
      <alignment horizontal="left" vertical="top" indent="1"/>
    </xf>
    <xf numFmtId="0" fontId="0" fillId="0" borderId="0" xfId="0" applyBorder="1" applyAlignment="1">
      <alignment vertical="top"/>
    </xf>
    <xf numFmtId="0" fontId="0" fillId="0" borderId="4" xfId="0" applyBorder="1" applyAlignment="1">
      <alignment horizontal="right" vertical="center"/>
    </xf>
    <xf numFmtId="0" fontId="0" fillId="0" borderId="20" xfId="0" applyBorder="1" applyAlignment="1">
      <alignment horizontal="left" indent="1"/>
    </xf>
    <xf numFmtId="0" fontId="0" fillId="0" borderId="21" xfId="0" applyBorder="1" applyAlignment="1">
      <alignment horizontal="left"/>
    </xf>
    <xf numFmtId="0" fontId="0" fillId="0" borderId="21" xfId="0" applyBorder="1"/>
    <xf numFmtId="1" fontId="8" fillId="0" borderId="30" xfId="0" applyNumberFormat="1" applyFont="1" applyBorder="1" applyAlignment="1">
      <alignment horizontal="right" vertical="center"/>
    </xf>
    <xf numFmtId="0" fontId="0" fillId="0" borderId="0" xfId="0" applyBorder="1" applyAlignment="1">
      <alignment horizontal="left" vertical="center"/>
    </xf>
    <xf numFmtId="1" fontId="0" fillId="0" borderId="0" xfId="0" applyNumberFormat="1" applyBorder="1" applyAlignment="1">
      <alignment horizontal="left" vertical="center"/>
    </xf>
    <xf numFmtId="4" fontId="0" fillId="0" borderId="0" xfId="0" applyNumberFormat="1" applyBorder="1" applyAlignment="1">
      <alignment horizontal="left" vertical="center"/>
    </xf>
    <xf numFmtId="49" fontId="8" fillId="6" borderId="32" xfId="0" applyNumberFormat="1" applyFont="1" applyFill="1" applyBorder="1" applyAlignment="1" applyProtection="1">
      <alignment horizontal="left" vertical="center"/>
      <protection locked="0"/>
    </xf>
    <xf numFmtId="2" fontId="16" fillId="6" borderId="18" xfId="0" applyNumberFormat="1" applyFont="1" applyFill="1" applyBorder="1" applyAlignment="1" applyProtection="1">
      <alignment horizontal="right" vertical="center" shrinkToFit="1"/>
      <protection locked="0"/>
    </xf>
    <xf numFmtId="2" fontId="16" fillId="6" borderId="26" xfId="0" applyNumberFormat="1" applyFont="1" applyFill="1" applyBorder="1" applyAlignment="1" applyProtection="1">
      <alignment horizontal="right" vertical="center" shrinkToFit="1"/>
      <protection locked="0"/>
    </xf>
    <xf numFmtId="0" fontId="3" fillId="2" borderId="0" xfId="0" applyFont="1" applyFill="1" applyAlignment="1">
      <alignment horizontal="left" wrapText="1"/>
    </xf>
    <xf numFmtId="49" fontId="6" fillId="3" borderId="7" xfId="0" applyNumberFormat="1" applyFont="1" applyFill="1" applyBorder="1" applyAlignment="1">
      <alignment horizontal="left" vertical="top" wrapText="1" shrinkToFit="1"/>
    </xf>
    <xf numFmtId="0" fontId="6" fillId="3" borderId="7" xfId="0" applyFont="1" applyFill="1" applyBorder="1" applyAlignment="1">
      <alignment horizontal="left" vertical="top" shrinkToFit="1"/>
    </xf>
    <xf numFmtId="0" fontId="6" fillId="3" borderId="13" xfId="0" applyFont="1" applyFill="1" applyBorder="1" applyAlignment="1">
      <alignment horizontal="left" vertical="top" shrinkToFit="1"/>
    </xf>
    <xf numFmtId="4" fontId="13" fillId="0" borderId="30" xfId="0" applyNumberFormat="1" applyFont="1" applyBorder="1" applyAlignment="1">
      <alignment horizontal="right" vertical="center" indent="1"/>
    </xf>
    <xf numFmtId="4" fontId="13" fillId="0" borderId="31" xfId="0" applyNumberFormat="1" applyFont="1" applyBorder="1" applyAlignment="1">
      <alignment horizontal="right" vertical="center" indent="1"/>
    </xf>
    <xf numFmtId="4" fontId="13" fillId="0" borderId="15" xfId="0" applyNumberFormat="1" applyFont="1" applyBorder="1" applyAlignment="1">
      <alignment horizontal="right" vertical="center" indent="1"/>
    </xf>
    <xf numFmtId="1" fontId="0" fillId="0" borderId="21" xfId="0" applyNumberFormat="1" applyBorder="1" applyAlignment="1">
      <alignment horizontal="right" indent="1"/>
    </xf>
    <xf numFmtId="49" fontId="8" fillId="3" borderId="0" xfId="0" applyNumberFormat="1" applyFont="1" applyFill="1" applyAlignment="1">
      <alignment horizontal="center" vertical="center"/>
    </xf>
    <xf numFmtId="0" fontId="8" fillId="3" borderId="0" xfId="0" applyFont="1" applyFill="1" applyAlignment="1">
      <alignment horizontal="center" vertical="center"/>
    </xf>
    <xf numFmtId="0" fontId="8" fillId="3" borderId="2" xfId="0" applyFont="1" applyFill="1" applyBorder="1" applyAlignment="1">
      <alignment horizontal="center" vertical="center"/>
    </xf>
    <xf numFmtId="49" fontId="8" fillId="0" borderId="0" xfId="0" applyNumberFormat="1" applyFont="1" applyBorder="1" applyAlignment="1">
      <alignment horizontal="left" vertical="center"/>
    </xf>
    <xf numFmtId="49" fontId="6" fillId="0" borderId="11" xfId="0" applyNumberFormat="1" applyFont="1" applyBorder="1" applyAlignment="1">
      <alignment horizontal="left" vertical="center"/>
    </xf>
    <xf numFmtId="49" fontId="6" fillId="0" borderId="7" xfId="0" applyNumberFormat="1" applyFont="1" applyBorder="1" applyAlignment="1">
      <alignment horizontal="left" vertical="center"/>
    </xf>
    <xf numFmtId="49" fontId="6" fillId="0" borderId="13" xfId="0" applyNumberFormat="1" applyFont="1" applyBorder="1" applyAlignment="1">
      <alignment horizontal="left" vertical="center"/>
    </xf>
    <xf numFmtId="49" fontId="6" fillId="0" borderId="17" xfId="0" applyNumberFormat="1" applyFont="1" applyBorder="1" applyAlignment="1">
      <alignment horizontal="left" vertical="top"/>
    </xf>
    <xf numFmtId="49" fontId="6" fillId="0" borderId="33" xfId="0" applyNumberFormat="1" applyFont="1" applyBorder="1" applyAlignment="1">
      <alignment horizontal="left" vertical="top"/>
    </xf>
    <xf numFmtId="49" fontId="6" fillId="0" borderId="34" xfId="0" applyNumberFormat="1" applyFont="1" applyBorder="1" applyAlignment="1">
      <alignment horizontal="left" vertical="top"/>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6" xfId="0" applyNumberFormat="1" applyFont="1" applyBorder="1" applyAlignment="1">
      <alignment horizontal="right" vertical="center"/>
    </xf>
    <xf numFmtId="4" fontId="12" fillId="3" borderId="7" xfId="0" applyNumberFormat="1" applyFont="1" applyFill="1" applyBorder="1" applyAlignment="1">
      <alignment horizontal="right" vertical="center"/>
    </xf>
    <xf numFmtId="4" fontId="11" fillId="0" borderId="30" xfId="0" applyNumberFormat="1" applyFont="1" applyBorder="1" applyAlignment="1">
      <alignment vertical="center"/>
    </xf>
    <xf numFmtId="4" fontId="11" fillId="0" borderId="12" xfId="0" applyNumberFormat="1" applyFont="1" applyBorder="1" applyAlignment="1">
      <alignment vertical="center"/>
    </xf>
    <xf numFmtId="4" fontId="11" fillId="0" borderId="30" xfId="0" applyNumberFormat="1" applyFont="1" applyBorder="1" applyAlignment="1">
      <alignment horizontal="right" vertical="center" indent="1"/>
    </xf>
    <xf numFmtId="4" fontId="11" fillId="0" borderId="31" xfId="0" applyNumberFormat="1" applyFont="1" applyBorder="1" applyAlignment="1">
      <alignment horizontal="right" vertical="center" indent="1"/>
    </xf>
    <xf numFmtId="49" fontId="8" fillId="6" borderId="11" xfId="0" applyNumberFormat="1" applyFont="1" applyFill="1" applyBorder="1" applyAlignment="1" applyProtection="1">
      <alignment horizontal="left" vertical="center"/>
      <protection locked="0"/>
    </xf>
    <xf numFmtId="49" fontId="8" fillId="6" borderId="7" xfId="0" applyNumberFormat="1" applyFont="1" applyFill="1" applyBorder="1" applyAlignment="1" applyProtection="1">
      <alignment horizontal="left" vertical="center"/>
      <protection locked="0"/>
    </xf>
    <xf numFmtId="49" fontId="8" fillId="6" borderId="13" xfId="0" applyNumberFormat="1" applyFont="1" applyFill="1" applyBorder="1" applyAlignment="1" applyProtection="1">
      <alignment horizontal="left" vertical="center"/>
      <protection locked="0"/>
    </xf>
    <xf numFmtId="4" fontId="11" fillId="0" borderId="30"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horizontal="right" vertical="center" indent="1"/>
    </xf>
    <xf numFmtId="3" fontId="0" fillId="0" borderId="12" xfId="0" applyNumberFormat="1" applyBorder="1"/>
    <xf numFmtId="3" fontId="0" fillId="0" borderId="12" xfId="0" applyNumberFormat="1" applyBorder="1" applyAlignment="1">
      <alignment wrapText="1"/>
    </xf>
    <xf numFmtId="3" fontId="0" fillId="4" borderId="30" xfId="0" applyNumberFormat="1" applyFill="1" applyBorder="1"/>
    <xf numFmtId="3" fontId="0" fillId="4" borderId="12" xfId="0" applyNumberFormat="1" applyFill="1" applyBorder="1"/>
    <xf numFmtId="2" fontId="12" fillId="3" borderId="7" xfId="0" applyNumberFormat="1" applyFont="1" applyFill="1" applyBorder="1" applyAlignment="1">
      <alignment horizontal="right" vertical="center"/>
    </xf>
    <xf numFmtId="0" fontId="0" fillId="0" borderId="21" xfId="0" applyBorder="1" applyAlignment="1">
      <alignment horizontal="right" indent="1"/>
    </xf>
    <xf numFmtId="0" fontId="0" fillId="0" borderId="22" xfId="0" applyBorder="1" applyAlignment="1">
      <alignment horizontal="right" indent="1"/>
    </xf>
    <xf numFmtId="0" fontId="8" fillId="0" borderId="6" xfId="0" applyFont="1" applyBorder="1" applyAlignment="1">
      <alignment horizontal="center"/>
    </xf>
    <xf numFmtId="0" fontId="0" fillId="0" borderId="16" xfId="0" applyBorder="1" applyAlignment="1">
      <alignment horizontal="center"/>
    </xf>
    <xf numFmtId="0" fontId="8" fillId="6" borderId="11" xfId="0" applyFont="1" applyFill="1" applyBorder="1" applyAlignment="1" applyProtection="1">
      <alignment horizontal="left" vertical="top"/>
      <protection locked="0"/>
    </xf>
    <xf numFmtId="0" fontId="8" fillId="6" borderId="13" xfId="0" applyFont="1" applyFill="1" applyBorder="1" applyAlignment="1" applyProtection="1">
      <alignment horizontal="left" vertical="top"/>
      <protection locked="0"/>
    </xf>
    <xf numFmtId="0" fontId="8" fillId="6" borderId="7" xfId="0" applyFont="1" applyFill="1" applyBorder="1" applyAlignment="1" applyProtection="1">
      <alignment horizontal="left" vertical="top"/>
      <protection locked="0"/>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19" xfId="0" applyNumberFormat="1" applyBorder="1" applyAlignment="1">
      <alignment vertical="center" shrinkToFit="1"/>
    </xf>
    <xf numFmtId="0" fontId="6" fillId="0" borderId="0" xfId="0" applyFont="1" applyAlignment="1">
      <alignment horizontal="center"/>
    </xf>
    <xf numFmtId="49" fontId="0" fillId="0" borderId="7" xfId="0" applyNumberFormat="1" applyBorder="1" applyAlignment="1">
      <alignment horizontal="left" wrapText="1"/>
    </xf>
    <xf numFmtId="0" fontId="0" fillId="0" borderId="7" xfId="0" applyBorder="1" applyAlignment="1">
      <alignment horizontal="left"/>
    </xf>
    <xf numFmtId="0" fontId="0" fillId="0" borderId="13" xfId="0" applyBorder="1" applyAlignment="1">
      <alignment horizontal="left"/>
    </xf>
    <xf numFmtId="49" fontId="0" fillId="6" borderId="11" xfId="0" applyNumberFormat="1" applyFill="1" applyBorder="1" applyAlignment="1" applyProtection="1">
      <alignment vertical="center"/>
      <protection locked="0"/>
    </xf>
    <xf numFmtId="0" fontId="0" fillId="6" borderId="7" xfId="0" applyFill="1" applyBorder="1" applyAlignment="1" applyProtection="1">
      <alignment vertical="center"/>
      <protection locked="0"/>
    </xf>
    <xf numFmtId="0" fontId="0" fillId="6" borderId="13" xfId="0" applyFill="1" applyBorder="1" applyAlignment="1" applyProtection="1">
      <alignment vertical="center"/>
      <protection locked="0"/>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avitel/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
  <sheetViews>
    <sheetView workbookViewId="0">
      <selection activeCell="A2" sqref="A2:G2"/>
    </sheetView>
  </sheetViews>
  <sheetFormatPr defaultRowHeight="13.2" x14ac:dyDescent="0.25"/>
  <sheetData>
    <row r="1" spans="1:7" x14ac:dyDescent="0.25">
      <c r="A1" s="21" t="s">
        <v>34</v>
      </c>
    </row>
    <row r="2" spans="1:7" ht="57.75" customHeight="1" x14ac:dyDescent="0.25">
      <c r="A2" s="166" t="s">
        <v>35</v>
      </c>
      <c r="B2" s="166"/>
      <c r="C2" s="166"/>
      <c r="D2" s="166"/>
      <c r="E2" s="166"/>
      <c r="F2" s="166"/>
      <c r="G2" s="166"/>
    </row>
  </sheetData>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O40"/>
  <sheetViews>
    <sheetView showGridLines="0" tabSelected="1" topLeftCell="B1" zoomScaleNormal="100" zoomScaleSheetLayoutView="75" workbookViewId="0">
      <selection activeCell="B1" sqref="B1:J1"/>
    </sheetView>
  </sheetViews>
  <sheetFormatPr defaultColWidth="9" defaultRowHeight="13.2" x14ac:dyDescent="0.25"/>
  <cols>
    <col min="1" max="1" width="8.44140625" hidden="1" customWidth="1"/>
    <col min="2" max="2" width="9.109375" customWidth="1"/>
    <col min="3" max="3" width="7.44140625" customWidth="1"/>
    <col min="4" max="4" width="13.44140625" customWidth="1"/>
    <col min="5" max="5" width="12.109375" customWidth="1"/>
    <col min="6" max="6" width="11.44140625" customWidth="1"/>
    <col min="7" max="9" width="12.6640625" customWidth="1"/>
    <col min="10" max="10" width="6.6640625" customWidth="1"/>
    <col min="11" max="11" width="4.33203125" customWidth="1"/>
    <col min="12" max="15" width="10.6640625" customWidth="1"/>
  </cols>
  <sheetData>
    <row r="1" spans="1:15" ht="33.75" customHeight="1" thickBot="1" x14ac:dyDescent="0.3">
      <c r="A1" s="39" t="s">
        <v>32</v>
      </c>
      <c r="B1" s="184" t="s">
        <v>427</v>
      </c>
      <c r="C1" s="185"/>
      <c r="D1" s="185"/>
      <c r="E1" s="185"/>
      <c r="F1" s="185"/>
      <c r="G1" s="185"/>
      <c r="H1" s="185"/>
      <c r="I1" s="185"/>
      <c r="J1" s="186"/>
    </row>
    <row r="2" spans="1:15" ht="75" customHeight="1" thickBot="1" x14ac:dyDescent="0.3">
      <c r="A2" s="3"/>
      <c r="B2" s="127" t="s">
        <v>36</v>
      </c>
      <c r="C2" s="128"/>
      <c r="D2" s="167" t="s">
        <v>311</v>
      </c>
      <c r="E2" s="168"/>
      <c r="F2" s="168"/>
      <c r="G2" s="168"/>
      <c r="H2" s="168"/>
      <c r="I2" s="168"/>
      <c r="J2" s="169"/>
      <c r="O2" s="1"/>
    </row>
    <row r="3" spans="1:15" ht="23.25" hidden="1" customHeight="1" x14ac:dyDescent="0.25">
      <c r="A3" s="3"/>
      <c r="B3" s="46" t="s">
        <v>38</v>
      </c>
      <c r="C3" s="47"/>
      <c r="D3" s="174"/>
      <c r="E3" s="175"/>
      <c r="F3" s="175"/>
      <c r="G3" s="175"/>
      <c r="H3" s="175"/>
      <c r="I3" s="175"/>
      <c r="J3" s="176"/>
    </row>
    <row r="4" spans="1:15" ht="23.25" hidden="1" customHeight="1" x14ac:dyDescent="0.25">
      <c r="A4" s="3"/>
      <c r="B4" s="46" t="s">
        <v>39</v>
      </c>
      <c r="C4" s="129"/>
      <c r="D4" s="130"/>
      <c r="E4" s="130"/>
      <c r="F4" s="131"/>
      <c r="G4" s="131"/>
      <c r="H4" s="131"/>
      <c r="I4" s="131"/>
      <c r="J4" s="132"/>
    </row>
    <row r="5" spans="1:15" ht="24" customHeight="1" x14ac:dyDescent="0.25">
      <c r="A5" s="3"/>
      <c r="B5" s="133" t="s">
        <v>20</v>
      </c>
      <c r="C5" s="134"/>
      <c r="D5" s="135"/>
      <c r="E5" s="136"/>
      <c r="F5" s="136"/>
      <c r="G5" s="136"/>
      <c r="H5" s="137" t="s">
        <v>29</v>
      </c>
      <c r="I5" s="135"/>
      <c r="J5" s="138"/>
    </row>
    <row r="6" spans="1:15" ht="15.75" customHeight="1" x14ac:dyDescent="0.25">
      <c r="A6" s="3"/>
      <c r="B6" s="24"/>
      <c r="C6" s="139" t="s">
        <v>312</v>
      </c>
      <c r="D6" s="140"/>
      <c r="E6" s="139"/>
      <c r="F6" s="139"/>
      <c r="G6" s="139"/>
      <c r="H6" s="141" t="s">
        <v>30</v>
      </c>
      <c r="I6" s="140"/>
      <c r="J6" s="9"/>
    </row>
    <row r="7" spans="1:15" ht="15.75" customHeight="1" thickBot="1" x14ac:dyDescent="0.3">
      <c r="A7" s="3"/>
      <c r="B7" s="142"/>
      <c r="C7" s="143"/>
      <c r="D7" s="144"/>
      <c r="E7" s="145"/>
      <c r="F7" s="145"/>
      <c r="G7" s="145"/>
      <c r="H7" s="146"/>
      <c r="I7" s="145"/>
      <c r="J7" s="147"/>
    </row>
    <row r="8" spans="1:15" ht="24" hidden="1" customHeight="1" x14ac:dyDescent="0.25">
      <c r="A8" s="3"/>
      <c r="B8" s="27" t="s">
        <v>18</v>
      </c>
      <c r="D8" s="22"/>
      <c r="H8" s="19" t="s">
        <v>29</v>
      </c>
      <c r="I8" s="22"/>
      <c r="J8" s="9"/>
    </row>
    <row r="9" spans="1:15" ht="15.75" hidden="1" customHeight="1" x14ac:dyDescent="0.25">
      <c r="A9" s="3"/>
      <c r="B9" s="3"/>
      <c r="D9" s="22"/>
      <c r="H9" s="19" t="s">
        <v>30</v>
      </c>
      <c r="I9" s="22"/>
      <c r="J9" s="9"/>
    </row>
    <row r="10" spans="1:15" ht="15.75" hidden="1" customHeight="1" x14ac:dyDescent="0.25">
      <c r="A10" s="3"/>
      <c r="B10" s="148"/>
      <c r="C10" s="149"/>
      <c r="D10" s="150"/>
      <c r="E10" s="108"/>
      <c r="F10" s="108"/>
      <c r="G10" s="151"/>
      <c r="H10" s="151"/>
      <c r="I10" s="152"/>
      <c r="J10" s="9"/>
    </row>
    <row r="11" spans="1:15" ht="24" customHeight="1" thickBot="1" x14ac:dyDescent="0.3">
      <c r="A11" s="3"/>
      <c r="B11" s="133" t="s">
        <v>17</v>
      </c>
      <c r="C11" s="134"/>
      <c r="D11" s="195"/>
      <c r="E11" s="196"/>
      <c r="F11" s="196"/>
      <c r="G11" s="197"/>
      <c r="H11" s="137" t="s">
        <v>29</v>
      </c>
      <c r="I11" s="163"/>
      <c r="J11" s="138"/>
    </row>
    <row r="12" spans="1:15" ht="15.75" customHeight="1" thickBot="1" x14ac:dyDescent="0.3">
      <c r="A12" s="3"/>
      <c r="B12" s="24"/>
      <c r="C12" s="139"/>
      <c r="D12" s="177"/>
      <c r="E12" s="177"/>
      <c r="F12" s="177"/>
      <c r="G12" s="177"/>
      <c r="H12" s="141" t="s">
        <v>30</v>
      </c>
      <c r="I12" s="163"/>
      <c r="J12" s="9"/>
    </row>
    <row r="13" spans="1:15" ht="15.75" customHeight="1" thickBot="1" x14ac:dyDescent="0.3">
      <c r="A13" s="3"/>
      <c r="B13" s="142"/>
      <c r="C13" s="143"/>
      <c r="D13" s="178" t="s">
        <v>426</v>
      </c>
      <c r="E13" s="179"/>
      <c r="F13" s="179"/>
      <c r="G13" s="180"/>
      <c r="H13" s="155"/>
      <c r="I13" s="145"/>
      <c r="J13" s="147"/>
    </row>
    <row r="14" spans="1:15" ht="24" customHeight="1" thickBot="1" x14ac:dyDescent="0.3">
      <c r="A14" s="3"/>
      <c r="B14" s="153" t="s">
        <v>19</v>
      </c>
      <c r="C14" s="154"/>
      <c r="D14" s="181" t="s">
        <v>425</v>
      </c>
      <c r="E14" s="182"/>
      <c r="F14" s="182"/>
      <c r="G14" s="182"/>
      <c r="H14" s="182"/>
      <c r="I14" s="183"/>
      <c r="J14" s="9"/>
    </row>
    <row r="15" spans="1:15" ht="32.25" customHeight="1" x14ac:dyDescent="0.25">
      <c r="A15" s="3"/>
      <c r="B15" s="156" t="s">
        <v>27</v>
      </c>
      <c r="C15" s="157"/>
      <c r="D15" s="158"/>
      <c r="E15" s="173"/>
      <c r="F15" s="173"/>
      <c r="G15" s="206"/>
      <c r="H15" s="206"/>
      <c r="I15" s="206" t="s">
        <v>26</v>
      </c>
      <c r="J15" s="207"/>
    </row>
    <row r="16" spans="1:15" ht="23.25" customHeight="1" x14ac:dyDescent="0.25">
      <c r="A16" s="75" t="s">
        <v>21</v>
      </c>
      <c r="B16" s="76" t="s">
        <v>21</v>
      </c>
      <c r="C16" s="32"/>
      <c r="D16" s="33"/>
      <c r="E16" s="170"/>
      <c r="F16" s="171"/>
      <c r="G16" s="170"/>
      <c r="H16" s="171"/>
      <c r="I16" s="170">
        <v>0</v>
      </c>
      <c r="J16" s="172"/>
    </row>
    <row r="17" spans="1:10" ht="23.25" customHeight="1" x14ac:dyDescent="0.25">
      <c r="A17" s="75" t="s">
        <v>22</v>
      </c>
      <c r="B17" s="76" t="s">
        <v>22</v>
      </c>
      <c r="C17" s="32"/>
      <c r="D17" s="33"/>
      <c r="E17" s="170"/>
      <c r="F17" s="171"/>
      <c r="G17" s="170"/>
      <c r="H17" s="171"/>
      <c r="I17" s="170">
        <f>'Rozpočet Pol'!$G$203</f>
        <v>0</v>
      </c>
      <c r="J17" s="172"/>
    </row>
    <row r="18" spans="1:10" ht="23.25" customHeight="1" x14ac:dyDescent="0.25">
      <c r="A18" s="75" t="s">
        <v>23</v>
      </c>
      <c r="B18" s="76" t="s">
        <v>23</v>
      </c>
      <c r="C18" s="32"/>
      <c r="D18" s="33"/>
      <c r="E18" s="170"/>
      <c r="F18" s="171"/>
      <c r="G18" s="170"/>
      <c r="H18" s="171"/>
      <c r="I18" s="170">
        <v>0</v>
      </c>
      <c r="J18" s="172"/>
    </row>
    <row r="19" spans="1:10" ht="23.25" customHeight="1" x14ac:dyDescent="0.25">
      <c r="A19" s="75" t="s">
        <v>62</v>
      </c>
      <c r="B19" s="76" t="s">
        <v>24</v>
      </c>
      <c r="C19" s="32"/>
      <c r="D19" s="33"/>
      <c r="E19" s="170"/>
      <c r="F19" s="171"/>
      <c r="G19" s="170"/>
      <c r="H19" s="171"/>
      <c r="I19" s="170">
        <v>0</v>
      </c>
      <c r="J19" s="172"/>
    </row>
    <row r="20" spans="1:10" ht="23.25" customHeight="1" x14ac:dyDescent="0.25">
      <c r="A20" s="75" t="s">
        <v>63</v>
      </c>
      <c r="B20" s="76" t="s">
        <v>25</v>
      </c>
      <c r="C20" s="32"/>
      <c r="D20" s="33"/>
      <c r="E20" s="170"/>
      <c r="F20" s="171"/>
      <c r="G20" s="170"/>
      <c r="H20" s="171"/>
      <c r="I20" s="170">
        <v>0</v>
      </c>
      <c r="J20" s="172"/>
    </row>
    <row r="21" spans="1:10" ht="23.25" customHeight="1" x14ac:dyDescent="0.25">
      <c r="A21" s="3"/>
      <c r="B21" s="40" t="s">
        <v>26</v>
      </c>
      <c r="C21" s="41"/>
      <c r="D21" s="42"/>
      <c r="E21" s="193"/>
      <c r="F21" s="194"/>
      <c r="G21" s="193"/>
      <c r="H21" s="194"/>
      <c r="I21" s="193">
        <f>SUM(I16:J20)</f>
        <v>0</v>
      </c>
      <c r="J21" s="200"/>
    </row>
    <row r="22" spans="1:10" ht="33" customHeight="1" x14ac:dyDescent="0.25">
      <c r="A22" s="3"/>
      <c r="B22" s="38" t="s">
        <v>28</v>
      </c>
      <c r="C22" s="32"/>
      <c r="D22" s="33"/>
      <c r="E22" s="37"/>
      <c r="F22" s="34"/>
      <c r="G22" s="29"/>
      <c r="H22" s="29"/>
      <c r="I22" s="29"/>
      <c r="J22" s="35"/>
    </row>
    <row r="23" spans="1:10" ht="23.25" customHeight="1" x14ac:dyDescent="0.25">
      <c r="A23" s="3"/>
      <c r="B23" s="31" t="s">
        <v>10</v>
      </c>
      <c r="C23" s="32"/>
      <c r="D23" s="33"/>
      <c r="E23" s="159">
        <v>12</v>
      </c>
      <c r="F23" s="34" t="s">
        <v>0</v>
      </c>
      <c r="G23" s="191">
        <v>0</v>
      </c>
      <c r="H23" s="192"/>
      <c r="I23" s="192"/>
      <c r="J23" s="35" t="str">
        <f t="shared" ref="J23:J28" si="0">Mena</f>
        <v>CZK</v>
      </c>
    </row>
    <row r="24" spans="1:10" ht="23.25" hidden="1" customHeight="1" x14ac:dyDescent="0.25">
      <c r="A24" s="3"/>
      <c r="B24" s="31" t="s">
        <v>11</v>
      </c>
      <c r="C24" s="32"/>
      <c r="D24" s="33"/>
      <c r="E24" s="159">
        <f>SazbaDPH1</f>
        <v>12</v>
      </c>
      <c r="F24" s="34" t="s">
        <v>0</v>
      </c>
      <c r="G24" s="198">
        <v>0</v>
      </c>
      <c r="H24" s="199"/>
      <c r="I24" s="199"/>
      <c r="J24" s="35" t="str">
        <f t="shared" si="0"/>
        <v>CZK</v>
      </c>
    </row>
    <row r="25" spans="1:10" ht="23.25" customHeight="1" thickBot="1" x14ac:dyDescent="0.3">
      <c r="A25" s="3"/>
      <c r="B25" s="31" t="s">
        <v>12</v>
      </c>
      <c r="C25" s="32"/>
      <c r="D25" s="33"/>
      <c r="E25" s="159">
        <v>21</v>
      </c>
      <c r="F25" s="34" t="s">
        <v>0</v>
      </c>
      <c r="G25" s="191">
        <f>PRODUCT(I21,0.21)</f>
        <v>0</v>
      </c>
      <c r="H25" s="192"/>
      <c r="I25" s="192"/>
      <c r="J25" s="35" t="str">
        <f t="shared" si="0"/>
        <v>CZK</v>
      </c>
    </row>
    <row r="26" spans="1:10" ht="23.25" hidden="1" customHeight="1" x14ac:dyDescent="0.25">
      <c r="A26" s="3"/>
      <c r="B26" s="28" t="s">
        <v>13</v>
      </c>
      <c r="C26" s="17"/>
      <c r="D26" s="15"/>
      <c r="E26" s="25">
        <f>SazbaDPH2</f>
        <v>21</v>
      </c>
      <c r="F26" s="26" t="s">
        <v>0</v>
      </c>
      <c r="G26" s="187">
        <v>0</v>
      </c>
      <c r="H26" s="188"/>
      <c r="I26" s="188"/>
      <c r="J26" s="30" t="str">
        <f t="shared" si="0"/>
        <v>CZK</v>
      </c>
    </row>
    <row r="27" spans="1:10" ht="23.25" hidden="1" customHeight="1" thickBot="1" x14ac:dyDescent="0.3">
      <c r="A27" s="3"/>
      <c r="B27" s="27" t="s">
        <v>3</v>
      </c>
      <c r="C27" s="160"/>
      <c r="D27" s="161"/>
      <c r="E27" s="160"/>
      <c r="F27" s="162"/>
      <c r="G27" s="189">
        <v>0</v>
      </c>
      <c r="H27" s="189"/>
      <c r="I27" s="189"/>
      <c r="J27" s="36" t="str">
        <f t="shared" si="0"/>
        <v>CZK</v>
      </c>
    </row>
    <row r="28" spans="1:10" ht="27.75" customHeight="1" thickBot="1" x14ac:dyDescent="0.3">
      <c r="A28" s="3"/>
      <c r="B28" s="68" t="s">
        <v>423</v>
      </c>
      <c r="C28" s="69"/>
      <c r="D28" s="69"/>
      <c r="E28" s="70"/>
      <c r="F28" s="71"/>
      <c r="G28" s="190">
        <f>SUM(I21+ZakladDPHZakl)</f>
        <v>0</v>
      </c>
      <c r="H28" s="205"/>
      <c r="I28" s="205"/>
      <c r="J28" s="72" t="str">
        <f t="shared" si="0"/>
        <v>CZK</v>
      </c>
    </row>
    <row r="29" spans="1:10" ht="27.75" hidden="1" customHeight="1" thickBot="1" x14ac:dyDescent="0.3">
      <c r="A29" s="3"/>
      <c r="B29" s="68" t="s">
        <v>31</v>
      </c>
      <c r="C29" s="73"/>
      <c r="D29" s="73"/>
      <c r="E29" s="73"/>
      <c r="F29" s="73"/>
      <c r="G29" s="190">
        <v>0</v>
      </c>
      <c r="H29" s="190"/>
      <c r="I29" s="190"/>
      <c r="J29" s="74" t="s">
        <v>43</v>
      </c>
    </row>
    <row r="30" spans="1:10" ht="12.75" customHeight="1" x14ac:dyDescent="0.25">
      <c r="A30" s="3"/>
      <c r="B30" s="3"/>
      <c r="J30" s="10"/>
    </row>
    <row r="31" spans="1:10" ht="30" customHeight="1" thickBot="1" x14ac:dyDescent="0.3">
      <c r="A31" s="3"/>
      <c r="B31" s="3"/>
      <c r="J31" s="10"/>
    </row>
    <row r="32" spans="1:10" ht="18.75" customHeight="1" thickBot="1" x14ac:dyDescent="0.3">
      <c r="A32" s="3"/>
      <c r="B32" s="18"/>
      <c r="C32" s="16" t="s">
        <v>9</v>
      </c>
      <c r="D32" s="210"/>
      <c r="E32" s="211"/>
      <c r="F32" s="16" t="s">
        <v>8</v>
      </c>
      <c r="G32" s="210"/>
      <c r="H32" s="212"/>
      <c r="I32" s="211"/>
      <c r="J32" s="10"/>
    </row>
    <row r="33" spans="1:10" ht="47.25" customHeight="1" x14ac:dyDescent="0.25">
      <c r="A33" s="3"/>
      <c r="B33" s="3"/>
      <c r="J33" s="10"/>
    </row>
    <row r="34" spans="1:10" s="21" customFormat="1" ht="18.75" customHeight="1" x14ac:dyDescent="0.25">
      <c r="A34" s="20"/>
      <c r="B34" s="20"/>
      <c r="D34" s="208"/>
      <c r="E34" s="208"/>
      <c r="G34" s="208"/>
      <c r="H34" s="208"/>
      <c r="I34" s="208"/>
      <c r="J34" s="23"/>
    </row>
    <row r="35" spans="1:10" ht="12.75" customHeight="1" x14ac:dyDescent="0.25">
      <c r="A35" s="3"/>
      <c r="B35" s="3"/>
      <c r="D35" s="209" t="s">
        <v>2</v>
      </c>
      <c r="E35" s="209"/>
      <c r="H35" s="11"/>
      <c r="J35" s="10"/>
    </row>
    <row r="36" spans="1:10" ht="13.5" customHeight="1" thickBot="1" x14ac:dyDescent="0.3">
      <c r="A36" s="12"/>
      <c r="B36" s="12"/>
      <c r="C36" s="13"/>
      <c r="D36" s="13"/>
      <c r="E36" s="13"/>
      <c r="F36" s="13"/>
      <c r="G36" s="13"/>
      <c r="H36" s="13"/>
      <c r="I36" s="13"/>
      <c r="J36" s="14"/>
    </row>
    <row r="37" spans="1:10" ht="27" hidden="1" customHeight="1" x14ac:dyDescent="0.3">
      <c r="B37" s="43" t="s">
        <v>14</v>
      </c>
      <c r="C37" s="2"/>
      <c r="D37" s="2"/>
      <c r="E37" s="2"/>
      <c r="F37" s="57"/>
      <c r="G37" s="57"/>
      <c r="H37" s="57"/>
      <c r="I37" s="57"/>
      <c r="J37" s="2"/>
    </row>
    <row r="38" spans="1:10" ht="25.5" hidden="1" customHeight="1" x14ac:dyDescent="0.25">
      <c r="A38" s="49" t="s">
        <v>33</v>
      </c>
      <c r="B38" s="51" t="s">
        <v>15</v>
      </c>
      <c r="C38" s="52" t="s">
        <v>4</v>
      </c>
      <c r="D38" s="53"/>
      <c r="E38" s="53"/>
      <c r="F38" s="58" t="str">
        <f>B23</f>
        <v>Základ pro sníženou DPH</v>
      </c>
      <c r="G38" s="58" t="str">
        <f>B25</f>
        <v>Základ pro základní DPH</v>
      </c>
      <c r="H38" s="59" t="s">
        <v>16</v>
      </c>
      <c r="I38" s="60" t="s">
        <v>1</v>
      </c>
      <c r="J38" s="54" t="s">
        <v>0</v>
      </c>
    </row>
    <row r="39" spans="1:10" ht="25.5" hidden="1" customHeight="1" x14ac:dyDescent="0.25">
      <c r="A39" s="49">
        <v>1</v>
      </c>
      <c r="B39" s="55" t="s">
        <v>41</v>
      </c>
      <c r="C39" s="201" t="s">
        <v>40</v>
      </c>
      <c r="D39" s="202"/>
      <c r="E39" s="202"/>
      <c r="F39" s="61">
        <v>0</v>
      </c>
      <c r="G39" s="62">
        <v>0</v>
      </c>
      <c r="H39" s="63"/>
      <c r="I39" s="64">
        <v>0</v>
      </c>
      <c r="J39" s="56" t="str">
        <f>IF(CenaCelkemVypocet=0,"",I39/CenaCelkemVypocet*100)</f>
        <v/>
      </c>
    </row>
    <row r="40" spans="1:10" ht="25.5" hidden="1" customHeight="1" x14ac:dyDescent="0.25">
      <c r="A40" s="49"/>
      <c r="B40" s="203" t="s">
        <v>42</v>
      </c>
      <c r="C40" s="204"/>
      <c r="D40" s="204"/>
      <c r="E40" s="204"/>
      <c r="F40" s="65">
        <f>SUMIF(A39:A39,"=1",F39:F39)</f>
        <v>0</v>
      </c>
      <c r="G40" s="66">
        <f>SUMIF(A39:A39,"=1",G39:G39)</f>
        <v>0</v>
      </c>
      <c r="H40" s="66">
        <f>SUMIF(A39:A39,"=1",H39:H39)</f>
        <v>0</v>
      </c>
      <c r="I40" s="67">
        <f>SUMIF(A39:A39,"=1",I39:I39)</f>
        <v>0</v>
      </c>
      <c r="J40" s="50">
        <f>SUMIF(A39:A39,"=1",J39:J39)</f>
        <v>0</v>
      </c>
    </row>
  </sheetData>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42">
    <mergeCell ref="C39:E39"/>
    <mergeCell ref="B40:E40"/>
    <mergeCell ref="G28:I28"/>
    <mergeCell ref="G15:H15"/>
    <mergeCell ref="I15:J15"/>
    <mergeCell ref="E16:F16"/>
    <mergeCell ref="D34:E34"/>
    <mergeCell ref="D35:E35"/>
    <mergeCell ref="G19:H19"/>
    <mergeCell ref="G20:H20"/>
    <mergeCell ref="G34:I34"/>
    <mergeCell ref="D32:E32"/>
    <mergeCell ref="G32:I32"/>
    <mergeCell ref="B1:J1"/>
    <mergeCell ref="G26:I26"/>
    <mergeCell ref="G27:I27"/>
    <mergeCell ref="G29:I29"/>
    <mergeCell ref="G25:I25"/>
    <mergeCell ref="I16:J16"/>
    <mergeCell ref="I19:J19"/>
    <mergeCell ref="E21:F21"/>
    <mergeCell ref="G21:H21"/>
    <mergeCell ref="D11:G11"/>
    <mergeCell ref="G24:I24"/>
    <mergeCell ref="G23:I23"/>
    <mergeCell ref="E19:F19"/>
    <mergeCell ref="E20:F20"/>
    <mergeCell ref="I20:J20"/>
    <mergeCell ref="I21:J21"/>
    <mergeCell ref="D2:J2"/>
    <mergeCell ref="E17:F17"/>
    <mergeCell ref="G16:H16"/>
    <mergeCell ref="G17:H17"/>
    <mergeCell ref="G18:H18"/>
    <mergeCell ref="I17:J17"/>
    <mergeCell ref="I18:J18"/>
    <mergeCell ref="E18:F18"/>
    <mergeCell ref="E15:F15"/>
    <mergeCell ref="D3:J3"/>
    <mergeCell ref="D12:G12"/>
    <mergeCell ref="D13:G13"/>
    <mergeCell ref="D14:I14"/>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CE,Tučné"RTS Stavitel +,  © RTS, a.s.&amp;R&amp;9Stránka &amp;P z &amp;N</oddFooter>
  </headerFooter>
  <rowBreaks count="1" manualBreakCount="1">
    <brk id="36" max="9"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selection activeCell="A5" sqref="A5:IV5"/>
    </sheetView>
  </sheetViews>
  <sheetFormatPr defaultColWidth="9.109375" defaultRowHeight="13.2" x14ac:dyDescent="0.25"/>
  <cols>
    <col min="1" max="1" width="4.33203125" style="4" customWidth="1"/>
    <col min="2" max="2" width="14.44140625" style="4" customWidth="1"/>
    <col min="3" max="3" width="38.33203125" style="8" customWidth="1"/>
    <col min="4" max="4" width="4.5546875" style="4" customWidth="1"/>
    <col min="5" max="5" width="10.5546875" style="4" customWidth="1"/>
    <col min="6" max="6" width="9.88671875" style="4" customWidth="1"/>
    <col min="7" max="7" width="12.6640625" style="4" customWidth="1"/>
    <col min="8" max="16384" width="9.109375" style="4"/>
  </cols>
  <sheetData>
    <row r="1" spans="1:7" ht="15.6" x14ac:dyDescent="0.25">
      <c r="A1" s="213" t="s">
        <v>5</v>
      </c>
      <c r="B1" s="213"/>
      <c r="C1" s="214"/>
      <c r="D1" s="213"/>
      <c r="E1" s="213"/>
      <c r="F1" s="213"/>
      <c r="G1" s="213"/>
    </row>
    <row r="2" spans="1:7" ht="24.9" customHeight="1" x14ac:dyDescent="0.25">
      <c r="A2" s="45" t="s">
        <v>37</v>
      </c>
      <c r="B2" s="44"/>
      <c r="C2" s="215"/>
      <c r="D2" s="215"/>
      <c r="E2" s="215"/>
      <c r="F2" s="215"/>
      <c r="G2" s="216"/>
    </row>
    <row r="3" spans="1:7" ht="24.9" hidden="1" customHeight="1" x14ac:dyDescent="0.25">
      <c r="A3" s="45" t="s">
        <v>6</v>
      </c>
      <c r="B3" s="44"/>
      <c r="C3" s="215"/>
      <c r="D3" s="215"/>
      <c r="E3" s="215"/>
      <c r="F3" s="215"/>
      <c r="G3" s="216"/>
    </row>
    <row r="4" spans="1:7" ht="24.9" hidden="1" customHeight="1" x14ac:dyDescent="0.25">
      <c r="A4" s="45" t="s">
        <v>7</v>
      </c>
      <c r="B4" s="44"/>
      <c r="C4" s="215"/>
      <c r="D4" s="215"/>
      <c r="E4" s="215"/>
      <c r="F4" s="215"/>
      <c r="G4" s="216"/>
    </row>
    <row r="5" spans="1:7" hidden="1" x14ac:dyDescent="0.25">
      <c r="B5" s="5"/>
      <c r="C5" s="6"/>
      <c r="D5" s="7"/>
    </row>
  </sheetData>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CE,Tučné"RTS Stavitel +,  © RTS, a.s.&amp;R&amp;"Arial,Obyčejné"Strana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AP203"/>
  <sheetViews>
    <sheetView zoomScale="130" zoomScaleNormal="130" workbookViewId="0">
      <selection activeCell="L175" sqref="L175"/>
    </sheetView>
  </sheetViews>
  <sheetFormatPr defaultRowHeight="13.2" outlineLevelRow="1" x14ac:dyDescent="0.25"/>
  <cols>
    <col min="1" max="1" width="2.88671875" customWidth="1"/>
    <col min="2" max="2" width="11.6640625" style="48" customWidth="1"/>
    <col min="3" max="3" width="49.33203125" style="48" customWidth="1"/>
    <col min="4" max="4" width="4.5546875" style="89" customWidth="1"/>
    <col min="5" max="5" width="8.5546875" style="89" customWidth="1"/>
    <col min="6" max="6" width="9.88671875" style="91" customWidth="1"/>
    <col min="7" max="7" width="11.5546875" style="91" customWidth="1"/>
    <col min="9" max="12" width="8.88671875" customWidth="1"/>
    <col min="13" max="13" width="8.88671875" hidden="1" customWidth="1"/>
    <col min="14" max="32" width="8.88671875" customWidth="1"/>
  </cols>
  <sheetData>
    <row r="1" spans="1:42" ht="21" customHeight="1" thickBot="1" x14ac:dyDescent="0.35">
      <c r="A1" s="217" t="s">
        <v>5</v>
      </c>
      <c r="B1" s="217"/>
      <c r="C1" s="217"/>
      <c r="D1" s="217"/>
      <c r="E1" s="217"/>
      <c r="F1" s="217"/>
      <c r="G1" s="217"/>
      <c r="M1" t="s">
        <v>64</v>
      </c>
    </row>
    <row r="2" spans="1:42" ht="70.5" customHeight="1" thickBot="1" x14ac:dyDescent="0.3">
      <c r="A2" s="106" t="s">
        <v>261</v>
      </c>
      <c r="B2" s="107"/>
      <c r="C2" s="218" t="s">
        <v>310</v>
      </c>
      <c r="D2" s="219"/>
      <c r="E2" s="219"/>
      <c r="F2" s="219"/>
      <c r="G2" s="220"/>
      <c r="M2" t="s">
        <v>65</v>
      </c>
    </row>
    <row r="3" spans="1:42" ht="19.5" customHeight="1" thickBot="1" x14ac:dyDescent="0.3">
      <c r="A3" s="106"/>
      <c r="B3" s="116" t="s">
        <v>421</v>
      </c>
      <c r="C3" s="221"/>
      <c r="D3" s="222"/>
      <c r="E3" s="222"/>
      <c r="F3" s="222"/>
      <c r="G3" s="223"/>
      <c r="M3" t="s">
        <v>66</v>
      </c>
    </row>
    <row r="4" spans="1:42" ht="13.5" customHeight="1" outlineLevel="1" thickBot="1" x14ac:dyDescent="0.3">
      <c r="A4" s="109"/>
      <c r="B4" s="110" t="s">
        <v>292</v>
      </c>
      <c r="C4" s="115" t="s">
        <v>293</v>
      </c>
      <c r="D4" s="112"/>
      <c r="E4" s="112"/>
      <c r="F4" s="113"/>
      <c r="G4" s="114"/>
    </row>
    <row r="5" spans="1:42" ht="34.5" customHeight="1" outlineLevel="1" thickBot="1" x14ac:dyDescent="0.3">
      <c r="A5" s="109"/>
      <c r="B5" s="110" t="s">
        <v>294</v>
      </c>
      <c r="C5" s="111" t="s">
        <v>295</v>
      </c>
      <c r="D5" s="112"/>
      <c r="E5" s="112"/>
      <c r="F5" s="113"/>
      <c r="G5" s="114"/>
    </row>
    <row r="6" spans="1:42" ht="21" outlineLevel="1" thickBot="1" x14ac:dyDescent="0.3">
      <c r="A6" s="109"/>
      <c r="B6" s="110" t="s">
        <v>296</v>
      </c>
      <c r="C6" s="111" t="s">
        <v>297</v>
      </c>
      <c r="D6" s="112"/>
      <c r="E6" s="112"/>
      <c r="F6" s="113"/>
      <c r="G6" s="114"/>
    </row>
    <row r="7" spans="1:42" ht="46.5" customHeight="1" outlineLevel="1" thickBot="1" x14ac:dyDescent="0.3">
      <c r="A7" s="109"/>
      <c r="B7" s="110" t="s">
        <v>298</v>
      </c>
      <c r="C7" s="111" t="s">
        <v>400</v>
      </c>
      <c r="D7" s="112"/>
      <c r="E7" s="112"/>
      <c r="F7" s="113"/>
      <c r="G7" s="114"/>
    </row>
    <row r="8" spans="1:42" ht="115.5" customHeight="1" outlineLevel="1" thickBot="1" x14ac:dyDescent="0.3">
      <c r="A8" s="109"/>
      <c r="B8" s="110" t="s">
        <v>299</v>
      </c>
      <c r="C8" s="111" t="s">
        <v>300</v>
      </c>
      <c r="D8" s="112"/>
      <c r="E8" s="112"/>
      <c r="F8" s="113"/>
      <c r="G8" s="114"/>
    </row>
    <row r="9" spans="1:42" ht="25.5" customHeight="1" thickBot="1" x14ac:dyDescent="0.3">
      <c r="A9" s="121"/>
      <c r="B9" s="122"/>
      <c r="C9" s="123" t="s">
        <v>422</v>
      </c>
      <c r="D9" s="124"/>
      <c r="E9" s="124"/>
      <c r="F9" s="125"/>
      <c r="G9" s="126"/>
    </row>
    <row r="10" spans="1:42" s="79" customFormat="1" ht="21.75" customHeight="1" x14ac:dyDescent="0.25">
      <c r="A10" s="117" t="s">
        <v>67</v>
      </c>
      <c r="B10" s="118" t="s">
        <v>68</v>
      </c>
      <c r="C10" s="118" t="s">
        <v>69</v>
      </c>
      <c r="D10" s="119" t="s">
        <v>70</v>
      </c>
      <c r="E10" s="119" t="s">
        <v>71</v>
      </c>
      <c r="F10" s="120" t="s">
        <v>72</v>
      </c>
      <c r="G10" s="120" t="s">
        <v>26</v>
      </c>
    </row>
    <row r="11" spans="1:42" x14ac:dyDescent="0.25">
      <c r="A11" s="83" t="s">
        <v>73</v>
      </c>
      <c r="B11" s="80"/>
      <c r="C11" s="80" t="s">
        <v>262</v>
      </c>
      <c r="D11" s="86"/>
      <c r="E11" s="86"/>
      <c r="F11" s="92"/>
      <c r="G11" s="92">
        <f>SUM(G12:G21)</f>
        <v>0</v>
      </c>
    </row>
    <row r="12" spans="1:42" outlineLevel="1" x14ac:dyDescent="0.25">
      <c r="A12" s="81" t="s">
        <v>263</v>
      </c>
      <c r="B12" s="81" t="s">
        <v>87</v>
      </c>
      <c r="C12" s="82" t="s">
        <v>88</v>
      </c>
      <c r="D12" s="87" t="s">
        <v>79</v>
      </c>
      <c r="E12" s="87">
        <v>3</v>
      </c>
      <c r="F12" s="164">
        <v>0</v>
      </c>
      <c r="G12" s="85">
        <f>PRODUCT(E12,F12)</f>
        <v>0</v>
      </c>
      <c r="H12" s="78"/>
      <c r="I12" s="78"/>
      <c r="J12" s="78"/>
      <c r="K12" s="78"/>
      <c r="L12" s="78"/>
      <c r="M12" s="78" t="s">
        <v>76</v>
      </c>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row>
    <row r="13" spans="1:42" outlineLevel="1" x14ac:dyDescent="0.25">
      <c r="A13" s="81" t="s">
        <v>264</v>
      </c>
      <c r="B13" s="81" t="s">
        <v>278</v>
      </c>
      <c r="C13" s="82" t="s">
        <v>279</v>
      </c>
      <c r="D13" s="87" t="s">
        <v>79</v>
      </c>
      <c r="E13" s="87">
        <v>3</v>
      </c>
      <c r="F13" s="164">
        <v>0</v>
      </c>
      <c r="G13" s="85">
        <f t="shared" ref="G13:G21" si="0">PRODUCT(E13,F13)</f>
        <v>0</v>
      </c>
    </row>
    <row r="14" spans="1:42" outlineLevel="1" x14ac:dyDescent="0.25">
      <c r="A14" s="81" t="s">
        <v>265</v>
      </c>
      <c r="B14" s="81" t="s">
        <v>281</v>
      </c>
      <c r="C14" s="82" t="s">
        <v>282</v>
      </c>
      <c r="D14" s="87" t="s">
        <v>86</v>
      </c>
      <c r="E14" s="87">
        <v>0.8</v>
      </c>
      <c r="F14" s="164">
        <v>0</v>
      </c>
      <c r="G14" s="85">
        <f t="shared" si="0"/>
        <v>0</v>
      </c>
    </row>
    <row r="15" spans="1:42" outlineLevel="1" x14ac:dyDescent="0.25">
      <c r="A15" s="81" t="s">
        <v>266</v>
      </c>
      <c r="B15" s="81" t="s">
        <v>284</v>
      </c>
      <c r="C15" s="82" t="s">
        <v>285</v>
      </c>
      <c r="D15" s="87" t="s">
        <v>86</v>
      </c>
      <c r="E15" s="87">
        <v>0.8</v>
      </c>
      <c r="F15" s="164">
        <v>0</v>
      </c>
      <c r="G15" s="85">
        <f t="shared" si="0"/>
        <v>0</v>
      </c>
    </row>
    <row r="16" spans="1:42" outlineLevel="1" x14ac:dyDescent="0.25">
      <c r="A16" s="81" t="s">
        <v>267</v>
      </c>
      <c r="B16" s="81" t="s">
        <v>288</v>
      </c>
      <c r="C16" s="82" t="s">
        <v>289</v>
      </c>
      <c r="D16" s="87" t="s">
        <v>75</v>
      </c>
      <c r="E16" s="87">
        <v>0.3</v>
      </c>
      <c r="F16" s="164">
        <v>0</v>
      </c>
      <c r="G16" s="85">
        <f t="shared" si="0"/>
        <v>0</v>
      </c>
    </row>
    <row r="17" spans="1:42" outlineLevel="1" x14ac:dyDescent="0.25">
      <c r="A17" s="81" t="s">
        <v>269</v>
      </c>
      <c r="B17" s="81" t="s">
        <v>77</v>
      </c>
      <c r="C17" s="82" t="s">
        <v>78</v>
      </c>
      <c r="D17" s="87" t="s">
        <v>79</v>
      </c>
      <c r="E17" s="87">
        <v>6</v>
      </c>
      <c r="F17" s="164">
        <v>0</v>
      </c>
      <c r="G17" s="85">
        <f t="shared" si="0"/>
        <v>0</v>
      </c>
      <c r="H17" s="78"/>
      <c r="I17" s="78"/>
      <c r="J17" s="78"/>
      <c r="K17" s="78"/>
      <c r="L17" s="78"/>
      <c r="M17" s="78" t="s">
        <v>76</v>
      </c>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row>
    <row r="18" spans="1:42" outlineLevel="1" x14ac:dyDescent="0.25">
      <c r="A18" s="81" t="s">
        <v>270</v>
      </c>
      <c r="B18" s="81" t="s">
        <v>80</v>
      </c>
      <c r="C18" s="82" t="s">
        <v>81</v>
      </c>
      <c r="D18" s="87" t="s">
        <v>79</v>
      </c>
      <c r="E18" s="87">
        <v>4</v>
      </c>
      <c r="F18" s="164">
        <v>0</v>
      </c>
      <c r="G18" s="85">
        <f t="shared" si="0"/>
        <v>0</v>
      </c>
      <c r="H18" s="78"/>
      <c r="I18" s="78"/>
      <c r="J18" s="78"/>
      <c r="K18" s="78"/>
      <c r="L18" s="78"/>
      <c r="M18" s="78" t="s">
        <v>76</v>
      </c>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row>
    <row r="19" spans="1:42" outlineLevel="1" x14ac:dyDescent="0.25">
      <c r="A19" s="81" t="s">
        <v>271</v>
      </c>
      <c r="B19" s="81" t="s">
        <v>82</v>
      </c>
      <c r="C19" s="82" t="s">
        <v>83</v>
      </c>
      <c r="D19" s="87" t="s">
        <v>79</v>
      </c>
      <c r="E19" s="87">
        <v>4</v>
      </c>
      <c r="F19" s="164">
        <v>0</v>
      </c>
      <c r="G19" s="85">
        <f t="shared" si="0"/>
        <v>0</v>
      </c>
      <c r="H19" s="78"/>
      <c r="I19" s="78"/>
      <c r="J19" s="78"/>
      <c r="K19" s="78"/>
      <c r="L19" s="78"/>
      <c r="M19" s="78" t="s">
        <v>76</v>
      </c>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row>
    <row r="20" spans="1:42" outlineLevel="1" x14ac:dyDescent="0.25">
      <c r="A20" s="81" t="s">
        <v>272</v>
      </c>
      <c r="B20" s="81" t="s">
        <v>84</v>
      </c>
      <c r="C20" s="82" t="s">
        <v>85</v>
      </c>
      <c r="D20" s="87" t="s">
        <v>86</v>
      </c>
      <c r="E20" s="87">
        <v>50</v>
      </c>
      <c r="F20" s="164">
        <v>0</v>
      </c>
      <c r="G20" s="85">
        <f t="shared" si="0"/>
        <v>0</v>
      </c>
      <c r="H20" s="78"/>
      <c r="I20" s="78"/>
      <c r="J20" s="78"/>
      <c r="K20" s="78"/>
      <c r="L20" s="78"/>
      <c r="M20" s="78" t="s">
        <v>76</v>
      </c>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row>
    <row r="21" spans="1:42" outlineLevel="1" x14ac:dyDescent="0.25">
      <c r="A21" s="81" t="s">
        <v>273</v>
      </c>
      <c r="B21" s="81" t="s">
        <v>89</v>
      </c>
      <c r="C21" s="82" t="s">
        <v>90</v>
      </c>
      <c r="D21" s="87" t="s">
        <v>91</v>
      </c>
      <c r="E21" s="87">
        <v>0.75</v>
      </c>
      <c r="F21" s="164">
        <v>0</v>
      </c>
      <c r="G21" s="85">
        <f t="shared" si="0"/>
        <v>0</v>
      </c>
      <c r="H21" s="78"/>
      <c r="I21" s="78"/>
      <c r="J21" s="78"/>
      <c r="K21" s="78"/>
      <c r="L21" s="78"/>
      <c r="M21" s="78" t="s">
        <v>76</v>
      </c>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row>
    <row r="22" spans="1:42" x14ac:dyDescent="0.25">
      <c r="A22" s="83" t="s">
        <v>73</v>
      </c>
      <c r="B22" s="83" t="s">
        <v>44</v>
      </c>
      <c r="C22" s="84" t="s">
        <v>45</v>
      </c>
      <c r="D22" s="88"/>
      <c r="E22" s="88"/>
      <c r="F22" s="90"/>
      <c r="G22" s="90">
        <f>SUM(G23:G32)</f>
        <v>0</v>
      </c>
      <c r="M22" t="s">
        <v>74</v>
      </c>
    </row>
    <row r="23" spans="1:42" outlineLevel="1" x14ac:dyDescent="0.25">
      <c r="A23" s="81" t="s">
        <v>263</v>
      </c>
      <c r="B23" s="81" t="s">
        <v>96</v>
      </c>
      <c r="C23" s="82" t="s">
        <v>97</v>
      </c>
      <c r="D23" s="87" t="s">
        <v>75</v>
      </c>
      <c r="E23" s="87">
        <v>3</v>
      </c>
      <c r="F23" s="164">
        <v>0</v>
      </c>
      <c r="G23" s="85">
        <f>PRODUCT(E23,F23)</f>
        <v>0</v>
      </c>
      <c r="H23" s="78"/>
      <c r="I23" s="78"/>
      <c r="J23" s="78"/>
      <c r="K23" s="78"/>
      <c r="L23" s="78"/>
      <c r="M23" s="78" t="s">
        <v>76</v>
      </c>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row>
    <row r="24" spans="1:42" outlineLevel="1" x14ac:dyDescent="0.25">
      <c r="A24" s="81" t="s">
        <v>264</v>
      </c>
      <c r="B24" s="81" t="s">
        <v>98</v>
      </c>
      <c r="C24" s="82" t="s">
        <v>99</v>
      </c>
      <c r="D24" s="87" t="s">
        <v>75</v>
      </c>
      <c r="E24" s="87">
        <v>5</v>
      </c>
      <c r="F24" s="164">
        <v>0</v>
      </c>
      <c r="G24" s="85">
        <f t="shared" ref="G24:G32" si="1">PRODUCT(E24,F24)</f>
        <v>0</v>
      </c>
      <c r="H24" s="78"/>
      <c r="I24" s="78"/>
      <c r="J24" s="78"/>
      <c r="K24" s="78"/>
      <c r="L24" s="78"/>
      <c r="M24" s="78" t="s">
        <v>76</v>
      </c>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row>
    <row r="25" spans="1:42" outlineLevel="1" x14ac:dyDescent="0.25">
      <c r="A25" s="81" t="s">
        <v>265</v>
      </c>
      <c r="B25" s="81" t="s">
        <v>100</v>
      </c>
      <c r="C25" s="82" t="s">
        <v>101</v>
      </c>
      <c r="D25" s="87" t="s">
        <v>79</v>
      </c>
      <c r="E25" s="87">
        <v>3</v>
      </c>
      <c r="F25" s="164">
        <v>0</v>
      </c>
      <c r="G25" s="85">
        <f t="shared" si="1"/>
        <v>0</v>
      </c>
      <c r="H25" s="78"/>
      <c r="I25" s="78"/>
      <c r="J25" s="78"/>
      <c r="K25" s="78"/>
      <c r="L25" s="78"/>
      <c r="M25" s="78" t="s">
        <v>76</v>
      </c>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row>
    <row r="26" spans="1:42" ht="20.399999999999999" outlineLevel="1" x14ac:dyDescent="0.25">
      <c r="A26" s="81" t="s">
        <v>266</v>
      </c>
      <c r="B26" s="81" t="s">
        <v>102</v>
      </c>
      <c r="C26" s="82" t="s">
        <v>103</v>
      </c>
      <c r="D26" s="87" t="s">
        <v>79</v>
      </c>
      <c r="E26" s="87">
        <v>1</v>
      </c>
      <c r="F26" s="164">
        <v>0</v>
      </c>
      <c r="G26" s="85">
        <f t="shared" si="1"/>
        <v>0</v>
      </c>
      <c r="H26" s="78"/>
      <c r="I26" s="78"/>
      <c r="J26" s="78"/>
      <c r="K26" s="78"/>
      <c r="L26" s="78"/>
      <c r="M26" s="78" t="s">
        <v>76</v>
      </c>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row>
    <row r="27" spans="1:42" outlineLevel="1" x14ac:dyDescent="0.25">
      <c r="A27" s="81" t="s">
        <v>267</v>
      </c>
      <c r="B27" s="81" t="s">
        <v>104</v>
      </c>
      <c r="C27" s="82" t="s">
        <v>105</v>
      </c>
      <c r="D27" s="87" t="s">
        <v>75</v>
      </c>
      <c r="E27" s="87">
        <v>5</v>
      </c>
      <c r="F27" s="164">
        <v>0</v>
      </c>
      <c r="G27" s="85">
        <f t="shared" si="1"/>
        <v>0</v>
      </c>
      <c r="H27" s="78"/>
      <c r="I27" s="78"/>
      <c r="J27" s="78"/>
      <c r="K27" s="78"/>
      <c r="L27" s="78"/>
      <c r="M27" s="78" t="s">
        <v>76</v>
      </c>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row>
    <row r="28" spans="1:42" ht="20.399999999999999" outlineLevel="1" x14ac:dyDescent="0.25">
      <c r="A28" s="81" t="s">
        <v>269</v>
      </c>
      <c r="B28" s="81" t="s">
        <v>127</v>
      </c>
      <c r="C28" s="82" t="s">
        <v>128</v>
      </c>
      <c r="D28" s="87" t="s">
        <v>75</v>
      </c>
      <c r="E28" s="87">
        <v>5</v>
      </c>
      <c r="F28" s="164">
        <v>0</v>
      </c>
      <c r="G28" s="85">
        <f t="shared" si="1"/>
        <v>0</v>
      </c>
      <c r="H28" s="78"/>
      <c r="I28" s="78"/>
      <c r="J28" s="78"/>
      <c r="K28" s="78"/>
      <c r="L28" s="78"/>
      <c r="M28" s="78" t="s">
        <v>76</v>
      </c>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row>
    <row r="29" spans="1:42" outlineLevel="1" x14ac:dyDescent="0.25">
      <c r="A29" s="81" t="s">
        <v>270</v>
      </c>
      <c r="B29" s="81" t="s">
        <v>314</v>
      </c>
      <c r="C29" s="82" t="s">
        <v>315</v>
      </c>
      <c r="D29" s="87" t="s">
        <v>75</v>
      </c>
      <c r="E29" s="87">
        <v>5</v>
      </c>
      <c r="F29" s="164">
        <v>0</v>
      </c>
      <c r="G29" s="85">
        <f t="shared" si="1"/>
        <v>0</v>
      </c>
      <c r="H29" s="78"/>
      <c r="I29" s="78"/>
      <c r="J29" s="78"/>
      <c r="K29" s="78"/>
      <c r="L29" s="78"/>
      <c r="M29" s="78" t="s">
        <v>76</v>
      </c>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row>
    <row r="30" spans="1:42" outlineLevel="1" x14ac:dyDescent="0.25">
      <c r="A30" s="81" t="s">
        <v>271</v>
      </c>
      <c r="B30" s="81" t="s">
        <v>268</v>
      </c>
      <c r="C30" s="82" t="s">
        <v>401</v>
      </c>
      <c r="D30" s="87" t="s">
        <v>155</v>
      </c>
      <c r="E30" s="87">
        <v>2</v>
      </c>
      <c r="F30" s="164">
        <v>0</v>
      </c>
      <c r="G30" s="85">
        <f t="shared" si="1"/>
        <v>0</v>
      </c>
      <c r="H30" s="78"/>
      <c r="I30" s="78"/>
      <c r="J30" s="78"/>
      <c r="K30" s="78"/>
      <c r="L30" s="78"/>
      <c r="M30" s="78" t="s">
        <v>76</v>
      </c>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row>
    <row r="31" spans="1:42" outlineLevel="1" x14ac:dyDescent="0.25">
      <c r="A31" s="81" t="s">
        <v>272</v>
      </c>
      <c r="B31" s="81" t="s">
        <v>268</v>
      </c>
      <c r="C31" s="82" t="s">
        <v>318</v>
      </c>
      <c r="D31" s="87" t="s">
        <v>155</v>
      </c>
      <c r="E31" s="87">
        <v>1</v>
      </c>
      <c r="F31" s="164">
        <v>0</v>
      </c>
      <c r="G31" s="85">
        <f t="shared" si="1"/>
        <v>0</v>
      </c>
      <c r="H31" s="78"/>
      <c r="I31" s="78"/>
      <c r="J31" s="78"/>
      <c r="K31" s="78"/>
      <c r="L31" s="78"/>
      <c r="M31" s="78" t="s">
        <v>76</v>
      </c>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row>
    <row r="32" spans="1:42" outlineLevel="1" x14ac:dyDescent="0.25">
      <c r="A32" s="81" t="s">
        <v>273</v>
      </c>
      <c r="B32" s="81" t="s">
        <v>106</v>
      </c>
      <c r="C32" s="82" t="s">
        <v>107</v>
      </c>
      <c r="D32" s="87" t="s">
        <v>0</v>
      </c>
      <c r="E32" s="87">
        <f>SUM(G23:G31)</f>
        <v>0</v>
      </c>
      <c r="F32" s="105">
        <v>0.02</v>
      </c>
      <c r="G32" s="85">
        <f t="shared" si="1"/>
        <v>0</v>
      </c>
      <c r="H32" s="78"/>
      <c r="I32" s="78"/>
      <c r="J32" s="78"/>
      <c r="K32" s="78"/>
      <c r="L32" s="78"/>
      <c r="M32" s="78" t="s">
        <v>76</v>
      </c>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row>
    <row r="33" spans="1:42" x14ac:dyDescent="0.25">
      <c r="A33" s="83" t="s">
        <v>73</v>
      </c>
      <c r="B33" s="83" t="s">
        <v>46</v>
      </c>
      <c r="C33" s="84" t="s">
        <v>47</v>
      </c>
      <c r="D33" s="88"/>
      <c r="E33" s="88"/>
      <c r="F33" s="90"/>
      <c r="G33" s="90">
        <f>SUMIF(M34:M50,"&lt;&gt;NOR",G34:G50)</f>
        <v>0</v>
      </c>
      <c r="M33" t="s">
        <v>74</v>
      </c>
    </row>
    <row r="34" spans="1:42" outlineLevel="1" x14ac:dyDescent="0.25">
      <c r="A34" s="81" t="s">
        <v>263</v>
      </c>
      <c r="B34" s="81" t="s">
        <v>108</v>
      </c>
      <c r="C34" s="82" t="s">
        <v>109</v>
      </c>
      <c r="D34" s="87" t="s">
        <v>75</v>
      </c>
      <c r="E34" s="87">
        <v>6</v>
      </c>
      <c r="F34" s="164">
        <v>0</v>
      </c>
      <c r="G34" s="85">
        <f>PRODUCT(E34,F34)</f>
        <v>0</v>
      </c>
      <c r="H34" s="78"/>
      <c r="I34" s="78"/>
      <c r="J34" s="78"/>
      <c r="K34" s="78"/>
      <c r="L34" s="78"/>
      <c r="M34" s="78" t="s">
        <v>76</v>
      </c>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row>
    <row r="35" spans="1:42" outlineLevel="1" x14ac:dyDescent="0.25">
      <c r="A35" s="81" t="s">
        <v>264</v>
      </c>
      <c r="B35" s="81" t="s">
        <v>110</v>
      </c>
      <c r="C35" s="82" t="s">
        <v>111</v>
      </c>
      <c r="D35" s="87" t="s">
        <v>79</v>
      </c>
      <c r="E35" s="87">
        <v>2</v>
      </c>
      <c r="F35" s="164">
        <v>0</v>
      </c>
      <c r="G35" s="85">
        <f t="shared" ref="G35:G50" si="2">PRODUCT(E35,F35)</f>
        <v>0</v>
      </c>
      <c r="H35" s="78"/>
      <c r="I35" s="78"/>
      <c r="J35" s="78"/>
      <c r="K35" s="78"/>
      <c r="L35" s="78"/>
      <c r="M35" s="78" t="s">
        <v>76</v>
      </c>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row>
    <row r="36" spans="1:42" outlineLevel="1" x14ac:dyDescent="0.25">
      <c r="A36" s="81" t="s">
        <v>265</v>
      </c>
      <c r="B36" s="81" t="s">
        <v>112</v>
      </c>
      <c r="C36" s="82" t="s">
        <v>113</v>
      </c>
      <c r="D36" s="87" t="s">
        <v>79</v>
      </c>
      <c r="E36" s="87">
        <v>2</v>
      </c>
      <c r="F36" s="164">
        <v>0</v>
      </c>
      <c r="G36" s="85">
        <f t="shared" si="2"/>
        <v>0</v>
      </c>
      <c r="H36" s="78"/>
      <c r="I36" s="78"/>
      <c r="J36" s="78"/>
      <c r="K36" s="78"/>
      <c r="L36" s="78"/>
      <c r="M36" s="78" t="s">
        <v>76</v>
      </c>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row>
    <row r="37" spans="1:42" outlineLevel="1" x14ac:dyDescent="0.25">
      <c r="A37" s="81" t="s">
        <v>266</v>
      </c>
      <c r="B37" s="81" t="s">
        <v>114</v>
      </c>
      <c r="C37" s="82" t="s">
        <v>115</v>
      </c>
      <c r="D37" s="87" t="s">
        <v>79</v>
      </c>
      <c r="E37" s="87">
        <v>5</v>
      </c>
      <c r="F37" s="164">
        <v>0</v>
      </c>
      <c r="G37" s="85">
        <f t="shared" si="2"/>
        <v>0</v>
      </c>
      <c r="H37" s="78"/>
      <c r="I37" s="78"/>
      <c r="J37" s="78"/>
      <c r="K37" s="78"/>
      <c r="L37" s="78"/>
      <c r="M37" s="78" t="s">
        <v>76</v>
      </c>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row>
    <row r="38" spans="1:42" outlineLevel="1" x14ac:dyDescent="0.25">
      <c r="A38" s="81" t="s">
        <v>267</v>
      </c>
      <c r="B38" s="81" t="s">
        <v>116</v>
      </c>
      <c r="C38" s="82" t="s">
        <v>117</v>
      </c>
      <c r="D38" s="87" t="s">
        <v>79</v>
      </c>
      <c r="E38" s="87">
        <v>1</v>
      </c>
      <c r="F38" s="164">
        <v>0</v>
      </c>
      <c r="G38" s="85">
        <f t="shared" si="2"/>
        <v>0</v>
      </c>
      <c r="H38" s="78"/>
      <c r="I38" s="78"/>
      <c r="J38" s="78"/>
      <c r="K38" s="78"/>
      <c r="L38" s="78"/>
      <c r="M38" s="78" t="s">
        <v>76</v>
      </c>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row>
    <row r="39" spans="1:42" outlineLevel="1" x14ac:dyDescent="0.25">
      <c r="A39" s="81" t="s">
        <v>269</v>
      </c>
      <c r="B39" s="81" t="s">
        <v>118</v>
      </c>
      <c r="C39" s="82" t="s">
        <v>119</v>
      </c>
      <c r="D39" s="87" t="s">
        <v>79</v>
      </c>
      <c r="E39" s="87">
        <v>2</v>
      </c>
      <c r="F39" s="164">
        <v>0</v>
      </c>
      <c r="G39" s="85">
        <f t="shared" si="2"/>
        <v>0</v>
      </c>
      <c r="H39" s="78"/>
      <c r="I39" s="78"/>
      <c r="J39" s="78"/>
      <c r="K39" s="78"/>
      <c r="L39" s="78"/>
      <c r="M39" s="78" t="s">
        <v>76</v>
      </c>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row>
    <row r="40" spans="1:42" outlineLevel="1" x14ac:dyDescent="0.25">
      <c r="A40" s="81" t="s">
        <v>270</v>
      </c>
      <c r="B40" s="81" t="s">
        <v>120</v>
      </c>
      <c r="C40" s="82" t="s">
        <v>121</v>
      </c>
      <c r="D40" s="87" t="s">
        <v>79</v>
      </c>
      <c r="E40" s="87">
        <v>6</v>
      </c>
      <c r="F40" s="164">
        <v>0</v>
      </c>
      <c r="G40" s="85">
        <f t="shared" si="2"/>
        <v>0</v>
      </c>
      <c r="H40" s="78"/>
      <c r="I40" s="78"/>
      <c r="J40" s="78"/>
      <c r="K40" s="78"/>
      <c r="L40" s="78"/>
      <c r="M40" s="78" t="s">
        <v>76</v>
      </c>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row>
    <row r="41" spans="1:42" outlineLevel="1" x14ac:dyDescent="0.25">
      <c r="A41" s="81" t="s">
        <v>271</v>
      </c>
      <c r="B41" s="81" t="s">
        <v>122</v>
      </c>
      <c r="C41" s="82" t="s">
        <v>319</v>
      </c>
      <c r="D41" s="87" t="s">
        <v>75</v>
      </c>
      <c r="E41" s="87">
        <v>9</v>
      </c>
      <c r="F41" s="164">
        <v>0</v>
      </c>
      <c r="G41" s="85">
        <f t="shared" si="2"/>
        <v>0</v>
      </c>
      <c r="H41" s="78"/>
      <c r="I41" s="78"/>
      <c r="J41" s="78"/>
      <c r="K41" s="78"/>
      <c r="L41" s="78"/>
      <c r="M41" s="78" t="s">
        <v>76</v>
      </c>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row>
    <row r="42" spans="1:42" outlineLevel="1" x14ac:dyDescent="0.25">
      <c r="A42" s="81" t="s">
        <v>272</v>
      </c>
      <c r="B42" s="81" t="s">
        <v>123</v>
      </c>
      <c r="C42" s="82" t="s">
        <v>320</v>
      </c>
      <c r="D42" s="87" t="s">
        <v>75</v>
      </c>
      <c r="E42" s="87">
        <v>2</v>
      </c>
      <c r="F42" s="164">
        <v>0</v>
      </c>
      <c r="G42" s="85">
        <f t="shared" si="2"/>
        <v>0</v>
      </c>
      <c r="H42" s="78"/>
      <c r="I42" s="78"/>
      <c r="J42" s="78"/>
      <c r="K42" s="78"/>
      <c r="L42" s="78"/>
      <c r="M42" s="78" t="s">
        <v>76</v>
      </c>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row>
    <row r="43" spans="1:42" outlineLevel="1" x14ac:dyDescent="0.25">
      <c r="A43" s="81" t="s">
        <v>273</v>
      </c>
      <c r="B43" s="81" t="s">
        <v>124</v>
      </c>
      <c r="C43" s="82" t="s">
        <v>321</v>
      </c>
      <c r="D43" s="87" t="s">
        <v>75</v>
      </c>
      <c r="E43" s="87">
        <v>6</v>
      </c>
      <c r="F43" s="164">
        <v>0</v>
      </c>
      <c r="G43" s="85">
        <f t="shared" si="2"/>
        <v>0</v>
      </c>
      <c r="H43" s="78"/>
      <c r="I43" s="78"/>
      <c r="J43" s="78"/>
      <c r="K43" s="78"/>
      <c r="L43" s="78"/>
      <c r="M43" s="78" t="s">
        <v>76</v>
      </c>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row>
    <row r="44" spans="1:42" ht="20.399999999999999" outlineLevel="1" x14ac:dyDescent="0.25">
      <c r="A44" s="81" t="s">
        <v>274</v>
      </c>
      <c r="B44" s="81" t="s">
        <v>125</v>
      </c>
      <c r="C44" s="82" t="s">
        <v>126</v>
      </c>
      <c r="D44" s="87" t="s">
        <v>75</v>
      </c>
      <c r="E44" s="87">
        <v>17</v>
      </c>
      <c r="F44" s="164">
        <v>0</v>
      </c>
      <c r="G44" s="85">
        <f t="shared" si="2"/>
        <v>0</v>
      </c>
      <c r="H44" s="78"/>
      <c r="I44" s="78"/>
      <c r="J44" s="78"/>
      <c r="K44" s="78"/>
      <c r="L44" s="78"/>
      <c r="M44" s="78" t="s">
        <v>76</v>
      </c>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row>
    <row r="45" spans="1:42" ht="68.25" customHeight="1" outlineLevel="1" x14ac:dyDescent="0.25">
      <c r="A45" s="81" t="s">
        <v>275</v>
      </c>
      <c r="B45" s="81" t="s">
        <v>314</v>
      </c>
      <c r="C45" s="82" t="s">
        <v>322</v>
      </c>
      <c r="D45" s="87" t="s">
        <v>75</v>
      </c>
      <c r="E45" s="87">
        <f>SUM(E41:E43)</f>
        <v>17</v>
      </c>
      <c r="F45" s="164">
        <v>0</v>
      </c>
      <c r="G45" s="85">
        <f t="shared" si="2"/>
        <v>0</v>
      </c>
      <c r="H45" s="78"/>
      <c r="I45" s="78"/>
      <c r="J45" s="78"/>
      <c r="K45" s="78"/>
      <c r="L45" s="78"/>
      <c r="M45" s="78" t="s">
        <v>76</v>
      </c>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row>
    <row r="46" spans="1:42" outlineLevel="1" x14ac:dyDescent="0.25">
      <c r="A46" s="81" t="s">
        <v>276</v>
      </c>
      <c r="B46" s="81" t="s">
        <v>132</v>
      </c>
      <c r="C46" s="82" t="s">
        <v>323</v>
      </c>
      <c r="D46" s="87" t="s">
        <v>79</v>
      </c>
      <c r="E46" s="87">
        <v>1</v>
      </c>
      <c r="F46" s="164">
        <v>0</v>
      </c>
      <c r="G46" s="85">
        <f t="shared" si="2"/>
        <v>0</v>
      </c>
      <c r="H46" s="78"/>
      <c r="I46" s="78"/>
      <c r="J46" s="78"/>
      <c r="K46" s="78"/>
      <c r="L46" s="78"/>
      <c r="M46" s="78" t="s">
        <v>76</v>
      </c>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row>
    <row r="47" spans="1:42" outlineLevel="1" x14ac:dyDescent="0.25">
      <c r="A47" s="81" t="s">
        <v>277</v>
      </c>
      <c r="B47" s="81" t="s">
        <v>133</v>
      </c>
      <c r="C47" s="82" t="s">
        <v>134</v>
      </c>
      <c r="D47" s="87" t="s">
        <v>75</v>
      </c>
      <c r="E47" s="87">
        <v>17</v>
      </c>
      <c r="F47" s="164">
        <v>0</v>
      </c>
      <c r="G47" s="85">
        <f t="shared" si="2"/>
        <v>0</v>
      </c>
      <c r="H47" s="78"/>
      <c r="I47" s="78"/>
      <c r="J47" s="78"/>
      <c r="K47" s="78"/>
      <c r="L47" s="78"/>
      <c r="M47" s="78" t="s">
        <v>76</v>
      </c>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row>
    <row r="48" spans="1:42" outlineLevel="1" x14ac:dyDescent="0.25">
      <c r="A48" s="81" t="s">
        <v>280</v>
      </c>
      <c r="B48" s="81" t="s">
        <v>325</v>
      </c>
      <c r="C48" s="82" t="s">
        <v>326</v>
      </c>
      <c r="D48" s="87" t="s">
        <v>79</v>
      </c>
      <c r="E48" s="87">
        <v>2</v>
      </c>
      <c r="F48" s="164">
        <v>0</v>
      </c>
      <c r="G48" s="85">
        <f t="shared" si="2"/>
        <v>0</v>
      </c>
      <c r="H48" s="78"/>
      <c r="I48" s="78"/>
      <c r="J48" s="78"/>
      <c r="K48" s="78"/>
      <c r="L48" s="78"/>
      <c r="M48" s="78" t="s">
        <v>76</v>
      </c>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row>
    <row r="49" spans="1:42" outlineLevel="1" x14ac:dyDescent="0.25">
      <c r="A49" s="81" t="s">
        <v>283</v>
      </c>
      <c r="B49" s="81" t="s">
        <v>327</v>
      </c>
      <c r="C49" s="82" t="s">
        <v>328</v>
      </c>
      <c r="D49" s="87" t="s">
        <v>79</v>
      </c>
      <c r="E49" s="87">
        <v>2</v>
      </c>
      <c r="F49" s="164">
        <v>0</v>
      </c>
      <c r="G49" s="85">
        <f t="shared" si="2"/>
        <v>0</v>
      </c>
      <c r="H49" s="78"/>
      <c r="I49" s="78"/>
      <c r="J49" s="78"/>
      <c r="K49" s="78"/>
      <c r="L49" s="78"/>
      <c r="M49" s="78" t="s">
        <v>76</v>
      </c>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row>
    <row r="50" spans="1:42" outlineLevel="1" x14ac:dyDescent="0.25">
      <c r="A50" s="81" t="s">
        <v>286</v>
      </c>
      <c r="B50" s="81" t="s">
        <v>135</v>
      </c>
      <c r="C50" s="82" t="s">
        <v>136</v>
      </c>
      <c r="D50" s="87" t="s">
        <v>0</v>
      </c>
      <c r="E50" s="87">
        <f>SUM(G34:G49)</f>
        <v>0</v>
      </c>
      <c r="F50" s="105">
        <v>1.4E-2</v>
      </c>
      <c r="G50" s="85">
        <f t="shared" si="2"/>
        <v>0</v>
      </c>
      <c r="H50" s="78"/>
      <c r="I50" s="78"/>
      <c r="J50" s="78"/>
      <c r="K50" s="78"/>
      <c r="L50" s="78"/>
      <c r="M50" s="78" t="s">
        <v>76</v>
      </c>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row>
    <row r="51" spans="1:42" x14ac:dyDescent="0.25">
      <c r="A51" s="83" t="s">
        <v>73</v>
      </c>
      <c r="B51" s="83" t="s">
        <v>48</v>
      </c>
      <c r="C51" s="84" t="s">
        <v>49</v>
      </c>
      <c r="D51" s="88"/>
      <c r="E51" s="88"/>
      <c r="F51" s="90"/>
      <c r="G51" s="90">
        <f>SUMIF(M52:M70,"&lt;&gt;NOR",G52:G70)</f>
        <v>0</v>
      </c>
      <c r="M51" t="s">
        <v>74</v>
      </c>
    </row>
    <row r="52" spans="1:42" outlineLevel="1" x14ac:dyDescent="0.25">
      <c r="A52" s="81" t="s">
        <v>263</v>
      </c>
      <c r="B52" s="81" t="s">
        <v>137</v>
      </c>
      <c r="C52" s="82" t="s">
        <v>138</v>
      </c>
      <c r="D52" s="87" t="s">
        <v>75</v>
      </c>
      <c r="E52" s="87">
        <v>1</v>
      </c>
      <c r="F52" s="164">
        <v>0</v>
      </c>
      <c r="G52" s="85">
        <f>PRODUCT(E52,F52)</f>
        <v>0</v>
      </c>
      <c r="H52" s="78"/>
      <c r="I52" s="78"/>
      <c r="J52" s="78"/>
      <c r="K52" s="78"/>
      <c r="L52" s="78"/>
      <c r="M52" s="78" t="s">
        <v>76</v>
      </c>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row>
    <row r="53" spans="1:42" outlineLevel="1" x14ac:dyDescent="0.25">
      <c r="A53" s="81" t="s">
        <v>264</v>
      </c>
      <c r="B53" s="81" t="s">
        <v>139</v>
      </c>
      <c r="C53" s="82" t="s">
        <v>140</v>
      </c>
      <c r="D53" s="87" t="s">
        <v>75</v>
      </c>
      <c r="E53" s="87">
        <v>4</v>
      </c>
      <c r="F53" s="164">
        <v>0</v>
      </c>
      <c r="G53" s="85">
        <f t="shared" ref="G53:G70" si="3">PRODUCT(E53,F53)</f>
        <v>0</v>
      </c>
      <c r="H53" s="78"/>
      <c r="I53" s="78"/>
      <c r="J53" s="78"/>
      <c r="K53" s="78"/>
      <c r="L53" s="78"/>
      <c r="M53" s="78" t="s">
        <v>76</v>
      </c>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row>
    <row r="54" spans="1:42" outlineLevel="1" x14ac:dyDescent="0.25">
      <c r="A54" s="81" t="s">
        <v>265</v>
      </c>
      <c r="B54" s="81" t="s">
        <v>141</v>
      </c>
      <c r="C54" s="82" t="s">
        <v>142</v>
      </c>
      <c r="D54" s="87" t="s">
        <v>79</v>
      </c>
      <c r="E54" s="87">
        <v>2</v>
      </c>
      <c r="F54" s="164">
        <v>0</v>
      </c>
      <c r="G54" s="85">
        <f t="shared" si="3"/>
        <v>0</v>
      </c>
      <c r="H54" s="78"/>
      <c r="I54" s="78"/>
      <c r="J54" s="78"/>
      <c r="K54" s="78"/>
      <c r="L54" s="78"/>
      <c r="M54" s="78" t="s">
        <v>76</v>
      </c>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row>
    <row r="55" spans="1:42" outlineLevel="1" x14ac:dyDescent="0.25">
      <c r="A55" s="81" t="s">
        <v>266</v>
      </c>
      <c r="B55" s="81" t="s">
        <v>143</v>
      </c>
      <c r="C55" s="82" t="s">
        <v>144</v>
      </c>
      <c r="D55" s="87" t="s">
        <v>75</v>
      </c>
      <c r="E55" s="87">
        <v>20</v>
      </c>
      <c r="F55" s="164">
        <v>0</v>
      </c>
      <c r="G55" s="85">
        <f t="shared" si="3"/>
        <v>0</v>
      </c>
      <c r="H55" s="78"/>
      <c r="I55" s="78"/>
      <c r="J55" s="78"/>
      <c r="K55" s="78"/>
      <c r="L55" s="78"/>
      <c r="M55" s="78" t="s">
        <v>76</v>
      </c>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row>
    <row r="56" spans="1:42" outlineLevel="1" x14ac:dyDescent="0.25">
      <c r="A56" s="81" t="s">
        <v>267</v>
      </c>
      <c r="B56" s="81" t="s">
        <v>145</v>
      </c>
      <c r="C56" s="82" t="s">
        <v>146</v>
      </c>
      <c r="D56" s="87" t="s">
        <v>79</v>
      </c>
      <c r="E56" s="87">
        <v>1</v>
      </c>
      <c r="F56" s="164">
        <v>0</v>
      </c>
      <c r="G56" s="85">
        <f t="shared" si="3"/>
        <v>0</v>
      </c>
      <c r="H56" s="78"/>
      <c r="I56" s="78"/>
      <c r="J56" s="78"/>
      <c r="K56" s="78"/>
      <c r="L56" s="78"/>
      <c r="M56" s="78" t="s">
        <v>76</v>
      </c>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row>
    <row r="57" spans="1:42" outlineLevel="1" x14ac:dyDescent="0.25">
      <c r="A57" s="81" t="s">
        <v>269</v>
      </c>
      <c r="B57" s="81" t="s">
        <v>147</v>
      </c>
      <c r="C57" s="82" t="s">
        <v>148</v>
      </c>
      <c r="D57" s="87" t="s">
        <v>79</v>
      </c>
      <c r="E57" s="87">
        <v>1</v>
      </c>
      <c r="F57" s="164">
        <v>0</v>
      </c>
      <c r="G57" s="85">
        <f t="shared" si="3"/>
        <v>0</v>
      </c>
      <c r="H57" s="78"/>
      <c r="I57" s="78"/>
      <c r="J57" s="78"/>
      <c r="K57" s="78"/>
      <c r="L57" s="78"/>
      <c r="M57" s="78" t="s">
        <v>76</v>
      </c>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row>
    <row r="58" spans="1:42" outlineLevel="1" x14ac:dyDescent="0.25">
      <c r="A58" s="81" t="s">
        <v>270</v>
      </c>
      <c r="B58" s="81" t="s">
        <v>149</v>
      </c>
      <c r="C58" s="82" t="s">
        <v>150</v>
      </c>
      <c r="D58" s="87" t="s">
        <v>75</v>
      </c>
      <c r="E58" s="87">
        <v>3</v>
      </c>
      <c r="F58" s="164">
        <v>0</v>
      </c>
      <c r="G58" s="85">
        <f t="shared" si="3"/>
        <v>0</v>
      </c>
      <c r="H58" s="78"/>
      <c r="I58" s="78"/>
      <c r="J58" s="78"/>
      <c r="K58" s="78"/>
      <c r="L58" s="78"/>
      <c r="M58" s="78" t="s">
        <v>76</v>
      </c>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row>
    <row r="59" spans="1:42" outlineLevel="1" x14ac:dyDescent="0.25">
      <c r="A59" s="81" t="s">
        <v>271</v>
      </c>
      <c r="B59" s="81" t="s">
        <v>151</v>
      </c>
      <c r="C59" s="82" t="s">
        <v>152</v>
      </c>
      <c r="D59" s="87" t="s">
        <v>75</v>
      </c>
      <c r="E59" s="87">
        <v>5</v>
      </c>
      <c r="F59" s="164">
        <v>0</v>
      </c>
      <c r="G59" s="85">
        <f t="shared" si="3"/>
        <v>0</v>
      </c>
      <c r="H59" s="78"/>
      <c r="I59" s="78"/>
      <c r="J59" s="78"/>
      <c r="K59" s="78"/>
      <c r="L59" s="78"/>
      <c r="M59" s="78" t="s">
        <v>76</v>
      </c>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row>
    <row r="60" spans="1:42" outlineLevel="1" x14ac:dyDescent="0.25">
      <c r="A60" s="81" t="s">
        <v>272</v>
      </c>
      <c r="B60" s="81" t="s">
        <v>153</v>
      </c>
      <c r="C60" s="82" t="s">
        <v>154</v>
      </c>
      <c r="D60" s="87" t="s">
        <v>75</v>
      </c>
      <c r="E60" s="87">
        <v>1.5</v>
      </c>
      <c r="F60" s="164">
        <v>0</v>
      </c>
      <c r="G60" s="85">
        <f t="shared" si="3"/>
        <v>0</v>
      </c>
      <c r="H60" s="78"/>
      <c r="I60" s="78"/>
      <c r="J60" s="78"/>
      <c r="K60" s="78"/>
      <c r="L60" s="78"/>
      <c r="M60" s="78" t="s">
        <v>76</v>
      </c>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row>
    <row r="61" spans="1:42" outlineLevel="1" x14ac:dyDescent="0.25">
      <c r="A61" s="81" t="s">
        <v>273</v>
      </c>
      <c r="B61" s="81" t="s">
        <v>156</v>
      </c>
      <c r="C61" s="82" t="s">
        <v>329</v>
      </c>
      <c r="D61" s="87" t="s">
        <v>79</v>
      </c>
      <c r="E61" s="87">
        <v>1</v>
      </c>
      <c r="F61" s="164">
        <v>0</v>
      </c>
      <c r="G61" s="85">
        <f t="shared" si="3"/>
        <v>0</v>
      </c>
      <c r="H61" s="78"/>
      <c r="I61" s="78"/>
      <c r="J61" s="78"/>
      <c r="K61" s="78"/>
      <c r="L61" s="78"/>
      <c r="M61" s="78" t="s">
        <v>76</v>
      </c>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row>
    <row r="62" spans="1:42" outlineLevel="1" x14ac:dyDescent="0.25">
      <c r="A62" s="81" t="s">
        <v>274</v>
      </c>
      <c r="B62" s="81" t="s">
        <v>268</v>
      </c>
      <c r="C62" s="82" t="s">
        <v>332</v>
      </c>
      <c r="D62" s="87" t="s">
        <v>79</v>
      </c>
      <c r="E62" s="87">
        <v>1</v>
      </c>
      <c r="F62" s="164">
        <v>0</v>
      </c>
      <c r="G62" s="85">
        <f t="shared" si="3"/>
        <v>0</v>
      </c>
      <c r="H62" s="78"/>
      <c r="I62" s="78"/>
      <c r="J62" s="78"/>
      <c r="K62" s="78"/>
      <c r="L62" s="78"/>
      <c r="M62" s="78" t="s">
        <v>76</v>
      </c>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row>
    <row r="63" spans="1:42" outlineLevel="1" x14ac:dyDescent="0.25">
      <c r="A63" s="81" t="s">
        <v>275</v>
      </c>
      <c r="B63" s="81" t="s">
        <v>157</v>
      </c>
      <c r="C63" s="82" t="s">
        <v>330</v>
      </c>
      <c r="D63" s="87" t="s">
        <v>79</v>
      </c>
      <c r="E63" s="87">
        <v>2</v>
      </c>
      <c r="F63" s="164">
        <v>0</v>
      </c>
      <c r="G63" s="85">
        <f t="shared" si="3"/>
        <v>0</v>
      </c>
      <c r="H63" s="78"/>
      <c r="I63" s="78"/>
      <c r="J63" s="78"/>
      <c r="K63" s="78"/>
      <c r="L63" s="78"/>
      <c r="M63" s="78" t="s">
        <v>76</v>
      </c>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row>
    <row r="64" spans="1:42" outlineLevel="1" x14ac:dyDescent="0.25">
      <c r="A64" s="81" t="s">
        <v>276</v>
      </c>
      <c r="B64" s="81" t="s">
        <v>158</v>
      </c>
      <c r="C64" s="82" t="s">
        <v>331</v>
      </c>
      <c r="D64" s="87" t="s">
        <v>79</v>
      </c>
      <c r="E64" s="87">
        <v>1</v>
      </c>
      <c r="F64" s="164">
        <v>0</v>
      </c>
      <c r="G64" s="85">
        <f t="shared" si="3"/>
        <v>0</v>
      </c>
      <c r="H64" s="78"/>
      <c r="I64" s="78"/>
      <c r="J64" s="78"/>
      <c r="K64" s="78"/>
      <c r="L64" s="78"/>
      <c r="M64" s="78" t="s">
        <v>76</v>
      </c>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row>
    <row r="65" spans="1:42" outlineLevel="1" x14ac:dyDescent="0.25">
      <c r="A65" s="81" t="s">
        <v>277</v>
      </c>
      <c r="B65" s="81" t="s">
        <v>327</v>
      </c>
      <c r="C65" s="82" t="s">
        <v>328</v>
      </c>
      <c r="D65" s="87" t="s">
        <v>79</v>
      </c>
      <c r="E65" s="87">
        <v>2</v>
      </c>
      <c r="F65" s="164">
        <v>0</v>
      </c>
      <c r="G65" s="85">
        <f t="shared" si="3"/>
        <v>0</v>
      </c>
      <c r="H65" s="78"/>
      <c r="I65" s="78"/>
      <c r="J65" s="78"/>
      <c r="K65" s="78"/>
      <c r="L65" s="78"/>
      <c r="M65" s="78" t="s">
        <v>76</v>
      </c>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row>
    <row r="66" spans="1:42" outlineLevel="1" x14ac:dyDescent="0.25">
      <c r="A66" s="81" t="s">
        <v>280</v>
      </c>
      <c r="B66" s="81" t="s">
        <v>257</v>
      </c>
      <c r="C66" s="82" t="s">
        <v>258</v>
      </c>
      <c r="D66" s="87" t="s">
        <v>75</v>
      </c>
      <c r="E66" s="87">
        <f>SUM(E58:E59)</f>
        <v>8</v>
      </c>
      <c r="F66" s="164">
        <v>0</v>
      </c>
      <c r="G66" s="85">
        <f t="shared" si="3"/>
        <v>0</v>
      </c>
      <c r="H66" s="78"/>
      <c r="I66" s="78"/>
      <c r="J66" s="78"/>
      <c r="K66" s="78"/>
      <c r="L66" s="78"/>
      <c r="M66" s="78" t="s">
        <v>76</v>
      </c>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row>
    <row r="67" spans="1:42" outlineLevel="1" x14ac:dyDescent="0.25">
      <c r="A67" s="81" t="s">
        <v>283</v>
      </c>
      <c r="B67" s="81" t="s">
        <v>259</v>
      </c>
      <c r="C67" s="82" t="s">
        <v>260</v>
      </c>
      <c r="D67" s="87" t="s">
        <v>75</v>
      </c>
      <c r="E67" s="87">
        <v>1.5</v>
      </c>
      <c r="F67" s="164">
        <v>0</v>
      </c>
      <c r="G67" s="85">
        <f t="shared" si="3"/>
        <v>0</v>
      </c>
      <c r="H67" s="78"/>
      <c r="I67" s="78"/>
      <c r="J67" s="78"/>
      <c r="K67" s="78"/>
      <c r="L67" s="78"/>
      <c r="M67" s="78" t="s">
        <v>76</v>
      </c>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row>
    <row r="68" spans="1:42" outlineLevel="1" x14ac:dyDescent="0.25">
      <c r="A68" s="81" t="s">
        <v>286</v>
      </c>
      <c r="B68" s="81" t="s">
        <v>268</v>
      </c>
      <c r="C68" s="82" t="s">
        <v>333</v>
      </c>
      <c r="D68" s="87" t="s">
        <v>155</v>
      </c>
      <c r="E68" s="87">
        <v>1</v>
      </c>
      <c r="F68" s="164">
        <v>0</v>
      </c>
      <c r="G68" s="85">
        <f t="shared" si="3"/>
        <v>0</v>
      </c>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row>
    <row r="69" spans="1:42" outlineLevel="1" x14ac:dyDescent="0.25">
      <c r="A69" s="81" t="s">
        <v>287</v>
      </c>
      <c r="B69" s="81" t="s">
        <v>268</v>
      </c>
      <c r="C69" s="82" t="s">
        <v>334</v>
      </c>
      <c r="D69" s="87" t="s">
        <v>155</v>
      </c>
      <c r="E69" s="87">
        <v>2</v>
      </c>
      <c r="F69" s="164">
        <v>0</v>
      </c>
      <c r="G69" s="85">
        <f t="shared" si="3"/>
        <v>0</v>
      </c>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row>
    <row r="70" spans="1:42" outlineLevel="1" x14ac:dyDescent="0.25">
      <c r="A70" s="81" t="s">
        <v>290</v>
      </c>
      <c r="B70" s="81" t="s">
        <v>159</v>
      </c>
      <c r="C70" s="82" t="s">
        <v>160</v>
      </c>
      <c r="D70" s="87" t="s">
        <v>0</v>
      </c>
      <c r="E70" s="87">
        <f>SUM(G52:G69)</f>
        <v>0</v>
      </c>
      <c r="F70" s="105">
        <v>1.4E-2</v>
      </c>
      <c r="G70" s="85">
        <f t="shared" si="3"/>
        <v>0</v>
      </c>
      <c r="H70" s="78"/>
      <c r="I70" s="78"/>
      <c r="J70" s="78"/>
      <c r="K70" s="78"/>
      <c r="L70" s="78"/>
      <c r="M70" s="78" t="s">
        <v>76</v>
      </c>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row>
    <row r="71" spans="1:42" x14ac:dyDescent="0.25">
      <c r="A71" s="83" t="s">
        <v>73</v>
      </c>
      <c r="B71" s="83" t="s">
        <v>50</v>
      </c>
      <c r="C71" s="84" t="s">
        <v>51</v>
      </c>
      <c r="D71" s="88"/>
      <c r="E71" s="88"/>
      <c r="F71" s="90"/>
      <c r="G71" s="90">
        <f>SUM(G72:G90)</f>
        <v>0</v>
      </c>
      <c r="M71" t="s">
        <v>74</v>
      </c>
    </row>
    <row r="72" spans="1:42" outlineLevel="1" x14ac:dyDescent="0.25">
      <c r="A72" s="81" t="s">
        <v>263</v>
      </c>
      <c r="B72" s="81" t="s">
        <v>161</v>
      </c>
      <c r="C72" s="82" t="s">
        <v>162</v>
      </c>
      <c r="D72" s="87" t="s">
        <v>79</v>
      </c>
      <c r="E72" s="87">
        <v>1</v>
      </c>
      <c r="F72" s="164">
        <v>0</v>
      </c>
      <c r="G72" s="85">
        <f>PRODUCT(E72,F72)</f>
        <v>0</v>
      </c>
      <c r="H72" s="78"/>
      <c r="I72" s="78"/>
      <c r="J72" s="78"/>
      <c r="K72" s="78"/>
      <c r="L72" s="78"/>
      <c r="M72" s="78" t="s">
        <v>76</v>
      </c>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row>
    <row r="73" spans="1:42" outlineLevel="1" x14ac:dyDescent="0.25">
      <c r="A73" s="81" t="s">
        <v>264</v>
      </c>
      <c r="B73" s="81" t="s">
        <v>268</v>
      </c>
      <c r="C73" s="82" t="s">
        <v>336</v>
      </c>
      <c r="D73" s="87" t="s">
        <v>155</v>
      </c>
      <c r="E73" s="87">
        <v>2</v>
      </c>
      <c r="F73" s="164">
        <v>0</v>
      </c>
      <c r="G73" s="85">
        <f t="shared" ref="G73:G90" si="4">PRODUCT(E73,F73)</f>
        <v>0</v>
      </c>
      <c r="H73" s="78"/>
      <c r="I73" s="78"/>
      <c r="J73" s="78"/>
      <c r="K73" s="78"/>
      <c r="L73" s="78"/>
      <c r="M73" s="78" t="s">
        <v>76</v>
      </c>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row>
    <row r="74" spans="1:42" outlineLevel="1" x14ac:dyDescent="0.25">
      <c r="A74" s="81" t="s">
        <v>265</v>
      </c>
      <c r="B74" s="81" t="s">
        <v>163</v>
      </c>
      <c r="C74" s="82" t="s">
        <v>164</v>
      </c>
      <c r="D74" s="87" t="s">
        <v>79</v>
      </c>
      <c r="E74" s="87">
        <v>1</v>
      </c>
      <c r="F74" s="164">
        <v>0</v>
      </c>
      <c r="G74" s="85">
        <f t="shared" si="4"/>
        <v>0</v>
      </c>
      <c r="H74" s="78"/>
      <c r="I74" s="78"/>
      <c r="J74" s="78"/>
      <c r="K74" s="78"/>
      <c r="L74" s="78"/>
      <c r="M74" s="78" t="s">
        <v>76</v>
      </c>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row>
    <row r="75" spans="1:42" outlineLevel="1" x14ac:dyDescent="0.25">
      <c r="A75" s="81" t="s">
        <v>266</v>
      </c>
      <c r="B75" s="81" t="s">
        <v>165</v>
      </c>
      <c r="C75" s="82" t="s">
        <v>166</v>
      </c>
      <c r="D75" s="87" t="s">
        <v>75</v>
      </c>
      <c r="E75" s="87">
        <v>2</v>
      </c>
      <c r="F75" s="164">
        <v>0</v>
      </c>
      <c r="G75" s="85">
        <f t="shared" si="4"/>
        <v>0</v>
      </c>
      <c r="H75" s="78"/>
      <c r="I75" s="78"/>
      <c r="J75" s="78"/>
      <c r="K75" s="78"/>
      <c r="L75" s="78"/>
      <c r="M75" s="78" t="s">
        <v>76</v>
      </c>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row>
    <row r="76" spans="1:42" outlineLevel="1" x14ac:dyDescent="0.25">
      <c r="A76" s="81" t="s">
        <v>267</v>
      </c>
      <c r="B76" s="81" t="s">
        <v>167</v>
      </c>
      <c r="C76" s="82" t="s">
        <v>168</v>
      </c>
      <c r="D76" s="87" t="s">
        <v>155</v>
      </c>
      <c r="E76" s="87">
        <v>2</v>
      </c>
      <c r="F76" s="164">
        <v>0</v>
      </c>
      <c r="G76" s="85">
        <f t="shared" si="4"/>
        <v>0</v>
      </c>
      <c r="H76" s="78"/>
      <c r="I76" s="78"/>
      <c r="J76" s="78"/>
      <c r="K76" s="78"/>
      <c r="L76" s="78"/>
      <c r="M76" s="78" t="s">
        <v>76</v>
      </c>
      <c r="N76" s="78"/>
      <c r="O76" s="78"/>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row>
    <row r="77" spans="1:42" ht="59.25" customHeight="1" outlineLevel="1" x14ac:dyDescent="0.25">
      <c r="A77" s="81" t="s">
        <v>269</v>
      </c>
      <c r="B77" s="81" t="s">
        <v>314</v>
      </c>
      <c r="C77" s="82" t="s">
        <v>402</v>
      </c>
      <c r="D77" s="87" t="s">
        <v>155</v>
      </c>
      <c r="E77" s="87">
        <v>2</v>
      </c>
      <c r="F77" s="164">
        <v>0</v>
      </c>
      <c r="G77" s="85">
        <f t="shared" si="4"/>
        <v>0</v>
      </c>
      <c r="H77" s="78"/>
      <c r="I77" s="78"/>
      <c r="J77" s="78"/>
      <c r="K77" s="78"/>
      <c r="L77" s="78"/>
      <c r="M77" s="78" t="s">
        <v>76</v>
      </c>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row>
    <row r="78" spans="1:42" outlineLevel="1" x14ac:dyDescent="0.25">
      <c r="A78" s="81" t="s">
        <v>270</v>
      </c>
      <c r="B78" s="81" t="s">
        <v>268</v>
      </c>
      <c r="C78" s="82" t="s">
        <v>335</v>
      </c>
      <c r="D78" s="87" t="s">
        <v>155</v>
      </c>
      <c r="E78" s="87">
        <v>2</v>
      </c>
      <c r="F78" s="164">
        <v>0</v>
      </c>
      <c r="G78" s="85">
        <f t="shared" si="4"/>
        <v>0</v>
      </c>
      <c r="H78" s="78"/>
      <c r="I78" s="78"/>
      <c r="J78" s="78"/>
      <c r="K78" s="78"/>
      <c r="L78" s="78"/>
      <c r="M78" s="78" t="s">
        <v>76</v>
      </c>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row>
    <row r="79" spans="1:42" ht="20.399999999999999" outlineLevel="1" x14ac:dyDescent="0.25">
      <c r="A79" s="81" t="s">
        <v>271</v>
      </c>
      <c r="B79" s="81" t="s">
        <v>268</v>
      </c>
      <c r="C79" s="82" t="s">
        <v>337</v>
      </c>
      <c r="D79" s="87" t="s">
        <v>155</v>
      </c>
      <c r="E79" s="87">
        <v>2</v>
      </c>
      <c r="F79" s="164">
        <v>0</v>
      </c>
      <c r="G79" s="85">
        <f t="shared" si="4"/>
        <v>0</v>
      </c>
      <c r="H79" s="78"/>
      <c r="I79" s="78"/>
      <c r="J79" s="78"/>
      <c r="K79" s="78"/>
      <c r="L79" s="78"/>
      <c r="M79" s="78" t="s">
        <v>76</v>
      </c>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row>
    <row r="80" spans="1:42" outlineLevel="1" x14ac:dyDescent="0.25">
      <c r="A80" s="81" t="s">
        <v>272</v>
      </c>
      <c r="B80" s="81" t="s">
        <v>268</v>
      </c>
      <c r="C80" s="82" t="s">
        <v>403</v>
      </c>
      <c r="D80" s="87" t="s">
        <v>75</v>
      </c>
      <c r="E80" s="87">
        <v>16</v>
      </c>
      <c r="F80" s="164">
        <v>0</v>
      </c>
      <c r="G80" s="85">
        <f t="shared" si="4"/>
        <v>0</v>
      </c>
      <c r="H80" s="78"/>
      <c r="I80" s="78"/>
      <c r="J80" s="78"/>
      <c r="K80" s="78"/>
      <c r="L80" s="78"/>
      <c r="M80" s="78" t="s">
        <v>76</v>
      </c>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row>
    <row r="81" spans="1:42" outlineLevel="1" x14ac:dyDescent="0.25">
      <c r="A81" s="81" t="s">
        <v>273</v>
      </c>
      <c r="B81" s="81" t="s">
        <v>268</v>
      </c>
      <c r="C81" s="82" t="s">
        <v>338</v>
      </c>
      <c r="D81" s="87" t="s">
        <v>155</v>
      </c>
      <c r="E81" s="87">
        <v>2</v>
      </c>
      <c r="F81" s="164">
        <v>0</v>
      </c>
      <c r="G81" s="85">
        <f t="shared" si="4"/>
        <v>0</v>
      </c>
      <c r="H81" s="78"/>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row>
    <row r="82" spans="1:42" outlineLevel="1" x14ac:dyDescent="0.25">
      <c r="A82" s="81" t="s">
        <v>274</v>
      </c>
      <c r="B82" s="81" t="s">
        <v>268</v>
      </c>
      <c r="C82" s="82" t="s">
        <v>339</v>
      </c>
      <c r="D82" s="87" t="s">
        <v>155</v>
      </c>
      <c r="E82" s="87">
        <v>2</v>
      </c>
      <c r="F82" s="164">
        <v>0</v>
      </c>
      <c r="G82" s="85">
        <f t="shared" si="4"/>
        <v>0</v>
      </c>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row>
    <row r="83" spans="1:42" outlineLevel="1" x14ac:dyDescent="0.25">
      <c r="A83" s="81" t="s">
        <v>275</v>
      </c>
      <c r="B83" s="81" t="s">
        <v>268</v>
      </c>
      <c r="C83" s="82" t="s">
        <v>340</v>
      </c>
      <c r="D83" s="87" t="s">
        <v>155</v>
      </c>
      <c r="E83" s="87">
        <v>2</v>
      </c>
      <c r="F83" s="164">
        <v>0</v>
      </c>
      <c r="G83" s="85">
        <f t="shared" si="4"/>
        <v>0</v>
      </c>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row>
    <row r="84" spans="1:42" outlineLevel="1" x14ac:dyDescent="0.25">
      <c r="A84" s="81" t="s">
        <v>276</v>
      </c>
      <c r="B84" s="81" t="s">
        <v>268</v>
      </c>
      <c r="C84" s="82" t="s">
        <v>341</v>
      </c>
      <c r="D84" s="87" t="s">
        <v>155</v>
      </c>
      <c r="E84" s="87">
        <v>2</v>
      </c>
      <c r="F84" s="164">
        <v>0</v>
      </c>
      <c r="G84" s="85">
        <f t="shared" si="4"/>
        <v>0</v>
      </c>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H84" s="78"/>
      <c r="AI84" s="78"/>
      <c r="AJ84" s="78"/>
      <c r="AK84" s="78"/>
      <c r="AL84" s="78"/>
      <c r="AM84" s="78"/>
      <c r="AN84" s="78"/>
      <c r="AO84" s="78"/>
      <c r="AP84" s="78"/>
    </row>
    <row r="85" spans="1:42" outlineLevel="1" x14ac:dyDescent="0.25">
      <c r="A85" s="81" t="s">
        <v>277</v>
      </c>
      <c r="B85" s="81" t="s">
        <v>314</v>
      </c>
      <c r="C85" s="82" t="s">
        <v>404</v>
      </c>
      <c r="D85" s="87" t="s">
        <v>155</v>
      </c>
      <c r="E85" s="87">
        <v>2</v>
      </c>
      <c r="F85" s="164">
        <v>0</v>
      </c>
      <c r="G85" s="85">
        <f t="shared" si="4"/>
        <v>0</v>
      </c>
      <c r="H85" s="78"/>
      <c r="I85" s="78"/>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8"/>
      <c r="AL85" s="78"/>
      <c r="AM85" s="78"/>
      <c r="AN85" s="78"/>
      <c r="AO85" s="78"/>
      <c r="AP85" s="78"/>
    </row>
    <row r="86" spans="1:42" ht="20.399999999999999" outlineLevel="1" x14ac:dyDescent="0.25">
      <c r="A86" s="81" t="s">
        <v>280</v>
      </c>
      <c r="B86" s="81" t="s">
        <v>268</v>
      </c>
      <c r="C86" s="82" t="s">
        <v>342</v>
      </c>
      <c r="D86" s="87" t="s">
        <v>155</v>
      </c>
      <c r="E86" s="87">
        <v>2</v>
      </c>
      <c r="F86" s="164">
        <v>0</v>
      </c>
      <c r="G86" s="85">
        <f t="shared" si="4"/>
        <v>0</v>
      </c>
      <c r="H86" s="78"/>
      <c r="I86" s="78"/>
      <c r="J86" s="78"/>
      <c r="K86" s="78"/>
      <c r="L86" s="78"/>
      <c r="M86" s="78"/>
      <c r="N86" s="78"/>
      <c r="O86" s="78"/>
      <c r="P86" s="78"/>
      <c r="Q86" s="78"/>
      <c r="R86" s="78"/>
      <c r="S86" s="78"/>
      <c r="T86" s="78"/>
      <c r="U86" s="78"/>
      <c r="V86" s="78"/>
      <c r="W86" s="78"/>
      <c r="X86" s="78"/>
      <c r="Y86" s="78"/>
      <c r="Z86" s="78"/>
      <c r="AA86" s="78"/>
      <c r="AB86" s="78"/>
      <c r="AC86" s="78"/>
      <c r="AD86" s="78"/>
      <c r="AE86" s="78"/>
      <c r="AF86" s="78"/>
      <c r="AG86" s="78"/>
      <c r="AH86" s="78"/>
      <c r="AI86" s="78"/>
      <c r="AJ86" s="78"/>
      <c r="AK86" s="78"/>
      <c r="AL86" s="78"/>
      <c r="AM86" s="78"/>
      <c r="AN86" s="78"/>
      <c r="AO86" s="78"/>
      <c r="AP86" s="78"/>
    </row>
    <row r="87" spans="1:42" outlineLevel="1" x14ac:dyDescent="0.25">
      <c r="A87" s="81" t="s">
        <v>283</v>
      </c>
      <c r="B87" s="81" t="s">
        <v>268</v>
      </c>
      <c r="C87" s="82" t="s">
        <v>343</v>
      </c>
      <c r="D87" s="87" t="s">
        <v>79</v>
      </c>
      <c r="E87" s="87">
        <v>1</v>
      </c>
      <c r="F87" s="164">
        <v>0</v>
      </c>
      <c r="G87" s="85">
        <f t="shared" si="4"/>
        <v>0</v>
      </c>
      <c r="H87" s="78"/>
      <c r="I87" s="78"/>
      <c r="J87" s="78"/>
      <c r="K87" s="78"/>
      <c r="L87" s="78"/>
      <c r="M87" s="78" t="s">
        <v>76</v>
      </c>
      <c r="N87" s="78"/>
      <c r="O87" s="78"/>
      <c r="P87" s="78"/>
      <c r="Q87" s="78"/>
      <c r="R87" s="78"/>
      <c r="S87" s="78"/>
      <c r="T87" s="78"/>
      <c r="U87" s="78"/>
      <c r="V87" s="78"/>
      <c r="W87" s="78"/>
      <c r="X87" s="78"/>
      <c r="Y87" s="78"/>
      <c r="Z87" s="78"/>
      <c r="AA87" s="78"/>
      <c r="AB87" s="78"/>
      <c r="AC87" s="78"/>
      <c r="AD87" s="78"/>
      <c r="AE87" s="78"/>
      <c r="AF87" s="78"/>
      <c r="AG87" s="78"/>
      <c r="AH87" s="78"/>
      <c r="AI87" s="78"/>
      <c r="AJ87" s="78"/>
      <c r="AK87" s="78"/>
      <c r="AL87" s="78"/>
      <c r="AM87" s="78"/>
      <c r="AN87" s="78"/>
      <c r="AO87" s="78"/>
      <c r="AP87" s="78"/>
    </row>
    <row r="88" spans="1:42" outlineLevel="1" x14ac:dyDescent="0.25">
      <c r="A88" s="81" t="s">
        <v>286</v>
      </c>
      <c r="B88" s="81" t="s">
        <v>268</v>
      </c>
      <c r="C88" s="82" t="s">
        <v>344</v>
      </c>
      <c r="D88" s="87" t="s">
        <v>79</v>
      </c>
      <c r="E88" s="87">
        <v>2</v>
      </c>
      <c r="F88" s="164">
        <v>0</v>
      </c>
      <c r="G88" s="85">
        <f t="shared" si="4"/>
        <v>0</v>
      </c>
      <c r="H88" s="78"/>
      <c r="I88" s="78"/>
      <c r="J88" s="78"/>
      <c r="K88" s="78"/>
      <c r="L88" s="78"/>
      <c r="M88" s="78" t="s">
        <v>76</v>
      </c>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78"/>
      <c r="AP88" s="78"/>
    </row>
    <row r="89" spans="1:42" ht="131.25" customHeight="1" outlineLevel="1" x14ac:dyDescent="0.25">
      <c r="A89" s="81" t="s">
        <v>287</v>
      </c>
      <c r="B89" s="81" t="s">
        <v>268</v>
      </c>
      <c r="C89" s="82" t="s">
        <v>418</v>
      </c>
      <c r="D89" s="87" t="s">
        <v>79</v>
      </c>
      <c r="E89" s="87">
        <v>1</v>
      </c>
      <c r="F89" s="164">
        <v>0</v>
      </c>
      <c r="G89" s="85">
        <f>PRODUCT(E89,F89)</f>
        <v>0</v>
      </c>
      <c r="H89" s="78"/>
      <c r="I89" s="78"/>
      <c r="J89" s="78"/>
      <c r="K89" s="78"/>
      <c r="L89" s="78"/>
      <c r="M89" s="78" t="s">
        <v>76</v>
      </c>
      <c r="N89" s="78"/>
      <c r="O89" s="78"/>
      <c r="P89" s="78"/>
      <c r="Q89" s="78"/>
      <c r="R89" s="78"/>
      <c r="S89" s="78"/>
      <c r="T89" s="78"/>
      <c r="U89" s="78"/>
      <c r="V89" s="78"/>
      <c r="W89" s="78"/>
      <c r="X89" s="78"/>
      <c r="Y89" s="78"/>
      <c r="Z89" s="78"/>
      <c r="AA89" s="78"/>
      <c r="AB89" s="78"/>
      <c r="AC89" s="78"/>
      <c r="AD89" s="78"/>
      <c r="AE89" s="78"/>
      <c r="AF89" s="78"/>
      <c r="AG89" s="78"/>
      <c r="AH89" s="78"/>
      <c r="AI89" s="78"/>
      <c r="AJ89" s="78"/>
      <c r="AK89" s="78"/>
      <c r="AL89" s="78"/>
      <c r="AM89" s="78"/>
      <c r="AN89" s="78"/>
      <c r="AO89" s="78"/>
      <c r="AP89" s="78"/>
    </row>
    <row r="90" spans="1:42" outlineLevel="1" x14ac:dyDescent="0.25">
      <c r="A90" s="81" t="s">
        <v>290</v>
      </c>
      <c r="B90" s="81" t="s">
        <v>169</v>
      </c>
      <c r="C90" s="82" t="s">
        <v>407</v>
      </c>
      <c r="D90" s="87" t="s">
        <v>0</v>
      </c>
      <c r="E90" s="104">
        <f>SUM(G72:G89)</f>
        <v>0</v>
      </c>
      <c r="F90" s="105">
        <v>5.5E-2</v>
      </c>
      <c r="G90" s="105">
        <f t="shared" si="4"/>
        <v>0</v>
      </c>
      <c r="H90" s="78"/>
      <c r="I90" s="78"/>
      <c r="J90" s="78"/>
      <c r="K90" s="78"/>
      <c r="L90" s="78"/>
      <c r="M90" s="78" t="s">
        <v>76</v>
      </c>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row>
    <row r="91" spans="1:42" ht="26.4" x14ac:dyDescent="0.25">
      <c r="A91" s="83" t="s">
        <v>73</v>
      </c>
      <c r="B91" s="83" t="s">
        <v>52</v>
      </c>
      <c r="C91" s="84" t="s">
        <v>408</v>
      </c>
      <c r="D91" s="88"/>
      <c r="E91" s="88"/>
      <c r="F91" s="90"/>
      <c r="G91" s="90">
        <f>SUMIF(M92:M115,"&lt;&gt;NOR",G92:G115)</f>
        <v>0</v>
      </c>
      <c r="M91" t="s">
        <v>74</v>
      </c>
    </row>
    <row r="92" spans="1:42" outlineLevel="1" x14ac:dyDescent="0.25">
      <c r="A92" s="81" t="s">
        <v>263</v>
      </c>
      <c r="B92" s="81" t="s">
        <v>170</v>
      </c>
      <c r="C92" s="82" t="s">
        <v>409</v>
      </c>
      <c r="D92" s="87" t="s">
        <v>79</v>
      </c>
      <c r="E92" s="87">
        <v>2</v>
      </c>
      <c r="F92" s="164">
        <v>0</v>
      </c>
      <c r="G92" s="85">
        <f>PRODUCT(E92,F92)</f>
        <v>0</v>
      </c>
      <c r="H92" s="78"/>
      <c r="I92" s="78"/>
      <c r="J92" s="78"/>
      <c r="K92" s="78"/>
      <c r="L92" s="78"/>
      <c r="M92" s="78" t="s">
        <v>76</v>
      </c>
      <c r="N92" s="78"/>
      <c r="O92" s="78"/>
      <c r="P92" s="78"/>
      <c r="Q92" s="78"/>
      <c r="R92" s="78"/>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row>
    <row r="93" spans="1:42" outlineLevel="1" x14ac:dyDescent="0.25">
      <c r="A93" s="81" t="s">
        <v>264</v>
      </c>
      <c r="B93" s="81" t="s">
        <v>171</v>
      </c>
      <c r="C93" s="82" t="s">
        <v>410</v>
      </c>
      <c r="D93" s="87" t="s">
        <v>155</v>
      </c>
      <c r="E93" s="87">
        <v>1</v>
      </c>
      <c r="F93" s="164">
        <v>0</v>
      </c>
      <c r="G93" s="85">
        <f t="shared" ref="G93:G115" si="5">PRODUCT(E93,F93)</f>
        <v>0</v>
      </c>
      <c r="H93" s="78"/>
      <c r="I93" s="78"/>
      <c r="J93" s="78"/>
      <c r="K93" s="78"/>
      <c r="L93" s="78"/>
      <c r="M93" s="78" t="s">
        <v>76</v>
      </c>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row>
    <row r="94" spans="1:42" outlineLevel="1" x14ac:dyDescent="0.25">
      <c r="A94" s="81" t="s">
        <v>265</v>
      </c>
      <c r="B94" s="81" t="s">
        <v>172</v>
      </c>
      <c r="C94" s="82" t="s">
        <v>411</v>
      </c>
      <c r="D94" s="87" t="s">
        <v>79</v>
      </c>
      <c r="E94" s="87">
        <v>1</v>
      </c>
      <c r="F94" s="164">
        <v>0</v>
      </c>
      <c r="G94" s="85">
        <f t="shared" si="5"/>
        <v>0</v>
      </c>
      <c r="H94" s="78"/>
      <c r="I94" s="78"/>
      <c r="J94" s="78"/>
      <c r="K94" s="78"/>
      <c r="L94" s="78"/>
      <c r="M94" s="78" t="s">
        <v>76</v>
      </c>
      <c r="N94" s="78"/>
      <c r="O94" s="78"/>
      <c r="P94" s="78"/>
      <c r="Q94" s="78"/>
      <c r="R94" s="78"/>
      <c r="S94" s="78"/>
      <c r="T94" s="78"/>
      <c r="U94" s="78"/>
      <c r="V94" s="78"/>
      <c r="W94" s="78"/>
      <c r="X94" s="78"/>
      <c r="Y94" s="78"/>
      <c r="Z94" s="78"/>
      <c r="AA94" s="78"/>
      <c r="AB94" s="78"/>
      <c r="AC94" s="78"/>
      <c r="AD94" s="78"/>
      <c r="AE94" s="78"/>
      <c r="AF94" s="78"/>
      <c r="AG94" s="78"/>
      <c r="AH94" s="78"/>
      <c r="AI94" s="78"/>
      <c r="AJ94" s="78"/>
      <c r="AK94" s="78"/>
      <c r="AL94" s="78"/>
      <c r="AM94" s="78"/>
      <c r="AN94" s="78"/>
      <c r="AO94" s="78"/>
      <c r="AP94" s="78"/>
    </row>
    <row r="95" spans="1:42" outlineLevel="1" x14ac:dyDescent="0.25">
      <c r="A95" s="81" t="s">
        <v>266</v>
      </c>
      <c r="B95" s="81" t="s">
        <v>173</v>
      </c>
      <c r="C95" s="82" t="s">
        <v>412</v>
      </c>
      <c r="D95" s="87" t="s">
        <v>79</v>
      </c>
      <c r="E95" s="87">
        <v>1</v>
      </c>
      <c r="F95" s="164">
        <v>0</v>
      </c>
      <c r="G95" s="85">
        <f t="shared" si="5"/>
        <v>0</v>
      </c>
      <c r="H95" s="78"/>
      <c r="I95" s="78"/>
      <c r="J95" s="78"/>
      <c r="K95" s="78"/>
      <c r="L95" s="78"/>
      <c r="M95" s="78" t="s">
        <v>76</v>
      </c>
      <c r="N95" s="78"/>
      <c r="O95" s="78"/>
      <c r="P95" s="78"/>
      <c r="Q95" s="78"/>
      <c r="R95" s="78"/>
      <c r="S95" s="78"/>
      <c r="T95" s="78"/>
      <c r="U95" s="78"/>
      <c r="V95" s="78"/>
      <c r="W95" s="78"/>
      <c r="X95" s="78"/>
      <c r="Y95" s="78"/>
      <c r="Z95" s="78"/>
      <c r="AA95" s="78"/>
      <c r="AB95" s="78"/>
      <c r="AC95" s="78"/>
      <c r="AD95" s="78"/>
      <c r="AE95" s="78"/>
      <c r="AF95" s="78"/>
      <c r="AG95" s="78"/>
      <c r="AH95" s="78"/>
      <c r="AI95" s="78"/>
      <c r="AJ95" s="78"/>
      <c r="AK95" s="78"/>
      <c r="AL95" s="78"/>
      <c r="AM95" s="78"/>
      <c r="AN95" s="78"/>
      <c r="AO95" s="78"/>
      <c r="AP95" s="78"/>
    </row>
    <row r="96" spans="1:42" outlineLevel="1" x14ac:dyDescent="0.25">
      <c r="A96" s="81" t="s">
        <v>267</v>
      </c>
      <c r="B96" s="81" t="s">
        <v>174</v>
      </c>
      <c r="C96" s="82" t="s">
        <v>413</v>
      </c>
      <c r="D96" s="87" t="s">
        <v>79</v>
      </c>
      <c r="E96" s="87">
        <v>1</v>
      </c>
      <c r="F96" s="164">
        <v>0</v>
      </c>
      <c r="G96" s="85">
        <f t="shared" si="5"/>
        <v>0</v>
      </c>
      <c r="H96" s="78"/>
      <c r="I96" s="78"/>
      <c r="J96" s="78"/>
      <c r="K96" s="78"/>
      <c r="L96" s="78"/>
      <c r="M96" s="78" t="s">
        <v>76</v>
      </c>
      <c r="N96" s="78"/>
      <c r="O96" s="78"/>
      <c r="P96" s="78"/>
      <c r="Q96" s="78"/>
      <c r="R96" s="78"/>
      <c r="S96" s="78"/>
      <c r="T96" s="78"/>
      <c r="U96" s="78"/>
      <c r="V96" s="78"/>
      <c r="W96" s="78"/>
      <c r="X96" s="78"/>
      <c r="Y96" s="78"/>
      <c r="Z96" s="78"/>
      <c r="AA96" s="78"/>
      <c r="AB96" s="78"/>
      <c r="AC96" s="78"/>
      <c r="AD96" s="78"/>
      <c r="AE96" s="78"/>
      <c r="AF96" s="78"/>
      <c r="AG96" s="78"/>
      <c r="AH96" s="78"/>
      <c r="AI96" s="78"/>
      <c r="AJ96" s="78"/>
      <c r="AK96" s="78"/>
      <c r="AL96" s="78"/>
      <c r="AM96" s="78"/>
      <c r="AN96" s="78"/>
      <c r="AO96" s="78"/>
      <c r="AP96" s="78"/>
    </row>
    <row r="97" spans="1:42" outlineLevel="1" x14ac:dyDescent="0.25">
      <c r="A97" s="81" t="s">
        <v>269</v>
      </c>
      <c r="B97" s="81" t="s">
        <v>175</v>
      </c>
      <c r="C97" s="82" t="s">
        <v>414</v>
      </c>
      <c r="D97" s="87" t="s">
        <v>79</v>
      </c>
      <c r="E97" s="87">
        <v>1</v>
      </c>
      <c r="F97" s="164">
        <v>0</v>
      </c>
      <c r="G97" s="85">
        <f t="shared" si="5"/>
        <v>0</v>
      </c>
      <c r="H97" s="78"/>
      <c r="I97" s="78"/>
      <c r="J97" s="78"/>
      <c r="K97" s="78"/>
      <c r="L97" s="78"/>
      <c r="M97" s="78" t="s">
        <v>76</v>
      </c>
      <c r="N97" s="78"/>
      <c r="O97" s="78"/>
      <c r="P97" s="78"/>
      <c r="Q97" s="78"/>
      <c r="R97" s="78"/>
      <c r="S97" s="78"/>
      <c r="T97" s="78"/>
      <c r="U97" s="78"/>
      <c r="V97" s="78"/>
      <c r="W97" s="78"/>
      <c r="X97" s="78"/>
      <c r="Y97" s="78"/>
      <c r="Z97" s="78"/>
      <c r="AA97" s="78"/>
      <c r="AB97" s="78"/>
      <c r="AC97" s="78"/>
      <c r="AD97" s="78"/>
      <c r="AE97" s="78"/>
      <c r="AF97" s="78"/>
      <c r="AG97" s="78"/>
      <c r="AH97" s="78"/>
      <c r="AI97" s="78"/>
      <c r="AJ97" s="78"/>
      <c r="AK97" s="78"/>
      <c r="AL97" s="78"/>
      <c r="AM97" s="78"/>
      <c r="AN97" s="78"/>
      <c r="AO97" s="78"/>
      <c r="AP97" s="78"/>
    </row>
    <row r="98" spans="1:42" outlineLevel="1" x14ac:dyDescent="0.25">
      <c r="A98" s="81" t="s">
        <v>270</v>
      </c>
      <c r="B98" s="81" t="s">
        <v>176</v>
      </c>
      <c r="C98" s="82" t="s">
        <v>415</v>
      </c>
      <c r="D98" s="87" t="s">
        <v>155</v>
      </c>
      <c r="E98" s="87">
        <v>30</v>
      </c>
      <c r="F98" s="164">
        <v>0</v>
      </c>
      <c r="G98" s="85">
        <f t="shared" si="5"/>
        <v>0</v>
      </c>
      <c r="H98" s="78"/>
      <c r="I98" s="78"/>
      <c r="J98" s="78"/>
      <c r="K98" s="78"/>
      <c r="L98" s="78"/>
      <c r="M98" s="78" t="s">
        <v>76</v>
      </c>
      <c r="N98" s="78"/>
      <c r="O98" s="78"/>
      <c r="P98" s="78"/>
      <c r="Q98" s="78"/>
      <c r="R98" s="78"/>
      <c r="S98" s="78"/>
      <c r="T98" s="78"/>
      <c r="U98" s="78"/>
      <c r="V98" s="78"/>
      <c r="W98" s="78"/>
      <c r="X98" s="78"/>
      <c r="Y98" s="78"/>
      <c r="Z98" s="78"/>
      <c r="AA98" s="78"/>
      <c r="AB98" s="78"/>
      <c r="AC98" s="78"/>
      <c r="AD98" s="78"/>
      <c r="AE98" s="78"/>
      <c r="AF98" s="78"/>
      <c r="AG98" s="78"/>
      <c r="AH98" s="78"/>
      <c r="AI98" s="78"/>
      <c r="AJ98" s="78"/>
      <c r="AK98" s="78"/>
      <c r="AL98" s="78"/>
      <c r="AM98" s="78"/>
      <c r="AN98" s="78"/>
      <c r="AO98" s="78"/>
      <c r="AP98" s="78"/>
    </row>
    <row r="99" spans="1:42" outlineLevel="1" x14ac:dyDescent="0.25">
      <c r="A99" s="81" t="s">
        <v>271</v>
      </c>
      <c r="B99" s="81" t="s">
        <v>177</v>
      </c>
      <c r="C99" s="82" t="s">
        <v>416</v>
      </c>
      <c r="D99" s="87" t="s">
        <v>155</v>
      </c>
      <c r="E99" s="87">
        <v>1</v>
      </c>
      <c r="F99" s="164">
        <v>0</v>
      </c>
      <c r="G99" s="85">
        <f t="shared" si="5"/>
        <v>0</v>
      </c>
      <c r="H99" s="78"/>
      <c r="I99" s="78"/>
      <c r="J99" s="78"/>
      <c r="K99" s="78"/>
      <c r="L99" s="78"/>
      <c r="M99" s="78" t="s">
        <v>76</v>
      </c>
      <c r="N99" s="78"/>
      <c r="O99" s="78"/>
      <c r="P99" s="78"/>
      <c r="Q99" s="78"/>
      <c r="R99" s="78"/>
      <c r="S99" s="78"/>
      <c r="T99" s="78"/>
      <c r="U99" s="78"/>
      <c r="V99" s="78"/>
      <c r="W99" s="78"/>
      <c r="X99" s="78"/>
      <c r="Y99" s="78"/>
      <c r="Z99" s="78"/>
      <c r="AA99" s="78"/>
      <c r="AB99" s="78"/>
      <c r="AC99" s="78"/>
      <c r="AD99" s="78"/>
      <c r="AE99" s="78"/>
      <c r="AF99" s="78"/>
      <c r="AG99" s="78"/>
      <c r="AH99" s="78"/>
      <c r="AI99" s="78"/>
      <c r="AJ99" s="78"/>
      <c r="AK99" s="78"/>
      <c r="AL99" s="78"/>
      <c r="AM99" s="78"/>
      <c r="AN99" s="78"/>
      <c r="AO99" s="78"/>
      <c r="AP99" s="78"/>
    </row>
    <row r="100" spans="1:42" outlineLevel="1" x14ac:dyDescent="0.25">
      <c r="A100" s="81" t="s">
        <v>272</v>
      </c>
      <c r="B100" s="81" t="s">
        <v>268</v>
      </c>
      <c r="C100" s="82" t="s">
        <v>417</v>
      </c>
      <c r="D100" s="87" t="s">
        <v>155</v>
      </c>
      <c r="E100" s="87">
        <v>1</v>
      </c>
      <c r="F100" s="164">
        <v>0</v>
      </c>
      <c r="G100" s="85">
        <f t="shared" si="5"/>
        <v>0</v>
      </c>
      <c r="H100" s="78"/>
      <c r="I100" s="78"/>
      <c r="J100" s="78"/>
      <c r="K100" s="78"/>
      <c r="L100" s="78"/>
      <c r="M100" s="78"/>
      <c r="N100" s="78"/>
      <c r="O100" s="78"/>
      <c r="P100" s="78"/>
      <c r="Q100" s="78"/>
      <c r="R100" s="78"/>
      <c r="S100" s="78"/>
      <c r="T100" s="78"/>
      <c r="U100" s="78"/>
      <c r="V100" s="78"/>
      <c r="W100" s="78"/>
      <c r="X100" s="78"/>
      <c r="Y100" s="78"/>
      <c r="Z100" s="78"/>
      <c r="AA100" s="78"/>
      <c r="AB100" s="78"/>
      <c r="AC100" s="78"/>
      <c r="AD100" s="78"/>
      <c r="AE100" s="78"/>
      <c r="AF100" s="78"/>
      <c r="AG100" s="78"/>
      <c r="AH100" s="78"/>
      <c r="AI100" s="78"/>
      <c r="AJ100" s="78"/>
      <c r="AK100" s="78"/>
      <c r="AL100" s="78"/>
      <c r="AM100" s="78"/>
      <c r="AN100" s="78"/>
      <c r="AO100" s="78"/>
      <c r="AP100" s="78"/>
    </row>
    <row r="101" spans="1:42" outlineLevel="1" x14ac:dyDescent="0.25">
      <c r="A101" s="81" t="s">
        <v>273</v>
      </c>
      <c r="B101" s="81" t="s">
        <v>268</v>
      </c>
      <c r="C101" s="82" t="s">
        <v>345</v>
      </c>
      <c r="D101" s="87" t="s">
        <v>155</v>
      </c>
      <c r="E101" s="87">
        <v>2</v>
      </c>
      <c r="F101" s="164">
        <v>0</v>
      </c>
      <c r="G101" s="85">
        <f t="shared" si="5"/>
        <v>0</v>
      </c>
    </row>
    <row r="102" spans="1:42" outlineLevel="1" x14ac:dyDescent="0.25">
      <c r="A102" s="81" t="s">
        <v>274</v>
      </c>
      <c r="B102" s="81" t="s">
        <v>178</v>
      </c>
      <c r="C102" s="82" t="s">
        <v>346</v>
      </c>
      <c r="D102" s="87" t="s">
        <v>155</v>
      </c>
      <c r="E102" s="87">
        <v>2</v>
      </c>
      <c r="F102" s="164">
        <v>0</v>
      </c>
      <c r="G102" s="85">
        <f t="shared" si="5"/>
        <v>0</v>
      </c>
    </row>
    <row r="103" spans="1:42" outlineLevel="1" x14ac:dyDescent="0.25">
      <c r="A103" s="81" t="s">
        <v>275</v>
      </c>
      <c r="B103" s="81" t="s">
        <v>268</v>
      </c>
      <c r="C103" s="82" t="s">
        <v>347</v>
      </c>
      <c r="D103" s="87" t="s">
        <v>155</v>
      </c>
      <c r="E103" s="87">
        <v>1</v>
      </c>
      <c r="F103" s="164">
        <v>0</v>
      </c>
      <c r="G103" s="85">
        <f t="shared" si="5"/>
        <v>0</v>
      </c>
    </row>
    <row r="104" spans="1:42" outlineLevel="1" x14ac:dyDescent="0.25">
      <c r="A104" s="81" t="s">
        <v>276</v>
      </c>
      <c r="B104" s="81" t="s">
        <v>179</v>
      </c>
      <c r="C104" s="82" t="s">
        <v>180</v>
      </c>
      <c r="D104" s="87" t="s">
        <v>155</v>
      </c>
      <c r="E104" s="87">
        <v>1</v>
      </c>
      <c r="F104" s="164">
        <v>0</v>
      </c>
      <c r="G104" s="85">
        <f t="shared" si="5"/>
        <v>0</v>
      </c>
      <c r="H104" s="78"/>
      <c r="I104" s="78"/>
      <c r="J104" s="78"/>
      <c r="K104" s="78"/>
      <c r="L104" s="78"/>
      <c r="M104" s="78" t="s">
        <v>76</v>
      </c>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8"/>
      <c r="AM104" s="78"/>
      <c r="AN104" s="78"/>
      <c r="AO104" s="78"/>
      <c r="AP104" s="78"/>
    </row>
    <row r="105" spans="1:42" outlineLevel="1" x14ac:dyDescent="0.25">
      <c r="A105" s="81" t="s">
        <v>277</v>
      </c>
      <c r="B105" s="81" t="s">
        <v>268</v>
      </c>
      <c r="C105" s="82" t="s">
        <v>348</v>
      </c>
      <c r="D105" s="87" t="s">
        <v>155</v>
      </c>
      <c r="E105" s="87">
        <v>1</v>
      </c>
      <c r="F105" s="164">
        <v>0</v>
      </c>
      <c r="G105" s="85">
        <f t="shared" si="5"/>
        <v>0</v>
      </c>
    </row>
    <row r="106" spans="1:42" outlineLevel="1" x14ac:dyDescent="0.25">
      <c r="A106" s="81" t="s">
        <v>280</v>
      </c>
      <c r="B106" s="81" t="s">
        <v>268</v>
      </c>
      <c r="C106" s="82" t="s">
        <v>349</v>
      </c>
      <c r="D106" s="87" t="s">
        <v>155</v>
      </c>
      <c r="E106" s="87">
        <v>1</v>
      </c>
      <c r="F106" s="164">
        <v>0</v>
      </c>
      <c r="G106" s="85">
        <f t="shared" si="5"/>
        <v>0</v>
      </c>
    </row>
    <row r="107" spans="1:42" outlineLevel="1" x14ac:dyDescent="0.25">
      <c r="A107" s="81" t="s">
        <v>283</v>
      </c>
      <c r="B107" s="81" t="s">
        <v>181</v>
      </c>
      <c r="C107" s="82" t="s">
        <v>182</v>
      </c>
      <c r="D107" s="87" t="s">
        <v>155</v>
      </c>
      <c r="E107" s="87">
        <v>2</v>
      </c>
      <c r="F107" s="164">
        <v>0</v>
      </c>
      <c r="G107" s="85">
        <f t="shared" si="5"/>
        <v>0</v>
      </c>
      <c r="H107" s="78"/>
      <c r="I107" s="78"/>
      <c r="J107" s="78"/>
      <c r="K107" s="78"/>
      <c r="L107" s="78"/>
      <c r="M107" s="78" t="s">
        <v>76</v>
      </c>
      <c r="N107" s="78"/>
      <c r="O107" s="78"/>
      <c r="P107" s="78"/>
      <c r="Q107" s="78"/>
      <c r="R107" s="78"/>
      <c r="S107" s="78"/>
      <c r="T107" s="78"/>
      <c r="U107" s="78"/>
      <c r="V107" s="78"/>
      <c r="W107" s="78"/>
      <c r="X107" s="78"/>
      <c r="Y107" s="78"/>
      <c r="Z107" s="78"/>
      <c r="AA107" s="78"/>
      <c r="AB107" s="78"/>
      <c r="AC107" s="78"/>
      <c r="AD107" s="78"/>
      <c r="AE107" s="78"/>
      <c r="AF107" s="78"/>
      <c r="AG107" s="78"/>
      <c r="AH107" s="78"/>
      <c r="AI107" s="78"/>
      <c r="AJ107" s="78"/>
      <c r="AK107" s="78"/>
      <c r="AL107" s="78"/>
      <c r="AM107" s="78"/>
      <c r="AN107" s="78"/>
      <c r="AO107" s="78"/>
      <c r="AP107" s="78"/>
    </row>
    <row r="108" spans="1:42" ht="23.25" customHeight="1" outlineLevel="1" x14ac:dyDescent="0.25">
      <c r="A108" s="81" t="s">
        <v>286</v>
      </c>
      <c r="B108" s="81" t="s">
        <v>314</v>
      </c>
      <c r="C108" s="82" t="s">
        <v>350</v>
      </c>
      <c r="D108" s="87" t="s">
        <v>155</v>
      </c>
      <c r="E108" s="87">
        <v>1</v>
      </c>
      <c r="F108" s="164">
        <v>0</v>
      </c>
      <c r="G108" s="85">
        <f t="shared" si="5"/>
        <v>0</v>
      </c>
    </row>
    <row r="109" spans="1:42" ht="23.25" customHeight="1" outlineLevel="1" x14ac:dyDescent="0.25">
      <c r="A109" s="81" t="s">
        <v>287</v>
      </c>
      <c r="B109" s="81" t="s">
        <v>314</v>
      </c>
      <c r="C109" s="82" t="s">
        <v>351</v>
      </c>
      <c r="D109" s="87" t="s">
        <v>155</v>
      </c>
      <c r="E109" s="87">
        <v>1</v>
      </c>
      <c r="F109" s="164">
        <v>0</v>
      </c>
      <c r="G109" s="85">
        <f t="shared" si="5"/>
        <v>0</v>
      </c>
    </row>
    <row r="110" spans="1:42" ht="69.75" customHeight="1" outlineLevel="1" x14ac:dyDescent="0.25">
      <c r="A110" s="81" t="s">
        <v>290</v>
      </c>
      <c r="B110" s="81" t="s">
        <v>268</v>
      </c>
      <c r="C110" s="82" t="s">
        <v>352</v>
      </c>
      <c r="D110" s="87" t="s">
        <v>155</v>
      </c>
      <c r="E110" s="87">
        <v>1</v>
      </c>
      <c r="F110" s="164">
        <v>0</v>
      </c>
      <c r="G110" s="85">
        <f t="shared" si="5"/>
        <v>0</v>
      </c>
    </row>
    <row r="111" spans="1:42" outlineLevel="1" x14ac:dyDescent="0.25">
      <c r="A111" s="81" t="s">
        <v>291</v>
      </c>
      <c r="B111" s="81" t="s">
        <v>268</v>
      </c>
      <c r="C111" s="82" t="s">
        <v>353</v>
      </c>
      <c r="D111" s="87" t="s">
        <v>155</v>
      </c>
      <c r="E111" s="87">
        <v>1</v>
      </c>
      <c r="F111" s="164">
        <v>0</v>
      </c>
      <c r="G111" s="85">
        <f t="shared" si="5"/>
        <v>0</v>
      </c>
    </row>
    <row r="112" spans="1:42" outlineLevel="1" x14ac:dyDescent="0.25">
      <c r="A112" s="81" t="s">
        <v>355</v>
      </c>
      <c r="B112" s="81" t="s">
        <v>268</v>
      </c>
      <c r="C112" s="82" t="s">
        <v>354</v>
      </c>
      <c r="D112" s="87" t="s">
        <v>155</v>
      </c>
      <c r="E112" s="87">
        <v>1</v>
      </c>
      <c r="F112" s="164">
        <v>0</v>
      </c>
      <c r="G112" s="85">
        <f t="shared" si="5"/>
        <v>0</v>
      </c>
    </row>
    <row r="113" spans="1:42" ht="20.399999999999999" outlineLevel="1" x14ac:dyDescent="0.25">
      <c r="A113" s="81" t="s">
        <v>313</v>
      </c>
      <c r="B113" s="81" t="s">
        <v>268</v>
      </c>
      <c r="C113" s="101" t="s">
        <v>419</v>
      </c>
      <c r="D113" s="102" t="s">
        <v>155</v>
      </c>
      <c r="E113" s="102">
        <v>1</v>
      </c>
      <c r="F113" s="165">
        <v>0</v>
      </c>
      <c r="G113" s="103">
        <f t="shared" si="5"/>
        <v>0</v>
      </c>
      <c r="M113" s="78"/>
    </row>
    <row r="114" spans="1:42" ht="25.5" customHeight="1" outlineLevel="1" x14ac:dyDescent="0.25">
      <c r="A114" s="81" t="s">
        <v>365</v>
      </c>
      <c r="B114" s="81" t="s">
        <v>268</v>
      </c>
      <c r="C114" s="101" t="s">
        <v>420</v>
      </c>
      <c r="D114" s="87" t="s">
        <v>155</v>
      </c>
      <c r="E114" s="102">
        <v>1</v>
      </c>
      <c r="F114" s="165">
        <v>0</v>
      </c>
      <c r="G114" s="103">
        <f t="shared" si="5"/>
        <v>0</v>
      </c>
      <c r="M114" s="78"/>
    </row>
    <row r="115" spans="1:42" outlineLevel="1" x14ac:dyDescent="0.25">
      <c r="A115" s="81" t="s">
        <v>316</v>
      </c>
      <c r="B115" s="81" t="s">
        <v>183</v>
      </c>
      <c r="C115" s="82" t="s">
        <v>184</v>
      </c>
      <c r="D115" s="87" t="s">
        <v>0</v>
      </c>
      <c r="E115" s="104">
        <f>SUM(G92:G114)</f>
        <v>0</v>
      </c>
      <c r="F115" s="105">
        <v>0.02</v>
      </c>
      <c r="G115" s="105">
        <f t="shared" si="5"/>
        <v>0</v>
      </c>
      <c r="H115" s="78"/>
      <c r="I115" s="78"/>
      <c r="J115" s="78"/>
      <c r="K115" s="78"/>
      <c r="L115" s="78"/>
      <c r="M115" s="78" t="s">
        <v>76</v>
      </c>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78"/>
      <c r="AK115" s="78"/>
      <c r="AL115" s="78"/>
      <c r="AM115" s="78"/>
      <c r="AN115" s="78"/>
      <c r="AO115" s="78"/>
      <c r="AP115" s="78"/>
    </row>
    <row r="116" spans="1:42" x14ac:dyDescent="0.25">
      <c r="A116" s="83" t="s">
        <v>73</v>
      </c>
      <c r="B116" s="83" t="s">
        <v>53</v>
      </c>
      <c r="C116" s="84" t="s">
        <v>54</v>
      </c>
      <c r="D116" s="88"/>
      <c r="E116" s="88"/>
      <c r="F116" s="90"/>
      <c r="G116" s="90">
        <f>SUMIF(M117:M142,"&lt;&gt;NOR",G117:G142)</f>
        <v>0</v>
      </c>
      <c r="M116" t="s">
        <v>74</v>
      </c>
    </row>
    <row r="117" spans="1:42" outlineLevel="1" x14ac:dyDescent="0.25">
      <c r="A117" s="81" t="s">
        <v>263</v>
      </c>
      <c r="B117" s="81" t="s">
        <v>185</v>
      </c>
      <c r="C117" s="82" t="s">
        <v>186</v>
      </c>
      <c r="D117" s="87" t="s">
        <v>75</v>
      </c>
      <c r="E117" s="87">
        <v>3</v>
      </c>
      <c r="F117" s="164">
        <v>0</v>
      </c>
      <c r="G117" s="85">
        <f>PRODUCT(E117,F117)</f>
        <v>0</v>
      </c>
      <c r="H117" s="78"/>
      <c r="I117" s="78"/>
      <c r="J117" s="78"/>
      <c r="K117" s="78"/>
      <c r="L117" s="78"/>
      <c r="M117" s="78" t="s">
        <v>76</v>
      </c>
      <c r="N117" s="78"/>
      <c r="O117" s="78"/>
      <c r="P117" s="78"/>
      <c r="Q117" s="78"/>
      <c r="R117" s="78"/>
      <c r="S117" s="78"/>
      <c r="T117" s="78"/>
      <c r="U117" s="78"/>
      <c r="V117" s="78"/>
      <c r="W117" s="78"/>
      <c r="X117" s="78"/>
      <c r="Y117" s="78"/>
      <c r="Z117" s="78"/>
      <c r="AA117" s="78"/>
      <c r="AB117" s="78"/>
      <c r="AC117" s="78"/>
      <c r="AD117" s="78"/>
      <c r="AE117" s="78"/>
      <c r="AF117" s="78"/>
      <c r="AG117" s="78"/>
      <c r="AH117" s="78"/>
      <c r="AI117" s="78"/>
      <c r="AJ117" s="78"/>
      <c r="AK117" s="78"/>
      <c r="AL117" s="78"/>
      <c r="AM117" s="78"/>
      <c r="AN117" s="78"/>
      <c r="AO117" s="78"/>
      <c r="AP117" s="78"/>
    </row>
    <row r="118" spans="1:42" outlineLevel="1" x14ac:dyDescent="0.25">
      <c r="A118" s="81" t="s">
        <v>264</v>
      </c>
      <c r="B118" s="81" t="s">
        <v>187</v>
      </c>
      <c r="C118" s="82" t="s">
        <v>188</v>
      </c>
      <c r="D118" s="87" t="s">
        <v>75</v>
      </c>
      <c r="E118" s="87">
        <v>4</v>
      </c>
      <c r="F118" s="164">
        <v>0</v>
      </c>
      <c r="G118" s="85">
        <f t="shared" ref="G118:G142" si="6">PRODUCT(E118,F118)</f>
        <v>0</v>
      </c>
      <c r="H118" s="78"/>
      <c r="I118" s="78"/>
      <c r="J118" s="78"/>
      <c r="K118" s="78"/>
      <c r="L118" s="78"/>
      <c r="M118" s="78" t="s">
        <v>76</v>
      </c>
      <c r="N118" s="78"/>
      <c r="O118" s="78"/>
      <c r="P118" s="78"/>
      <c r="Q118" s="78"/>
      <c r="R118" s="78"/>
      <c r="S118" s="78"/>
      <c r="T118" s="78"/>
      <c r="U118" s="78"/>
      <c r="V118" s="78"/>
      <c r="W118" s="78"/>
      <c r="X118" s="78"/>
      <c r="Y118" s="78"/>
      <c r="Z118" s="78"/>
      <c r="AA118" s="78"/>
      <c r="AB118" s="78"/>
      <c r="AC118" s="78"/>
      <c r="AD118" s="78"/>
      <c r="AE118" s="78"/>
      <c r="AF118" s="78"/>
      <c r="AG118" s="78"/>
      <c r="AH118" s="78"/>
      <c r="AI118" s="78"/>
      <c r="AJ118" s="78"/>
      <c r="AK118" s="78"/>
      <c r="AL118" s="78"/>
      <c r="AM118" s="78"/>
      <c r="AN118" s="78"/>
      <c r="AO118" s="78"/>
      <c r="AP118" s="78"/>
    </row>
    <row r="119" spans="1:42" outlineLevel="1" x14ac:dyDescent="0.25">
      <c r="A119" s="81" t="s">
        <v>265</v>
      </c>
      <c r="B119" s="81" t="s">
        <v>189</v>
      </c>
      <c r="C119" s="82" t="s">
        <v>190</v>
      </c>
      <c r="D119" s="87" t="s">
        <v>75</v>
      </c>
      <c r="E119" s="87">
        <v>12</v>
      </c>
      <c r="F119" s="164">
        <v>0</v>
      </c>
      <c r="G119" s="85">
        <f t="shared" si="6"/>
        <v>0</v>
      </c>
      <c r="H119" s="78"/>
      <c r="I119" s="78"/>
      <c r="J119" s="78"/>
      <c r="K119" s="78"/>
      <c r="L119" s="78"/>
      <c r="M119" s="78" t="s">
        <v>76</v>
      </c>
      <c r="N119" s="78"/>
      <c r="O119" s="78"/>
      <c r="P119" s="78"/>
      <c r="Q119" s="78"/>
      <c r="R119" s="78"/>
      <c r="S119" s="78"/>
      <c r="T119" s="78"/>
      <c r="U119" s="78"/>
      <c r="V119" s="78"/>
      <c r="W119" s="78"/>
      <c r="X119" s="78"/>
      <c r="Y119" s="78"/>
      <c r="Z119" s="78"/>
      <c r="AA119" s="78"/>
      <c r="AB119" s="78"/>
      <c r="AC119" s="78"/>
      <c r="AD119" s="78"/>
      <c r="AE119" s="78"/>
      <c r="AF119" s="78"/>
      <c r="AG119" s="78"/>
      <c r="AH119" s="78"/>
      <c r="AI119" s="78"/>
      <c r="AJ119" s="78"/>
      <c r="AK119" s="78"/>
      <c r="AL119" s="78"/>
      <c r="AM119" s="78"/>
      <c r="AN119" s="78"/>
      <c r="AO119" s="78"/>
      <c r="AP119" s="78"/>
    </row>
    <row r="120" spans="1:42" outlineLevel="1" x14ac:dyDescent="0.25">
      <c r="A120" s="81" t="s">
        <v>266</v>
      </c>
      <c r="B120" s="81" t="s">
        <v>191</v>
      </c>
      <c r="C120" s="82" t="s">
        <v>192</v>
      </c>
      <c r="D120" s="87" t="s">
        <v>75</v>
      </c>
      <c r="E120" s="87">
        <v>14</v>
      </c>
      <c r="F120" s="164">
        <v>0</v>
      </c>
      <c r="G120" s="85">
        <f t="shared" si="6"/>
        <v>0</v>
      </c>
      <c r="H120" s="78"/>
      <c r="I120" s="78"/>
      <c r="J120" s="78"/>
      <c r="K120" s="78"/>
      <c r="L120" s="78"/>
      <c r="M120" s="78" t="s">
        <v>76</v>
      </c>
      <c r="N120" s="78"/>
      <c r="O120" s="78"/>
      <c r="P120" s="78"/>
      <c r="Q120" s="78"/>
      <c r="R120" s="78"/>
      <c r="S120" s="78"/>
      <c r="T120" s="78"/>
      <c r="U120" s="78"/>
      <c r="V120" s="78"/>
      <c r="W120" s="78"/>
      <c r="X120" s="78"/>
      <c r="Y120" s="78"/>
      <c r="Z120" s="78"/>
      <c r="AA120" s="78"/>
      <c r="AB120" s="78"/>
      <c r="AC120" s="78"/>
      <c r="AD120" s="78"/>
      <c r="AE120" s="78"/>
      <c r="AF120" s="78"/>
      <c r="AG120" s="78"/>
      <c r="AH120" s="78"/>
      <c r="AI120" s="78"/>
      <c r="AJ120" s="78"/>
      <c r="AK120" s="78"/>
      <c r="AL120" s="78"/>
      <c r="AM120" s="78"/>
      <c r="AN120" s="78"/>
      <c r="AO120" s="78"/>
      <c r="AP120" s="78"/>
    </row>
    <row r="121" spans="1:42" outlineLevel="1" x14ac:dyDescent="0.25">
      <c r="A121" s="81" t="s">
        <v>267</v>
      </c>
      <c r="B121" s="81" t="s">
        <v>193</v>
      </c>
      <c r="C121" s="82" t="s">
        <v>194</v>
      </c>
      <c r="D121" s="87" t="s">
        <v>79</v>
      </c>
      <c r="E121" s="87">
        <v>2</v>
      </c>
      <c r="F121" s="164">
        <v>0</v>
      </c>
      <c r="G121" s="85">
        <f t="shared" si="6"/>
        <v>0</v>
      </c>
      <c r="H121" s="78"/>
      <c r="I121" s="78"/>
      <c r="J121" s="78"/>
      <c r="K121" s="78"/>
      <c r="L121" s="78"/>
      <c r="M121" s="78" t="s">
        <v>76</v>
      </c>
      <c r="N121" s="78"/>
      <c r="O121" s="78"/>
      <c r="P121" s="78"/>
      <c r="Q121" s="78"/>
      <c r="R121" s="78"/>
      <c r="S121" s="78"/>
      <c r="T121" s="78"/>
      <c r="U121" s="78"/>
      <c r="V121" s="78"/>
      <c r="W121" s="78"/>
      <c r="X121" s="78"/>
      <c r="Y121" s="78"/>
      <c r="Z121" s="78"/>
      <c r="AA121" s="78"/>
      <c r="AB121" s="78"/>
      <c r="AC121" s="78"/>
      <c r="AD121" s="78"/>
      <c r="AE121" s="78"/>
      <c r="AF121" s="78"/>
      <c r="AG121" s="78"/>
      <c r="AH121" s="78"/>
      <c r="AI121" s="78"/>
      <c r="AJ121" s="78"/>
      <c r="AK121" s="78"/>
      <c r="AL121" s="78"/>
      <c r="AM121" s="78"/>
      <c r="AN121" s="78"/>
      <c r="AO121" s="78"/>
      <c r="AP121" s="78"/>
    </row>
    <row r="122" spans="1:42" outlineLevel="1" x14ac:dyDescent="0.25">
      <c r="A122" s="81" t="s">
        <v>269</v>
      </c>
      <c r="B122" s="81" t="s">
        <v>195</v>
      </c>
      <c r="C122" s="82" t="s">
        <v>196</v>
      </c>
      <c r="D122" s="87" t="s">
        <v>79</v>
      </c>
      <c r="E122" s="87">
        <v>12</v>
      </c>
      <c r="F122" s="164">
        <v>0</v>
      </c>
      <c r="G122" s="85">
        <f t="shared" si="6"/>
        <v>0</v>
      </c>
      <c r="H122" s="78"/>
      <c r="I122" s="78"/>
      <c r="J122" s="78"/>
      <c r="K122" s="78"/>
      <c r="L122" s="78"/>
      <c r="M122" s="78" t="s">
        <v>76</v>
      </c>
      <c r="N122" s="78"/>
      <c r="O122" s="78"/>
      <c r="P122" s="78"/>
      <c r="Q122" s="78"/>
      <c r="R122" s="78"/>
      <c r="S122" s="78"/>
      <c r="T122" s="78"/>
      <c r="U122" s="78"/>
      <c r="V122" s="78"/>
      <c r="W122" s="78"/>
      <c r="X122" s="78"/>
      <c r="Y122" s="78"/>
      <c r="Z122" s="78"/>
      <c r="AA122" s="78"/>
      <c r="AB122" s="78"/>
      <c r="AC122" s="78"/>
      <c r="AD122" s="78"/>
      <c r="AE122" s="78"/>
      <c r="AF122" s="78"/>
      <c r="AG122" s="78"/>
      <c r="AH122" s="78"/>
      <c r="AI122" s="78"/>
      <c r="AJ122" s="78"/>
      <c r="AK122" s="78"/>
      <c r="AL122" s="78"/>
      <c r="AM122" s="78"/>
      <c r="AN122" s="78"/>
      <c r="AO122" s="78"/>
      <c r="AP122" s="78"/>
    </row>
    <row r="123" spans="1:42" outlineLevel="1" x14ac:dyDescent="0.25">
      <c r="A123" s="81" t="s">
        <v>270</v>
      </c>
      <c r="B123" s="81" t="s">
        <v>197</v>
      </c>
      <c r="C123" s="82" t="s">
        <v>198</v>
      </c>
      <c r="D123" s="87" t="s">
        <v>79</v>
      </c>
      <c r="E123" s="87">
        <v>4</v>
      </c>
      <c r="F123" s="164">
        <v>0</v>
      </c>
      <c r="G123" s="85">
        <f t="shared" si="6"/>
        <v>0</v>
      </c>
      <c r="H123" s="78"/>
      <c r="I123" s="78"/>
      <c r="J123" s="78"/>
      <c r="K123" s="78"/>
      <c r="L123" s="78"/>
      <c r="M123" s="78" t="s">
        <v>76</v>
      </c>
      <c r="N123" s="78"/>
      <c r="O123" s="78"/>
      <c r="P123" s="78"/>
      <c r="Q123" s="78"/>
      <c r="R123" s="78"/>
      <c r="S123" s="78"/>
      <c r="T123" s="78"/>
      <c r="U123" s="78"/>
      <c r="V123" s="78"/>
      <c r="W123" s="78"/>
      <c r="X123" s="78"/>
      <c r="Y123" s="78"/>
      <c r="Z123" s="78"/>
      <c r="AA123" s="78"/>
      <c r="AB123" s="78"/>
      <c r="AC123" s="78"/>
      <c r="AD123" s="78"/>
      <c r="AE123" s="78"/>
      <c r="AF123" s="78"/>
      <c r="AG123" s="78"/>
      <c r="AH123" s="78"/>
      <c r="AI123" s="78"/>
      <c r="AJ123" s="78"/>
      <c r="AK123" s="78"/>
      <c r="AL123" s="78"/>
      <c r="AM123" s="78"/>
      <c r="AN123" s="78"/>
      <c r="AO123" s="78"/>
      <c r="AP123" s="78"/>
    </row>
    <row r="124" spans="1:42" outlineLevel="1" x14ac:dyDescent="0.25">
      <c r="A124" s="81" t="s">
        <v>271</v>
      </c>
      <c r="B124" s="81" t="s">
        <v>199</v>
      </c>
      <c r="C124" s="82" t="s">
        <v>200</v>
      </c>
      <c r="D124" s="87" t="s">
        <v>75</v>
      </c>
      <c r="E124" s="87">
        <v>2</v>
      </c>
      <c r="F124" s="164">
        <v>0</v>
      </c>
      <c r="G124" s="85">
        <f t="shared" si="6"/>
        <v>0</v>
      </c>
      <c r="H124" s="78"/>
      <c r="I124" s="78"/>
      <c r="J124" s="78"/>
      <c r="K124" s="78"/>
      <c r="L124" s="78"/>
      <c r="M124" s="78" t="s">
        <v>76</v>
      </c>
      <c r="N124" s="78"/>
      <c r="O124" s="78"/>
      <c r="P124" s="78"/>
      <c r="Q124" s="78"/>
      <c r="R124" s="78"/>
      <c r="S124" s="78"/>
      <c r="T124" s="78"/>
      <c r="U124" s="78"/>
      <c r="V124" s="78"/>
      <c r="W124" s="78"/>
      <c r="X124" s="78"/>
      <c r="Y124" s="78"/>
      <c r="Z124" s="78"/>
      <c r="AA124" s="78"/>
      <c r="AB124" s="78"/>
      <c r="AC124" s="78"/>
      <c r="AD124" s="78"/>
      <c r="AE124" s="78"/>
      <c r="AF124" s="78"/>
      <c r="AG124" s="78"/>
      <c r="AH124" s="78"/>
      <c r="AI124" s="78"/>
      <c r="AJ124" s="78"/>
      <c r="AK124" s="78"/>
      <c r="AL124" s="78"/>
      <c r="AM124" s="78"/>
      <c r="AN124" s="78"/>
      <c r="AO124" s="78"/>
      <c r="AP124" s="78"/>
    </row>
    <row r="125" spans="1:42" outlineLevel="1" x14ac:dyDescent="0.25">
      <c r="A125" s="81" t="s">
        <v>272</v>
      </c>
      <c r="B125" s="81" t="s">
        <v>92</v>
      </c>
      <c r="C125" s="82" t="s">
        <v>93</v>
      </c>
      <c r="D125" s="87" t="s">
        <v>86</v>
      </c>
      <c r="E125" s="87">
        <v>4.8</v>
      </c>
      <c r="F125" s="164">
        <v>0</v>
      </c>
      <c r="G125" s="85">
        <f t="shared" si="6"/>
        <v>0</v>
      </c>
      <c r="H125" s="78"/>
      <c r="I125" s="78"/>
      <c r="J125" s="78"/>
      <c r="K125" s="78"/>
      <c r="L125" s="78"/>
      <c r="M125" s="78" t="s">
        <v>76</v>
      </c>
      <c r="N125" s="78"/>
      <c r="O125" s="78"/>
      <c r="P125" s="78"/>
      <c r="Q125" s="78"/>
      <c r="R125" s="78"/>
      <c r="S125" s="78"/>
      <c r="T125" s="78"/>
      <c r="U125" s="78"/>
      <c r="V125" s="78"/>
      <c r="W125" s="78"/>
      <c r="X125" s="78"/>
      <c r="Y125" s="78"/>
      <c r="Z125" s="78"/>
      <c r="AA125" s="78"/>
      <c r="AB125" s="78"/>
      <c r="AC125" s="78"/>
      <c r="AD125" s="78"/>
      <c r="AE125" s="78"/>
      <c r="AF125" s="78"/>
      <c r="AG125" s="78"/>
      <c r="AH125" s="78"/>
      <c r="AI125" s="78"/>
      <c r="AJ125" s="78"/>
      <c r="AK125" s="78"/>
      <c r="AL125" s="78"/>
      <c r="AM125" s="78"/>
      <c r="AN125" s="78"/>
      <c r="AO125" s="78"/>
      <c r="AP125" s="78"/>
    </row>
    <row r="126" spans="1:42" outlineLevel="1" x14ac:dyDescent="0.25">
      <c r="A126" s="81" t="s">
        <v>273</v>
      </c>
      <c r="B126" s="81" t="s">
        <v>94</v>
      </c>
      <c r="C126" s="82" t="s">
        <v>95</v>
      </c>
      <c r="D126" s="87" t="s">
        <v>79</v>
      </c>
      <c r="E126" s="87">
        <v>4</v>
      </c>
      <c r="F126" s="164">
        <v>0</v>
      </c>
      <c r="G126" s="85">
        <f t="shared" si="6"/>
        <v>0</v>
      </c>
      <c r="H126" s="78"/>
      <c r="I126" s="78"/>
      <c r="J126" s="78"/>
      <c r="K126" s="78"/>
      <c r="L126" s="78"/>
      <c r="M126" s="78" t="s">
        <v>76</v>
      </c>
      <c r="N126" s="78"/>
      <c r="O126" s="78"/>
      <c r="P126" s="78"/>
      <c r="Q126" s="78"/>
      <c r="R126" s="78"/>
      <c r="S126" s="78"/>
      <c r="T126" s="78"/>
      <c r="U126" s="78"/>
      <c r="V126" s="78"/>
      <c r="W126" s="78"/>
      <c r="X126" s="78"/>
      <c r="Y126" s="78"/>
      <c r="Z126" s="78"/>
      <c r="AA126" s="78"/>
      <c r="AB126" s="78"/>
      <c r="AC126" s="78"/>
      <c r="AD126" s="78"/>
      <c r="AE126" s="78"/>
      <c r="AF126" s="78"/>
      <c r="AG126" s="78"/>
      <c r="AH126" s="78"/>
      <c r="AI126" s="78"/>
      <c r="AJ126" s="78"/>
      <c r="AK126" s="78"/>
      <c r="AL126" s="78"/>
      <c r="AM126" s="78"/>
      <c r="AN126" s="78"/>
      <c r="AO126" s="78"/>
      <c r="AP126" s="78"/>
    </row>
    <row r="127" spans="1:42" outlineLevel="1" x14ac:dyDescent="0.25">
      <c r="A127" s="81" t="s">
        <v>274</v>
      </c>
      <c r="B127" s="81" t="s">
        <v>201</v>
      </c>
      <c r="C127" s="82" t="s">
        <v>356</v>
      </c>
      <c r="D127" s="87" t="s">
        <v>75</v>
      </c>
      <c r="E127" s="87">
        <v>4</v>
      </c>
      <c r="F127" s="164">
        <v>0</v>
      </c>
      <c r="G127" s="85">
        <f t="shared" si="6"/>
        <v>0</v>
      </c>
      <c r="H127" s="78"/>
      <c r="I127" s="78"/>
      <c r="J127" s="78"/>
      <c r="K127" s="78"/>
      <c r="L127" s="78"/>
      <c r="M127" s="78" t="s">
        <v>76</v>
      </c>
      <c r="N127" s="78"/>
      <c r="O127" s="78"/>
      <c r="P127" s="78"/>
      <c r="Q127" s="78"/>
      <c r="R127" s="78"/>
      <c r="S127" s="78"/>
      <c r="T127" s="78"/>
      <c r="U127" s="78"/>
      <c r="V127" s="78"/>
      <c r="W127" s="78"/>
      <c r="X127" s="78"/>
      <c r="Y127" s="78"/>
      <c r="Z127" s="78"/>
      <c r="AA127" s="78"/>
      <c r="AB127" s="78"/>
      <c r="AC127" s="78"/>
      <c r="AD127" s="78"/>
      <c r="AE127" s="78"/>
      <c r="AF127" s="78"/>
      <c r="AG127" s="78"/>
      <c r="AH127" s="78"/>
      <c r="AI127" s="78"/>
      <c r="AJ127" s="78"/>
      <c r="AK127" s="78"/>
      <c r="AL127" s="78"/>
      <c r="AM127" s="78"/>
      <c r="AN127" s="78"/>
      <c r="AO127" s="78"/>
      <c r="AP127" s="78"/>
    </row>
    <row r="128" spans="1:42" outlineLevel="1" x14ac:dyDescent="0.25">
      <c r="A128" s="81" t="s">
        <v>275</v>
      </c>
      <c r="B128" s="81" t="s">
        <v>202</v>
      </c>
      <c r="C128" s="82" t="s">
        <v>357</v>
      </c>
      <c r="D128" s="87" t="s">
        <v>75</v>
      </c>
      <c r="E128" s="87">
        <v>1</v>
      </c>
      <c r="F128" s="164">
        <v>0</v>
      </c>
      <c r="G128" s="85">
        <f t="shared" si="6"/>
        <v>0</v>
      </c>
      <c r="H128" s="78"/>
      <c r="I128" s="78"/>
      <c r="J128" s="78"/>
      <c r="K128" s="78"/>
      <c r="L128" s="78"/>
      <c r="M128" s="78" t="s">
        <v>76</v>
      </c>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78"/>
      <c r="AK128" s="78"/>
      <c r="AL128" s="78"/>
      <c r="AM128" s="78"/>
      <c r="AN128" s="78"/>
      <c r="AO128" s="78"/>
      <c r="AP128" s="78"/>
    </row>
    <row r="129" spans="1:42" outlineLevel="1" x14ac:dyDescent="0.25">
      <c r="A129" s="81" t="s">
        <v>276</v>
      </c>
      <c r="B129" s="81" t="s">
        <v>203</v>
      </c>
      <c r="C129" s="82" t="s">
        <v>358</v>
      </c>
      <c r="D129" s="87" t="s">
        <v>75</v>
      </c>
      <c r="E129" s="87">
        <v>11</v>
      </c>
      <c r="F129" s="164">
        <v>0</v>
      </c>
      <c r="G129" s="85">
        <f t="shared" si="6"/>
        <v>0</v>
      </c>
      <c r="H129" s="78"/>
      <c r="I129" s="78"/>
      <c r="J129" s="78"/>
      <c r="K129" s="78"/>
      <c r="L129" s="78"/>
      <c r="M129" s="78" t="s">
        <v>76</v>
      </c>
      <c r="N129" s="78"/>
      <c r="O129" s="78"/>
      <c r="P129" s="78"/>
      <c r="Q129" s="78"/>
      <c r="R129" s="78"/>
      <c r="S129" s="78"/>
      <c r="T129" s="78"/>
      <c r="U129" s="78"/>
      <c r="V129" s="78"/>
      <c r="W129" s="78"/>
      <c r="X129" s="78"/>
      <c r="Y129" s="78"/>
      <c r="Z129" s="78"/>
      <c r="AA129" s="78"/>
      <c r="AB129" s="78"/>
      <c r="AC129" s="78"/>
      <c r="AD129" s="78"/>
      <c r="AE129" s="78"/>
      <c r="AF129" s="78"/>
      <c r="AG129" s="78"/>
      <c r="AH129" s="78"/>
      <c r="AI129" s="78"/>
      <c r="AJ129" s="78"/>
      <c r="AK129" s="78"/>
      <c r="AL129" s="78"/>
      <c r="AM129" s="78"/>
      <c r="AN129" s="78"/>
      <c r="AO129" s="78"/>
      <c r="AP129" s="78"/>
    </row>
    <row r="130" spans="1:42" outlineLevel="1" x14ac:dyDescent="0.25">
      <c r="A130" s="81" t="s">
        <v>277</v>
      </c>
      <c r="B130" s="81" t="s">
        <v>204</v>
      </c>
      <c r="C130" s="82" t="s">
        <v>359</v>
      </c>
      <c r="D130" s="87" t="s">
        <v>75</v>
      </c>
      <c r="E130" s="87">
        <v>13</v>
      </c>
      <c r="F130" s="164">
        <v>0</v>
      </c>
      <c r="G130" s="85">
        <f t="shared" si="6"/>
        <v>0</v>
      </c>
      <c r="H130" s="78"/>
      <c r="I130" s="78"/>
      <c r="J130" s="78"/>
      <c r="K130" s="78"/>
      <c r="L130" s="78"/>
      <c r="M130" s="78" t="s">
        <v>76</v>
      </c>
      <c r="N130" s="78"/>
      <c r="O130" s="78"/>
      <c r="P130" s="78"/>
      <c r="Q130" s="78"/>
      <c r="R130" s="78"/>
      <c r="S130" s="78"/>
      <c r="T130" s="78"/>
      <c r="U130" s="78"/>
      <c r="V130" s="78"/>
      <c r="W130" s="78"/>
      <c r="X130" s="78"/>
      <c r="Y130" s="78"/>
      <c r="Z130" s="78"/>
      <c r="AA130" s="78"/>
      <c r="AB130" s="78"/>
      <c r="AC130" s="78"/>
      <c r="AD130" s="78"/>
      <c r="AE130" s="78"/>
      <c r="AF130" s="78"/>
      <c r="AG130" s="78"/>
      <c r="AH130" s="78"/>
      <c r="AI130" s="78"/>
      <c r="AJ130" s="78"/>
      <c r="AK130" s="78"/>
      <c r="AL130" s="78"/>
      <c r="AM130" s="78"/>
      <c r="AN130" s="78"/>
      <c r="AO130" s="78"/>
      <c r="AP130" s="78"/>
    </row>
    <row r="131" spans="1:42" outlineLevel="1" x14ac:dyDescent="0.25">
      <c r="A131" s="81" t="s">
        <v>280</v>
      </c>
      <c r="B131" s="81" t="s">
        <v>205</v>
      </c>
      <c r="C131" s="82" t="s">
        <v>360</v>
      </c>
      <c r="D131" s="87" t="s">
        <v>75</v>
      </c>
      <c r="E131" s="87">
        <v>22</v>
      </c>
      <c r="F131" s="164">
        <v>0</v>
      </c>
      <c r="G131" s="85">
        <f t="shared" si="6"/>
        <v>0</v>
      </c>
      <c r="H131" s="78"/>
      <c r="I131" s="78"/>
      <c r="J131" s="78"/>
      <c r="K131" s="78"/>
      <c r="L131" s="78"/>
      <c r="M131" s="78" t="s">
        <v>76</v>
      </c>
      <c r="N131" s="78"/>
      <c r="O131" s="78"/>
      <c r="P131" s="78"/>
      <c r="Q131" s="78"/>
      <c r="R131" s="78"/>
      <c r="S131" s="78"/>
      <c r="T131" s="78"/>
      <c r="U131" s="78"/>
      <c r="V131" s="78"/>
      <c r="W131" s="78"/>
      <c r="X131" s="78"/>
      <c r="Y131" s="78"/>
      <c r="Z131" s="78"/>
      <c r="AA131" s="78"/>
      <c r="AB131" s="78"/>
      <c r="AC131" s="78"/>
      <c r="AD131" s="78"/>
      <c r="AE131" s="78"/>
      <c r="AF131" s="78"/>
      <c r="AG131" s="78"/>
      <c r="AH131" s="78"/>
      <c r="AI131" s="78"/>
      <c r="AJ131" s="78"/>
      <c r="AK131" s="78"/>
      <c r="AL131" s="78"/>
      <c r="AM131" s="78"/>
      <c r="AN131" s="78"/>
      <c r="AO131" s="78"/>
      <c r="AP131" s="78"/>
    </row>
    <row r="132" spans="1:42" outlineLevel="1" x14ac:dyDescent="0.25">
      <c r="A132" s="81" t="s">
        <v>283</v>
      </c>
      <c r="B132" s="81" t="s">
        <v>206</v>
      </c>
      <c r="C132" s="82" t="s">
        <v>207</v>
      </c>
      <c r="D132" s="87" t="s">
        <v>79</v>
      </c>
      <c r="E132" s="87">
        <v>1</v>
      </c>
      <c r="F132" s="164">
        <v>0</v>
      </c>
      <c r="G132" s="85">
        <f t="shared" si="6"/>
        <v>0</v>
      </c>
      <c r="H132" s="78"/>
      <c r="I132" s="78"/>
      <c r="J132" s="78"/>
      <c r="K132" s="78"/>
      <c r="L132" s="78"/>
      <c r="M132" s="78" t="s">
        <v>76</v>
      </c>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78"/>
      <c r="AL132" s="78"/>
      <c r="AM132" s="78"/>
      <c r="AN132" s="78"/>
      <c r="AO132" s="78"/>
      <c r="AP132" s="78"/>
    </row>
    <row r="133" spans="1:42" outlineLevel="1" x14ac:dyDescent="0.25">
      <c r="A133" s="81" t="s">
        <v>286</v>
      </c>
      <c r="B133" s="81" t="s">
        <v>208</v>
      </c>
      <c r="C133" s="82" t="s">
        <v>209</v>
      </c>
      <c r="D133" s="87" t="s">
        <v>79</v>
      </c>
      <c r="E133" s="87">
        <v>4</v>
      </c>
      <c r="F133" s="164">
        <v>0</v>
      </c>
      <c r="G133" s="85">
        <f t="shared" si="6"/>
        <v>0</v>
      </c>
      <c r="H133" s="78"/>
      <c r="I133" s="78"/>
      <c r="J133" s="78"/>
      <c r="K133" s="78"/>
      <c r="L133" s="78"/>
      <c r="M133" s="78" t="s">
        <v>76</v>
      </c>
      <c r="N133" s="78"/>
      <c r="O133" s="78"/>
      <c r="P133" s="78"/>
      <c r="Q133" s="78"/>
      <c r="R133" s="78"/>
      <c r="S133" s="78"/>
      <c r="T133" s="78"/>
      <c r="U133" s="78"/>
      <c r="V133" s="78"/>
      <c r="W133" s="78"/>
      <c r="X133" s="78"/>
      <c r="Y133" s="78"/>
      <c r="Z133" s="78"/>
      <c r="AA133" s="78"/>
      <c r="AB133" s="78"/>
      <c r="AC133" s="78"/>
      <c r="AD133" s="78"/>
      <c r="AE133" s="78"/>
      <c r="AF133" s="78"/>
      <c r="AG133" s="78"/>
      <c r="AH133" s="78"/>
      <c r="AI133" s="78"/>
      <c r="AJ133" s="78"/>
      <c r="AK133" s="78"/>
      <c r="AL133" s="78"/>
      <c r="AM133" s="78"/>
      <c r="AN133" s="78"/>
      <c r="AO133" s="78"/>
      <c r="AP133" s="78"/>
    </row>
    <row r="134" spans="1:42" outlineLevel="1" x14ac:dyDescent="0.25">
      <c r="A134" s="81" t="s">
        <v>287</v>
      </c>
      <c r="B134" s="81" t="s">
        <v>210</v>
      </c>
      <c r="C134" s="82" t="s">
        <v>211</v>
      </c>
      <c r="D134" s="87" t="s">
        <v>79</v>
      </c>
      <c r="E134" s="87">
        <v>8</v>
      </c>
      <c r="F134" s="164">
        <v>0</v>
      </c>
      <c r="G134" s="85">
        <f t="shared" si="6"/>
        <v>0</v>
      </c>
      <c r="H134" s="78"/>
      <c r="I134" s="78"/>
      <c r="J134" s="78"/>
      <c r="K134" s="78"/>
      <c r="L134" s="78"/>
      <c r="M134" s="78" t="s">
        <v>76</v>
      </c>
      <c r="N134" s="78"/>
      <c r="O134" s="78"/>
      <c r="P134" s="78"/>
      <c r="Q134" s="78"/>
      <c r="R134" s="78"/>
      <c r="S134" s="78"/>
      <c r="T134" s="78"/>
      <c r="U134" s="78"/>
      <c r="V134" s="78"/>
      <c r="W134" s="78"/>
      <c r="X134" s="78"/>
      <c r="Y134" s="78"/>
      <c r="Z134" s="78"/>
      <c r="AA134" s="78"/>
      <c r="AB134" s="78"/>
      <c r="AC134" s="78"/>
      <c r="AD134" s="78"/>
      <c r="AE134" s="78"/>
      <c r="AF134" s="78"/>
      <c r="AG134" s="78"/>
      <c r="AH134" s="78"/>
      <c r="AI134" s="78"/>
      <c r="AJ134" s="78"/>
      <c r="AK134" s="78"/>
      <c r="AL134" s="78"/>
      <c r="AM134" s="78"/>
      <c r="AN134" s="78"/>
      <c r="AO134" s="78"/>
      <c r="AP134" s="78"/>
    </row>
    <row r="135" spans="1:42" ht="20.399999999999999" outlineLevel="1" x14ac:dyDescent="0.25">
      <c r="A135" s="81" t="s">
        <v>290</v>
      </c>
      <c r="B135" s="81" t="s">
        <v>268</v>
      </c>
      <c r="C135" s="82" t="s">
        <v>362</v>
      </c>
      <c r="D135" s="87" t="s">
        <v>79</v>
      </c>
      <c r="E135" s="87">
        <v>4</v>
      </c>
      <c r="F135" s="164">
        <v>0</v>
      </c>
      <c r="G135" s="85">
        <f t="shared" si="6"/>
        <v>0</v>
      </c>
    </row>
    <row r="136" spans="1:42" outlineLevel="1" x14ac:dyDescent="0.25">
      <c r="A136" s="81" t="s">
        <v>291</v>
      </c>
      <c r="B136" s="81" t="s">
        <v>212</v>
      </c>
      <c r="C136" s="82" t="s">
        <v>213</v>
      </c>
      <c r="D136" s="87" t="s">
        <v>75</v>
      </c>
      <c r="E136" s="87">
        <f>SUM(E127:E130)</f>
        <v>29</v>
      </c>
      <c r="F136" s="164">
        <v>0</v>
      </c>
      <c r="G136" s="85">
        <f t="shared" si="6"/>
        <v>0</v>
      </c>
      <c r="H136" s="78"/>
      <c r="I136" s="78"/>
      <c r="J136" s="78"/>
      <c r="K136" s="78"/>
      <c r="L136" s="78"/>
      <c r="M136" s="78" t="s">
        <v>76</v>
      </c>
      <c r="N136" s="78"/>
      <c r="O136" s="78"/>
      <c r="P136" s="78"/>
      <c r="Q136" s="78"/>
      <c r="R136" s="78"/>
      <c r="S136" s="78"/>
      <c r="T136" s="78"/>
      <c r="U136" s="78"/>
      <c r="V136" s="78"/>
      <c r="W136" s="78"/>
      <c r="X136" s="78"/>
      <c r="Y136" s="78"/>
      <c r="Z136" s="78"/>
      <c r="AA136" s="78"/>
      <c r="AB136" s="78"/>
      <c r="AC136" s="78"/>
      <c r="AD136" s="78"/>
      <c r="AE136" s="78"/>
      <c r="AF136" s="78"/>
      <c r="AG136" s="78"/>
      <c r="AH136" s="78"/>
      <c r="AI136" s="78"/>
      <c r="AJ136" s="78"/>
      <c r="AK136" s="78"/>
      <c r="AL136" s="78"/>
      <c r="AM136" s="78"/>
      <c r="AN136" s="78"/>
      <c r="AO136" s="78"/>
      <c r="AP136" s="78"/>
    </row>
    <row r="137" spans="1:42" outlineLevel="1" x14ac:dyDescent="0.25">
      <c r="A137" s="81" t="s">
        <v>355</v>
      </c>
      <c r="B137" s="81" t="s">
        <v>214</v>
      </c>
      <c r="C137" s="82" t="s">
        <v>215</v>
      </c>
      <c r="D137" s="87" t="s">
        <v>75</v>
      </c>
      <c r="E137" s="87">
        <v>22</v>
      </c>
      <c r="F137" s="164">
        <v>0</v>
      </c>
      <c r="G137" s="85">
        <f t="shared" si="6"/>
        <v>0</v>
      </c>
      <c r="H137" s="78"/>
      <c r="I137" s="78"/>
      <c r="J137" s="78"/>
      <c r="K137" s="78"/>
      <c r="L137" s="78"/>
      <c r="M137" s="78" t="s">
        <v>76</v>
      </c>
      <c r="N137" s="78"/>
      <c r="O137" s="78"/>
      <c r="P137" s="78"/>
      <c r="Q137" s="78"/>
      <c r="R137" s="78"/>
      <c r="S137" s="78"/>
      <c r="T137" s="78"/>
      <c r="U137" s="78"/>
      <c r="V137" s="78"/>
      <c r="W137" s="78"/>
      <c r="X137" s="78"/>
      <c r="Y137" s="78"/>
      <c r="Z137" s="78"/>
      <c r="AA137" s="78"/>
      <c r="AB137" s="78"/>
      <c r="AC137" s="78"/>
      <c r="AD137" s="78"/>
      <c r="AE137" s="78"/>
      <c r="AF137" s="78"/>
      <c r="AG137" s="78"/>
      <c r="AH137" s="78"/>
      <c r="AI137" s="78"/>
      <c r="AJ137" s="78"/>
      <c r="AK137" s="78"/>
      <c r="AL137" s="78"/>
      <c r="AM137" s="78"/>
      <c r="AN137" s="78"/>
      <c r="AO137" s="78"/>
      <c r="AP137" s="78"/>
    </row>
    <row r="138" spans="1:42" ht="20.399999999999999" outlineLevel="1" x14ac:dyDescent="0.25">
      <c r="A138" s="81" t="s">
        <v>313</v>
      </c>
      <c r="B138" s="81" t="s">
        <v>125</v>
      </c>
      <c r="C138" s="82" t="s">
        <v>126</v>
      </c>
      <c r="D138" s="87" t="s">
        <v>75</v>
      </c>
      <c r="E138" s="87">
        <f>SUM(E127:E129)</f>
        <v>16</v>
      </c>
      <c r="F138" s="164">
        <v>0</v>
      </c>
      <c r="G138" s="85">
        <f t="shared" si="6"/>
        <v>0</v>
      </c>
      <c r="H138" s="78"/>
      <c r="I138" s="78"/>
      <c r="J138" s="78"/>
      <c r="K138" s="78"/>
      <c r="L138" s="78"/>
      <c r="M138" s="78" t="s">
        <v>76</v>
      </c>
      <c r="N138" s="78"/>
      <c r="O138" s="78"/>
      <c r="P138" s="78"/>
      <c r="Q138" s="78"/>
      <c r="R138" s="78"/>
      <c r="S138" s="78"/>
      <c r="T138" s="78"/>
      <c r="U138" s="78"/>
      <c r="V138" s="78"/>
      <c r="W138" s="78"/>
      <c r="X138" s="78"/>
      <c r="Y138" s="78"/>
      <c r="Z138" s="78"/>
      <c r="AA138" s="78"/>
      <c r="AB138" s="78"/>
      <c r="AC138" s="78"/>
      <c r="AD138" s="78"/>
      <c r="AE138" s="78"/>
      <c r="AF138" s="78"/>
      <c r="AG138" s="78"/>
      <c r="AH138" s="78"/>
      <c r="AI138" s="78"/>
      <c r="AJ138" s="78"/>
      <c r="AK138" s="78"/>
      <c r="AL138" s="78"/>
      <c r="AM138" s="78"/>
      <c r="AN138" s="78"/>
      <c r="AO138" s="78"/>
      <c r="AP138" s="78"/>
    </row>
    <row r="139" spans="1:42" ht="30.6" outlineLevel="1" x14ac:dyDescent="0.25">
      <c r="A139" s="81" t="s">
        <v>365</v>
      </c>
      <c r="B139" s="81" t="s">
        <v>314</v>
      </c>
      <c r="C139" s="82" t="s">
        <v>364</v>
      </c>
      <c r="D139" s="87" t="s">
        <v>75</v>
      </c>
      <c r="E139" s="87">
        <v>16</v>
      </c>
      <c r="F139" s="164">
        <v>0</v>
      </c>
      <c r="G139" s="85">
        <f t="shared" si="6"/>
        <v>0</v>
      </c>
      <c r="H139" s="78"/>
      <c r="I139" s="78"/>
      <c r="J139" s="78"/>
      <c r="K139" s="78"/>
      <c r="L139" s="78"/>
      <c r="M139" s="78" t="s">
        <v>76</v>
      </c>
      <c r="N139" s="78"/>
      <c r="O139" s="78"/>
      <c r="P139" s="78"/>
      <c r="Q139" s="78"/>
      <c r="R139" s="78"/>
      <c r="S139" s="78"/>
      <c r="T139" s="78"/>
      <c r="U139" s="78"/>
      <c r="V139" s="78"/>
      <c r="W139" s="78"/>
      <c r="X139" s="78"/>
      <c r="Y139" s="78"/>
      <c r="Z139" s="78"/>
      <c r="AA139" s="78"/>
      <c r="AB139" s="78"/>
      <c r="AC139" s="78"/>
      <c r="AD139" s="78"/>
      <c r="AE139" s="78"/>
      <c r="AF139" s="78"/>
      <c r="AG139" s="78"/>
      <c r="AH139" s="78"/>
      <c r="AI139" s="78"/>
      <c r="AJ139" s="78"/>
      <c r="AK139" s="78"/>
      <c r="AL139" s="78"/>
      <c r="AM139" s="78"/>
      <c r="AN139" s="78"/>
      <c r="AO139" s="78"/>
      <c r="AP139" s="78"/>
    </row>
    <row r="140" spans="1:42" ht="20.399999999999999" outlineLevel="1" x14ac:dyDescent="0.25">
      <c r="A140" s="81" t="s">
        <v>316</v>
      </c>
      <c r="B140" s="81" t="s">
        <v>127</v>
      </c>
      <c r="C140" s="82" t="s">
        <v>128</v>
      </c>
      <c r="D140" s="87" t="s">
        <v>75</v>
      </c>
      <c r="E140" s="87">
        <f>SUM(E130:E131)</f>
        <v>35</v>
      </c>
      <c r="F140" s="164">
        <v>0</v>
      </c>
      <c r="G140" s="85">
        <f t="shared" si="6"/>
        <v>0</v>
      </c>
      <c r="H140" s="78"/>
      <c r="I140" s="78"/>
      <c r="J140" s="78"/>
      <c r="K140" s="78"/>
      <c r="L140" s="78"/>
      <c r="M140" s="78" t="s">
        <v>76</v>
      </c>
      <c r="N140" s="78"/>
      <c r="O140" s="78"/>
      <c r="P140" s="78"/>
      <c r="Q140" s="78"/>
      <c r="R140" s="78"/>
      <c r="S140" s="78"/>
      <c r="T140" s="78"/>
      <c r="U140" s="78"/>
      <c r="V140" s="78"/>
      <c r="W140" s="78"/>
      <c r="X140" s="78"/>
      <c r="Y140" s="78"/>
      <c r="Z140" s="78"/>
      <c r="AA140" s="78"/>
      <c r="AB140" s="78"/>
      <c r="AC140" s="78"/>
      <c r="AD140" s="78"/>
      <c r="AE140" s="78"/>
      <c r="AF140" s="78"/>
      <c r="AG140" s="78"/>
      <c r="AH140" s="78"/>
      <c r="AI140" s="78"/>
      <c r="AJ140" s="78"/>
      <c r="AK140" s="78"/>
      <c r="AL140" s="78"/>
      <c r="AM140" s="78"/>
      <c r="AN140" s="78"/>
      <c r="AO140" s="78"/>
      <c r="AP140" s="78"/>
    </row>
    <row r="141" spans="1:42" ht="30.6" outlineLevel="1" x14ac:dyDescent="0.25">
      <c r="A141" s="81" t="s">
        <v>317</v>
      </c>
      <c r="B141" s="81" t="s">
        <v>314</v>
      </c>
      <c r="C141" s="82" t="s">
        <v>363</v>
      </c>
      <c r="D141" s="87" t="s">
        <v>75</v>
      </c>
      <c r="E141" s="87">
        <v>35</v>
      </c>
      <c r="F141" s="164">
        <v>0</v>
      </c>
      <c r="G141" s="85">
        <f t="shared" si="6"/>
        <v>0</v>
      </c>
      <c r="H141" s="78"/>
      <c r="I141" s="78"/>
      <c r="J141" s="78"/>
      <c r="K141" s="78"/>
      <c r="L141" s="78"/>
      <c r="M141" s="78" t="s">
        <v>76</v>
      </c>
      <c r="N141" s="78"/>
      <c r="O141" s="78"/>
      <c r="P141" s="78"/>
      <c r="Q141" s="78"/>
      <c r="R141" s="78"/>
      <c r="S141" s="78"/>
      <c r="T141" s="78"/>
      <c r="U141" s="78"/>
      <c r="V141" s="78"/>
      <c r="W141" s="78"/>
      <c r="X141" s="78"/>
      <c r="Y141" s="78"/>
      <c r="Z141" s="78"/>
      <c r="AA141" s="78"/>
      <c r="AB141" s="78"/>
      <c r="AC141" s="78"/>
      <c r="AD141" s="78"/>
      <c r="AE141" s="78"/>
      <c r="AF141" s="78"/>
      <c r="AG141" s="78"/>
      <c r="AH141" s="78"/>
      <c r="AI141" s="78"/>
      <c r="AJ141" s="78"/>
      <c r="AK141" s="78"/>
      <c r="AL141" s="78"/>
      <c r="AM141" s="78"/>
      <c r="AN141" s="78"/>
      <c r="AO141" s="78"/>
      <c r="AP141" s="78"/>
    </row>
    <row r="142" spans="1:42" outlineLevel="1" x14ac:dyDescent="0.25">
      <c r="A142" s="81" t="s">
        <v>366</v>
      </c>
      <c r="B142" s="81" t="s">
        <v>216</v>
      </c>
      <c r="C142" s="82" t="s">
        <v>217</v>
      </c>
      <c r="D142" s="87" t="s">
        <v>0</v>
      </c>
      <c r="E142" s="87">
        <f>SUM(G117:G141)</f>
        <v>0</v>
      </c>
      <c r="F142" s="85">
        <v>0.04</v>
      </c>
      <c r="G142" s="85">
        <f t="shared" si="6"/>
        <v>0</v>
      </c>
      <c r="H142" s="78"/>
      <c r="I142" s="78"/>
      <c r="J142" s="78"/>
      <c r="K142" s="78"/>
      <c r="L142" s="78"/>
      <c r="M142" s="78" t="s">
        <v>76</v>
      </c>
      <c r="N142" s="78"/>
      <c r="O142" s="78"/>
      <c r="P142" s="78"/>
      <c r="Q142" s="78"/>
      <c r="R142" s="78"/>
      <c r="S142" s="78"/>
      <c r="T142" s="78"/>
      <c r="U142" s="78"/>
      <c r="V142" s="78"/>
      <c r="W142" s="78"/>
      <c r="X142" s="78"/>
      <c r="Y142" s="78"/>
      <c r="Z142" s="78"/>
      <c r="AA142" s="78"/>
      <c r="AB142" s="78"/>
      <c r="AC142" s="78"/>
      <c r="AD142" s="78"/>
      <c r="AE142" s="78"/>
      <c r="AF142" s="78"/>
      <c r="AG142" s="78"/>
      <c r="AH142" s="78"/>
      <c r="AI142" s="78"/>
      <c r="AJ142" s="78"/>
      <c r="AK142" s="78"/>
      <c r="AL142" s="78"/>
      <c r="AM142" s="78"/>
      <c r="AN142" s="78"/>
      <c r="AO142" s="78"/>
      <c r="AP142" s="78"/>
    </row>
    <row r="143" spans="1:42" x14ac:dyDescent="0.25">
      <c r="A143" s="83" t="s">
        <v>73</v>
      </c>
      <c r="B143" s="83" t="s">
        <v>55</v>
      </c>
      <c r="C143" s="84" t="s">
        <v>56</v>
      </c>
      <c r="D143" s="88"/>
      <c r="E143" s="88"/>
      <c r="F143" s="90"/>
      <c r="G143" s="90">
        <f>SUM(G144:G173)</f>
        <v>0</v>
      </c>
      <c r="M143" t="s">
        <v>74</v>
      </c>
    </row>
    <row r="144" spans="1:42" outlineLevel="1" x14ac:dyDescent="0.25">
      <c r="A144" s="81" t="s">
        <v>263</v>
      </c>
      <c r="B144" s="81" t="s">
        <v>218</v>
      </c>
      <c r="C144" s="82" t="s">
        <v>219</v>
      </c>
      <c r="D144" s="87" t="s">
        <v>79</v>
      </c>
      <c r="E144" s="87">
        <v>3</v>
      </c>
      <c r="F144" s="164">
        <v>0</v>
      </c>
      <c r="G144" s="85">
        <f>PRODUCT(E144,F144)</f>
        <v>0</v>
      </c>
      <c r="H144" s="78"/>
      <c r="I144" s="78"/>
      <c r="J144" s="78"/>
      <c r="K144" s="78"/>
      <c r="L144" s="78"/>
      <c r="M144" s="78" t="s">
        <v>76</v>
      </c>
      <c r="N144" s="78"/>
      <c r="O144" s="78"/>
      <c r="P144" s="78"/>
      <c r="Q144" s="78"/>
      <c r="R144" s="78"/>
      <c r="S144" s="78"/>
      <c r="T144" s="78"/>
      <c r="U144" s="78"/>
      <c r="V144" s="78"/>
      <c r="W144" s="78"/>
      <c r="X144" s="78"/>
      <c r="Y144" s="78"/>
      <c r="Z144" s="78"/>
      <c r="AA144" s="78"/>
      <c r="AB144" s="78"/>
      <c r="AC144" s="78"/>
      <c r="AD144" s="78"/>
      <c r="AE144" s="78"/>
      <c r="AF144" s="78"/>
      <c r="AG144" s="78"/>
      <c r="AH144" s="78"/>
      <c r="AI144" s="78"/>
      <c r="AJ144" s="78"/>
      <c r="AK144" s="78"/>
      <c r="AL144" s="78"/>
      <c r="AM144" s="78"/>
      <c r="AN144" s="78"/>
      <c r="AO144" s="78"/>
      <c r="AP144" s="78"/>
    </row>
    <row r="145" spans="1:42" outlineLevel="1" x14ac:dyDescent="0.25">
      <c r="A145" s="81" t="s">
        <v>264</v>
      </c>
      <c r="B145" s="81" t="s">
        <v>220</v>
      </c>
      <c r="C145" s="82" t="s">
        <v>221</v>
      </c>
      <c r="D145" s="87" t="s">
        <v>79</v>
      </c>
      <c r="E145" s="87">
        <v>16</v>
      </c>
      <c r="F145" s="164">
        <v>0</v>
      </c>
      <c r="G145" s="85">
        <f t="shared" ref="G145:G173" si="7">PRODUCT(E145,F145)</f>
        <v>0</v>
      </c>
      <c r="H145" s="78"/>
      <c r="I145" s="78"/>
      <c r="J145" s="78"/>
      <c r="K145" s="78"/>
      <c r="L145" s="78"/>
      <c r="M145" s="78" t="s">
        <v>76</v>
      </c>
      <c r="N145" s="78"/>
      <c r="O145" s="78"/>
      <c r="P145" s="78"/>
      <c r="Q145" s="78"/>
      <c r="R145" s="78"/>
      <c r="S145" s="78"/>
      <c r="T145" s="78"/>
      <c r="U145" s="78"/>
      <c r="V145" s="78"/>
      <c r="W145" s="78"/>
      <c r="X145" s="78"/>
      <c r="Y145" s="78"/>
      <c r="Z145" s="78"/>
      <c r="AA145" s="78"/>
      <c r="AB145" s="78"/>
      <c r="AC145" s="78"/>
      <c r="AD145" s="78"/>
      <c r="AE145" s="78"/>
      <c r="AF145" s="78"/>
      <c r="AG145" s="78"/>
      <c r="AH145" s="78"/>
      <c r="AI145" s="78"/>
      <c r="AJ145" s="78"/>
      <c r="AK145" s="78"/>
      <c r="AL145" s="78"/>
      <c r="AM145" s="78"/>
      <c r="AN145" s="78"/>
      <c r="AO145" s="78"/>
      <c r="AP145" s="78"/>
    </row>
    <row r="146" spans="1:42" outlineLevel="1" x14ac:dyDescent="0.25">
      <c r="A146" s="81" t="s">
        <v>265</v>
      </c>
      <c r="B146" s="81" t="s">
        <v>222</v>
      </c>
      <c r="C146" s="82" t="s">
        <v>223</v>
      </c>
      <c r="D146" s="87" t="s">
        <v>79</v>
      </c>
      <c r="E146" s="87">
        <v>78</v>
      </c>
      <c r="F146" s="164">
        <v>0</v>
      </c>
      <c r="G146" s="85">
        <f t="shared" si="7"/>
        <v>0</v>
      </c>
      <c r="H146" s="78"/>
      <c r="I146" s="78"/>
      <c r="J146" s="78"/>
      <c r="K146" s="78"/>
      <c r="L146" s="78"/>
      <c r="M146" s="78" t="s">
        <v>76</v>
      </c>
      <c r="N146" s="78"/>
      <c r="O146" s="78"/>
      <c r="P146" s="78"/>
      <c r="Q146" s="78"/>
      <c r="R146" s="78"/>
      <c r="S146" s="78"/>
      <c r="T146" s="78"/>
      <c r="U146" s="78"/>
      <c r="V146" s="78"/>
      <c r="W146" s="78"/>
      <c r="X146" s="78"/>
      <c r="Y146" s="78"/>
      <c r="Z146" s="78"/>
      <c r="AA146" s="78"/>
      <c r="AB146" s="78"/>
      <c r="AC146" s="78"/>
      <c r="AD146" s="78"/>
      <c r="AE146" s="78"/>
      <c r="AF146" s="78"/>
      <c r="AG146" s="78"/>
      <c r="AH146" s="78"/>
      <c r="AI146" s="78"/>
      <c r="AJ146" s="78"/>
      <c r="AK146" s="78"/>
      <c r="AL146" s="78"/>
      <c r="AM146" s="78"/>
      <c r="AN146" s="78"/>
      <c r="AO146" s="78"/>
      <c r="AP146" s="78"/>
    </row>
    <row r="147" spans="1:42" outlineLevel="1" x14ac:dyDescent="0.25">
      <c r="A147" s="81" t="s">
        <v>266</v>
      </c>
      <c r="B147" s="81" t="s">
        <v>224</v>
      </c>
      <c r="C147" s="82" t="s">
        <v>225</v>
      </c>
      <c r="D147" s="87" t="s">
        <v>79</v>
      </c>
      <c r="E147" s="87">
        <v>8</v>
      </c>
      <c r="F147" s="164">
        <v>0</v>
      </c>
      <c r="G147" s="85">
        <f t="shared" si="7"/>
        <v>0</v>
      </c>
      <c r="H147" s="78"/>
      <c r="I147" s="78"/>
      <c r="J147" s="78"/>
      <c r="K147" s="78"/>
      <c r="L147" s="78"/>
      <c r="M147" s="78" t="s">
        <v>76</v>
      </c>
      <c r="N147" s="78"/>
      <c r="O147" s="78"/>
      <c r="P147" s="78"/>
      <c r="Q147" s="78"/>
      <c r="R147" s="78"/>
      <c r="S147" s="78"/>
      <c r="T147" s="78"/>
      <c r="U147" s="78"/>
      <c r="V147" s="78"/>
      <c r="W147" s="78"/>
      <c r="X147" s="78"/>
      <c r="Y147" s="78"/>
      <c r="Z147" s="78"/>
      <c r="AA147" s="78"/>
      <c r="AB147" s="78"/>
      <c r="AC147" s="78"/>
      <c r="AD147" s="78"/>
      <c r="AE147" s="78"/>
      <c r="AF147" s="78"/>
      <c r="AG147" s="78"/>
      <c r="AH147" s="78"/>
      <c r="AI147" s="78"/>
      <c r="AJ147" s="78"/>
      <c r="AK147" s="78"/>
      <c r="AL147" s="78"/>
      <c r="AM147" s="78"/>
      <c r="AN147" s="78"/>
      <c r="AO147" s="78"/>
      <c r="AP147" s="78"/>
    </row>
    <row r="148" spans="1:42" outlineLevel="1" x14ac:dyDescent="0.25">
      <c r="A148" s="81" t="s">
        <v>267</v>
      </c>
      <c r="B148" s="81" t="s">
        <v>226</v>
      </c>
      <c r="C148" s="82" t="s">
        <v>227</v>
      </c>
      <c r="D148" s="87" t="s">
        <v>79</v>
      </c>
      <c r="E148" s="87">
        <v>2</v>
      </c>
      <c r="F148" s="164">
        <v>0</v>
      </c>
      <c r="G148" s="85">
        <f t="shared" si="7"/>
        <v>0</v>
      </c>
      <c r="H148" s="78"/>
      <c r="I148" s="78"/>
      <c r="J148" s="78"/>
      <c r="K148" s="78"/>
      <c r="L148" s="78"/>
      <c r="M148" s="78" t="s">
        <v>76</v>
      </c>
      <c r="N148" s="78"/>
      <c r="O148" s="78"/>
      <c r="P148" s="78"/>
      <c r="Q148" s="78"/>
      <c r="R148" s="78"/>
      <c r="S148" s="78"/>
      <c r="T148" s="78"/>
      <c r="U148" s="78"/>
      <c r="V148" s="78"/>
      <c r="W148" s="78"/>
      <c r="X148" s="78"/>
      <c r="Y148" s="78"/>
      <c r="Z148" s="78"/>
      <c r="AA148" s="78"/>
      <c r="AB148" s="78"/>
      <c r="AC148" s="78"/>
      <c r="AD148" s="78"/>
      <c r="AE148" s="78"/>
      <c r="AF148" s="78"/>
      <c r="AG148" s="78"/>
      <c r="AH148" s="78"/>
      <c r="AI148" s="78"/>
      <c r="AJ148" s="78"/>
      <c r="AK148" s="78"/>
      <c r="AL148" s="78"/>
      <c r="AM148" s="78"/>
      <c r="AN148" s="78"/>
      <c r="AO148" s="78"/>
      <c r="AP148" s="78"/>
    </row>
    <row r="149" spans="1:42" ht="20.399999999999999" outlineLevel="1" x14ac:dyDescent="0.25">
      <c r="A149" s="81" t="s">
        <v>269</v>
      </c>
      <c r="B149" s="81" t="s">
        <v>268</v>
      </c>
      <c r="C149" s="82" t="s">
        <v>367</v>
      </c>
      <c r="D149" s="87" t="s">
        <v>79</v>
      </c>
      <c r="E149" s="87">
        <v>39</v>
      </c>
      <c r="F149" s="164">
        <v>0</v>
      </c>
      <c r="G149" s="85">
        <f t="shared" si="7"/>
        <v>0</v>
      </c>
    </row>
    <row r="150" spans="1:42" outlineLevel="1" x14ac:dyDescent="0.25">
      <c r="A150" s="81" t="s">
        <v>270</v>
      </c>
      <c r="B150" s="81" t="s">
        <v>268</v>
      </c>
      <c r="C150" s="82" t="s">
        <v>368</v>
      </c>
      <c r="D150" s="87" t="s">
        <v>79</v>
      </c>
      <c r="E150" s="87">
        <v>39</v>
      </c>
      <c r="F150" s="164">
        <v>0</v>
      </c>
      <c r="G150" s="85">
        <f t="shared" si="7"/>
        <v>0</v>
      </c>
    </row>
    <row r="151" spans="1:42" outlineLevel="1" x14ac:dyDescent="0.25">
      <c r="A151" s="81" t="s">
        <v>271</v>
      </c>
      <c r="B151" s="81" t="s">
        <v>268</v>
      </c>
      <c r="C151" s="82" t="s">
        <v>369</v>
      </c>
      <c r="D151" s="87" t="s">
        <v>79</v>
      </c>
      <c r="E151" s="87">
        <v>39</v>
      </c>
      <c r="F151" s="164">
        <v>0</v>
      </c>
      <c r="G151" s="85">
        <f t="shared" si="7"/>
        <v>0</v>
      </c>
    </row>
    <row r="152" spans="1:42" outlineLevel="1" x14ac:dyDescent="0.25">
      <c r="A152" s="81" t="s">
        <v>272</v>
      </c>
      <c r="B152" s="81" t="s">
        <v>129</v>
      </c>
      <c r="C152" s="82" t="s">
        <v>130</v>
      </c>
      <c r="D152" s="87" t="s">
        <v>79</v>
      </c>
      <c r="E152" s="87">
        <v>13</v>
      </c>
      <c r="F152" s="164">
        <v>0</v>
      </c>
      <c r="G152" s="85">
        <f t="shared" si="7"/>
        <v>0</v>
      </c>
      <c r="H152" s="78"/>
      <c r="I152" s="78"/>
      <c r="J152" s="78"/>
      <c r="K152" s="78"/>
      <c r="L152" s="78"/>
      <c r="M152" s="78" t="s">
        <v>76</v>
      </c>
      <c r="N152" s="78"/>
      <c r="O152" s="78"/>
      <c r="P152" s="78"/>
      <c r="Q152" s="78"/>
      <c r="R152" s="78"/>
      <c r="S152" s="78"/>
      <c r="T152" s="78"/>
      <c r="U152" s="78"/>
      <c r="V152" s="78"/>
      <c r="W152" s="78"/>
      <c r="X152" s="78"/>
      <c r="Y152" s="78"/>
      <c r="Z152" s="78"/>
      <c r="AA152" s="78"/>
      <c r="AB152" s="78"/>
      <c r="AC152" s="78"/>
      <c r="AD152" s="78"/>
      <c r="AE152" s="78"/>
      <c r="AF152" s="78"/>
      <c r="AG152" s="78"/>
      <c r="AH152" s="78"/>
      <c r="AI152" s="78"/>
      <c r="AJ152" s="78"/>
      <c r="AK152" s="78"/>
      <c r="AL152" s="78"/>
      <c r="AM152" s="78"/>
      <c r="AN152" s="78"/>
      <c r="AO152" s="78"/>
      <c r="AP152" s="78"/>
    </row>
    <row r="153" spans="1:42" outlineLevel="1" x14ac:dyDescent="0.25">
      <c r="A153" s="81" t="s">
        <v>273</v>
      </c>
      <c r="B153" s="81" t="s">
        <v>370</v>
      </c>
      <c r="C153" s="82" t="s">
        <v>371</v>
      </c>
      <c r="D153" s="87" t="s">
        <v>79</v>
      </c>
      <c r="E153" s="87">
        <v>3</v>
      </c>
      <c r="F153" s="164">
        <v>0</v>
      </c>
      <c r="G153" s="85">
        <f t="shared" si="7"/>
        <v>0</v>
      </c>
      <c r="H153" s="78"/>
      <c r="I153" s="78"/>
      <c r="J153" s="78"/>
      <c r="K153" s="78"/>
      <c r="L153" s="78"/>
      <c r="M153" s="78"/>
      <c r="N153" s="78"/>
      <c r="O153" s="78"/>
      <c r="P153" s="78"/>
      <c r="Q153" s="78"/>
      <c r="R153" s="78"/>
      <c r="S153" s="78"/>
      <c r="T153" s="78"/>
      <c r="U153" s="78"/>
      <c r="V153" s="78"/>
      <c r="W153" s="78"/>
      <c r="X153" s="78"/>
      <c r="Y153" s="78"/>
      <c r="Z153" s="78"/>
      <c r="AA153" s="78"/>
      <c r="AB153" s="78"/>
      <c r="AC153" s="78"/>
      <c r="AD153" s="78"/>
      <c r="AE153" s="78"/>
      <c r="AF153" s="78"/>
      <c r="AG153" s="78"/>
      <c r="AH153" s="78"/>
      <c r="AI153" s="78"/>
      <c r="AJ153" s="78"/>
      <c r="AK153" s="78"/>
      <c r="AL153" s="78"/>
      <c r="AM153" s="78"/>
      <c r="AN153" s="78"/>
      <c r="AO153" s="78"/>
      <c r="AP153" s="78"/>
    </row>
    <row r="154" spans="1:42" outlineLevel="1" x14ac:dyDescent="0.25">
      <c r="A154" s="81" t="s">
        <v>274</v>
      </c>
      <c r="B154" s="81" t="s">
        <v>372</v>
      </c>
      <c r="C154" s="82" t="s">
        <v>373</v>
      </c>
      <c r="D154" s="87" t="s">
        <v>79</v>
      </c>
      <c r="E154" s="87">
        <v>1</v>
      </c>
      <c r="F154" s="164">
        <v>0</v>
      </c>
      <c r="G154" s="85">
        <f t="shared" si="7"/>
        <v>0</v>
      </c>
      <c r="H154" s="78"/>
      <c r="I154" s="78"/>
      <c r="J154" s="78"/>
      <c r="K154" s="78"/>
      <c r="L154" s="78"/>
      <c r="M154" s="78"/>
      <c r="N154" s="78"/>
      <c r="O154" s="78"/>
      <c r="P154" s="78"/>
      <c r="Q154" s="78"/>
      <c r="R154" s="78"/>
      <c r="S154" s="78"/>
      <c r="T154" s="78"/>
      <c r="U154" s="78"/>
      <c r="V154" s="78"/>
      <c r="W154" s="78"/>
      <c r="X154" s="78"/>
      <c r="Y154" s="78"/>
      <c r="Z154" s="78"/>
      <c r="AA154" s="78"/>
      <c r="AB154" s="78"/>
      <c r="AC154" s="78"/>
      <c r="AD154" s="78"/>
      <c r="AE154" s="78"/>
      <c r="AF154" s="78"/>
      <c r="AG154" s="78"/>
      <c r="AH154" s="78"/>
      <c r="AI154" s="78"/>
      <c r="AJ154" s="78"/>
      <c r="AK154" s="78"/>
      <c r="AL154" s="78"/>
      <c r="AM154" s="78"/>
      <c r="AN154" s="78"/>
      <c r="AO154" s="78"/>
      <c r="AP154" s="78"/>
    </row>
    <row r="155" spans="1:42" outlineLevel="1" x14ac:dyDescent="0.25">
      <c r="A155" s="81" t="s">
        <v>275</v>
      </c>
      <c r="B155" s="81" t="s">
        <v>268</v>
      </c>
      <c r="C155" s="82" t="s">
        <v>374</v>
      </c>
      <c r="D155" s="87" t="s">
        <v>79</v>
      </c>
      <c r="E155" s="87">
        <v>4</v>
      </c>
      <c r="F155" s="164">
        <v>0</v>
      </c>
      <c r="G155" s="85">
        <f t="shared" si="7"/>
        <v>0</v>
      </c>
      <c r="H155" s="78"/>
      <c r="I155" s="78"/>
      <c r="J155" s="78"/>
      <c r="K155" s="78"/>
      <c r="L155" s="78"/>
      <c r="M155" s="78"/>
      <c r="N155" s="78"/>
      <c r="O155" s="78"/>
      <c r="P155" s="78"/>
      <c r="Q155" s="78"/>
      <c r="R155" s="78"/>
      <c r="S155" s="78"/>
      <c r="T155" s="78"/>
      <c r="U155" s="78"/>
      <c r="V155" s="78"/>
      <c r="W155" s="78"/>
      <c r="X155" s="78"/>
      <c r="Y155" s="78"/>
      <c r="Z155" s="78"/>
      <c r="AA155" s="78"/>
      <c r="AB155" s="78"/>
      <c r="AC155" s="78"/>
      <c r="AD155" s="78"/>
      <c r="AE155" s="78"/>
      <c r="AF155" s="78"/>
      <c r="AG155" s="78"/>
      <c r="AH155" s="78"/>
      <c r="AI155" s="78"/>
      <c r="AJ155" s="78"/>
      <c r="AK155" s="78"/>
      <c r="AL155" s="78"/>
      <c r="AM155" s="78"/>
      <c r="AN155" s="78"/>
      <c r="AO155" s="78"/>
      <c r="AP155" s="78"/>
    </row>
    <row r="156" spans="1:42" outlineLevel="1" x14ac:dyDescent="0.25">
      <c r="A156" s="81" t="s">
        <v>276</v>
      </c>
      <c r="B156" s="81" t="s">
        <v>375</v>
      </c>
      <c r="C156" s="82" t="s">
        <v>376</v>
      </c>
      <c r="D156" s="87" t="s">
        <v>79</v>
      </c>
      <c r="E156" s="87">
        <v>12</v>
      </c>
      <c r="F156" s="164">
        <v>0</v>
      </c>
      <c r="G156" s="85">
        <f t="shared" si="7"/>
        <v>0</v>
      </c>
      <c r="H156" s="78"/>
      <c r="I156" s="78"/>
      <c r="J156" s="78"/>
      <c r="K156" s="78"/>
      <c r="L156" s="78"/>
      <c r="M156" s="78"/>
      <c r="N156" s="78"/>
      <c r="O156" s="78"/>
      <c r="P156" s="78"/>
      <c r="Q156" s="78"/>
      <c r="R156" s="78"/>
      <c r="S156" s="78"/>
      <c r="T156" s="78"/>
      <c r="U156" s="78"/>
      <c r="V156" s="78"/>
      <c r="W156" s="78"/>
      <c r="X156" s="78"/>
      <c r="Y156" s="78"/>
      <c r="Z156" s="78"/>
      <c r="AA156" s="78"/>
      <c r="AB156" s="78"/>
      <c r="AC156" s="78"/>
      <c r="AD156" s="78"/>
      <c r="AE156" s="78"/>
      <c r="AF156" s="78"/>
      <c r="AG156" s="78"/>
      <c r="AH156" s="78"/>
      <c r="AI156" s="78"/>
      <c r="AJ156" s="78"/>
      <c r="AK156" s="78"/>
      <c r="AL156" s="78"/>
      <c r="AM156" s="78"/>
      <c r="AN156" s="78"/>
      <c r="AO156" s="78"/>
      <c r="AP156" s="78"/>
    </row>
    <row r="157" spans="1:42" outlineLevel="1" x14ac:dyDescent="0.25">
      <c r="A157" s="81" t="s">
        <v>277</v>
      </c>
      <c r="B157" s="81" t="s">
        <v>129</v>
      </c>
      <c r="C157" s="82" t="s">
        <v>130</v>
      </c>
      <c r="D157" s="87" t="s">
        <v>79</v>
      </c>
      <c r="E157" s="87">
        <v>16</v>
      </c>
      <c r="F157" s="164">
        <v>0</v>
      </c>
      <c r="G157" s="85">
        <f t="shared" si="7"/>
        <v>0</v>
      </c>
      <c r="H157" s="78"/>
      <c r="I157" s="78"/>
      <c r="J157" s="78"/>
      <c r="K157" s="78"/>
      <c r="L157" s="78"/>
      <c r="M157" s="78"/>
      <c r="N157" s="78"/>
      <c r="O157" s="78"/>
      <c r="P157" s="78"/>
      <c r="Q157" s="78"/>
      <c r="R157" s="78"/>
      <c r="S157" s="78"/>
      <c r="T157" s="78"/>
      <c r="U157" s="78"/>
      <c r="V157" s="78"/>
      <c r="W157" s="78"/>
      <c r="X157" s="78"/>
      <c r="Y157" s="78"/>
      <c r="Z157" s="78"/>
      <c r="AA157" s="78"/>
      <c r="AB157" s="78"/>
      <c r="AC157" s="78"/>
      <c r="AD157" s="78"/>
      <c r="AE157" s="78"/>
      <c r="AF157" s="78"/>
      <c r="AG157" s="78"/>
      <c r="AH157" s="78"/>
      <c r="AI157" s="78"/>
      <c r="AJ157" s="78"/>
      <c r="AK157" s="78"/>
      <c r="AL157" s="78"/>
      <c r="AM157" s="78"/>
      <c r="AN157" s="78"/>
      <c r="AO157" s="78"/>
      <c r="AP157" s="78"/>
    </row>
    <row r="158" spans="1:42" outlineLevel="1" x14ac:dyDescent="0.25">
      <c r="A158" s="81" t="s">
        <v>280</v>
      </c>
      <c r="B158" s="81" t="s">
        <v>131</v>
      </c>
      <c r="C158" s="82" t="s">
        <v>377</v>
      </c>
      <c r="D158" s="87" t="s">
        <v>79</v>
      </c>
      <c r="E158" s="87">
        <v>1</v>
      </c>
      <c r="F158" s="164">
        <v>0</v>
      </c>
      <c r="G158" s="85">
        <f t="shared" si="7"/>
        <v>0</v>
      </c>
      <c r="H158" s="78"/>
      <c r="I158" s="78"/>
      <c r="J158" s="78"/>
      <c r="K158" s="78"/>
      <c r="L158" s="78"/>
      <c r="M158" s="78"/>
      <c r="N158" s="78"/>
      <c r="O158" s="78"/>
      <c r="P158" s="78"/>
      <c r="Q158" s="78"/>
      <c r="R158" s="78"/>
      <c r="S158" s="78"/>
      <c r="T158" s="78"/>
      <c r="U158" s="78"/>
      <c r="V158" s="78"/>
      <c r="W158" s="78"/>
      <c r="X158" s="78"/>
      <c r="Y158" s="78"/>
      <c r="Z158" s="78"/>
      <c r="AA158" s="78"/>
      <c r="AB158" s="78"/>
      <c r="AC158" s="78"/>
      <c r="AD158" s="78"/>
      <c r="AE158" s="78"/>
      <c r="AF158" s="78"/>
      <c r="AG158" s="78"/>
      <c r="AH158" s="78"/>
      <c r="AI158" s="78"/>
      <c r="AJ158" s="78"/>
      <c r="AK158" s="78"/>
      <c r="AL158" s="78"/>
      <c r="AM158" s="78"/>
      <c r="AN158" s="78"/>
      <c r="AO158" s="78"/>
      <c r="AP158" s="78"/>
    </row>
    <row r="159" spans="1:42" outlineLevel="1" x14ac:dyDescent="0.25">
      <c r="A159" s="81" t="s">
        <v>283</v>
      </c>
      <c r="B159" s="81" t="s">
        <v>268</v>
      </c>
      <c r="C159" s="82" t="s">
        <v>378</v>
      </c>
      <c r="D159" s="87" t="s">
        <v>79</v>
      </c>
      <c r="E159" s="87">
        <v>2</v>
      </c>
      <c r="F159" s="164">
        <v>0</v>
      </c>
      <c r="G159" s="85">
        <f t="shared" si="7"/>
        <v>0</v>
      </c>
      <c r="H159" s="78"/>
      <c r="I159" s="78"/>
      <c r="J159" s="78"/>
      <c r="K159" s="78"/>
      <c r="L159" s="78"/>
      <c r="M159" s="78"/>
      <c r="N159" s="78"/>
      <c r="O159" s="78"/>
      <c r="P159" s="78"/>
      <c r="Q159" s="78"/>
      <c r="R159" s="78"/>
      <c r="S159" s="78"/>
      <c r="T159" s="78"/>
      <c r="U159" s="78"/>
      <c r="V159" s="78"/>
      <c r="W159" s="78"/>
      <c r="X159" s="78"/>
      <c r="Y159" s="78"/>
      <c r="Z159" s="78"/>
      <c r="AA159" s="78"/>
      <c r="AB159" s="78"/>
      <c r="AC159" s="78"/>
      <c r="AD159" s="78"/>
      <c r="AE159" s="78"/>
      <c r="AF159" s="78"/>
      <c r="AG159" s="78"/>
      <c r="AH159" s="78"/>
      <c r="AI159" s="78"/>
      <c r="AJ159" s="78"/>
      <c r="AK159" s="78"/>
      <c r="AL159" s="78"/>
      <c r="AM159" s="78"/>
      <c r="AN159" s="78"/>
      <c r="AO159" s="78"/>
      <c r="AP159" s="78"/>
    </row>
    <row r="160" spans="1:42" outlineLevel="1" x14ac:dyDescent="0.25">
      <c r="A160" s="81" t="s">
        <v>286</v>
      </c>
      <c r="B160" s="81" t="s">
        <v>268</v>
      </c>
      <c r="C160" s="82" t="s">
        <v>379</v>
      </c>
      <c r="D160" s="87" t="s">
        <v>79</v>
      </c>
      <c r="E160" s="87">
        <v>1</v>
      </c>
      <c r="F160" s="164">
        <v>0</v>
      </c>
      <c r="G160" s="85">
        <f t="shared" si="7"/>
        <v>0</v>
      </c>
      <c r="H160" s="78"/>
      <c r="I160" s="78"/>
      <c r="J160" s="78"/>
      <c r="K160" s="78"/>
      <c r="L160" s="78"/>
      <c r="M160" s="78"/>
      <c r="N160" s="78"/>
      <c r="O160" s="78"/>
      <c r="P160" s="78"/>
      <c r="Q160" s="78"/>
      <c r="R160" s="78"/>
      <c r="S160" s="78"/>
      <c r="T160" s="78"/>
      <c r="U160" s="78"/>
      <c r="V160" s="78"/>
      <c r="W160" s="78"/>
      <c r="X160" s="78"/>
      <c r="Y160" s="78"/>
      <c r="Z160" s="78"/>
      <c r="AA160" s="78"/>
      <c r="AB160" s="78"/>
      <c r="AC160" s="78"/>
      <c r="AD160" s="78"/>
      <c r="AE160" s="78"/>
      <c r="AF160" s="78"/>
      <c r="AG160" s="78"/>
      <c r="AH160" s="78"/>
      <c r="AI160" s="78"/>
      <c r="AJ160" s="78"/>
      <c r="AK160" s="78"/>
      <c r="AL160" s="78"/>
      <c r="AM160" s="78"/>
      <c r="AN160" s="78"/>
      <c r="AO160" s="78"/>
      <c r="AP160" s="78"/>
    </row>
    <row r="161" spans="1:42" outlineLevel="1" x14ac:dyDescent="0.25">
      <c r="A161" s="81" t="s">
        <v>287</v>
      </c>
      <c r="B161" s="81" t="s">
        <v>268</v>
      </c>
      <c r="C161" s="82" t="s">
        <v>380</v>
      </c>
      <c r="D161" s="87" t="s">
        <v>79</v>
      </c>
      <c r="E161" s="87">
        <v>11</v>
      </c>
      <c r="F161" s="164">
        <v>0</v>
      </c>
      <c r="G161" s="85">
        <f t="shared" si="7"/>
        <v>0</v>
      </c>
      <c r="H161" s="78"/>
      <c r="I161" s="78"/>
      <c r="J161" s="78"/>
      <c r="K161" s="78"/>
      <c r="L161" s="78"/>
      <c r="M161" s="78"/>
      <c r="N161" s="78"/>
      <c r="O161" s="78"/>
      <c r="P161" s="78"/>
      <c r="Q161" s="78"/>
      <c r="R161" s="78"/>
      <c r="S161" s="78"/>
      <c r="T161" s="78"/>
      <c r="U161" s="78"/>
      <c r="V161" s="78"/>
      <c r="W161" s="78"/>
      <c r="X161" s="78"/>
      <c r="Y161" s="78"/>
      <c r="Z161" s="78"/>
      <c r="AA161" s="78"/>
      <c r="AB161" s="78"/>
      <c r="AC161" s="78"/>
      <c r="AD161" s="78"/>
      <c r="AE161" s="78"/>
      <c r="AF161" s="78"/>
      <c r="AG161" s="78"/>
      <c r="AH161" s="78"/>
      <c r="AI161" s="78"/>
      <c r="AJ161" s="78"/>
      <c r="AK161" s="78"/>
      <c r="AL161" s="78"/>
      <c r="AM161" s="78"/>
      <c r="AN161" s="78"/>
      <c r="AO161" s="78"/>
      <c r="AP161" s="78"/>
    </row>
    <row r="162" spans="1:42" outlineLevel="1" x14ac:dyDescent="0.25">
      <c r="A162" s="81" t="s">
        <v>290</v>
      </c>
      <c r="B162" s="81" t="s">
        <v>268</v>
      </c>
      <c r="C162" s="82" t="s">
        <v>381</v>
      </c>
      <c r="D162" s="87" t="s">
        <v>79</v>
      </c>
      <c r="E162" s="87">
        <v>5</v>
      </c>
      <c r="F162" s="164">
        <v>0</v>
      </c>
      <c r="G162" s="85">
        <f t="shared" si="7"/>
        <v>0</v>
      </c>
      <c r="H162" s="78"/>
      <c r="I162" s="78"/>
      <c r="J162" s="78"/>
      <c r="K162" s="78"/>
      <c r="L162" s="78"/>
      <c r="M162" s="78"/>
      <c r="N162" s="78"/>
      <c r="O162" s="78"/>
      <c r="P162" s="78"/>
      <c r="Q162" s="78"/>
      <c r="R162" s="78"/>
      <c r="S162" s="78"/>
      <c r="T162" s="78"/>
      <c r="U162" s="78"/>
      <c r="V162" s="78"/>
      <c r="W162" s="78"/>
      <c r="X162" s="78"/>
      <c r="Y162" s="78"/>
      <c r="Z162" s="78"/>
      <c r="AA162" s="78"/>
      <c r="AB162" s="78"/>
      <c r="AC162" s="78"/>
      <c r="AD162" s="78"/>
      <c r="AE162" s="78"/>
      <c r="AF162" s="78"/>
      <c r="AG162" s="78"/>
      <c r="AH162" s="78"/>
      <c r="AI162" s="78"/>
      <c r="AJ162" s="78"/>
      <c r="AK162" s="78"/>
      <c r="AL162" s="78"/>
      <c r="AM162" s="78"/>
      <c r="AN162" s="78"/>
      <c r="AO162" s="78"/>
      <c r="AP162" s="78"/>
    </row>
    <row r="163" spans="1:42" outlineLevel="1" x14ac:dyDescent="0.25">
      <c r="A163" s="81" t="s">
        <v>291</v>
      </c>
      <c r="B163" s="81" t="s">
        <v>268</v>
      </c>
      <c r="C163" s="82" t="s">
        <v>384</v>
      </c>
      <c r="D163" s="87" t="s">
        <v>79</v>
      </c>
      <c r="E163" s="87">
        <v>1</v>
      </c>
      <c r="F163" s="164">
        <v>0</v>
      </c>
      <c r="G163" s="85">
        <f t="shared" si="7"/>
        <v>0</v>
      </c>
    </row>
    <row r="164" spans="1:42" outlineLevel="1" x14ac:dyDescent="0.25">
      <c r="A164" s="81" t="s">
        <v>355</v>
      </c>
      <c r="B164" s="81" t="s">
        <v>268</v>
      </c>
      <c r="C164" s="82" t="s">
        <v>385</v>
      </c>
      <c r="D164" s="87" t="s">
        <v>79</v>
      </c>
      <c r="E164" s="87">
        <v>1</v>
      </c>
      <c r="F164" s="164">
        <v>0</v>
      </c>
      <c r="G164" s="85">
        <f t="shared" si="7"/>
        <v>0</v>
      </c>
    </row>
    <row r="165" spans="1:42" outlineLevel="1" x14ac:dyDescent="0.25">
      <c r="A165" s="81" t="s">
        <v>313</v>
      </c>
      <c r="B165" s="81" t="s">
        <v>382</v>
      </c>
      <c r="C165" s="82" t="s">
        <v>383</v>
      </c>
      <c r="D165" s="87" t="s">
        <v>155</v>
      </c>
      <c r="E165" s="87">
        <v>9</v>
      </c>
      <c r="F165" s="164">
        <v>0</v>
      </c>
      <c r="G165" s="85">
        <f t="shared" si="7"/>
        <v>0</v>
      </c>
    </row>
    <row r="166" spans="1:42" outlineLevel="1" x14ac:dyDescent="0.25">
      <c r="A166" s="81" t="s">
        <v>365</v>
      </c>
      <c r="B166" s="81" t="s">
        <v>268</v>
      </c>
      <c r="C166" s="82" t="s">
        <v>386</v>
      </c>
      <c r="D166" s="87" t="s">
        <v>79</v>
      </c>
      <c r="E166" s="87">
        <v>1</v>
      </c>
      <c r="F166" s="164">
        <v>0</v>
      </c>
      <c r="G166" s="85">
        <f t="shared" si="7"/>
        <v>0</v>
      </c>
    </row>
    <row r="167" spans="1:42" outlineLevel="1" x14ac:dyDescent="0.25">
      <c r="A167" s="81" t="s">
        <v>316</v>
      </c>
      <c r="B167" s="81" t="s">
        <v>268</v>
      </c>
      <c r="C167" s="82" t="s">
        <v>390</v>
      </c>
      <c r="D167" s="87" t="s">
        <v>79</v>
      </c>
      <c r="E167" s="87">
        <v>1</v>
      </c>
      <c r="F167" s="164">
        <v>0</v>
      </c>
      <c r="G167" s="85">
        <f t="shared" si="7"/>
        <v>0</v>
      </c>
      <c r="H167" s="78"/>
      <c r="I167" s="78"/>
      <c r="J167" s="78"/>
      <c r="K167" s="78"/>
      <c r="L167" s="78"/>
      <c r="M167" s="78"/>
      <c r="N167" s="78"/>
      <c r="O167" s="78"/>
      <c r="P167" s="78"/>
      <c r="Q167" s="78"/>
      <c r="R167" s="78"/>
      <c r="S167" s="78"/>
      <c r="T167" s="78"/>
      <c r="U167" s="78"/>
      <c r="V167" s="78"/>
      <c r="W167" s="78"/>
      <c r="X167" s="78"/>
      <c r="Y167" s="78"/>
      <c r="Z167" s="78"/>
      <c r="AA167" s="78"/>
      <c r="AB167" s="78"/>
      <c r="AC167" s="78"/>
      <c r="AD167" s="78"/>
      <c r="AE167" s="78"/>
      <c r="AF167" s="78"/>
      <c r="AG167" s="78"/>
      <c r="AH167" s="78"/>
      <c r="AI167" s="78"/>
      <c r="AJ167" s="78"/>
      <c r="AK167" s="78"/>
      <c r="AL167" s="78"/>
      <c r="AM167" s="78"/>
      <c r="AN167" s="78"/>
      <c r="AO167" s="78"/>
      <c r="AP167" s="78"/>
    </row>
    <row r="168" spans="1:42" outlineLevel="1" x14ac:dyDescent="0.25">
      <c r="A168" s="81" t="s">
        <v>317</v>
      </c>
      <c r="B168" s="81" t="s">
        <v>268</v>
      </c>
      <c r="C168" s="82" t="s">
        <v>387</v>
      </c>
      <c r="D168" s="87" t="s">
        <v>79</v>
      </c>
      <c r="E168" s="87">
        <v>4</v>
      </c>
      <c r="F168" s="164">
        <v>0</v>
      </c>
      <c r="G168" s="85">
        <f t="shared" si="7"/>
        <v>0</v>
      </c>
      <c r="H168" s="78"/>
      <c r="I168" s="78"/>
      <c r="J168" s="78"/>
      <c r="K168" s="78"/>
      <c r="L168" s="78"/>
      <c r="M168" s="78"/>
      <c r="N168" s="78"/>
      <c r="O168" s="78"/>
      <c r="P168" s="78"/>
      <c r="Q168" s="78"/>
      <c r="R168" s="78"/>
      <c r="S168" s="78"/>
      <c r="T168" s="78"/>
      <c r="U168" s="78"/>
      <c r="V168" s="78"/>
      <c r="W168" s="78"/>
      <c r="X168" s="78"/>
      <c r="Y168" s="78"/>
      <c r="Z168" s="78"/>
      <c r="AA168" s="78"/>
      <c r="AB168" s="78"/>
      <c r="AC168" s="78"/>
      <c r="AD168" s="78"/>
      <c r="AE168" s="78"/>
      <c r="AF168" s="78"/>
      <c r="AG168" s="78"/>
      <c r="AH168" s="78"/>
      <c r="AI168" s="78"/>
      <c r="AJ168" s="78"/>
      <c r="AK168" s="78"/>
      <c r="AL168" s="78"/>
      <c r="AM168" s="78"/>
      <c r="AN168" s="78"/>
      <c r="AO168" s="78"/>
      <c r="AP168" s="78"/>
    </row>
    <row r="169" spans="1:42" outlineLevel="1" x14ac:dyDescent="0.25">
      <c r="A169" s="81" t="s">
        <v>366</v>
      </c>
      <c r="B169" s="81" t="s">
        <v>268</v>
      </c>
      <c r="C169" s="82" t="s">
        <v>389</v>
      </c>
      <c r="D169" s="87" t="s">
        <v>79</v>
      </c>
      <c r="E169" s="87">
        <v>1</v>
      </c>
      <c r="F169" s="164">
        <v>0</v>
      </c>
      <c r="G169" s="85">
        <f t="shared" si="7"/>
        <v>0</v>
      </c>
      <c r="H169" s="78"/>
      <c r="I169" s="78"/>
      <c r="J169" s="78"/>
      <c r="K169" s="78"/>
      <c r="L169" s="78"/>
      <c r="M169" s="78"/>
      <c r="N169" s="78"/>
      <c r="O169" s="78"/>
      <c r="P169" s="78"/>
      <c r="Q169" s="78"/>
      <c r="R169" s="78"/>
      <c r="S169" s="78"/>
      <c r="T169" s="78"/>
      <c r="U169" s="78"/>
      <c r="V169" s="78"/>
      <c r="W169" s="78"/>
      <c r="X169" s="78"/>
      <c r="Y169" s="78"/>
      <c r="Z169" s="78"/>
      <c r="AA169" s="78"/>
      <c r="AB169" s="78"/>
      <c r="AC169" s="78"/>
      <c r="AD169" s="78"/>
      <c r="AE169" s="78"/>
      <c r="AF169" s="78"/>
      <c r="AG169" s="78"/>
      <c r="AH169" s="78"/>
      <c r="AI169" s="78"/>
      <c r="AJ169" s="78"/>
      <c r="AK169" s="78"/>
      <c r="AL169" s="78"/>
      <c r="AM169" s="78"/>
      <c r="AN169" s="78"/>
      <c r="AO169" s="78"/>
      <c r="AP169" s="78"/>
    </row>
    <row r="170" spans="1:42" outlineLevel="1" x14ac:dyDescent="0.25">
      <c r="A170" s="81" t="s">
        <v>388</v>
      </c>
      <c r="B170" s="81" t="s">
        <v>268</v>
      </c>
      <c r="C170" s="82" t="s">
        <v>391</v>
      </c>
      <c r="D170" s="87" t="s">
        <v>79</v>
      </c>
      <c r="E170" s="87">
        <v>1</v>
      </c>
      <c r="F170" s="164">
        <v>0</v>
      </c>
      <c r="G170" s="85">
        <f t="shared" si="7"/>
        <v>0</v>
      </c>
      <c r="H170" s="78"/>
      <c r="I170" s="78"/>
      <c r="J170" s="78"/>
      <c r="K170" s="78"/>
      <c r="L170" s="78"/>
      <c r="M170" s="78"/>
      <c r="N170" s="78"/>
      <c r="O170" s="78"/>
      <c r="P170" s="78"/>
      <c r="Q170" s="78"/>
      <c r="R170" s="78"/>
      <c r="S170" s="78"/>
      <c r="T170" s="78"/>
      <c r="U170" s="78"/>
      <c r="V170" s="78"/>
      <c r="W170" s="78"/>
      <c r="X170" s="78"/>
      <c r="Y170" s="78"/>
      <c r="Z170" s="78"/>
      <c r="AA170" s="78"/>
      <c r="AB170" s="78"/>
      <c r="AC170" s="78"/>
      <c r="AD170" s="78"/>
      <c r="AE170" s="78"/>
      <c r="AF170" s="78"/>
      <c r="AG170" s="78"/>
      <c r="AH170" s="78"/>
      <c r="AI170" s="78"/>
      <c r="AJ170" s="78"/>
      <c r="AK170" s="78"/>
      <c r="AL170" s="78"/>
      <c r="AM170" s="78"/>
      <c r="AN170" s="78"/>
      <c r="AO170" s="78"/>
      <c r="AP170" s="78"/>
    </row>
    <row r="171" spans="1:42" outlineLevel="1" x14ac:dyDescent="0.25">
      <c r="A171" s="81" t="s">
        <v>361</v>
      </c>
      <c r="B171" s="81" t="s">
        <v>268</v>
      </c>
      <c r="C171" s="82" t="s">
        <v>392</v>
      </c>
      <c r="D171" s="87" t="s">
        <v>79</v>
      </c>
      <c r="E171" s="87">
        <v>1</v>
      </c>
      <c r="F171" s="164">
        <v>0</v>
      </c>
      <c r="G171" s="85">
        <f t="shared" si="7"/>
        <v>0</v>
      </c>
      <c r="H171" s="78"/>
      <c r="I171" s="78"/>
      <c r="J171" s="78"/>
      <c r="K171" s="78"/>
      <c r="L171" s="78"/>
      <c r="M171" s="78"/>
      <c r="N171" s="78"/>
      <c r="O171" s="78"/>
      <c r="P171" s="78"/>
      <c r="Q171" s="78"/>
      <c r="R171" s="78"/>
      <c r="S171" s="78"/>
      <c r="T171" s="78"/>
      <c r="U171" s="78"/>
      <c r="V171" s="78"/>
      <c r="W171" s="78"/>
      <c r="X171" s="78"/>
      <c r="Y171" s="78"/>
      <c r="Z171" s="78"/>
      <c r="AA171" s="78"/>
      <c r="AB171" s="78"/>
      <c r="AC171" s="78"/>
      <c r="AD171" s="78"/>
      <c r="AE171" s="78"/>
      <c r="AF171" s="78"/>
      <c r="AG171" s="78"/>
      <c r="AH171" s="78"/>
      <c r="AI171" s="78"/>
      <c r="AJ171" s="78"/>
      <c r="AK171" s="78"/>
      <c r="AL171" s="78"/>
      <c r="AM171" s="78"/>
      <c r="AN171" s="78"/>
      <c r="AO171" s="78"/>
      <c r="AP171" s="78"/>
    </row>
    <row r="172" spans="1:42" outlineLevel="1" x14ac:dyDescent="0.25">
      <c r="A172" s="81" t="s">
        <v>394</v>
      </c>
      <c r="B172" s="81" t="s">
        <v>268</v>
      </c>
      <c r="C172" s="82" t="s">
        <v>393</v>
      </c>
      <c r="D172" s="87" t="s">
        <v>79</v>
      </c>
      <c r="E172" s="87">
        <v>1</v>
      </c>
      <c r="F172" s="164">
        <v>0</v>
      </c>
      <c r="G172" s="85">
        <f t="shared" si="7"/>
        <v>0</v>
      </c>
      <c r="H172" s="78"/>
      <c r="I172" s="78"/>
      <c r="J172" s="78"/>
      <c r="K172" s="78"/>
      <c r="L172" s="78"/>
      <c r="M172" s="78" t="s">
        <v>76</v>
      </c>
      <c r="N172" s="78"/>
      <c r="O172" s="78"/>
      <c r="P172" s="78"/>
      <c r="Q172" s="78"/>
      <c r="R172" s="78"/>
      <c r="S172" s="78"/>
      <c r="T172" s="78"/>
      <c r="U172" s="78"/>
      <c r="V172" s="78"/>
      <c r="W172" s="78"/>
      <c r="X172" s="78"/>
      <c r="Y172" s="78"/>
      <c r="Z172" s="78"/>
      <c r="AA172" s="78"/>
      <c r="AB172" s="78"/>
      <c r="AC172" s="78"/>
      <c r="AD172" s="78"/>
      <c r="AE172" s="78"/>
      <c r="AF172" s="78"/>
      <c r="AG172" s="78"/>
      <c r="AH172" s="78"/>
      <c r="AI172" s="78"/>
      <c r="AJ172" s="78"/>
      <c r="AK172" s="78"/>
      <c r="AL172" s="78"/>
      <c r="AM172" s="78"/>
      <c r="AN172" s="78"/>
      <c r="AO172" s="78"/>
      <c r="AP172" s="78"/>
    </row>
    <row r="173" spans="1:42" outlineLevel="1" x14ac:dyDescent="0.25">
      <c r="A173" s="81" t="s">
        <v>324</v>
      </c>
      <c r="B173" s="81" t="s">
        <v>228</v>
      </c>
      <c r="C173" s="82" t="s">
        <v>229</v>
      </c>
      <c r="D173" s="87" t="s">
        <v>0</v>
      </c>
      <c r="E173" s="87">
        <f>SUM(G144:G172)</f>
        <v>0</v>
      </c>
      <c r="F173" s="85">
        <v>5.0000000000000001E-3</v>
      </c>
      <c r="G173" s="85">
        <f t="shared" si="7"/>
        <v>0</v>
      </c>
      <c r="H173" s="78"/>
      <c r="I173" s="78"/>
      <c r="J173" s="78"/>
      <c r="K173" s="78"/>
      <c r="L173" s="78"/>
      <c r="M173" s="78" t="s">
        <v>76</v>
      </c>
      <c r="N173" s="78"/>
      <c r="O173" s="78"/>
      <c r="P173" s="78"/>
      <c r="Q173" s="78"/>
      <c r="R173" s="78"/>
      <c r="S173" s="78"/>
      <c r="T173" s="78"/>
      <c r="U173" s="78"/>
      <c r="V173" s="78"/>
      <c r="W173" s="78"/>
      <c r="X173" s="78"/>
      <c r="Y173" s="78"/>
      <c r="Z173" s="78"/>
      <c r="AA173" s="78"/>
      <c r="AB173" s="78"/>
      <c r="AC173" s="78"/>
      <c r="AD173" s="78"/>
      <c r="AE173" s="78"/>
      <c r="AF173" s="78"/>
      <c r="AG173" s="78"/>
      <c r="AH173" s="78"/>
      <c r="AI173" s="78"/>
      <c r="AJ173" s="78"/>
      <c r="AK173" s="78"/>
      <c r="AL173" s="78"/>
      <c r="AM173" s="78"/>
      <c r="AN173" s="78"/>
      <c r="AO173" s="78"/>
      <c r="AP173" s="78"/>
    </row>
    <row r="174" spans="1:42" x14ac:dyDescent="0.25">
      <c r="A174" s="83" t="s">
        <v>73</v>
      </c>
      <c r="B174" s="83" t="s">
        <v>57</v>
      </c>
      <c r="C174" s="84" t="s">
        <v>58</v>
      </c>
      <c r="D174" s="88"/>
      <c r="E174" s="88"/>
      <c r="F174" s="90"/>
      <c r="G174" s="90">
        <f>SUMIF(M175:M182,"&lt;&gt;NOR",G175:G182)</f>
        <v>0</v>
      </c>
      <c r="M174" t="s">
        <v>74</v>
      </c>
    </row>
    <row r="175" spans="1:42" outlineLevel="1" x14ac:dyDescent="0.25">
      <c r="A175" s="81" t="s">
        <v>263</v>
      </c>
      <c r="B175" s="81" t="s">
        <v>230</v>
      </c>
      <c r="C175" s="82" t="s">
        <v>231</v>
      </c>
      <c r="D175" s="87" t="s">
        <v>86</v>
      </c>
      <c r="E175" s="87">
        <v>75</v>
      </c>
      <c r="F175" s="164">
        <v>0</v>
      </c>
      <c r="G175" s="85">
        <f>PRODUCT(E175,F175)</f>
        <v>0</v>
      </c>
      <c r="H175" s="78"/>
      <c r="I175" s="78"/>
      <c r="J175" s="78"/>
      <c r="K175" s="78"/>
      <c r="L175" s="78"/>
      <c r="M175" s="78" t="s">
        <v>76</v>
      </c>
      <c r="N175" s="78"/>
      <c r="O175" s="78"/>
      <c r="P175" s="78"/>
      <c r="Q175" s="78"/>
      <c r="R175" s="78"/>
      <c r="S175" s="78"/>
      <c r="T175" s="78"/>
      <c r="U175" s="78"/>
      <c r="V175" s="78"/>
      <c r="W175" s="78"/>
      <c r="X175" s="78"/>
      <c r="Y175" s="78"/>
      <c r="Z175" s="78"/>
      <c r="AA175" s="78"/>
      <c r="AB175" s="78"/>
      <c r="AC175" s="78"/>
      <c r="AD175" s="78"/>
      <c r="AE175" s="78"/>
      <c r="AF175" s="78"/>
      <c r="AG175" s="78"/>
      <c r="AH175" s="78"/>
      <c r="AI175" s="78"/>
      <c r="AJ175" s="78"/>
      <c r="AK175" s="78"/>
      <c r="AL175" s="78"/>
      <c r="AM175" s="78"/>
      <c r="AN175" s="78"/>
      <c r="AO175" s="78"/>
      <c r="AP175" s="78"/>
    </row>
    <row r="176" spans="1:42" outlineLevel="1" x14ac:dyDescent="0.25">
      <c r="A176" s="81" t="s">
        <v>264</v>
      </c>
      <c r="B176" s="81" t="s">
        <v>232</v>
      </c>
      <c r="C176" s="82" t="s">
        <v>233</v>
      </c>
      <c r="D176" s="87" t="s">
        <v>79</v>
      </c>
      <c r="E176" s="87">
        <v>39</v>
      </c>
      <c r="F176" s="164">
        <v>0</v>
      </c>
      <c r="G176" s="85">
        <f t="shared" ref="G176:G182" si="8">PRODUCT(E176,F176)</f>
        <v>0</v>
      </c>
      <c r="H176" s="78"/>
      <c r="I176" s="78"/>
      <c r="J176" s="78"/>
      <c r="K176" s="78"/>
      <c r="L176" s="78"/>
      <c r="M176" s="78" t="s">
        <v>76</v>
      </c>
      <c r="N176" s="78"/>
      <c r="O176" s="78"/>
      <c r="P176" s="78"/>
      <c r="Q176" s="78"/>
      <c r="R176" s="78"/>
      <c r="S176" s="78"/>
      <c r="T176" s="78"/>
      <c r="U176" s="78"/>
      <c r="V176" s="78"/>
      <c r="W176" s="78"/>
      <c r="X176" s="78"/>
      <c r="Y176" s="78"/>
      <c r="Z176" s="78"/>
      <c r="AA176" s="78"/>
      <c r="AB176" s="78"/>
      <c r="AC176" s="78"/>
      <c r="AD176" s="78"/>
      <c r="AE176" s="78"/>
      <c r="AF176" s="78"/>
      <c r="AG176" s="78"/>
      <c r="AH176" s="78"/>
      <c r="AI176" s="78"/>
      <c r="AJ176" s="78"/>
      <c r="AK176" s="78"/>
      <c r="AL176" s="78"/>
      <c r="AM176" s="78"/>
      <c r="AN176" s="78"/>
      <c r="AO176" s="78"/>
      <c r="AP176" s="78"/>
    </row>
    <row r="177" spans="1:42" outlineLevel="1" x14ac:dyDescent="0.25">
      <c r="A177" s="81" t="s">
        <v>265</v>
      </c>
      <c r="B177" s="81" t="s">
        <v>234</v>
      </c>
      <c r="C177" s="82" t="s">
        <v>235</v>
      </c>
      <c r="D177" s="87" t="s">
        <v>79</v>
      </c>
      <c r="E177" s="87">
        <v>2</v>
      </c>
      <c r="F177" s="164">
        <v>0</v>
      </c>
      <c r="G177" s="85">
        <f t="shared" si="8"/>
        <v>0</v>
      </c>
      <c r="H177" s="78"/>
      <c r="I177" s="78"/>
      <c r="J177" s="78"/>
      <c r="K177" s="78"/>
      <c r="L177" s="78"/>
      <c r="M177" s="78" t="s">
        <v>76</v>
      </c>
      <c r="N177" s="78"/>
      <c r="O177" s="78"/>
      <c r="P177" s="78"/>
      <c r="Q177" s="78"/>
      <c r="R177" s="78"/>
      <c r="S177" s="78"/>
      <c r="T177" s="78"/>
      <c r="U177" s="78"/>
      <c r="V177" s="78"/>
      <c r="W177" s="78"/>
      <c r="X177" s="78"/>
      <c r="Y177" s="78"/>
      <c r="Z177" s="78"/>
      <c r="AA177" s="78"/>
      <c r="AB177" s="78"/>
      <c r="AC177" s="78"/>
      <c r="AD177" s="78"/>
      <c r="AE177" s="78"/>
      <c r="AF177" s="78"/>
      <c r="AG177" s="78"/>
      <c r="AH177" s="78"/>
      <c r="AI177" s="78"/>
      <c r="AJ177" s="78"/>
      <c r="AK177" s="78"/>
      <c r="AL177" s="78"/>
      <c r="AM177" s="78"/>
      <c r="AN177" s="78"/>
      <c r="AO177" s="78"/>
      <c r="AP177" s="78"/>
    </row>
    <row r="178" spans="1:42" outlineLevel="1" x14ac:dyDescent="0.25">
      <c r="A178" s="81" t="s">
        <v>266</v>
      </c>
      <c r="B178" s="81" t="s">
        <v>236</v>
      </c>
      <c r="C178" s="82" t="s">
        <v>237</v>
      </c>
      <c r="D178" s="87" t="s">
        <v>79</v>
      </c>
      <c r="E178" s="87">
        <v>39</v>
      </c>
      <c r="F178" s="164">
        <v>0</v>
      </c>
      <c r="G178" s="85">
        <f t="shared" si="8"/>
        <v>0</v>
      </c>
      <c r="H178" s="78"/>
      <c r="I178" s="78"/>
      <c r="J178" s="78"/>
      <c r="K178" s="78"/>
      <c r="L178" s="78"/>
      <c r="M178" s="78" t="s">
        <v>76</v>
      </c>
      <c r="N178" s="78"/>
      <c r="O178" s="78"/>
      <c r="P178" s="78"/>
      <c r="Q178" s="78"/>
      <c r="R178" s="78"/>
      <c r="S178" s="78"/>
      <c r="T178" s="78"/>
      <c r="U178" s="78"/>
      <c r="V178" s="78"/>
      <c r="W178" s="78"/>
      <c r="X178" s="78"/>
      <c r="Y178" s="78"/>
      <c r="Z178" s="78"/>
      <c r="AA178" s="78"/>
      <c r="AB178" s="78"/>
      <c r="AC178" s="78"/>
      <c r="AD178" s="78"/>
      <c r="AE178" s="78"/>
      <c r="AF178" s="78"/>
      <c r="AG178" s="78"/>
      <c r="AH178" s="78"/>
      <c r="AI178" s="78"/>
      <c r="AJ178" s="78"/>
      <c r="AK178" s="78"/>
      <c r="AL178" s="78"/>
      <c r="AM178" s="78"/>
      <c r="AN178" s="78"/>
      <c r="AO178" s="78"/>
      <c r="AP178" s="78"/>
    </row>
    <row r="179" spans="1:42" outlineLevel="1" x14ac:dyDescent="0.25">
      <c r="A179" s="81" t="s">
        <v>267</v>
      </c>
      <c r="B179" s="81" t="s">
        <v>238</v>
      </c>
      <c r="C179" s="82" t="s">
        <v>239</v>
      </c>
      <c r="D179" s="87" t="s">
        <v>79</v>
      </c>
      <c r="E179" s="87">
        <v>39</v>
      </c>
      <c r="F179" s="164">
        <v>0</v>
      </c>
      <c r="G179" s="85">
        <f t="shared" si="8"/>
        <v>0</v>
      </c>
      <c r="H179" s="78"/>
      <c r="I179" s="78"/>
      <c r="J179" s="78"/>
      <c r="K179" s="78"/>
      <c r="L179" s="78"/>
      <c r="M179" s="78" t="s">
        <v>76</v>
      </c>
      <c r="N179" s="78"/>
      <c r="O179" s="78"/>
      <c r="P179" s="78"/>
      <c r="Q179" s="78"/>
      <c r="R179" s="78"/>
      <c r="S179" s="78"/>
      <c r="T179" s="78"/>
      <c r="U179" s="78"/>
      <c r="V179" s="78"/>
      <c r="W179" s="78"/>
      <c r="X179" s="78"/>
      <c r="Y179" s="78"/>
      <c r="Z179" s="78"/>
      <c r="AA179" s="78"/>
      <c r="AB179" s="78"/>
      <c r="AC179" s="78"/>
      <c r="AD179" s="78"/>
      <c r="AE179" s="78"/>
      <c r="AF179" s="78"/>
      <c r="AG179" s="78"/>
      <c r="AH179" s="78"/>
      <c r="AI179" s="78"/>
      <c r="AJ179" s="78"/>
      <c r="AK179" s="78"/>
      <c r="AL179" s="78"/>
      <c r="AM179" s="78"/>
      <c r="AN179" s="78"/>
      <c r="AO179" s="78"/>
      <c r="AP179" s="78"/>
    </row>
    <row r="180" spans="1:42" outlineLevel="1" x14ac:dyDescent="0.25">
      <c r="A180" s="81" t="s">
        <v>269</v>
      </c>
      <c r="B180" s="81" t="s">
        <v>240</v>
      </c>
      <c r="C180" s="82" t="s">
        <v>241</v>
      </c>
      <c r="D180" s="87" t="s">
        <v>86</v>
      </c>
      <c r="E180" s="87">
        <v>75</v>
      </c>
      <c r="F180" s="164">
        <v>0</v>
      </c>
      <c r="G180" s="85">
        <f t="shared" si="8"/>
        <v>0</v>
      </c>
      <c r="H180" s="78"/>
      <c r="I180" s="78"/>
      <c r="J180" s="78"/>
      <c r="K180" s="78"/>
      <c r="L180" s="78"/>
      <c r="M180" s="78" t="s">
        <v>76</v>
      </c>
      <c r="N180" s="78"/>
      <c r="O180" s="78"/>
      <c r="P180" s="78"/>
      <c r="Q180" s="78"/>
      <c r="R180" s="78"/>
      <c r="S180" s="78"/>
      <c r="T180" s="78"/>
      <c r="U180" s="78"/>
      <c r="V180" s="78"/>
      <c r="W180" s="78"/>
      <c r="X180" s="78"/>
      <c r="Y180" s="78"/>
      <c r="Z180" s="78"/>
      <c r="AA180" s="78"/>
      <c r="AB180" s="78"/>
      <c r="AC180" s="78"/>
      <c r="AD180" s="78"/>
      <c r="AE180" s="78"/>
      <c r="AF180" s="78"/>
      <c r="AG180" s="78"/>
      <c r="AH180" s="78"/>
      <c r="AI180" s="78"/>
      <c r="AJ180" s="78"/>
      <c r="AK180" s="78"/>
      <c r="AL180" s="78"/>
      <c r="AM180" s="78"/>
      <c r="AN180" s="78"/>
      <c r="AO180" s="78"/>
      <c r="AP180" s="78"/>
    </row>
    <row r="181" spans="1:42" outlineLevel="1" x14ac:dyDescent="0.25">
      <c r="A181" s="81" t="s">
        <v>270</v>
      </c>
      <c r="B181" s="81" t="s">
        <v>242</v>
      </c>
      <c r="C181" s="82" t="s">
        <v>243</v>
      </c>
      <c r="D181" s="87" t="s">
        <v>86</v>
      </c>
      <c r="E181" s="87">
        <v>75</v>
      </c>
      <c r="F181" s="164">
        <v>0</v>
      </c>
      <c r="G181" s="85">
        <f t="shared" si="8"/>
        <v>0</v>
      </c>
      <c r="H181" s="78"/>
      <c r="I181" s="78"/>
      <c r="J181" s="78"/>
      <c r="K181" s="78"/>
      <c r="L181" s="78"/>
      <c r="M181" s="78" t="s">
        <v>76</v>
      </c>
      <c r="N181" s="78"/>
      <c r="O181" s="78"/>
      <c r="P181" s="78"/>
      <c r="Q181" s="78"/>
      <c r="R181" s="78"/>
      <c r="S181" s="78"/>
      <c r="T181" s="78"/>
      <c r="U181" s="78"/>
      <c r="V181" s="78"/>
      <c r="W181" s="78"/>
      <c r="X181" s="78"/>
      <c r="Y181" s="78"/>
      <c r="Z181" s="78"/>
      <c r="AA181" s="78"/>
      <c r="AB181" s="78"/>
      <c r="AC181" s="78"/>
      <c r="AD181" s="78"/>
      <c r="AE181" s="78"/>
      <c r="AF181" s="78"/>
      <c r="AG181" s="78"/>
      <c r="AH181" s="78"/>
      <c r="AI181" s="78"/>
      <c r="AJ181" s="78"/>
      <c r="AK181" s="78"/>
      <c r="AL181" s="78"/>
      <c r="AM181" s="78"/>
      <c r="AN181" s="78"/>
      <c r="AO181" s="78"/>
      <c r="AP181" s="78"/>
    </row>
    <row r="182" spans="1:42" outlineLevel="1" x14ac:dyDescent="0.25">
      <c r="A182" s="81" t="s">
        <v>271</v>
      </c>
      <c r="B182" s="81" t="s">
        <v>244</v>
      </c>
      <c r="C182" s="82" t="s">
        <v>245</v>
      </c>
      <c r="D182" s="87" t="s">
        <v>0</v>
      </c>
      <c r="E182" s="87">
        <f>SUM(G175:G181)</f>
        <v>0</v>
      </c>
      <c r="F182" s="85">
        <v>0.03</v>
      </c>
      <c r="G182" s="85">
        <f t="shared" si="8"/>
        <v>0</v>
      </c>
      <c r="H182" s="78"/>
      <c r="I182" s="78"/>
      <c r="J182" s="78"/>
      <c r="K182" s="78"/>
      <c r="L182" s="78"/>
      <c r="M182" s="78" t="s">
        <v>76</v>
      </c>
      <c r="N182" s="78"/>
      <c r="O182" s="78"/>
      <c r="P182" s="78"/>
      <c r="Q182" s="78"/>
      <c r="R182" s="78"/>
      <c r="S182" s="78"/>
      <c r="T182" s="78"/>
      <c r="U182" s="78"/>
      <c r="V182" s="78"/>
      <c r="W182" s="78"/>
      <c r="X182" s="78"/>
      <c r="Y182" s="78"/>
      <c r="Z182" s="78"/>
      <c r="AA182" s="78"/>
      <c r="AB182" s="78"/>
      <c r="AC182" s="78"/>
      <c r="AD182" s="78"/>
      <c r="AE182" s="78"/>
      <c r="AF182" s="78"/>
      <c r="AG182" s="78"/>
      <c r="AH182" s="78"/>
      <c r="AI182" s="78"/>
      <c r="AJ182" s="78"/>
      <c r="AK182" s="78"/>
      <c r="AL182" s="78"/>
      <c r="AM182" s="78"/>
      <c r="AN182" s="78"/>
      <c r="AO182" s="78"/>
      <c r="AP182" s="78"/>
    </row>
    <row r="183" spans="1:42" x14ac:dyDescent="0.25">
      <c r="A183" s="83" t="s">
        <v>73</v>
      </c>
      <c r="B183" s="83" t="s">
        <v>59</v>
      </c>
      <c r="C183" s="84" t="s">
        <v>60</v>
      </c>
      <c r="D183" s="88"/>
      <c r="E183" s="88"/>
      <c r="F183" s="90"/>
      <c r="G183" s="90">
        <f>SUMIF(M184:M188,"&lt;&gt;NOR",G184:G188)</f>
        <v>0</v>
      </c>
      <c r="M183" t="s">
        <v>74</v>
      </c>
    </row>
    <row r="184" spans="1:42" outlineLevel="1" x14ac:dyDescent="0.25">
      <c r="A184" s="81" t="s">
        <v>263</v>
      </c>
      <c r="B184" s="81" t="s">
        <v>247</v>
      </c>
      <c r="C184" s="82" t="s">
        <v>248</v>
      </c>
      <c r="D184" s="87" t="s">
        <v>246</v>
      </c>
      <c r="E184" s="87">
        <v>20</v>
      </c>
      <c r="F184" s="164">
        <v>0</v>
      </c>
      <c r="G184" s="85">
        <f>PRODUCT(E184,F18)</f>
        <v>0</v>
      </c>
      <c r="H184" s="78"/>
      <c r="I184" s="78"/>
      <c r="J184" s="78"/>
      <c r="K184" s="78"/>
      <c r="L184" s="78"/>
      <c r="M184" s="78" t="s">
        <v>76</v>
      </c>
      <c r="N184" s="78"/>
      <c r="O184" s="78"/>
      <c r="P184" s="78"/>
      <c r="Q184" s="78"/>
      <c r="R184" s="78"/>
      <c r="S184" s="78"/>
      <c r="T184" s="78"/>
      <c r="U184" s="78"/>
      <c r="V184" s="78"/>
      <c r="W184" s="78"/>
      <c r="X184" s="78"/>
      <c r="Y184" s="78"/>
      <c r="Z184" s="78"/>
      <c r="AA184" s="78"/>
      <c r="AB184" s="78"/>
      <c r="AC184" s="78"/>
      <c r="AD184" s="78"/>
      <c r="AE184" s="78"/>
      <c r="AF184" s="78"/>
      <c r="AG184" s="78"/>
      <c r="AH184" s="78"/>
      <c r="AI184" s="78"/>
      <c r="AJ184" s="78"/>
      <c r="AK184" s="78"/>
      <c r="AL184" s="78"/>
      <c r="AM184" s="78"/>
      <c r="AN184" s="78"/>
      <c r="AO184" s="78"/>
      <c r="AP184" s="78"/>
    </row>
    <row r="185" spans="1:42" outlineLevel="1" x14ac:dyDescent="0.25">
      <c r="A185" s="81" t="s">
        <v>264</v>
      </c>
      <c r="B185" s="81" t="s">
        <v>249</v>
      </c>
      <c r="C185" s="82" t="s">
        <v>250</v>
      </c>
      <c r="D185" s="87" t="s">
        <v>246</v>
      </c>
      <c r="E185" s="87">
        <v>30</v>
      </c>
      <c r="F185" s="164">
        <v>0</v>
      </c>
      <c r="G185" s="85">
        <f t="shared" ref="G185:G188" si="9">PRODUCT(E185,F185)</f>
        <v>0</v>
      </c>
      <c r="H185" s="78"/>
      <c r="I185" s="78"/>
      <c r="J185" s="78"/>
      <c r="K185" s="78"/>
      <c r="L185" s="78"/>
      <c r="M185" s="78" t="s">
        <v>76</v>
      </c>
      <c r="N185" s="78"/>
      <c r="O185" s="78"/>
      <c r="P185" s="78"/>
      <c r="Q185" s="78"/>
      <c r="R185" s="78"/>
      <c r="S185" s="78"/>
      <c r="T185" s="78"/>
      <c r="U185" s="78"/>
      <c r="V185" s="78"/>
      <c r="W185" s="78"/>
      <c r="X185" s="78"/>
      <c r="Y185" s="78"/>
      <c r="Z185" s="78"/>
      <c r="AA185" s="78"/>
      <c r="AB185" s="78"/>
      <c r="AC185" s="78"/>
      <c r="AD185" s="78"/>
      <c r="AE185" s="78"/>
      <c r="AF185" s="78"/>
      <c r="AG185" s="78"/>
      <c r="AH185" s="78"/>
      <c r="AI185" s="78"/>
      <c r="AJ185" s="78"/>
      <c r="AK185" s="78"/>
      <c r="AL185" s="78"/>
      <c r="AM185" s="78"/>
      <c r="AN185" s="78"/>
      <c r="AO185" s="78"/>
      <c r="AP185" s="78"/>
    </row>
    <row r="186" spans="1:42" outlineLevel="1" x14ac:dyDescent="0.25">
      <c r="A186" s="81" t="s">
        <v>265</v>
      </c>
      <c r="B186" s="81" t="s">
        <v>251</v>
      </c>
      <c r="C186" s="82" t="s">
        <v>252</v>
      </c>
      <c r="D186" s="87" t="s">
        <v>246</v>
      </c>
      <c r="E186" s="87">
        <v>30</v>
      </c>
      <c r="F186" s="164">
        <v>0</v>
      </c>
      <c r="G186" s="85">
        <f t="shared" si="9"/>
        <v>0</v>
      </c>
      <c r="H186" s="78"/>
      <c r="I186" s="78"/>
      <c r="J186" s="78"/>
      <c r="K186" s="78"/>
      <c r="L186" s="78"/>
      <c r="M186" s="78" t="s">
        <v>76</v>
      </c>
      <c r="N186" s="78"/>
      <c r="O186" s="78"/>
      <c r="P186" s="78"/>
      <c r="Q186" s="78"/>
      <c r="R186" s="78"/>
      <c r="S186" s="78"/>
      <c r="T186" s="78"/>
      <c r="U186" s="78"/>
      <c r="V186" s="78"/>
      <c r="W186" s="78"/>
      <c r="X186" s="78"/>
      <c r="Y186" s="78"/>
      <c r="Z186" s="78"/>
      <c r="AA186" s="78"/>
      <c r="AB186" s="78"/>
      <c r="AC186" s="78"/>
      <c r="AD186" s="78"/>
      <c r="AE186" s="78"/>
      <c r="AF186" s="78"/>
      <c r="AG186" s="78"/>
      <c r="AH186" s="78"/>
      <c r="AI186" s="78"/>
      <c r="AJ186" s="78"/>
      <c r="AK186" s="78"/>
      <c r="AL186" s="78"/>
      <c r="AM186" s="78"/>
      <c r="AN186" s="78"/>
      <c r="AO186" s="78"/>
      <c r="AP186" s="78"/>
    </row>
    <row r="187" spans="1:42" outlineLevel="1" x14ac:dyDescent="0.25">
      <c r="A187" s="81" t="s">
        <v>266</v>
      </c>
      <c r="B187" s="81" t="s">
        <v>253</v>
      </c>
      <c r="C187" s="82" t="s">
        <v>254</v>
      </c>
      <c r="D187" s="87" t="s">
        <v>246</v>
      </c>
      <c r="E187" s="87">
        <v>40</v>
      </c>
      <c r="F187" s="164">
        <v>0</v>
      </c>
      <c r="G187" s="85">
        <f t="shared" si="9"/>
        <v>0</v>
      </c>
      <c r="H187" s="78"/>
      <c r="I187" s="78"/>
      <c r="J187" s="78"/>
      <c r="K187" s="78"/>
      <c r="L187" s="78"/>
      <c r="M187" s="78" t="s">
        <v>76</v>
      </c>
      <c r="N187" s="78"/>
      <c r="O187" s="78"/>
      <c r="P187" s="78"/>
      <c r="Q187" s="78"/>
      <c r="R187" s="78"/>
      <c r="S187" s="78"/>
      <c r="T187" s="78"/>
      <c r="U187" s="78"/>
      <c r="V187" s="78"/>
      <c r="W187" s="78"/>
      <c r="X187" s="78"/>
      <c r="Y187" s="78"/>
      <c r="Z187" s="78"/>
      <c r="AA187" s="78"/>
      <c r="AB187" s="78"/>
      <c r="AC187" s="78"/>
      <c r="AD187" s="78"/>
      <c r="AE187" s="78"/>
      <c r="AF187" s="78"/>
      <c r="AG187" s="78"/>
      <c r="AH187" s="78"/>
      <c r="AI187" s="78"/>
      <c r="AJ187" s="78"/>
      <c r="AK187" s="78"/>
      <c r="AL187" s="78"/>
      <c r="AM187" s="78"/>
      <c r="AN187" s="78"/>
      <c r="AO187" s="78"/>
      <c r="AP187" s="78"/>
    </row>
    <row r="188" spans="1:42" outlineLevel="1" x14ac:dyDescent="0.25">
      <c r="A188" s="81" t="s">
        <v>267</v>
      </c>
      <c r="B188" s="81" t="s">
        <v>255</v>
      </c>
      <c r="C188" s="82" t="s">
        <v>256</v>
      </c>
      <c r="D188" s="87" t="s">
        <v>0</v>
      </c>
      <c r="E188" s="87">
        <f>SUM(G184:G187)</f>
        <v>0</v>
      </c>
      <c r="F188" s="85">
        <v>2.3E-2</v>
      </c>
      <c r="G188" s="85">
        <f t="shared" si="9"/>
        <v>0</v>
      </c>
      <c r="H188" s="78"/>
      <c r="I188" s="78"/>
      <c r="J188" s="78"/>
      <c r="K188" s="78"/>
      <c r="L188" s="78"/>
      <c r="M188" s="78" t="s">
        <v>76</v>
      </c>
      <c r="N188" s="78"/>
      <c r="O188" s="78"/>
      <c r="P188" s="78"/>
      <c r="Q188" s="78"/>
      <c r="R188" s="78"/>
      <c r="S188" s="78"/>
      <c r="T188" s="78"/>
      <c r="U188" s="78"/>
      <c r="V188" s="78"/>
      <c r="W188" s="78"/>
      <c r="X188" s="78"/>
      <c r="Y188" s="78"/>
      <c r="Z188" s="78"/>
      <c r="AA188" s="78"/>
      <c r="AB188" s="78"/>
      <c r="AC188" s="78"/>
      <c r="AD188" s="78"/>
      <c r="AE188" s="78"/>
      <c r="AF188" s="78"/>
      <c r="AG188" s="78"/>
      <c r="AH188" s="78"/>
      <c r="AI188" s="78"/>
      <c r="AJ188" s="78"/>
      <c r="AK188" s="78"/>
      <c r="AL188" s="78"/>
      <c r="AM188" s="78"/>
      <c r="AN188" s="78"/>
      <c r="AO188" s="78"/>
      <c r="AP188" s="78"/>
    </row>
    <row r="189" spans="1:42" x14ac:dyDescent="0.25">
      <c r="A189" s="83" t="s">
        <v>73</v>
      </c>
      <c r="B189" s="83" t="s">
        <v>61</v>
      </c>
      <c r="C189" s="84" t="s">
        <v>302</v>
      </c>
      <c r="D189" s="88"/>
      <c r="E189" s="88"/>
      <c r="F189" s="90"/>
      <c r="G189" s="90">
        <f>SUM(G190:G195)</f>
        <v>0</v>
      </c>
      <c r="M189" t="s">
        <v>74</v>
      </c>
    </row>
    <row r="190" spans="1:42" x14ac:dyDescent="0.25">
      <c r="A190" s="81" t="s">
        <v>263</v>
      </c>
      <c r="B190" s="81" t="s">
        <v>303</v>
      </c>
      <c r="C190" s="82" t="s">
        <v>304</v>
      </c>
      <c r="D190" s="87" t="s">
        <v>305</v>
      </c>
      <c r="E190" s="87">
        <v>1</v>
      </c>
      <c r="F190" s="164">
        <v>0</v>
      </c>
      <c r="G190" s="85">
        <f>PRODUCT(E190,F190)</f>
        <v>0</v>
      </c>
    </row>
    <row r="191" spans="1:42" outlineLevel="1" x14ac:dyDescent="0.25">
      <c r="A191" s="81" t="s">
        <v>264</v>
      </c>
      <c r="B191" s="81" t="s">
        <v>303</v>
      </c>
      <c r="C191" s="82" t="s">
        <v>306</v>
      </c>
      <c r="D191" s="87" t="s">
        <v>305</v>
      </c>
      <c r="E191" s="87">
        <v>1</v>
      </c>
      <c r="F191" s="164">
        <v>0</v>
      </c>
      <c r="G191" s="85">
        <f t="shared" ref="G191:G195" si="10">PRODUCT(E191,F191)</f>
        <v>0</v>
      </c>
    </row>
    <row r="192" spans="1:42" outlineLevel="1" x14ac:dyDescent="0.25">
      <c r="A192" s="81" t="s">
        <v>265</v>
      </c>
      <c r="B192" s="81" t="s">
        <v>303</v>
      </c>
      <c r="C192" s="82" t="s">
        <v>307</v>
      </c>
      <c r="D192" s="87" t="s">
        <v>305</v>
      </c>
      <c r="E192" s="87">
        <v>1</v>
      </c>
      <c r="F192" s="164">
        <v>0</v>
      </c>
      <c r="G192" s="85">
        <f t="shared" si="10"/>
        <v>0</v>
      </c>
    </row>
    <row r="193" spans="1:7" outlineLevel="1" x14ac:dyDescent="0.25">
      <c r="A193" s="81" t="s">
        <v>266</v>
      </c>
      <c r="B193" s="81" t="s">
        <v>303</v>
      </c>
      <c r="C193" s="82" t="s">
        <v>308</v>
      </c>
      <c r="D193" s="87" t="s">
        <v>305</v>
      </c>
      <c r="E193" s="87">
        <v>1</v>
      </c>
      <c r="F193" s="164">
        <v>0</v>
      </c>
      <c r="G193" s="85">
        <f t="shared" si="10"/>
        <v>0</v>
      </c>
    </row>
    <row r="194" spans="1:7" outlineLevel="1" x14ac:dyDescent="0.25">
      <c r="A194" s="81" t="s">
        <v>267</v>
      </c>
      <c r="B194" s="81" t="s">
        <v>303</v>
      </c>
      <c r="C194" s="82" t="s">
        <v>301</v>
      </c>
      <c r="D194" s="87" t="s">
        <v>305</v>
      </c>
      <c r="E194" s="87">
        <v>1</v>
      </c>
      <c r="F194" s="164">
        <v>0</v>
      </c>
      <c r="G194" s="85">
        <f t="shared" si="10"/>
        <v>0</v>
      </c>
    </row>
    <row r="195" spans="1:7" outlineLevel="1" x14ac:dyDescent="0.25">
      <c r="A195" s="81" t="s">
        <v>269</v>
      </c>
      <c r="B195" s="81" t="s">
        <v>303</v>
      </c>
      <c r="C195" s="82" t="s">
        <v>309</v>
      </c>
      <c r="D195" s="87" t="s">
        <v>305</v>
      </c>
      <c r="E195" s="87">
        <v>3</v>
      </c>
      <c r="F195" s="164">
        <v>0</v>
      </c>
      <c r="G195" s="85">
        <f t="shared" si="10"/>
        <v>0</v>
      </c>
    </row>
    <row r="196" spans="1:7" x14ac:dyDescent="0.25">
      <c r="A196" s="83" t="s">
        <v>73</v>
      </c>
      <c r="B196" s="83"/>
      <c r="C196" s="84" t="s">
        <v>395</v>
      </c>
      <c r="D196" s="88"/>
      <c r="E196" s="88"/>
      <c r="F196" s="90"/>
      <c r="G196" s="90">
        <f>SUM(G197:G201)</f>
        <v>0</v>
      </c>
    </row>
    <row r="197" spans="1:7" x14ac:dyDescent="0.25">
      <c r="A197" s="81" t="s">
        <v>263</v>
      </c>
      <c r="B197" s="81" t="s">
        <v>395</v>
      </c>
      <c r="C197" s="82" t="s">
        <v>396</v>
      </c>
      <c r="D197" s="87" t="s">
        <v>397</v>
      </c>
      <c r="E197" s="87">
        <v>72</v>
      </c>
      <c r="F197" s="164">
        <v>0</v>
      </c>
      <c r="G197" s="85">
        <f>PRODUCT(E197,F197)</f>
        <v>0</v>
      </c>
    </row>
    <row r="198" spans="1:7" x14ac:dyDescent="0.25">
      <c r="A198" s="81" t="s">
        <v>264</v>
      </c>
      <c r="B198" s="81" t="s">
        <v>395</v>
      </c>
      <c r="C198" s="82" t="s">
        <v>398</v>
      </c>
      <c r="D198" s="87" t="s">
        <v>397</v>
      </c>
      <c r="E198" s="87">
        <v>6</v>
      </c>
      <c r="F198" s="164">
        <v>0</v>
      </c>
      <c r="G198" s="85">
        <f t="shared" ref="G198:G201" si="11">PRODUCT(E198,F198)</f>
        <v>0</v>
      </c>
    </row>
    <row r="199" spans="1:7" x14ac:dyDescent="0.25">
      <c r="A199" s="81" t="s">
        <v>265</v>
      </c>
      <c r="B199" s="81" t="s">
        <v>395</v>
      </c>
      <c r="C199" s="82" t="s">
        <v>405</v>
      </c>
      <c r="D199" s="87" t="s">
        <v>397</v>
      </c>
      <c r="E199" s="87">
        <v>12</v>
      </c>
      <c r="F199" s="164">
        <v>0</v>
      </c>
      <c r="G199" s="85">
        <f t="shared" si="11"/>
        <v>0</v>
      </c>
    </row>
    <row r="200" spans="1:7" x14ac:dyDescent="0.25">
      <c r="A200" s="81" t="s">
        <v>266</v>
      </c>
      <c r="B200" s="81" t="s">
        <v>395</v>
      </c>
      <c r="C200" s="82" t="s">
        <v>399</v>
      </c>
      <c r="D200" s="87" t="s">
        <v>397</v>
      </c>
      <c r="E200" s="87">
        <v>12</v>
      </c>
      <c r="F200" s="164">
        <v>0</v>
      </c>
      <c r="G200" s="85">
        <f t="shared" ref="G200" si="12">PRODUCT(E200,F200)</f>
        <v>0</v>
      </c>
    </row>
    <row r="201" spans="1:7" x14ac:dyDescent="0.25">
      <c r="A201" s="81" t="s">
        <v>267</v>
      </c>
      <c r="B201" s="81" t="s">
        <v>395</v>
      </c>
      <c r="C201" s="82" t="s">
        <v>406</v>
      </c>
      <c r="D201" s="87" t="s">
        <v>397</v>
      </c>
      <c r="E201" s="87">
        <v>2</v>
      </c>
      <c r="F201" s="164">
        <v>0</v>
      </c>
      <c r="G201" s="85">
        <f t="shared" si="11"/>
        <v>0</v>
      </c>
    </row>
    <row r="202" spans="1:7" ht="13.8" thickBot="1" x14ac:dyDescent="0.3">
      <c r="A202" s="77"/>
      <c r="B202" s="93"/>
      <c r="C202" s="93"/>
      <c r="D202" s="94"/>
      <c r="E202" s="94"/>
      <c r="F202" s="98"/>
      <c r="G202" s="98"/>
    </row>
    <row r="203" spans="1:7" ht="13.8" thickBot="1" x14ac:dyDescent="0.3">
      <c r="A203" s="95"/>
      <c r="B203" s="96"/>
      <c r="C203" s="96" t="s">
        <v>424</v>
      </c>
      <c r="D203" s="97"/>
      <c r="E203" s="97"/>
      <c r="F203" s="99"/>
      <c r="G203" s="100">
        <f>SUM(G196+G189+G183+G174+G143+G116+G91+G71+G33+G51+G22+G11)</f>
        <v>0</v>
      </c>
    </row>
  </sheetData>
  <sheetProtection algorithmName="SHA-512" hashValue="YkH+7AT+RCHqWQYkJ2w0PbRk1w10hBTjkSJEBjOnooMuJOzNJ5ZRyMtX9LPBEx1ong/WNA5D/TKghKfGJrIFGg==" saltValue="OvF/Tj/Tzlize1E9huIQIw==" spinCount="100000" sheet="1" objects="1" scenarios="1"/>
  <mergeCells count="3">
    <mergeCell ref="A1:G1"/>
    <mergeCell ref="C2:G2"/>
    <mergeCell ref="C3:G3"/>
  </mergeCells>
  <phoneticPr fontId="16" type="noConversion"/>
  <pageMargins left="0.39370078740157499" right="0.19685039370078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47</vt:i4>
      </vt:variant>
    </vt:vector>
  </HeadingPairs>
  <TitlesOfParts>
    <vt:vector size="51" baseType="lpstr">
      <vt:lpstr>Pokyny pro vyplnění</vt:lpstr>
      <vt:lpstr>Stavba</vt:lpstr>
      <vt:lpstr>VzorPolozky</vt:lpstr>
      <vt:lpstr>Rozpočet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oadresa</vt:lpstr>
      <vt:lpstr>Stavba!Objednatel</vt:lpstr>
      <vt:lpstr>Stavba!Objekt</vt:lpstr>
      <vt:lpstr>'Rozpočet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Vladislava Moravcová</dc:creator>
  <cp:lastModifiedBy>Janíčková Iva</cp:lastModifiedBy>
  <cp:lastPrinted>2014-02-28T09:52:57Z</cp:lastPrinted>
  <dcterms:created xsi:type="dcterms:W3CDTF">2009-04-08T07:15:50Z</dcterms:created>
  <dcterms:modified xsi:type="dcterms:W3CDTF">2025-04-10T08:54:28Z</dcterms:modified>
</cp:coreProperties>
</file>