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4 - Rekonstrukce elektr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'04 - Rekonstrukce elektro...'!$C$128:$K$283</definedName>
    <definedName name="_xlnm.Print_Area" localSheetId="1">'04 - Rekonstrukce elektro...'!$C$4:$J$76,'04 - Rekonstrukce elektro...'!$C$82:$J$110,'04 - Rekonstrukce elektro...'!$C$116:$J$283</definedName>
    <definedName name="_xlnm.Print_Titles" localSheetId="1">'04 - Rekonstrukce elektro...'!$128:$128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83"/>
  <c r="BH283"/>
  <c r="BG283"/>
  <c r="BF283"/>
  <c r="T283"/>
  <c r="T282"/>
  <c r="R283"/>
  <c r="R282"/>
  <c r="P283"/>
  <c r="P282"/>
  <c r="BI281"/>
  <c r="BH281"/>
  <c r="BG281"/>
  <c r="BF281"/>
  <c r="T281"/>
  <c r="T280"/>
  <c r="T279"/>
  <c r="R281"/>
  <c r="R280"/>
  <c r="R279"/>
  <c r="P281"/>
  <c r="P280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F125"/>
  <c r="F123"/>
  <c r="E121"/>
  <c r="F91"/>
  <c r="F89"/>
  <c r="E87"/>
  <c r="J24"/>
  <c r="E24"/>
  <c r="J92"/>
  <c r="J23"/>
  <c r="J21"/>
  <c r="E21"/>
  <c r="J91"/>
  <c r="J20"/>
  <c r="J18"/>
  <c r="E18"/>
  <c r="F126"/>
  <c r="J17"/>
  <c r="J12"/>
  <c r="J123"/>
  <c r="E7"/>
  <c r="E85"/>
  <c i="1" r="L90"/>
  <c r="AM90"/>
  <c r="AM89"/>
  <c r="L89"/>
  <c r="AM87"/>
  <c r="L87"/>
  <c r="L85"/>
  <c r="L84"/>
  <c i="2" r="J275"/>
  <c r="J272"/>
  <c r="BK228"/>
  <c r="J216"/>
  <c r="J228"/>
  <c r="BK181"/>
  <c r="J162"/>
  <c r="J137"/>
  <c r="BK265"/>
  <c r="J268"/>
  <c r="BK224"/>
  <c r="J187"/>
  <c r="J169"/>
  <c r="BK145"/>
  <c r="J229"/>
  <c r="BK207"/>
  <c r="BK220"/>
  <c r="J184"/>
  <c r="J159"/>
  <c r="BK259"/>
  <c r="J244"/>
  <c r="J200"/>
  <c r="BK170"/>
  <c r="J157"/>
  <c r="J253"/>
  <c r="BK225"/>
  <c r="J198"/>
  <c r="BK180"/>
  <c r="J158"/>
  <c r="BK136"/>
  <c r="J218"/>
  <c r="J194"/>
  <c r="J219"/>
  <c r="J166"/>
  <c r="J132"/>
  <c r="BK162"/>
  <c r="BK223"/>
  <c r="BK203"/>
  <c r="J172"/>
  <c r="J146"/>
  <c r="J274"/>
  <c r="BK274"/>
  <c r="BK248"/>
  <c r="BK232"/>
  <c r="BK249"/>
  <c r="J258"/>
  <c r="J231"/>
  <c r="BK187"/>
  <c r="J170"/>
  <c r="J144"/>
  <c r="J273"/>
  <c r="BK266"/>
  <c r="BK246"/>
  <c r="J207"/>
  <c r="J195"/>
  <c r="BK182"/>
  <c r="J151"/>
  <c r="BK141"/>
  <c r="J220"/>
  <c r="BK229"/>
  <c r="BK154"/>
  <c r="BK271"/>
  <c r="J250"/>
  <c r="J224"/>
  <c r="J237"/>
  <c r="BK194"/>
  <c r="J174"/>
  <c r="BK149"/>
  <c r="BK133"/>
  <c r="BK269"/>
  <c r="J254"/>
  <c r="BK201"/>
  <c r="J175"/>
  <c r="J152"/>
  <c r="BK216"/>
  <c r="BK272"/>
  <c r="BK212"/>
  <c r="BK179"/>
  <c r="BK164"/>
  <c r="BK283"/>
  <c r="J246"/>
  <c r="J234"/>
  <c r="BK183"/>
  <c r="BK152"/>
  <c r="BK255"/>
  <c r="BK238"/>
  <c r="J210"/>
  <c r="BK186"/>
  <c r="J150"/>
  <c r="BK231"/>
  <c r="J192"/>
  <c r="BK210"/>
  <c r="BK155"/>
  <c r="BK276"/>
  <c r="BK230"/>
  <c r="BK218"/>
  <c r="J235"/>
  <c r="J185"/>
  <c r="BK168"/>
  <c r="J142"/>
  <c r="BK270"/>
  <c r="J248"/>
  <c r="BK200"/>
  <c r="BK193"/>
  <c r="BK177"/>
  <c r="J149"/>
  <c r="BK208"/>
  <c r="J230"/>
  <c r="J208"/>
  <c r="BK176"/>
  <c r="BK132"/>
  <c r="BK254"/>
  <c r="BK245"/>
  <c r="BK227"/>
  <c r="BK190"/>
  <c r="BK146"/>
  <c r="BK258"/>
  <c r="BK219"/>
  <c r="BK195"/>
  <c r="BK174"/>
  <c r="BK278"/>
  <c r="J227"/>
  <c r="BK191"/>
  <c r="J206"/>
  <c r="J167"/>
  <c r="J136"/>
  <c r="BK215"/>
  <c r="BK189"/>
  <c r="J247"/>
  <c r="BK205"/>
  <c r="J160"/>
  <c r="BK166"/>
  <c r="J214"/>
  <c r="J179"/>
  <c r="J201"/>
  <c r="J135"/>
  <c r="J164"/>
  <c r="J209"/>
  <c r="BK158"/>
  <c r="J211"/>
  <c r="J186"/>
  <c r="BK150"/>
  <c r="BK233"/>
  <c r="J188"/>
  <c r="J154"/>
  <c r="J178"/>
  <c r="J277"/>
  <c r="BK234"/>
  <c r="BK244"/>
  <c r="J221"/>
  <c r="BK202"/>
  <c r="J177"/>
  <c r="BK156"/>
  <c r="BK134"/>
  <c r="J256"/>
  <c r="J255"/>
  <c r="BK209"/>
  <c r="BK153"/>
  <c r="BK264"/>
  <c r="J264"/>
  <c r="BK188"/>
  <c r="J165"/>
  <c r="BK147"/>
  <c r="BK240"/>
  <c r="J243"/>
  <c r="J176"/>
  <c r="J161"/>
  <c r="J236"/>
  <c r="J196"/>
  <c r="BK222"/>
  <c r="BK175"/>
  <c r="J156"/>
  <c i="1" r="AS94"/>
  <c i="2" r="BK148"/>
  <c r="J238"/>
  <c r="BK198"/>
  <c r="J182"/>
  <c r="BK235"/>
  <c r="J269"/>
  <c r="J242"/>
  <c r="J251"/>
  <c r="BK275"/>
  <c r="J261"/>
  <c r="J249"/>
  <c r="J202"/>
  <c r="J199"/>
  <c r="J183"/>
  <c r="J133"/>
  <c r="BK217"/>
  <c r="BK273"/>
  <c r="J223"/>
  <c r="J191"/>
  <c r="BK169"/>
  <c r="J148"/>
  <c r="BK268"/>
  <c r="J266"/>
  <c r="BK236"/>
  <c r="BK197"/>
  <c r="BK163"/>
  <c r="J147"/>
  <c r="BK261"/>
  <c r="J240"/>
  <c r="BK206"/>
  <c r="BK178"/>
  <c r="J145"/>
  <c r="BK242"/>
  <c r="J217"/>
  <c r="BK137"/>
  <c r="BK204"/>
  <c r="BK161"/>
  <c r="J270"/>
  <c r="J233"/>
  <c r="BK243"/>
  <c r="J239"/>
  <c r="BK199"/>
  <c r="J173"/>
  <c r="BK151"/>
  <c r="BK135"/>
  <c r="BK256"/>
  <c r="BK214"/>
  <c r="BK185"/>
  <c r="J155"/>
  <c r="BK144"/>
  <c r="J212"/>
  <c r="BK250"/>
  <c r="BK211"/>
  <c r="BK173"/>
  <c r="J163"/>
  <c r="J283"/>
  <c r="J245"/>
  <c r="J281"/>
  <c r="BK171"/>
  <c r="BK281"/>
  <c r="BK253"/>
  <c r="J203"/>
  <c r="J181"/>
  <c r="BK159"/>
  <c r="J141"/>
  <c r="BK237"/>
  <c r="J197"/>
  <c r="J171"/>
  <c r="BK157"/>
  <c r="BK221"/>
  <c r="J205"/>
  <c r="J168"/>
  <c r="J134"/>
  <c r="BK277"/>
  <c r="BK160"/>
  <c r="J190"/>
  <c r="BK138"/>
  <c r="J276"/>
  <c r="J215"/>
  <c r="J241"/>
  <c r="J265"/>
  <c r="BK213"/>
  <c r="J180"/>
  <c r="J153"/>
  <c r="J271"/>
  <c r="J259"/>
  <c r="BK247"/>
  <c r="J204"/>
  <c r="BK184"/>
  <c r="BK165"/>
  <c r="BK142"/>
  <c r="J226"/>
  <c r="J225"/>
  <c r="BK196"/>
  <c r="BK167"/>
  <c r="J138"/>
  <c r="BK241"/>
  <c r="BK251"/>
  <c r="J222"/>
  <c r="J189"/>
  <c r="BK143"/>
  <c r="BK239"/>
  <c r="J213"/>
  <c r="BK192"/>
  <c r="BK172"/>
  <c r="J143"/>
  <c r="J278"/>
  <c r="BK226"/>
  <c r="J193"/>
  <c r="J232"/>
  <c l="1" r="R140"/>
  <c r="P131"/>
  <c r="P130"/>
  <c r="T257"/>
  <c r="R263"/>
  <c r="R262"/>
  <c r="P263"/>
  <c r="P262"/>
  <c r="BK140"/>
  <c r="BK139"/>
  <c r="J139"/>
  <c r="J99"/>
  <c r="T252"/>
  <c r="BK267"/>
  <c r="J267"/>
  <c r="J106"/>
  <c r="T131"/>
  <c r="T130"/>
  <c r="R252"/>
  <c r="P267"/>
  <c r="P140"/>
  <c r="P139"/>
  <c r="P252"/>
  <c r="P257"/>
  <c r="BK263"/>
  <c r="J263"/>
  <c r="J105"/>
  <c r="T263"/>
  <c r="T262"/>
  <c r="BK131"/>
  <c r="BK130"/>
  <c r="J130"/>
  <c r="J97"/>
  <c r="R131"/>
  <c r="R130"/>
  <c r="BK252"/>
  <c r="J252"/>
  <c r="J101"/>
  <c r="BK257"/>
  <c r="J257"/>
  <c r="J102"/>
  <c r="T267"/>
  <c r="T140"/>
  <c r="T139"/>
  <c r="R257"/>
  <c r="R267"/>
  <c r="BK260"/>
  <c r="J260"/>
  <c r="J103"/>
  <c r="BK280"/>
  <c r="J280"/>
  <c r="J108"/>
  <c r="BK282"/>
  <c r="J282"/>
  <c r="J109"/>
  <c r="J89"/>
  <c r="J126"/>
  <c r="BE143"/>
  <c r="BE145"/>
  <c r="BE148"/>
  <c r="BE149"/>
  <c r="BE153"/>
  <c r="BE165"/>
  <c r="BE166"/>
  <c r="BE173"/>
  <c r="BE176"/>
  <c r="BE189"/>
  <c r="BE200"/>
  <c r="BE202"/>
  <c r="BE204"/>
  <c r="BE205"/>
  <c r="BE216"/>
  <c r="BE217"/>
  <c r="BE220"/>
  <c r="BE253"/>
  <c r="BE133"/>
  <c r="BE136"/>
  <c r="BE147"/>
  <c r="BE168"/>
  <c r="BE170"/>
  <c r="BE178"/>
  <c r="BE179"/>
  <c r="BE181"/>
  <c r="BE192"/>
  <c r="BE195"/>
  <c r="BE213"/>
  <c r="BE228"/>
  <c r="BE234"/>
  <c r="BE243"/>
  <c r="BE278"/>
  <c r="E119"/>
  <c r="J125"/>
  <c r="BE134"/>
  <c r="BE135"/>
  <c r="BE137"/>
  <c r="BE138"/>
  <c r="BE144"/>
  <c r="BE156"/>
  <c r="BE160"/>
  <c r="BE177"/>
  <c r="BE193"/>
  <c r="BE197"/>
  <c r="BE207"/>
  <c r="BE218"/>
  <c r="BE254"/>
  <c r="BE230"/>
  <c r="BE232"/>
  <c r="BE241"/>
  <c r="BE242"/>
  <c r="BE246"/>
  <c r="BE247"/>
  <c r="BE248"/>
  <c r="BE249"/>
  <c r="BE142"/>
  <c r="BE157"/>
  <c r="BE164"/>
  <c r="BE172"/>
  <c r="BE174"/>
  <c r="BE175"/>
  <c r="BE185"/>
  <c r="BE186"/>
  <c r="BE188"/>
  <c r="BE196"/>
  <c r="BE281"/>
  <c r="BE224"/>
  <c r="BE237"/>
  <c r="BE258"/>
  <c r="BE270"/>
  <c r="BE146"/>
  <c r="BE150"/>
  <c r="BE151"/>
  <c r="BE152"/>
  <c r="BE158"/>
  <c r="BE180"/>
  <c r="BE187"/>
  <c r="BE190"/>
  <c r="BE198"/>
  <c r="BE199"/>
  <c r="BE226"/>
  <c r="BE233"/>
  <c r="BE235"/>
  <c r="BE240"/>
  <c r="BE251"/>
  <c r="BE268"/>
  <c r="BE283"/>
  <c r="BE208"/>
  <c r="BE214"/>
  <c r="BE219"/>
  <c r="BE221"/>
  <c r="BE239"/>
  <c r="BE163"/>
  <c r="BE184"/>
  <c r="BE194"/>
  <c r="BE201"/>
  <c r="BE203"/>
  <c r="BE206"/>
  <c r="BE210"/>
  <c r="BE211"/>
  <c r="BE225"/>
  <c r="BE227"/>
  <c r="BE244"/>
  <c r="BE245"/>
  <c r="BE273"/>
  <c r="BE274"/>
  <c r="BE271"/>
  <c r="F92"/>
  <c r="BE132"/>
  <c r="BE141"/>
  <c r="BE154"/>
  <c r="BE155"/>
  <c r="BE159"/>
  <c r="BE161"/>
  <c r="BE162"/>
  <c r="BE167"/>
  <c r="BE169"/>
  <c r="BE171"/>
  <c r="BE182"/>
  <c r="BE183"/>
  <c r="BE191"/>
  <c r="BE209"/>
  <c r="BE212"/>
  <c r="BE215"/>
  <c r="BE222"/>
  <c r="BE223"/>
  <c r="BE229"/>
  <c r="BE236"/>
  <c r="BE266"/>
  <c r="BE250"/>
  <c r="BE231"/>
  <c r="BE238"/>
  <c r="BE255"/>
  <c r="BE259"/>
  <c r="BE261"/>
  <c r="BE265"/>
  <c r="BE269"/>
  <c r="BE276"/>
  <c r="BE272"/>
  <c r="BE256"/>
  <c r="BE264"/>
  <c r="BE275"/>
  <c r="BE277"/>
  <c r="F34"/>
  <c i="1" r="BA95"/>
  <c r="BA94"/>
  <c r="AW94"/>
  <c r="AK30"/>
  <c i="2" r="J34"/>
  <c i="1" r="AW95"/>
  <c i="2" r="F35"/>
  <c i="1" r="BB95"/>
  <c r="BB94"/>
  <c r="W31"/>
  <c i="2" r="F36"/>
  <c i="1" r="BC95"/>
  <c r="BC94"/>
  <c r="AY94"/>
  <c i="2" r="F37"/>
  <c i="1" r="BD95"/>
  <c r="BD94"/>
  <c r="W33"/>
  <c i="2" l="1" r="T129"/>
  <c r="P129"/>
  <c i="1" r="AU95"/>
  <c i="2" r="R139"/>
  <c r="R129"/>
  <c r="J131"/>
  <c r="J98"/>
  <c r="J140"/>
  <c r="J100"/>
  <c r="BK262"/>
  <c r="J262"/>
  <c r="J104"/>
  <c r="BK279"/>
  <c r="J279"/>
  <c r="J107"/>
  <c i="1" r="W30"/>
  <c r="AU94"/>
  <c i="2" r="F33"/>
  <c i="1" r="AZ95"/>
  <c r="AZ94"/>
  <c r="AV94"/>
  <c r="AK29"/>
  <c r="W32"/>
  <c r="AX94"/>
  <c i="2" r="J33"/>
  <c i="1" r="AV95"/>
  <c r="AT95"/>
  <c i="2" l="1" r="BK129"/>
  <c r="J129"/>
  <c r="J30"/>
  <c i="1" r="AG95"/>
  <c r="AG94"/>
  <c r="AK26"/>
  <c r="AK35"/>
  <c r="AT94"/>
  <c r="W29"/>
  <c i="2" l="1" r="J39"/>
  <c r="J96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<sst xmlns="http://schemas.openxmlformats.org/spreadsheetml/2006/main">
  <si>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</si>
  <si>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</si>
  <si>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</si>
  <si>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</si>
  <si>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</si>
  <si>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{8a360164-942d-4c0b-a090-480b8fff2beb}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</si>
  <si>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</si>
  <si>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</si>
  <si>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</si>
  <si>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</si>
  <si>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</si>
  <si>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</si>
  <si>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</si>
  <si>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</si>
  <si>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23_10_13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</si>
  <si>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</si>
  <si>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</si>
  <si>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Areál autobusy Hranečník - Rekonstrukce elektroinstalace a osvětlení</t>
  </si>
  <si>
    <t>KSO:</t>
  </si>
  <si>
    <t>CC-CZ:</t>
  </si>
  <si>
    <t>Místo:</t>
  </si>
  <si>
    <t>HRANEČNÍK</t>
  </si>
  <si>
    <t>Datum:</t>
  </si>
  <si>
    <t>13. 10. 2023</t>
  </si>
  <si>
    <t>Zadavatel:</t>
  </si>
  <si>
    <t>IČ:</t>
  </si>
  <si>
    <t>61974757</t>
  </si>
  <si>
    <t>Dopravní podnik Ostrava a.s.</t>
  </si>
  <si>
    <t>DIČ:</t>
  </si>
  <si>
    <t>CZ61974757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</si>
  <si>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</si>
  <si>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</si>
  <si>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</si>
  <si>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</si>
  <si>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</si>
  <si>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</si>
  <si>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</si>
  <si>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</si>
  <si>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</si>
  <si>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</si>
  <si>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</si>
  <si>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</si>
  <si>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</si>
  <si>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</si>
  <si>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</si>
  <si>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</si>
  <si>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</si>
  <si>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</si>
  <si>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</si>
  <si>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</si>
  <si>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</si>
  <si>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</si>
  <si>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</si>
  <si>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</si>
  <si>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</si>
  <si>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</si>
  <si>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</si>
  <si>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</si>
  <si>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</si>
  <si>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</si>
  <si>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</si>
  <si>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</si>
  <si>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</si>
  <si>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</si>
  <si>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</si>
  <si>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</si>
  <si>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</si>
  <si>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</si>
  <si>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</si>
  <si>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</si>
  <si>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</si>
  <si>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</si>
  <si>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</si>
  <si>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</si>
  <si>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</si>
  <si>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</si>
  <si>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</si>
  <si>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</si>
  <si>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</si>
  <si>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</si>
  <si>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</si>
  <si>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</si>
  <si>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04</t>
  </si>
  <si>
    <t>Rekonstrukce elektroinstalace v Hale lehké údržby</t>
  </si>
  <si>
    <t>STA</t>
  </si>
  <si>
    <t>1</t>
  </si>
  <si>
    <t>{feefc0df-6a9e-4af0-8219-060ca7707d9e}</t>
  </si>
  <si>
    <t>2</t>
  </si>
  <si>
    <t>KRYCÍ LIST SOUPISU PRACÍ</t>
  </si>
  <si>
    <t>Objekt:</t>
  </si>
  <si>
    <t>04 - Rekonstrukce elektroinstalace v Hale lehké údržby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</si>
  <si>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</si>
  <si>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</si>
  <si>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</si>
  <si>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</si>
  <si>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</si>
  <si>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</si>
  <si>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</si>
  <si>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</si>
  <si>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</si>
  <si>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</si>
  <si>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</si>
  <si>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784 - Dokončovací práce - malby a tapety</t>
  </si>
  <si>
    <t>M - Práce a dodávky M</t>
  </si>
  <si>
    <t xml:space="preserve">    21-M - Elektromontáže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</si>
  <si>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</si>
  <si>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</si>
  <si>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</si>
  <si>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</si>
  <si>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</si>
  <si>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</si>
  <si>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</si>
  <si>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</si>
  <si>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</si>
  <si>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</si>
  <si>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</si>
  <si>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</si>
  <si>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</si>
  <si>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</si>
  <si>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</si>
  <si>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</si>
  <si>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</si>
  <si>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</si>
  <si>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</si>
  <si>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</si>
  <si>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</si>
  <si>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</si>
  <si>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62</t>
  </si>
  <si>
    <t>K</t>
  </si>
  <si>
    <t>977332121</t>
  </si>
  <si>
    <t>Frézování drážek ve stěnách z cihel včetně omítky do 30x30 mm (m č. 01a, 04, 05, 11, 18)</t>
  </si>
  <si>
    <t>m</t>
  </si>
  <si>
    <t>4</t>
  </si>
  <si>
    <t>744232188</t>
  </si>
  <si>
    <t>61</t>
  </si>
  <si>
    <t>977343212</t>
  </si>
  <si>
    <t>Frézování drážek v podlahách z betonu do 50x50 mm (m č. 01, 02, 09)</t>
  </si>
  <si>
    <t>-1597852212</t>
  </si>
  <si>
    <t>63</t>
  </si>
  <si>
    <t>KON00001</t>
  </si>
  <si>
    <t>Oprava stěn po drážkování (250m), zapravení, omítka, vyrovnání, včetně materiálu (m č. 01a, 04, 05, 11, 18)</t>
  </si>
  <si>
    <t>596752085</t>
  </si>
  <si>
    <t>64</t>
  </si>
  <si>
    <t>KON00002</t>
  </si>
  <si>
    <t>Oprava betonové podlahy po frézování do původního stavu, doplnění betonu, epoxitové vrstvy, včetně materiálu (m č. 01, 02, 09)</t>
  </si>
  <si>
    <t>-1848944285</t>
  </si>
  <si>
    <t>66</t>
  </si>
  <si>
    <t>KON00005</t>
  </si>
  <si>
    <t>Oprava stěn po bouracích prací rozváděčů (omítka, zapravení, malba včetně materiálu) pro rozváděč RP1, RP2, RP3, RP4, RP6, RP7, RP9</t>
  </si>
  <si>
    <t>kus</t>
  </si>
  <si>
    <t>1868170042</t>
  </si>
  <si>
    <t>67</t>
  </si>
  <si>
    <t>KON00006</t>
  </si>
  <si>
    <t>Oprava venkovního přístřešku pro rozváděč RH (klempířské práce, oprava dveří, oprava vnitřního prostoru přístřešku včetně materiálu)</t>
  </si>
  <si>
    <t>-1181467426</t>
  </si>
  <si>
    <t>116</t>
  </si>
  <si>
    <t>KON00007</t>
  </si>
  <si>
    <t>Ostatní bourací a opravné práce - hlavne prostupy a jejich zapravení včetně stavebního materiáu</t>
  </si>
  <si>
    <t>kpl</t>
  </si>
  <si>
    <t>-529019453</t>
  </si>
  <si>
    <t>PSV</t>
  </si>
  <si>
    <t>Práce a dodávky PSV</t>
  </si>
  <si>
    <t>741</t>
  </si>
  <si>
    <t>Elektroinstalace - silnoproud</t>
  </si>
  <si>
    <t>50</t>
  </si>
  <si>
    <t>741110002</t>
  </si>
  <si>
    <t>Montáž trubka plastová tuhá D přes 23 do 35 mm uložená pevně</t>
  </si>
  <si>
    <t>16</t>
  </si>
  <si>
    <t>-1610100227</t>
  </si>
  <si>
    <t>51</t>
  </si>
  <si>
    <t>M</t>
  </si>
  <si>
    <t>34571094</t>
  </si>
  <si>
    <t>trubka elektroinstalační tuhá z PVC D 28,6/32 mm, délka 3m (+ 5% rezerva prostřih atd.)</t>
  </si>
  <si>
    <t>32</t>
  </si>
  <si>
    <t>1808516232</t>
  </si>
  <si>
    <t>52</t>
  </si>
  <si>
    <t>RMAT0016</t>
  </si>
  <si>
    <t>Uchycení trubky, včetně podružného materiálu (+ 5% rezerva prostřih atd.)</t>
  </si>
  <si>
    <t>-67476876</t>
  </si>
  <si>
    <t>48</t>
  </si>
  <si>
    <t>741110061</t>
  </si>
  <si>
    <t xml:space="preserve">Montáž trubka plastová ohebná D přes 11 do 23 mm uložená pod omítku </t>
  </si>
  <si>
    <t>1339374421</t>
  </si>
  <si>
    <t>49</t>
  </si>
  <si>
    <t>34571154</t>
  </si>
  <si>
    <t>trubka elektroinstalační ohebná z PH, D 22,9/28,5mm (+ 5% rezerva prostřih atd.)</t>
  </si>
  <si>
    <t>-844200264</t>
  </si>
  <si>
    <t>53</t>
  </si>
  <si>
    <t>741110202</t>
  </si>
  <si>
    <t>Montáž trubka pancéřová kovová tuhá bezzávitová D přes 16 do 29 mm uložená pevně a pod omítku</t>
  </si>
  <si>
    <t>291053914</t>
  </si>
  <si>
    <t>54</t>
  </si>
  <si>
    <t>34571132</t>
  </si>
  <si>
    <t>trubka elektroinstalační ocelová žárově zinkovaná bezzávitová D 25,7/28,3mm (+ 5% rezerva prostřih atd.)</t>
  </si>
  <si>
    <t>2111780910</t>
  </si>
  <si>
    <t>55</t>
  </si>
  <si>
    <t>RMAT0017</t>
  </si>
  <si>
    <t>Příchytky včetne uchycení pro ocelovou trubku</t>
  </si>
  <si>
    <t>1761987027</t>
  </si>
  <si>
    <t>56</t>
  </si>
  <si>
    <t>RMAT0018</t>
  </si>
  <si>
    <t>trubka elektroinstalační, ocelová ohebna do podlahy (+ 5% rezerva prostřih atd.)</t>
  </si>
  <si>
    <t>-454787494</t>
  </si>
  <si>
    <t>57</t>
  </si>
  <si>
    <t>741110511</t>
  </si>
  <si>
    <t>Montáž lišta a kanálek vkládací šířky do 60 mm s víčkem</t>
  </si>
  <si>
    <t>1500745506</t>
  </si>
  <si>
    <t>58</t>
  </si>
  <si>
    <t>RMAT0019</t>
  </si>
  <si>
    <t>lišta elektroinstalační, barva bílá, pro 1 kabel (cca 20x20), včetně víčka, uchcení, koncovek atd. (+ 10% rezerva prostřih atd.)</t>
  </si>
  <si>
    <t>-1041356676</t>
  </si>
  <si>
    <t>59</t>
  </si>
  <si>
    <t>RMAT0020</t>
  </si>
  <si>
    <t>lišta elektroinstalační, barva bílá, pro 2 kabely (cca 25x20), včetně víčka, uchcení, koncovek atd. (+ 10% rezerva prostřih atd.)</t>
  </si>
  <si>
    <t>-1711795671</t>
  </si>
  <si>
    <t>60</t>
  </si>
  <si>
    <t>RMAT0021</t>
  </si>
  <si>
    <t>lišta elektroinstalační, barva bílá, pro 5-10 kabelů (cca 45x25), včetně víčka, uchcení, koncovek atd. (+ 10% rezerva prostřih atd.)</t>
  </si>
  <si>
    <t>1389214633</t>
  </si>
  <si>
    <t>40</t>
  </si>
  <si>
    <t>741112001</t>
  </si>
  <si>
    <t>Montáž krabice zapuštěná plastová kruhová</t>
  </si>
  <si>
    <t>-1223975962</t>
  </si>
  <si>
    <t>41</t>
  </si>
  <si>
    <t>34571451</t>
  </si>
  <si>
    <t>krabice pod omítku PVC přístrojová kruhová D 70mm hluboká</t>
  </si>
  <si>
    <t>-898231980</t>
  </si>
  <si>
    <t>42</t>
  </si>
  <si>
    <t>741112022</t>
  </si>
  <si>
    <t>Montáž krabice nástěnná plastová čtyřhranná do 160x160 mm</t>
  </si>
  <si>
    <t>-1931619854</t>
  </si>
  <si>
    <t>43</t>
  </si>
  <si>
    <t>34571483</t>
  </si>
  <si>
    <t>krabice v uzavřeném provedení PVC s krytím IP 54 čtvercová 120x120mm</t>
  </si>
  <si>
    <t>1129310352</t>
  </si>
  <si>
    <t>44</t>
  </si>
  <si>
    <t>741112042</t>
  </si>
  <si>
    <t>Montáž krabice nástěnná kovová čtyřhranná 120x120 mm</t>
  </si>
  <si>
    <t>49802677</t>
  </si>
  <si>
    <t>45</t>
  </si>
  <si>
    <t>34571497</t>
  </si>
  <si>
    <t>krabice v uzavřeném provedení Al s krytím IP 54 čtvercová 120x120mm čtyři vývodky M25</t>
  </si>
  <si>
    <t>717515132</t>
  </si>
  <si>
    <t>68</t>
  </si>
  <si>
    <t>741122023</t>
  </si>
  <si>
    <t>Montáž kabel Cu bez ukončení uložený pod omítku plný kulatý do 5x6 mm2 (např. CYKY) (položky č. 80-84)</t>
  </si>
  <si>
    <t>-1437030881</t>
  </si>
  <si>
    <t>79</t>
  </si>
  <si>
    <t>741122226</t>
  </si>
  <si>
    <t>Montáž kabel Cu plný kulatý žíla do 5x95mm2 uložený volně, v liště a trupce (např. CYKY) (položky č. 80-84)</t>
  </si>
  <si>
    <t>-668873523</t>
  </si>
  <si>
    <t>80</t>
  </si>
  <si>
    <t>2000000352</t>
  </si>
  <si>
    <t xml:space="preserve">CYKY-J  5x10 RE (15% rezerva prostřih atd.)</t>
  </si>
  <si>
    <t>-2144453852</t>
  </si>
  <si>
    <t>81</t>
  </si>
  <si>
    <t>1257434002</t>
  </si>
  <si>
    <t>KABEL CYKY-J 5x25, BUBEN (15% rezerva prostřih atd.)</t>
  </si>
  <si>
    <t>-947470489</t>
  </si>
  <si>
    <t>82</t>
  </si>
  <si>
    <t>1257435002</t>
  </si>
  <si>
    <t>KABEL CYKY-J 5x35, BUBEN (15% rezerva prostřih atd.)</t>
  </si>
  <si>
    <t>1583983031</t>
  </si>
  <si>
    <t>83</t>
  </si>
  <si>
    <t>1257444001</t>
  </si>
  <si>
    <t>KABEL CYKY-J 5x50, BUBEN (15% rezerva prostřih atd.)</t>
  </si>
  <si>
    <t>1570654000</t>
  </si>
  <si>
    <t>84</t>
  </si>
  <si>
    <t>2000000357</t>
  </si>
  <si>
    <t xml:space="preserve">CYKY-J  7x1,5 RE (15% rezerva prostřih atd.)</t>
  </si>
  <si>
    <t>-2099927498</t>
  </si>
  <si>
    <t>69</t>
  </si>
  <si>
    <t>741122132</t>
  </si>
  <si>
    <t xml:space="preserve">Montáž kabel Cu plný kulatý žíla do 5x6 mm2 zatažený v trubkách (např. CYKY)  (položky č. 71 až 78)</t>
  </si>
  <si>
    <t>-2059847401</t>
  </si>
  <si>
    <t>70</t>
  </si>
  <si>
    <t>741122232</t>
  </si>
  <si>
    <t>Montáž kabel Cu plný kulatý žíla do 5x6 mm2 uložený volně (např. CYKY) (položky č. 71 až 78)</t>
  </si>
  <si>
    <t>-863427445</t>
  </si>
  <si>
    <t>71</t>
  </si>
  <si>
    <t>2000001246</t>
  </si>
  <si>
    <t>JYTY-O 2x1 (15% rezerva prostřih atd.)</t>
  </si>
  <si>
    <t>-988289188</t>
  </si>
  <si>
    <t>72</t>
  </si>
  <si>
    <t>2000001248</t>
  </si>
  <si>
    <t>JYTY-O 4x1 (15% rezerva prostřih atd.)</t>
  </si>
  <si>
    <t>1887767048</t>
  </si>
  <si>
    <t>73</t>
  </si>
  <si>
    <t>2000000366</t>
  </si>
  <si>
    <t xml:space="preserve">CYKY-O  2x1,5 RE (15% rezerva prostřih atd.)</t>
  </si>
  <si>
    <t>153761577</t>
  </si>
  <si>
    <t>74</t>
  </si>
  <si>
    <t>2000000339</t>
  </si>
  <si>
    <t xml:space="preserve">CYKY-J  3x1,5 RE (15% rezerva prostřih atd.)</t>
  </si>
  <si>
    <t>-1896236790</t>
  </si>
  <si>
    <t>75</t>
  </si>
  <si>
    <t>2000000342</t>
  </si>
  <si>
    <t xml:space="preserve">CYKY-J  3x2,5 RE (15% rezerva prostřih atd.)</t>
  </si>
  <si>
    <t>1487597500</t>
  </si>
  <si>
    <t>76</t>
  </si>
  <si>
    <t>2000000354</t>
  </si>
  <si>
    <t xml:space="preserve">CYKY-J  5x2,5 RE (15% rezerva prostřih atd.)</t>
  </si>
  <si>
    <t>-2129182744</t>
  </si>
  <si>
    <t>77</t>
  </si>
  <si>
    <t>2000000355</t>
  </si>
  <si>
    <t xml:space="preserve">CYKY-J  5x4 RE (15% rezerva prostřih atd.)</t>
  </si>
  <si>
    <t>-605009640</t>
  </si>
  <si>
    <t>78</t>
  </si>
  <si>
    <t>2000000356</t>
  </si>
  <si>
    <t xml:space="preserve">CYKY-J  5x6 RE (15% rezerva prostřih atd.)</t>
  </si>
  <si>
    <t>-1179243353</t>
  </si>
  <si>
    <t>91</t>
  </si>
  <si>
    <t>741124683</t>
  </si>
  <si>
    <t>Montáž kabel Cu - přechodová spojka pro rozváděč RP6</t>
  </si>
  <si>
    <t>-1557415556</t>
  </si>
  <si>
    <t>92</t>
  </si>
  <si>
    <t>RMAT0025</t>
  </si>
  <si>
    <t>Kabelová spojka pro napojení stávajících kabelu na novou kabeláž 5x1,5 - 5x4 mm2,včetně lisovancýh spojovačů pro pevné i slaněné vodiče</t>
  </si>
  <si>
    <t>435816963</t>
  </si>
  <si>
    <t>122</t>
  </si>
  <si>
    <t>741210006</t>
  </si>
  <si>
    <t>Montáž rozvodnice oceloplechová do 300 kg (rozváděč RH)</t>
  </si>
  <si>
    <t>-196238725</t>
  </si>
  <si>
    <t>123</t>
  </si>
  <si>
    <t>RMAT0026</t>
  </si>
  <si>
    <t>Rozváděč RH dle výkresové dokumentace včetně řídícího systému</t>
  </si>
  <si>
    <t>216703714</t>
  </si>
  <si>
    <t>124</t>
  </si>
  <si>
    <t>741210102</t>
  </si>
  <si>
    <t>Montáž rozváděčů litinových, hliníkových nebo plastových sestava do 100 kg (RP1 až RP9)</t>
  </si>
  <si>
    <t>19728468</t>
  </si>
  <si>
    <t>125</t>
  </si>
  <si>
    <t>RMAT0027</t>
  </si>
  <si>
    <t>Rozváděč RP1 dle výkresové dokumentace</t>
  </si>
  <si>
    <t>1099738753</t>
  </si>
  <si>
    <t>126</t>
  </si>
  <si>
    <t>RMAT0028</t>
  </si>
  <si>
    <t>Rozváděč RP2 dle výkresové dokumentace včetně řídícího systému</t>
  </si>
  <si>
    <t>725890148</t>
  </si>
  <si>
    <t>127</t>
  </si>
  <si>
    <t>RMAT0029</t>
  </si>
  <si>
    <t>Rozváděč RP3 dle výkresové dokumentace včetně řídícího systému</t>
  </si>
  <si>
    <t>1758784736</t>
  </si>
  <si>
    <t>128</t>
  </si>
  <si>
    <t>RMAT0030</t>
  </si>
  <si>
    <t>Rozváděč RP4 dle výkresové dokumentace včetně řídícího systému</t>
  </si>
  <si>
    <t>1032851466</t>
  </si>
  <si>
    <t>129</t>
  </si>
  <si>
    <t>RMAT0031</t>
  </si>
  <si>
    <t>Rozváděč RP6 dle výkresové dokumentace</t>
  </si>
  <si>
    <t>-132018262</t>
  </si>
  <si>
    <t>130</t>
  </si>
  <si>
    <t>RMAT0032</t>
  </si>
  <si>
    <t>Rozváděč RP7 dle výkresové dokumentace</t>
  </si>
  <si>
    <t>-1886998403</t>
  </si>
  <si>
    <t>131</t>
  </si>
  <si>
    <t>RMAT0033</t>
  </si>
  <si>
    <t>Rozváděč RP9 dle výkresové dokumentace</t>
  </si>
  <si>
    <t>363668718</t>
  </si>
  <si>
    <t>136</t>
  </si>
  <si>
    <t>RMAT0004.1</t>
  </si>
  <si>
    <t>Řídící systém dle specifikace v TZ a vykres. dok.</t>
  </si>
  <si>
    <t>1510154127</t>
  </si>
  <si>
    <t>22</t>
  </si>
  <si>
    <t>741310111</t>
  </si>
  <si>
    <t>Montáž ovladač (polo)zapuštěný bezšroubové připojení 0/1-tlačítkový vypínací se zapojením vodičů</t>
  </si>
  <si>
    <t>249975211</t>
  </si>
  <si>
    <t>23</t>
  </si>
  <si>
    <t>RMAT0004</t>
  </si>
  <si>
    <t>Vypínač č.1 včetně strojku, instalační krabice</t>
  </si>
  <si>
    <t>1425402539</t>
  </si>
  <si>
    <t>33</t>
  </si>
  <si>
    <t>741310403</t>
  </si>
  <si>
    <t>Montáž spínač tří/čtyřpólový nástěnný do 63 A prostředí normální se zapojením vodičů</t>
  </si>
  <si>
    <t>5092247</t>
  </si>
  <si>
    <t>34</t>
  </si>
  <si>
    <t>34535115</t>
  </si>
  <si>
    <t>spínač nástěnný trojpólový v krytu IP65 40A</t>
  </si>
  <si>
    <t>-444344527</t>
  </si>
  <si>
    <t>35</t>
  </si>
  <si>
    <t>RMAT0011</t>
  </si>
  <si>
    <t>spínač jednopolový nástěnný v krytu IP44 16A</t>
  </si>
  <si>
    <t>1279268842</t>
  </si>
  <si>
    <t>27</t>
  </si>
  <si>
    <t>741313002</t>
  </si>
  <si>
    <t>Montáž zásuvka (polo)zapuštěná bezšroubové připojení 2P+PE dvojí zapojení - průběžná se zapojením vodičů</t>
  </si>
  <si>
    <t>162930358</t>
  </si>
  <si>
    <t>28</t>
  </si>
  <si>
    <t>RMAT0008</t>
  </si>
  <si>
    <t>přístroj zásuvky s krytkou včetně instalační krabice, design tango nebo obdobné, barva bílá</t>
  </si>
  <si>
    <t>853043898</t>
  </si>
  <si>
    <t>29</t>
  </si>
  <si>
    <t>741313073</t>
  </si>
  <si>
    <t>Montáž zásuvka chráněná v krabici šroubové připojení 2P+PE dvojí zapojení prostředí základní, vlhké se zapojením vodičů</t>
  </si>
  <si>
    <t>1567245917</t>
  </si>
  <si>
    <t>30</t>
  </si>
  <si>
    <t>RMAT0009</t>
  </si>
  <si>
    <t>Zásuvka kompletní na stěnu včetně materiálu pro připevnění. Design praktik nebo obdobné, barva bílá, IP44</t>
  </si>
  <si>
    <t>1756385021</t>
  </si>
  <si>
    <t>36</t>
  </si>
  <si>
    <t>741313085</t>
  </si>
  <si>
    <t>Montáž zásuvek chráněných v krabici šroubové připojení 3P+N+PE prostředí venkovní, mokré se zapojením vodičů</t>
  </si>
  <si>
    <t>574106454</t>
  </si>
  <si>
    <t>37</t>
  </si>
  <si>
    <t>RMAT0012</t>
  </si>
  <si>
    <t>Zásuvka průmyslová, 5x32A/400V IP44, včetně materiálu pro upevnění</t>
  </si>
  <si>
    <t>1198681834</t>
  </si>
  <si>
    <t>38</t>
  </si>
  <si>
    <t>RMAT0013</t>
  </si>
  <si>
    <t>Zásuvka průmyslová, 5x63A/400V IP44, včetně materiálu pro upevnění</t>
  </si>
  <si>
    <t>-1358330130</t>
  </si>
  <si>
    <t>39</t>
  </si>
  <si>
    <t>RMAT0014</t>
  </si>
  <si>
    <t>Zásuvka průmyslová, 5x32A/400V IP55+, plastová, včetně materiálu pro upevnění</t>
  </si>
  <si>
    <t>2117594605</t>
  </si>
  <si>
    <t>31</t>
  </si>
  <si>
    <t>741313101</t>
  </si>
  <si>
    <t>Montáž zásuvek průmyslových spojovacích provedení IP 67 2P+PE 16 A se zapojením vodičů</t>
  </si>
  <si>
    <t>-790273532</t>
  </si>
  <si>
    <t>35811306</t>
  </si>
  <si>
    <t>zásuvka spojovací 16A - 3pól, řazení 2P+PE IP67, šroubové svorky přisazená, Kovová zásuvka, IP55 +</t>
  </si>
  <si>
    <t>-233856821</t>
  </si>
  <si>
    <t>132</t>
  </si>
  <si>
    <t>741330301</t>
  </si>
  <si>
    <t>Montáž ovladač tlačítkový bez aretace se zapojením vodičů</t>
  </si>
  <si>
    <t>-1983538078</t>
  </si>
  <si>
    <t>133</t>
  </si>
  <si>
    <t>RMAT0034</t>
  </si>
  <si>
    <t>Ovladač pro řízení - 4 tlačítka</t>
  </si>
  <si>
    <t>111020439</t>
  </si>
  <si>
    <t>134</t>
  </si>
  <si>
    <t>RMAT0035</t>
  </si>
  <si>
    <t>Ovladač pro řízení - 8 tlačítka</t>
  </si>
  <si>
    <t>-540107355</t>
  </si>
  <si>
    <t>135</t>
  </si>
  <si>
    <t>RMAT0036</t>
  </si>
  <si>
    <t>Ovladač pro řízení - 12 tlačítka</t>
  </si>
  <si>
    <t>1679899348</t>
  </si>
  <si>
    <t>741372115</t>
  </si>
  <si>
    <t>Montáž svítidlo LED nouzové se zapojením vodičů SV.N1, SV.N2 a SN.V3</t>
  </si>
  <si>
    <t>-1568558148</t>
  </si>
  <si>
    <t>17</t>
  </si>
  <si>
    <t>SV.N1</t>
  </si>
  <si>
    <t>Nouzové svítidlo nastěné, baterie 3 hodiny, IP65, 200 - 520 lm, 7 W včetně piktogramu, osvětlení unikové cesty. automatické testování, funkce stáleho svícení s možností vypnutí</t>
  </si>
  <si>
    <t>-999739087</t>
  </si>
  <si>
    <t>SV.N2</t>
  </si>
  <si>
    <t>Nouzové svítidlo nastěné venkovní provedení, baterie 3 hodiny,200 - 520 lm, 7 W IP65, osvětlení unikové cesty. automatické testování</t>
  </si>
  <si>
    <t>-1044741843</t>
  </si>
  <si>
    <t>18</t>
  </si>
  <si>
    <t>SV.N3</t>
  </si>
  <si>
    <t>Nouzové svítidlo nastěné - výměna stávajících, baterie 3 hodiny, IP65, 220-450 lm, 7 W, včetně piktogramu, osvětlení unikové cesty. automatické testování, funkce stáleho svícení s možností vypnutí</t>
  </si>
  <si>
    <t>-912162404</t>
  </si>
  <si>
    <t>741372152</t>
  </si>
  <si>
    <t>Montáž svítidlo LED průmyslové závěsné reflektor se zapojením vodičů</t>
  </si>
  <si>
    <t>378336600</t>
  </si>
  <si>
    <t>741372153</t>
  </si>
  <si>
    <t>Montáž svítidlo LED průmyslové přisazené nástěnné se zapojením vodičů</t>
  </si>
  <si>
    <t>1446526199</t>
  </si>
  <si>
    <t>3</t>
  </si>
  <si>
    <t>741372154</t>
  </si>
  <si>
    <t>Montáž svítidlo LED průmyslové přisazené stropní se zapojením vodičů</t>
  </si>
  <si>
    <t>-959575847</t>
  </si>
  <si>
    <t>4.SV1</t>
  </si>
  <si>
    <t>Svítidlo SV1 - dle parametru popsaných v technických požadavcích</t>
  </si>
  <si>
    <t>-884843389</t>
  </si>
  <si>
    <t>5</t>
  </si>
  <si>
    <t>4.SV2</t>
  </si>
  <si>
    <t>Svítidlo SV2 - dle parametru popsaných v technických požadavcích</t>
  </si>
  <si>
    <t>1863816018</t>
  </si>
  <si>
    <t>6</t>
  </si>
  <si>
    <t>4.SV3</t>
  </si>
  <si>
    <t>Svítidlo SV3 - dle parametru popsaných v technických požadavcích</t>
  </si>
  <si>
    <t>1004772896</t>
  </si>
  <si>
    <t>7</t>
  </si>
  <si>
    <t>4.SV4</t>
  </si>
  <si>
    <t>Svítidlo SV4 - dle parametru popsaných v technických požadavcích</t>
  </si>
  <si>
    <t>1884751709</t>
  </si>
  <si>
    <t>8</t>
  </si>
  <si>
    <t>4.SV5</t>
  </si>
  <si>
    <t>Svítidlo SV5 - dle parametru popsaných v technických požadavcích</t>
  </si>
  <si>
    <t>1418985812</t>
  </si>
  <si>
    <t>4.SV6</t>
  </si>
  <si>
    <t>Svítidlo SV6 - dle parametru popsaných v technických požadavcích</t>
  </si>
  <si>
    <t>-1772525888</t>
  </si>
  <si>
    <t>10</t>
  </si>
  <si>
    <t>4.SV7</t>
  </si>
  <si>
    <t>Svítidlo SV7 - dle parametru popsaných v technických požadavcích</t>
  </si>
  <si>
    <t>18886669</t>
  </si>
  <si>
    <t>12</t>
  </si>
  <si>
    <t>4.SV9</t>
  </si>
  <si>
    <t>Svítidlo SV9 - dle parametru popsaných v technických požadavcích</t>
  </si>
  <si>
    <t>1250722097</t>
  </si>
  <si>
    <t>13</t>
  </si>
  <si>
    <t>4.SV10</t>
  </si>
  <si>
    <t>Svítidlo SV10 - dle parametru popsaných v technických požadavcích</t>
  </si>
  <si>
    <t>109892175</t>
  </si>
  <si>
    <t>14</t>
  </si>
  <si>
    <t>4.SV11</t>
  </si>
  <si>
    <t>Svítidlo SV11 - dle parametru popsaných v technických požadavcích</t>
  </si>
  <si>
    <t>450883721</t>
  </si>
  <si>
    <t>4.SV12</t>
  </si>
  <si>
    <t>Svítidlo SV12 - dle parametru popsaných v technických požadavcích</t>
  </si>
  <si>
    <t>1772679849</t>
  </si>
  <si>
    <t>115</t>
  </si>
  <si>
    <t>741390911</t>
  </si>
  <si>
    <t>Oprava stávajících vypínačů pro osvětlení montážních jam (1ks), brusky (3ks), vypínačů pro zvedací stojany (3ks), kompresory (2ks) atd. Včetně materiálu.</t>
  </si>
  <si>
    <t>1858934987</t>
  </si>
  <si>
    <t>137</t>
  </si>
  <si>
    <t>741410062</t>
  </si>
  <si>
    <t>Montáž uzěmnění pospojování ochranné oboustranně</t>
  </si>
  <si>
    <t>1324371651</t>
  </si>
  <si>
    <t>138</t>
  </si>
  <si>
    <t>10.048.250</t>
  </si>
  <si>
    <t>Kabel H07V-K 70 zž (CYA)</t>
  </si>
  <si>
    <t>1543973380</t>
  </si>
  <si>
    <t>139</t>
  </si>
  <si>
    <t>10.049.942</t>
  </si>
  <si>
    <t>Kabel H07V-K 16 zž (CYA)</t>
  </si>
  <si>
    <t>-1499333386</t>
  </si>
  <si>
    <t>140</t>
  </si>
  <si>
    <t>10.049.159</t>
  </si>
  <si>
    <t>Kabel H07V-K 6 zž (CYA)</t>
  </si>
  <si>
    <t>741246389</t>
  </si>
  <si>
    <t>141</t>
  </si>
  <si>
    <t>11.041.013</t>
  </si>
  <si>
    <t>Kabel H07V-K 4 zž (CYA) 4520003</t>
  </si>
  <si>
    <t>324013388</t>
  </si>
  <si>
    <t>142</t>
  </si>
  <si>
    <t>RMAT0037</t>
  </si>
  <si>
    <t>Koncovky, oka, šrouby, podložky vějířové, matičky a ostatní pro uzemnění pro kabel ZŽ 4 až 70mm2</t>
  </si>
  <si>
    <t>-851300413</t>
  </si>
  <si>
    <t>143</t>
  </si>
  <si>
    <t>RMAT0038</t>
  </si>
  <si>
    <t xml:space="preserve">Materiál pro úpravu a doplěnní  HOP/MET - Ekvipotenciální svorkovnice </t>
  </si>
  <si>
    <t>689192750</t>
  </si>
  <si>
    <t>87</t>
  </si>
  <si>
    <t>741910411</t>
  </si>
  <si>
    <t>Montáž žlab kovový šířky do 50 mm bez víka</t>
  </si>
  <si>
    <t>-1104285289</t>
  </si>
  <si>
    <t>88</t>
  </si>
  <si>
    <t>RMAT0023</t>
  </si>
  <si>
    <t>DRÁTĚNY ŽLAB min. 40x30 S PŘEPÁŽKOU A MONTÁŽNÍM DESKOU, KOTVENIM STOJANMY A UCHYCENÍM</t>
  </si>
  <si>
    <t>191534284</t>
  </si>
  <si>
    <t>89</t>
  </si>
  <si>
    <t>741910414</t>
  </si>
  <si>
    <t>Montáž žlab kovový šířky do 250 mm s víkem</t>
  </si>
  <si>
    <t>2058143046</t>
  </si>
  <si>
    <t>90</t>
  </si>
  <si>
    <t>RMAT0024</t>
  </si>
  <si>
    <t>ŽLAB min. 150x60 S VÍKEM, MONTÁŽNÍM DESKOU, KOTVENIM, STOJNAMY A UCHYCENÍM</t>
  </si>
  <si>
    <t>-1298203047</t>
  </si>
  <si>
    <t>85</t>
  </si>
  <si>
    <t>741910415</t>
  </si>
  <si>
    <t xml:space="preserve">Montáž žlab kovový šířky do 500 mm bez víka s přepážkou, stojnamy, kotvením, uchycením, uzemněním </t>
  </si>
  <si>
    <t>-1682077654</t>
  </si>
  <si>
    <t>86</t>
  </si>
  <si>
    <t>RMAT0022</t>
  </si>
  <si>
    <t>ŽLAB min. 450x100 S PŘEPÁŽKOU A MONTÁŽNÍM DESKOU, KOTVENIM, STOJNAMY A UCHYCENÍM</t>
  </si>
  <si>
    <t>-875018567</t>
  </si>
  <si>
    <t>19</t>
  </si>
  <si>
    <t>741910512</t>
  </si>
  <si>
    <t>Montáž se zhotovením konstrukce pro upevnění svítidel do 10 kg</t>
  </si>
  <si>
    <t>1468418619</t>
  </si>
  <si>
    <t>20</t>
  </si>
  <si>
    <t>RMAT0003</t>
  </si>
  <si>
    <t>Nosná konstrukce pro svítidlo s možností natáčení, včetně uchycení pro svítidlo S1 a S12</t>
  </si>
  <si>
    <t>121981600</t>
  </si>
  <si>
    <t>114</t>
  </si>
  <si>
    <t>RMAT0045</t>
  </si>
  <si>
    <t>Tryskový vysoušeč rukou</t>
  </si>
  <si>
    <t>110831682</t>
  </si>
  <si>
    <t>117</t>
  </si>
  <si>
    <t>741920304</t>
  </si>
  <si>
    <t>Ucpávka prostupu kabelového svazku povlakem stěna tl 200 mm zaplnění prostupu z 20% plocha otvoru 0,4 m2 požární odolnost EI 60, včetně materiálu</t>
  </si>
  <si>
    <t>-354348778</t>
  </si>
  <si>
    <t>121</t>
  </si>
  <si>
    <t>741111801.U</t>
  </si>
  <si>
    <t xml:space="preserve">Demontáž (přibližně kabeláž CYKY 2x1,5 - 5x35  10000m, instalační krabice - 300ks, instalační lišty - 800 m, stávající kabelové trasy - 400m, konstrukce pro svítidla 150 ks, rozváděče 6 ks, zásuvky 1f/3f 150ks, vypínače a ovldača 100 ks a ostaní) </t>
  </si>
  <si>
    <t>-794519994</t>
  </si>
  <si>
    <t>118</t>
  </si>
  <si>
    <t>741374823</t>
  </si>
  <si>
    <t>Demontáž svítidel hlavních i nouzových</t>
  </si>
  <si>
    <t>-816558011</t>
  </si>
  <si>
    <t>119</t>
  </si>
  <si>
    <t>741374900</t>
  </si>
  <si>
    <t>Demontáž svítidla s int. zdrojem přisazeného nástěnného se zachováním funkčnosti - nouzová svítidla</t>
  </si>
  <si>
    <t>-162200999</t>
  </si>
  <si>
    <t>120</t>
  </si>
  <si>
    <t>741375813</t>
  </si>
  <si>
    <t>Demontáž svítidla průmysl výbojkového závěsného na oku hmotnosti přes 10 kg se zachováním funkčnosti</t>
  </si>
  <si>
    <t>2143571677</t>
  </si>
  <si>
    <t>144</t>
  </si>
  <si>
    <t>SV1.K6</t>
  </si>
  <si>
    <t>Úchyt pro lištový systém</t>
  </si>
  <si>
    <t>-1485778517</t>
  </si>
  <si>
    <t>145</t>
  </si>
  <si>
    <t>RMAT0060</t>
  </si>
  <si>
    <t xml:space="preserve">Skříň na nabíjení Li-Ion baterií, 5 police, š 1200 mm, přetlakový otvor,  Typová zkouška požární odolnosti 90 minut (typ 90) zvenku dovnitř podle DIN EN 14470-1, požární odolnost 90 minut zevnitř ven podle DIN EN 1363-1, včetně detektoru kouře, 40 zásuvek</t>
  </si>
  <si>
    <t>1612896477</t>
  </si>
  <si>
    <t>146</t>
  </si>
  <si>
    <t>RMAT0061</t>
  </si>
  <si>
    <t xml:space="preserve">Skříň na nabíjení Li-Ion baterií, 4 police, š 600 mm, přetlakový otvor,  Typová zkouška požární odolnosti 90 minut (typ 90) zvenku dovnitř podle DIN EN 14470-1, požární odolnost 90 minut zevnitř ven podle DIN EN 1363-1, včetně detektoru kouře, 20 zásuvek</t>
  </si>
  <si>
    <t>-830169137</t>
  </si>
  <si>
    <t>742</t>
  </si>
  <si>
    <t>Elektroinstalace - slaboproud</t>
  </si>
  <si>
    <t>93</t>
  </si>
  <si>
    <t>742124003</t>
  </si>
  <si>
    <t>Montáž kabelů datových FTP, UTP, STP pro vnitřní rozvody pevně</t>
  </si>
  <si>
    <t>-2137482251</t>
  </si>
  <si>
    <t>94</t>
  </si>
  <si>
    <t>742124005</t>
  </si>
  <si>
    <t>Montáž kabelů datových FTP, UTP, STP ukončení kabelu konektorem</t>
  </si>
  <si>
    <t>1886223566</t>
  </si>
  <si>
    <t>95</t>
  </si>
  <si>
    <t>37459035</t>
  </si>
  <si>
    <t>konektor průmyslový modulární RJ45 STP Cat6A pro vodiče do 1,6mm</t>
  </si>
  <si>
    <t>1587491270</t>
  </si>
  <si>
    <t>96</t>
  </si>
  <si>
    <t>NWG.0069369.URS</t>
  </si>
  <si>
    <t>Konektor RJ45 STP, Cat 6A - průmyslový modulární konektor Weidmüller IE-PS-RJ45-FH-BK pro vodiče do 1,6mm</t>
  </si>
  <si>
    <t>-1179366424</t>
  </si>
  <si>
    <t>751</t>
  </si>
  <si>
    <t>Vzduchotechnika</t>
  </si>
  <si>
    <t>25</t>
  </si>
  <si>
    <t>751111012</t>
  </si>
  <si>
    <t>Montáž ventilátoru axiálního nízkotlakého nástěnného základního D přes 100 do 200 mm</t>
  </si>
  <si>
    <t>-1721226630</t>
  </si>
  <si>
    <t>26</t>
  </si>
  <si>
    <t>RMAT0007</t>
  </si>
  <si>
    <t>ventilátor IP 44 koupelnový nástěnnýdo stávajícího otvoru do D 125mm, s automatickým doběhem</t>
  </si>
  <si>
    <t>-1766221101</t>
  </si>
  <si>
    <t>784</t>
  </si>
  <si>
    <t>Dokončovací práce - malby a tapety</t>
  </si>
  <si>
    <t>65</t>
  </si>
  <si>
    <t>KON00003</t>
  </si>
  <si>
    <t>Malba všech ploch v prostorách kde došlo k opravě omítky (hlavně místnosti 04, 05, 10, 11, 13, 18, WC) - Kompletní výmalba prostor, včetně barvy, zakrytí technologie, úklid</t>
  </si>
  <si>
    <t>1347199316</t>
  </si>
  <si>
    <t>Práce a dodávky M</t>
  </si>
  <si>
    <t>21-M</t>
  </si>
  <si>
    <t>Elektromontáže</t>
  </si>
  <si>
    <t>97</t>
  </si>
  <si>
    <t>210280003</t>
  </si>
  <si>
    <t>Zkoušky a prohlídky el rozvodů a zařízení celková prohlídka, výchozí revize</t>
  </si>
  <si>
    <t>-21671185</t>
  </si>
  <si>
    <t>98</t>
  </si>
  <si>
    <t>210280712</t>
  </si>
  <si>
    <t>Měření intenzity osvětlení na pracovišti včetně protokolu</t>
  </si>
  <si>
    <t>706440135</t>
  </si>
  <si>
    <t>99</t>
  </si>
  <si>
    <t>PM</t>
  </si>
  <si>
    <t>Přidružený materiál</t>
  </si>
  <si>
    <t>%</t>
  </si>
  <si>
    <t>588973761</t>
  </si>
  <si>
    <t>HZS</t>
  </si>
  <si>
    <t>Hodinové zúčtovací sazby</t>
  </si>
  <si>
    <t>100</t>
  </si>
  <si>
    <t>HZS1</t>
  </si>
  <si>
    <t>Vyhledávání připojovacího místa</t>
  </si>
  <si>
    <t>hod</t>
  </si>
  <si>
    <t>512</t>
  </si>
  <si>
    <t>458662946</t>
  </si>
  <si>
    <t>110</t>
  </si>
  <si>
    <t>HZS10</t>
  </si>
  <si>
    <t>Zkušební provoz</t>
  </si>
  <si>
    <t>201780254</t>
  </si>
  <si>
    <t>101</t>
  </si>
  <si>
    <t>HZS11</t>
  </si>
  <si>
    <t>Pojizdné lešení, žebříky, schůdky po celou dobu trvání prací.</t>
  </si>
  <si>
    <t>1739471912</t>
  </si>
  <si>
    <t>102</t>
  </si>
  <si>
    <t>HZS2</t>
  </si>
  <si>
    <t>Dílenská dokumentace</t>
  </si>
  <si>
    <t>622318800</t>
  </si>
  <si>
    <t>103</t>
  </si>
  <si>
    <t>HZS3</t>
  </si>
  <si>
    <t>Dokumentace skutečného provedení</t>
  </si>
  <si>
    <t>1862690807</t>
  </si>
  <si>
    <t>104</t>
  </si>
  <si>
    <t>HZS4</t>
  </si>
  <si>
    <t>Doprava materiálu</t>
  </si>
  <si>
    <t>km</t>
  </si>
  <si>
    <t>277063334</t>
  </si>
  <si>
    <t>105</t>
  </si>
  <si>
    <t>HZS5</t>
  </si>
  <si>
    <t>Zajištění pracoviště</t>
  </si>
  <si>
    <t>898342901</t>
  </si>
  <si>
    <t>106</t>
  </si>
  <si>
    <t>HZS6</t>
  </si>
  <si>
    <t>Skládkovné</t>
  </si>
  <si>
    <t>t</t>
  </si>
  <si>
    <t>-1012222772</t>
  </si>
  <si>
    <t>107</t>
  </si>
  <si>
    <t>HZS7</t>
  </si>
  <si>
    <t>Ekologická likvidace materiálu</t>
  </si>
  <si>
    <t>-583826619</t>
  </si>
  <si>
    <t>108</t>
  </si>
  <si>
    <t>HZS8</t>
  </si>
  <si>
    <t>Kloubové plošiny pro montážní a demontážní práce včetně dopravy. Po celou dobu trvání prácí.</t>
  </si>
  <si>
    <t>-711377159</t>
  </si>
  <si>
    <t>109</t>
  </si>
  <si>
    <t>HZS9</t>
  </si>
  <si>
    <t>Naprogramování a nastavení Řídícího systému osvětlení</t>
  </si>
  <si>
    <t>-1373226571</t>
  </si>
  <si>
    <t>VRN</t>
  </si>
  <si>
    <t>Vedlejší rozpočtové náklady</t>
  </si>
  <si>
    <t>VRN3</t>
  </si>
  <si>
    <t>Zařízení staveniště</t>
  </si>
  <si>
    <t>111</t>
  </si>
  <si>
    <t>030001000</t>
  </si>
  <si>
    <t>1024</t>
  </si>
  <si>
    <t>726812418</t>
  </si>
  <si>
    <t>VRN7</t>
  </si>
  <si>
    <t>Provozní vlivy</t>
  </si>
  <si>
    <t>112</t>
  </si>
  <si>
    <t>070001000</t>
  </si>
  <si>
    <t>1453553540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</si>
</sst>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29" t="s">
        <v>42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43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46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51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52</v>
      </c>
      <c r="AI60" s="39"/>
      <c r="AJ60" s="39"/>
      <c r="AK60" s="39"/>
      <c r="AL60" s="39"/>
      <c r="AM60" s="61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55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52</v>
      </c>
      <c r="AI75" s="39"/>
      <c r="AJ75" s="39"/>
      <c r="AK75" s="39"/>
      <c r="AL75" s="39"/>
      <c r="AM75" s="61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23_10_13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PD – Areál autobusy Hranečník - Rekonstrukce elektroinstalace a osvětlení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HRANEČNÍK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13. 10. 2023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Dopravní podnik Ostrava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32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57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30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35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58</v>
      </c>
      <c r="D92" s="91"/>
      <c r="E92" s="91"/>
      <c r="F92" s="91"/>
      <c r="G92" s="91"/>
      <c r="H92" s="92"/>
      <c r="I92" s="93" t="s">
        <v>59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60</v>
      </c>
      <c r="AH92" s="91"/>
      <c r="AI92" s="91"/>
      <c r="AJ92" s="91"/>
      <c r="AK92" s="91"/>
      <c r="AL92" s="91"/>
      <c r="AM92" s="91"/>
      <c r="AN92" s="93" t="s">
        <v>61</v>
      </c>
      <c r="AO92" s="91"/>
      <c r="AP92" s="95"/>
      <c r="AQ92" s="96" t="s">
        <v>62</v>
      </c>
      <c r="AR92" s="41"/>
      <c r="AS92" s="97" t="s">
        <v>63</v>
      </c>
      <c r="AT92" s="98" t="s">
        <v>64</v>
      </c>
      <c r="AU92" s="98" t="s">
        <v>65</v>
      </c>
      <c r="AV92" s="98" t="s">
        <v>66</v>
      </c>
      <c r="AW92" s="98" t="s">
        <v>67</v>
      </c>
      <c r="AX92" s="98" t="s">
        <v>68</v>
      </c>
      <c r="AY92" s="98" t="s">
        <v>69</v>
      </c>
      <c r="AZ92" s="98" t="s">
        <v>70</v>
      </c>
      <c r="BA92" s="98" t="s">
        <v>71</v>
      </c>
      <c r="BB92" s="98" t="s">
        <v>72</v>
      </c>
      <c r="BC92" s="98" t="s">
        <v>73</v>
      </c>
      <c r="BD92" s="99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76</v>
      </c>
      <c r="BT94" s="114" t="s">
        <v>77</v>
      </c>
      <c r="BU94" s="115" t="s">
        <v>78</v>
      </c>
      <c r="BV94" s="114" t="s">
        <v>79</v>
      </c>
      <c r="BW94" s="114" t="s">
        <v>5</v>
      </c>
      <c r="BX94" s="114" t="s">
        <v>80</v>
      </c>
      <c r="CL94" s="114" t="s">
        <v>1</v>
      </c>
    </row>
    <row r="95" s="7" customFormat="1" ht="24.75" customHeight="1">
      <c r="A95" s="116" t="s">
        <v>81</v>
      </c>
      <c r="B95" s="117"/>
      <c r="C95" s="118"/>
      <c r="D95" s="119" t="s">
        <v>82</v>
      </c>
      <c r="E95" s="119"/>
      <c r="F95" s="119"/>
      <c r="G95" s="119"/>
      <c r="H95" s="119"/>
      <c r="I95" s="120"/>
      <c r="J95" s="119" t="s">
        <v>83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'04 - Rekonstrukce elektro...'!J30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84</v>
      </c>
      <c r="AR95" s="123"/>
      <c r="AS95" s="124">
        <v>0</v>
      </c>
      <c r="AT95" s="125">
        <f>ROUND(SUM(AV95:AW95),2)</f>
        <v>0</v>
      </c>
      <c r="AU95" s="126">
        <f>'04 - Rekonstrukce elektro...'!P129</f>
        <v>0</v>
      </c>
      <c r="AV95" s="125">
        <f>'04 - Rekonstrukce elektro...'!J33</f>
        <v>0</v>
      </c>
      <c r="AW95" s="125">
        <f>'04 - Rekonstrukce elektro...'!J34</f>
        <v>0</v>
      </c>
      <c r="AX95" s="125">
        <f>'04 - Rekonstrukce elektro...'!J35</f>
        <v>0</v>
      </c>
      <c r="AY95" s="125">
        <f>'04 - Rekonstrukce elektro...'!J36</f>
        <v>0</v>
      </c>
      <c r="AZ95" s="125">
        <f>'04 - Rekonstrukce elektro...'!F33</f>
        <v>0</v>
      </c>
      <c r="BA95" s="125">
        <f>'04 - Rekonstrukce elektro...'!F34</f>
        <v>0</v>
      </c>
      <c r="BB95" s="125">
        <f>'04 - Rekonstrukce elektro...'!F35</f>
        <v>0</v>
      </c>
      <c r="BC95" s="125">
        <f>'04 - Rekonstrukce elektro...'!F36</f>
        <v>0</v>
      </c>
      <c r="BD95" s="127">
        <f>'04 - Rekonstrukce elektro...'!F37</f>
        <v>0</v>
      </c>
      <c r="BE95" s="7"/>
      <c r="BT95" s="128" t="s">
        <v>85</v>
      </c>
      <c r="BV95" s="128" t="s">
        <v>79</v>
      </c>
      <c r="BW95" s="128" t="s">
        <v>86</v>
      </c>
      <c r="BX95" s="128" t="s">
        <v>5</v>
      </c>
      <c r="CL95" s="128" t="s">
        <v>1</v>
      </c>
      <c r="CM95" s="128" t="s">
        <v>87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j+4X4KsVdB7rD00hxOooObsrFKSqquyMNR0cle35tHv2dcR1mF6X1Zn6TVZ9UUpyxN1sPGaDfo/QhUFSHa5ndg==" hashValue="u2F5WOOHetOTMHG+ma4EPh9F2CHQK3YMjO5LYW2YW550MomDrc4x/SJ3A5aU6SbtazUDlXmWLfPy/+QTKefLL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4 - Rekonstrukce elekt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87</v>
      </c>
    </row>
    <row r="4" s="1" customFormat="1" ht="24.96" customHeight="1">
      <c r="B4" s="17"/>
      <c r="D4" s="131" t="s">
        <v>88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26.25" customHeight="1">
      <c r="B7" s="17"/>
      <c r="E7" s="134" t="str">
        <f>'Rekapitulace stavby'!K6</f>
        <v>PD – Areál autobusy Hranečník - Rekonstrukce elektroinstalace a osvětlení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90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13. 10. 2023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">
        <v>27</v>
      </c>
      <c r="F15" s="35"/>
      <c r="G15" s="35"/>
      <c r="H15" s="35"/>
      <c r="I15" s="133" t="s">
        <v>28</v>
      </c>
      <c r="J15" s="136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30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32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28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35</v>
      </c>
      <c r="E23" s="35"/>
      <c r="F23" s="35"/>
      <c r="G23" s="35"/>
      <c r="H23" s="35"/>
      <c r="I23" s="133" t="s">
        <v>25</v>
      </c>
      <c r="J23" s="136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tr">
        <f>IF('Rekapitulace stavby'!E20="","",'Rekapitulace stavby'!E20)</f>
        <v xml:space="preserve"> </v>
      </c>
      <c r="F24" s="35"/>
      <c r="G24" s="35"/>
      <c r="H24" s="35"/>
      <c r="I24" s="133" t="s">
        <v>28</v>
      </c>
      <c r="J24" s="136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37</v>
      </c>
      <c r="E30" s="35"/>
      <c r="F30" s="35"/>
      <c r="G30" s="35"/>
      <c r="H30" s="35"/>
      <c r="I30" s="35"/>
      <c r="J30" s="144">
        <f>ROUND(J129,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39</v>
      </c>
      <c r="G32" s="35"/>
      <c r="H32" s="35"/>
      <c r="I32" s="145" t="s">
        <v>38</v>
      </c>
      <c r="J32" s="145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41</v>
      </c>
      <c r="E33" s="133" t="s">
        <v>42</v>
      </c>
      <c r="F33" s="147">
        <f>ROUND((SUM(BE129:BE283)),  2)</f>
        <v>0</v>
      </c>
      <c r="G33" s="35"/>
      <c r="H33" s="35"/>
      <c r="I33" s="148">
        <v>0.20999999999999999</v>
      </c>
      <c r="J33" s="147">
        <f>ROUND(((SUM(BE129:BE283))*I33),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43</v>
      </c>
      <c r="F34" s="147">
        <f>ROUND((SUM(BF129:BF283)),  2)</f>
        <v>0</v>
      </c>
      <c r="G34" s="35"/>
      <c r="H34" s="35"/>
      <c r="I34" s="148">
        <v>0.14999999999999999</v>
      </c>
      <c r="J34" s="147">
        <f>ROUND(((SUM(BF129:BF283))*I34),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44</v>
      </c>
      <c r="F35" s="147">
        <f>ROUND((SUM(BG129:BG283)),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45</v>
      </c>
      <c r="F36" s="147">
        <f>ROUND((SUM(BH129:BH283)),  2)</f>
        <v>0</v>
      </c>
      <c r="G36" s="35"/>
      <c r="H36" s="35"/>
      <c r="I36" s="148">
        <v>0.14999999999999999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46</v>
      </c>
      <c r="F37" s="147">
        <f>ROUND((SUM(BI129:BI283)),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50</v>
      </c>
      <c r="E50" s="157"/>
      <c r="F50" s="157"/>
      <c r="G50" s="156" t="s">
        <v>51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52</v>
      </c>
      <c r="E61" s="159"/>
      <c r="F61" s="160" t="s">
        <v>53</v>
      </c>
      <c r="G61" s="158" t="s">
        <v>52</v>
      </c>
      <c r="H61" s="159"/>
      <c r="I61" s="159"/>
      <c r="J61" s="161" t="s">
        <v>53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54</v>
      </c>
      <c r="E65" s="162"/>
      <c r="F65" s="162"/>
      <c r="G65" s="156" t="s">
        <v>55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52</v>
      </c>
      <c r="E76" s="159"/>
      <c r="F76" s="160" t="s">
        <v>53</v>
      </c>
      <c r="G76" s="158" t="s">
        <v>52</v>
      </c>
      <c r="H76" s="159"/>
      <c r="I76" s="159"/>
      <c r="J76" s="161" t="s">
        <v>53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67" t="str">
        <f>E7</f>
        <v>PD – Areál autobusy Hranečník - Rekonstrukce elektroinstalace a osvětlení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04 - Rekonstrukce elektroinstalace v Hale lehké údržby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HRANEČNÍK</v>
      </c>
      <c r="G89" s="37"/>
      <c r="H89" s="37"/>
      <c r="I89" s="29" t="s">
        <v>22</v>
      </c>
      <c r="J89" s="76" t="str">
        <f>IF(J12="","",J12)</f>
        <v>13. 10. 2023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Dopravní podnik Ostrava a.s.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92</v>
      </c>
      <c r="D94" s="169"/>
      <c r="E94" s="169"/>
      <c r="F94" s="169"/>
      <c r="G94" s="169"/>
      <c r="H94" s="169"/>
      <c r="I94" s="169"/>
      <c r="J94" s="170" t="s">
        <v>93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94</v>
      </c>
      <c r="D96" s="37"/>
      <c r="E96" s="37"/>
      <c r="F96" s="37"/>
      <c r="G96" s="37"/>
      <c r="H96" s="37"/>
      <c r="I96" s="37"/>
      <c r="J96" s="107">
        <f>J129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72"/>
      <c r="C97" s="173"/>
      <c r="D97" s="174" t="s">
        <v>96</v>
      </c>
      <c r="E97" s="175"/>
      <c r="F97" s="175"/>
      <c r="G97" s="175"/>
      <c r="H97" s="175"/>
      <c r="I97" s="175"/>
      <c r="J97" s="176">
        <f>J130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97</v>
      </c>
      <c r="E98" s="181"/>
      <c r="F98" s="181"/>
      <c r="G98" s="181"/>
      <c r="H98" s="181"/>
      <c r="I98" s="181"/>
      <c r="J98" s="182">
        <f>J131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2"/>
      <c r="C99" s="173"/>
      <c r="D99" s="174" t="s">
        <v>98</v>
      </c>
      <c r="E99" s="175"/>
      <c r="F99" s="175"/>
      <c r="G99" s="175"/>
      <c r="H99" s="175"/>
      <c r="I99" s="175"/>
      <c r="J99" s="176">
        <f>J139</f>
        <v>0</v>
      </c>
      <c r="K99" s="173"/>
      <c r="L99" s="17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8"/>
      <c r="C100" s="179"/>
      <c r="D100" s="180" t="s">
        <v>99</v>
      </c>
      <c r="E100" s="181"/>
      <c r="F100" s="181"/>
      <c r="G100" s="181"/>
      <c r="H100" s="181"/>
      <c r="I100" s="181"/>
      <c r="J100" s="182">
        <f>J140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100</v>
      </c>
      <c r="E101" s="181"/>
      <c r="F101" s="181"/>
      <c r="G101" s="181"/>
      <c r="H101" s="181"/>
      <c r="I101" s="181"/>
      <c r="J101" s="182">
        <f>J252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101</v>
      </c>
      <c r="E102" s="181"/>
      <c r="F102" s="181"/>
      <c r="G102" s="181"/>
      <c r="H102" s="181"/>
      <c r="I102" s="181"/>
      <c r="J102" s="182">
        <f>J257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102</v>
      </c>
      <c r="E103" s="181"/>
      <c r="F103" s="181"/>
      <c r="G103" s="181"/>
      <c r="H103" s="181"/>
      <c r="I103" s="181"/>
      <c r="J103" s="182">
        <f>J260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103</v>
      </c>
      <c r="E104" s="175"/>
      <c r="F104" s="175"/>
      <c r="G104" s="175"/>
      <c r="H104" s="175"/>
      <c r="I104" s="175"/>
      <c r="J104" s="176">
        <f>J262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104</v>
      </c>
      <c r="E105" s="181"/>
      <c r="F105" s="181"/>
      <c r="G105" s="181"/>
      <c r="H105" s="181"/>
      <c r="I105" s="181"/>
      <c r="J105" s="182">
        <f>J263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2"/>
      <c r="C106" s="173"/>
      <c r="D106" s="174" t="s">
        <v>105</v>
      </c>
      <c r="E106" s="175"/>
      <c r="F106" s="175"/>
      <c r="G106" s="175"/>
      <c r="H106" s="175"/>
      <c r="I106" s="175"/>
      <c r="J106" s="176">
        <f>J267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2"/>
      <c r="C107" s="173"/>
      <c r="D107" s="174" t="s">
        <v>106</v>
      </c>
      <c r="E107" s="175"/>
      <c r="F107" s="175"/>
      <c r="G107" s="175"/>
      <c r="H107" s="175"/>
      <c r="I107" s="175"/>
      <c r="J107" s="176">
        <f>J279</f>
        <v>0</v>
      </c>
      <c r="K107" s="173"/>
      <c r="L107" s="17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78"/>
      <c r="C108" s="179"/>
      <c r="D108" s="180" t="s">
        <v>107</v>
      </c>
      <c r="E108" s="181"/>
      <c r="F108" s="181"/>
      <c r="G108" s="181"/>
      <c r="H108" s="181"/>
      <c r="I108" s="181"/>
      <c r="J108" s="182">
        <f>J280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108</v>
      </c>
      <c r="E109" s="181"/>
      <c r="F109" s="181"/>
      <c r="G109" s="181"/>
      <c r="H109" s="181"/>
      <c r="I109" s="181"/>
      <c r="J109" s="182">
        <f>J282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109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6.25" customHeight="1">
      <c r="A119" s="35"/>
      <c r="B119" s="36"/>
      <c r="C119" s="37"/>
      <c r="D119" s="37"/>
      <c r="E119" s="167" t="str">
        <f>E7</f>
        <v>PD – Areál autobusy Hranečník - Rekonstrukce elektroinstalace a osvětlení</v>
      </c>
      <c r="F119" s="29"/>
      <c r="G119" s="29"/>
      <c r="H119" s="29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89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04 - Rekonstrukce elektroinstalace v Hale lehké údržby</v>
      </c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F12</f>
        <v>HRANEČNÍK</v>
      </c>
      <c r="G123" s="37"/>
      <c r="H123" s="37"/>
      <c r="I123" s="29" t="s">
        <v>22</v>
      </c>
      <c r="J123" s="76" t="str">
        <f>IF(J12="","",J12)</f>
        <v>13. 10. 2023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24</v>
      </c>
      <c r="D125" s="37"/>
      <c r="E125" s="37"/>
      <c r="F125" s="24" t="str">
        <f>E15</f>
        <v>Dopravní podnik Ostrava a.s.</v>
      </c>
      <c r="G125" s="37"/>
      <c r="H125" s="37"/>
      <c r="I125" s="29" t="s">
        <v>32</v>
      </c>
      <c r="J125" s="33" t="str">
        <f>E21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30</v>
      </c>
      <c r="D126" s="37"/>
      <c r="E126" s="37"/>
      <c r="F126" s="24" t="str">
        <f>IF(E18="","",E18)</f>
        <v>Vyplň údaj</v>
      </c>
      <c r="G126" s="37"/>
      <c r="H126" s="37"/>
      <c r="I126" s="29" t="s">
        <v>35</v>
      </c>
      <c r="J126" s="33" t="str">
        <f>E24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4"/>
      <c r="B128" s="185"/>
      <c r="C128" s="186" t="s">
        <v>110</v>
      </c>
      <c r="D128" s="187" t="s">
        <v>62</v>
      </c>
      <c r="E128" s="187" t="s">
        <v>58</v>
      </c>
      <c r="F128" s="187" t="s">
        <v>59</v>
      </c>
      <c r="G128" s="187" t="s">
        <v>111</v>
      </c>
      <c r="H128" s="187" t="s">
        <v>112</v>
      </c>
      <c r="I128" s="187" t="s">
        <v>113</v>
      </c>
      <c r="J128" s="188" t="s">
        <v>93</v>
      </c>
      <c r="K128" s="189" t="s">
        <v>114</v>
      </c>
      <c r="L128" s="190"/>
      <c r="M128" s="97" t="s">
        <v>1</v>
      </c>
      <c r="N128" s="98" t="s">
        <v>41</v>
      </c>
      <c r="O128" s="98" t="s">
        <v>115</v>
      </c>
      <c r="P128" s="98" t="s">
        <v>116</v>
      </c>
      <c r="Q128" s="98" t="s">
        <v>117</v>
      </c>
      <c r="R128" s="98" t="s">
        <v>118</v>
      </c>
      <c r="S128" s="98" t="s">
        <v>119</v>
      </c>
      <c r="T128" s="99" t="s">
        <v>120</v>
      </c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</row>
    <row r="129" s="2" customFormat="1" ht="22.8" customHeight="1">
      <c r="A129" s="35"/>
      <c r="B129" s="36"/>
      <c r="C129" s="104" t="s">
        <v>121</v>
      </c>
      <c r="D129" s="37"/>
      <c r="E129" s="37"/>
      <c r="F129" s="37"/>
      <c r="G129" s="37"/>
      <c r="H129" s="37"/>
      <c r="I129" s="37"/>
      <c r="J129" s="191">
        <f>BK129</f>
        <v>0</v>
      </c>
      <c r="K129" s="37"/>
      <c r="L129" s="41"/>
      <c r="M129" s="100"/>
      <c r="N129" s="192"/>
      <c r="O129" s="101"/>
      <c r="P129" s="193">
        <f>P130+P139+P262+P267+P279</f>
        <v>0</v>
      </c>
      <c r="Q129" s="101"/>
      <c r="R129" s="193">
        <f>R130+R139+R262+R267+R279</f>
        <v>1.6566320000000001</v>
      </c>
      <c r="S129" s="101"/>
      <c r="T129" s="194">
        <f>T130+T139+T262+T267+T279</f>
        <v>0.75017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76</v>
      </c>
      <c r="AU129" s="14" t="s">
        <v>95</v>
      </c>
      <c r="BK129" s="195">
        <f>BK130+BK139+BK262+BK267+BK279</f>
        <v>0</v>
      </c>
    </row>
    <row r="130" s="12" customFormat="1" ht="25.92" customHeight="1">
      <c r="A130" s="12"/>
      <c r="B130" s="196"/>
      <c r="C130" s="197"/>
      <c r="D130" s="198" t="s">
        <v>76</v>
      </c>
      <c r="E130" s="199" t="s">
        <v>122</v>
      </c>
      <c r="F130" s="199" t="s">
        <v>123</v>
      </c>
      <c r="G130" s="197"/>
      <c r="H130" s="197"/>
      <c r="I130" s="200"/>
      <c r="J130" s="201">
        <f>BK130</f>
        <v>0</v>
      </c>
      <c r="K130" s="197"/>
      <c r="L130" s="202"/>
      <c r="M130" s="203"/>
      <c r="N130" s="204"/>
      <c r="O130" s="204"/>
      <c r="P130" s="205">
        <f>P131</f>
        <v>0</v>
      </c>
      <c r="Q130" s="204"/>
      <c r="R130" s="205">
        <f>R131</f>
        <v>0.0050000000000000001</v>
      </c>
      <c r="S130" s="204"/>
      <c r="T130" s="206">
        <f>T131</f>
        <v>0.75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7" t="s">
        <v>85</v>
      </c>
      <c r="AT130" s="208" t="s">
        <v>76</v>
      </c>
      <c r="AU130" s="208" t="s">
        <v>77</v>
      </c>
      <c r="AY130" s="207" t="s">
        <v>124</v>
      </c>
      <c r="BK130" s="209">
        <f>BK131</f>
        <v>0</v>
      </c>
    </row>
    <row r="131" s="12" customFormat="1" ht="22.8" customHeight="1">
      <c r="A131" s="12"/>
      <c r="B131" s="196"/>
      <c r="C131" s="197"/>
      <c r="D131" s="198" t="s">
        <v>76</v>
      </c>
      <c r="E131" s="210" t="s">
        <v>125</v>
      </c>
      <c r="F131" s="210" t="s">
        <v>126</v>
      </c>
      <c r="G131" s="197"/>
      <c r="H131" s="197"/>
      <c r="I131" s="200"/>
      <c r="J131" s="211">
        <f>BK131</f>
        <v>0</v>
      </c>
      <c r="K131" s="197"/>
      <c r="L131" s="202"/>
      <c r="M131" s="203"/>
      <c r="N131" s="204"/>
      <c r="O131" s="204"/>
      <c r="P131" s="205">
        <f>SUM(P132:P138)</f>
        <v>0</v>
      </c>
      <c r="Q131" s="204"/>
      <c r="R131" s="205">
        <f>SUM(R132:R138)</f>
        <v>0.0050000000000000001</v>
      </c>
      <c r="S131" s="204"/>
      <c r="T131" s="206">
        <f>SUM(T132:T138)</f>
        <v>0.75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7" t="s">
        <v>85</v>
      </c>
      <c r="AT131" s="208" t="s">
        <v>76</v>
      </c>
      <c r="AU131" s="208" t="s">
        <v>85</v>
      </c>
      <c r="AY131" s="207" t="s">
        <v>124</v>
      </c>
      <c r="BK131" s="209">
        <f>SUM(BK132:BK138)</f>
        <v>0</v>
      </c>
    </row>
    <row r="132" s="2" customFormat="1" ht="33" customHeight="1">
      <c r="A132" s="35"/>
      <c r="B132" s="36"/>
      <c r="C132" s="212" t="s">
        <v>127</v>
      </c>
      <c r="D132" s="212" t="s">
        <v>128</v>
      </c>
      <c r="E132" s="213" t="s">
        <v>129</v>
      </c>
      <c r="F132" s="214" t="s">
        <v>130</v>
      </c>
      <c r="G132" s="215" t="s">
        <v>131</v>
      </c>
      <c r="H132" s="216">
        <v>250</v>
      </c>
      <c r="I132" s="217"/>
      <c r="J132" s="218">
        <f>ROUND(I132*H132,2)</f>
        <v>0</v>
      </c>
      <c r="K132" s="219"/>
      <c r="L132" s="41"/>
      <c r="M132" s="220" t="s">
        <v>1</v>
      </c>
      <c r="N132" s="221" t="s">
        <v>42</v>
      </c>
      <c r="O132" s="88"/>
      <c r="P132" s="222">
        <f>O132*H132</f>
        <v>0</v>
      </c>
      <c r="Q132" s="222">
        <v>1.0000000000000001E-05</v>
      </c>
      <c r="R132" s="222">
        <f>Q132*H132</f>
        <v>0.0025000000000000001</v>
      </c>
      <c r="S132" s="222">
        <v>0.002</v>
      </c>
      <c r="T132" s="223">
        <f>S132*H132</f>
        <v>0.5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4" t="s">
        <v>132</v>
      </c>
      <c r="AT132" s="224" t="s">
        <v>128</v>
      </c>
      <c r="AU132" s="224" t="s">
        <v>87</v>
      </c>
      <c r="AY132" s="14" t="s">
        <v>124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4" t="s">
        <v>85</v>
      </c>
      <c r="BK132" s="225">
        <f>ROUND(I132*H132,2)</f>
        <v>0</v>
      </c>
      <c r="BL132" s="14" t="s">
        <v>132</v>
      </c>
      <c r="BM132" s="224" t="s">
        <v>133</v>
      </c>
    </row>
    <row r="133" s="2" customFormat="1" ht="24.15" customHeight="1">
      <c r="A133" s="35"/>
      <c r="B133" s="36"/>
      <c r="C133" s="212" t="s">
        <v>134</v>
      </c>
      <c r="D133" s="212" t="s">
        <v>128</v>
      </c>
      <c r="E133" s="213" t="s">
        <v>135</v>
      </c>
      <c r="F133" s="214" t="s">
        <v>136</v>
      </c>
      <c r="G133" s="215" t="s">
        <v>131</v>
      </c>
      <c r="H133" s="216">
        <v>50</v>
      </c>
      <c r="I133" s="217"/>
      <c r="J133" s="218">
        <f>ROUND(I133*H133,2)</f>
        <v>0</v>
      </c>
      <c r="K133" s="219"/>
      <c r="L133" s="41"/>
      <c r="M133" s="220" t="s">
        <v>1</v>
      </c>
      <c r="N133" s="221" t="s">
        <v>42</v>
      </c>
      <c r="O133" s="88"/>
      <c r="P133" s="222">
        <f>O133*H133</f>
        <v>0</v>
      </c>
      <c r="Q133" s="222">
        <v>5.0000000000000002E-05</v>
      </c>
      <c r="R133" s="222">
        <f>Q133*H133</f>
        <v>0.0025000000000000001</v>
      </c>
      <c r="S133" s="222">
        <v>0.0050000000000000001</v>
      </c>
      <c r="T133" s="223">
        <f>S133*H133</f>
        <v>0.25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4" t="s">
        <v>132</v>
      </c>
      <c r="AT133" s="224" t="s">
        <v>128</v>
      </c>
      <c r="AU133" s="224" t="s">
        <v>87</v>
      </c>
      <c r="AY133" s="14" t="s">
        <v>124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4" t="s">
        <v>85</v>
      </c>
      <c r="BK133" s="225">
        <f>ROUND(I133*H133,2)</f>
        <v>0</v>
      </c>
      <c r="BL133" s="14" t="s">
        <v>132</v>
      </c>
      <c r="BM133" s="224" t="s">
        <v>137</v>
      </c>
    </row>
    <row r="134" s="2" customFormat="1" ht="33" customHeight="1">
      <c r="A134" s="35"/>
      <c r="B134" s="36"/>
      <c r="C134" s="212" t="s">
        <v>138</v>
      </c>
      <c r="D134" s="212" t="s">
        <v>128</v>
      </c>
      <c r="E134" s="213" t="s">
        <v>139</v>
      </c>
      <c r="F134" s="214" t="s">
        <v>140</v>
      </c>
      <c r="G134" s="215" t="s">
        <v>131</v>
      </c>
      <c r="H134" s="216">
        <v>250</v>
      </c>
      <c r="I134" s="217"/>
      <c r="J134" s="218">
        <f>ROUND(I134*H134,2)</f>
        <v>0</v>
      </c>
      <c r="K134" s="219"/>
      <c r="L134" s="41"/>
      <c r="M134" s="220" t="s">
        <v>1</v>
      </c>
      <c r="N134" s="221" t="s">
        <v>42</v>
      </c>
      <c r="O134" s="88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4" t="s">
        <v>132</v>
      </c>
      <c r="AT134" s="224" t="s">
        <v>128</v>
      </c>
      <c r="AU134" s="224" t="s">
        <v>87</v>
      </c>
      <c r="AY134" s="14" t="s">
        <v>124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4" t="s">
        <v>85</v>
      </c>
      <c r="BK134" s="225">
        <f>ROUND(I134*H134,2)</f>
        <v>0</v>
      </c>
      <c r="BL134" s="14" t="s">
        <v>132</v>
      </c>
      <c r="BM134" s="224" t="s">
        <v>141</v>
      </c>
    </row>
    <row r="135" s="2" customFormat="1" ht="37.8" customHeight="1">
      <c r="A135" s="35"/>
      <c r="B135" s="36"/>
      <c r="C135" s="212" t="s">
        <v>142</v>
      </c>
      <c r="D135" s="212" t="s">
        <v>128</v>
      </c>
      <c r="E135" s="213" t="s">
        <v>143</v>
      </c>
      <c r="F135" s="214" t="s">
        <v>144</v>
      </c>
      <c r="G135" s="215" t="s">
        <v>131</v>
      </c>
      <c r="H135" s="216">
        <v>50</v>
      </c>
      <c r="I135" s="217"/>
      <c r="J135" s="218">
        <f>ROUND(I135*H135,2)</f>
        <v>0</v>
      </c>
      <c r="K135" s="219"/>
      <c r="L135" s="41"/>
      <c r="M135" s="220" t="s">
        <v>1</v>
      </c>
      <c r="N135" s="221" t="s">
        <v>42</v>
      </c>
      <c r="O135" s="88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4" t="s">
        <v>132</v>
      </c>
      <c r="AT135" s="224" t="s">
        <v>128</v>
      </c>
      <c r="AU135" s="224" t="s">
        <v>87</v>
      </c>
      <c r="AY135" s="14" t="s">
        <v>124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4" t="s">
        <v>85</v>
      </c>
      <c r="BK135" s="225">
        <f>ROUND(I135*H135,2)</f>
        <v>0</v>
      </c>
      <c r="BL135" s="14" t="s">
        <v>132</v>
      </c>
      <c r="BM135" s="224" t="s">
        <v>145</v>
      </c>
    </row>
    <row r="136" s="2" customFormat="1" ht="37.8" customHeight="1">
      <c r="A136" s="35"/>
      <c r="B136" s="36"/>
      <c r="C136" s="212" t="s">
        <v>146</v>
      </c>
      <c r="D136" s="212" t="s">
        <v>128</v>
      </c>
      <c r="E136" s="213" t="s">
        <v>147</v>
      </c>
      <c r="F136" s="214" t="s">
        <v>148</v>
      </c>
      <c r="G136" s="215" t="s">
        <v>149</v>
      </c>
      <c r="H136" s="216">
        <v>7</v>
      </c>
      <c r="I136" s="217"/>
      <c r="J136" s="218">
        <f>ROUND(I136*H136,2)</f>
        <v>0</v>
      </c>
      <c r="K136" s="219"/>
      <c r="L136" s="41"/>
      <c r="M136" s="220" t="s">
        <v>1</v>
      </c>
      <c r="N136" s="221" t="s">
        <v>42</v>
      </c>
      <c r="O136" s="88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4" t="s">
        <v>132</v>
      </c>
      <c r="AT136" s="224" t="s">
        <v>128</v>
      </c>
      <c r="AU136" s="224" t="s">
        <v>87</v>
      </c>
      <c r="AY136" s="14" t="s">
        <v>124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4" t="s">
        <v>85</v>
      </c>
      <c r="BK136" s="225">
        <f>ROUND(I136*H136,2)</f>
        <v>0</v>
      </c>
      <c r="BL136" s="14" t="s">
        <v>132</v>
      </c>
      <c r="BM136" s="224" t="s">
        <v>150</v>
      </c>
    </row>
    <row r="137" s="2" customFormat="1" ht="37.8" customHeight="1">
      <c r="A137" s="35"/>
      <c r="B137" s="36"/>
      <c r="C137" s="212" t="s">
        <v>151</v>
      </c>
      <c r="D137" s="212" t="s">
        <v>128</v>
      </c>
      <c r="E137" s="213" t="s">
        <v>152</v>
      </c>
      <c r="F137" s="214" t="s">
        <v>153</v>
      </c>
      <c r="G137" s="215" t="s">
        <v>149</v>
      </c>
      <c r="H137" s="216">
        <v>1</v>
      </c>
      <c r="I137" s="217"/>
      <c r="J137" s="218">
        <f>ROUND(I137*H137,2)</f>
        <v>0</v>
      </c>
      <c r="K137" s="219"/>
      <c r="L137" s="41"/>
      <c r="M137" s="220" t="s">
        <v>1</v>
      </c>
      <c r="N137" s="221" t="s">
        <v>42</v>
      </c>
      <c r="O137" s="88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4" t="s">
        <v>132</v>
      </c>
      <c r="AT137" s="224" t="s">
        <v>128</v>
      </c>
      <c r="AU137" s="224" t="s">
        <v>87</v>
      </c>
      <c r="AY137" s="14" t="s">
        <v>124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4" t="s">
        <v>85</v>
      </c>
      <c r="BK137" s="225">
        <f>ROUND(I137*H137,2)</f>
        <v>0</v>
      </c>
      <c r="BL137" s="14" t="s">
        <v>132</v>
      </c>
      <c r="BM137" s="224" t="s">
        <v>154</v>
      </c>
    </row>
    <row r="138" s="2" customFormat="1" ht="33" customHeight="1">
      <c r="A138" s="35"/>
      <c r="B138" s="36"/>
      <c r="C138" s="212" t="s">
        <v>155</v>
      </c>
      <c r="D138" s="212" t="s">
        <v>128</v>
      </c>
      <c r="E138" s="213" t="s">
        <v>156</v>
      </c>
      <c r="F138" s="214" t="s">
        <v>157</v>
      </c>
      <c r="G138" s="215" t="s">
        <v>158</v>
      </c>
      <c r="H138" s="216">
        <v>1</v>
      </c>
      <c r="I138" s="217"/>
      <c r="J138" s="218">
        <f>ROUND(I138*H138,2)</f>
        <v>0</v>
      </c>
      <c r="K138" s="219"/>
      <c r="L138" s="41"/>
      <c r="M138" s="220" t="s">
        <v>1</v>
      </c>
      <c r="N138" s="221" t="s">
        <v>42</v>
      </c>
      <c r="O138" s="88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4" t="s">
        <v>132</v>
      </c>
      <c r="AT138" s="224" t="s">
        <v>128</v>
      </c>
      <c r="AU138" s="224" t="s">
        <v>87</v>
      </c>
      <c r="AY138" s="14" t="s">
        <v>124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4" t="s">
        <v>85</v>
      </c>
      <c r="BK138" s="225">
        <f>ROUND(I138*H138,2)</f>
        <v>0</v>
      </c>
      <c r="BL138" s="14" t="s">
        <v>132</v>
      </c>
      <c r="BM138" s="224" t="s">
        <v>159</v>
      </c>
    </row>
    <row r="139" s="12" customFormat="1" ht="25.92" customHeight="1">
      <c r="A139" s="12"/>
      <c r="B139" s="196"/>
      <c r="C139" s="197"/>
      <c r="D139" s="198" t="s">
        <v>76</v>
      </c>
      <c r="E139" s="199" t="s">
        <v>160</v>
      </c>
      <c r="F139" s="199" t="s">
        <v>161</v>
      </c>
      <c r="G139" s="197"/>
      <c r="H139" s="197"/>
      <c r="I139" s="200"/>
      <c r="J139" s="201">
        <f>BK139</f>
        <v>0</v>
      </c>
      <c r="K139" s="197"/>
      <c r="L139" s="202"/>
      <c r="M139" s="203"/>
      <c r="N139" s="204"/>
      <c r="O139" s="204"/>
      <c r="P139" s="205">
        <f>P140+P252+P257+P260</f>
        <v>0</v>
      </c>
      <c r="Q139" s="204"/>
      <c r="R139" s="205">
        <f>R140+R252+R257+R260</f>
        <v>1.6516320000000002</v>
      </c>
      <c r="S139" s="204"/>
      <c r="T139" s="206">
        <f>T140+T252+T257+T260</f>
        <v>0.00017000000000000001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7" t="s">
        <v>87</v>
      </c>
      <c r="AT139" s="208" t="s">
        <v>76</v>
      </c>
      <c r="AU139" s="208" t="s">
        <v>77</v>
      </c>
      <c r="AY139" s="207" t="s">
        <v>124</v>
      </c>
      <c r="BK139" s="209">
        <f>BK140+BK252+BK257+BK260</f>
        <v>0</v>
      </c>
    </row>
    <row r="140" s="12" customFormat="1" ht="22.8" customHeight="1">
      <c r="A140" s="12"/>
      <c r="B140" s="196"/>
      <c r="C140" s="197"/>
      <c r="D140" s="198" t="s">
        <v>76</v>
      </c>
      <c r="E140" s="210" t="s">
        <v>162</v>
      </c>
      <c r="F140" s="210" t="s">
        <v>163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SUM(P141:P251)</f>
        <v>0</v>
      </c>
      <c r="Q140" s="204"/>
      <c r="R140" s="205">
        <f>SUM(R141:R251)</f>
        <v>1.6515320000000002</v>
      </c>
      <c r="S140" s="204"/>
      <c r="T140" s="206">
        <f>SUM(T141:T251)</f>
        <v>0.00017000000000000001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87</v>
      </c>
      <c r="AT140" s="208" t="s">
        <v>76</v>
      </c>
      <c r="AU140" s="208" t="s">
        <v>85</v>
      </c>
      <c r="AY140" s="207" t="s">
        <v>124</v>
      </c>
      <c r="BK140" s="209">
        <f>SUM(BK141:BK251)</f>
        <v>0</v>
      </c>
    </row>
    <row r="141" s="2" customFormat="1" ht="24.15" customHeight="1">
      <c r="A141" s="35"/>
      <c r="B141" s="36"/>
      <c r="C141" s="212" t="s">
        <v>164</v>
      </c>
      <c r="D141" s="212" t="s">
        <v>128</v>
      </c>
      <c r="E141" s="213" t="s">
        <v>165</v>
      </c>
      <c r="F141" s="214" t="s">
        <v>166</v>
      </c>
      <c r="G141" s="215" t="s">
        <v>131</v>
      </c>
      <c r="H141" s="216">
        <v>155</v>
      </c>
      <c r="I141" s="217"/>
      <c r="J141" s="218">
        <f>ROUND(I141*H141,2)</f>
        <v>0</v>
      </c>
      <c r="K141" s="219"/>
      <c r="L141" s="41"/>
      <c r="M141" s="220" t="s">
        <v>1</v>
      </c>
      <c r="N141" s="221" t="s">
        <v>42</v>
      </c>
      <c r="O141" s="88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4" t="s">
        <v>167</v>
      </c>
      <c r="AT141" s="224" t="s">
        <v>128</v>
      </c>
      <c r="AU141" s="224" t="s">
        <v>87</v>
      </c>
      <c r="AY141" s="14" t="s">
        <v>124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4" t="s">
        <v>85</v>
      </c>
      <c r="BK141" s="225">
        <f>ROUND(I141*H141,2)</f>
        <v>0</v>
      </c>
      <c r="BL141" s="14" t="s">
        <v>167</v>
      </c>
      <c r="BM141" s="224" t="s">
        <v>168</v>
      </c>
    </row>
    <row r="142" s="2" customFormat="1" ht="24.15" customHeight="1">
      <c r="A142" s="35"/>
      <c r="B142" s="36"/>
      <c r="C142" s="226" t="s">
        <v>169</v>
      </c>
      <c r="D142" s="226" t="s">
        <v>170</v>
      </c>
      <c r="E142" s="227" t="s">
        <v>171</v>
      </c>
      <c r="F142" s="228" t="s">
        <v>172</v>
      </c>
      <c r="G142" s="229" t="s">
        <v>131</v>
      </c>
      <c r="H142" s="230">
        <v>162.75</v>
      </c>
      <c r="I142" s="231"/>
      <c r="J142" s="232">
        <f>ROUND(I142*H142,2)</f>
        <v>0</v>
      </c>
      <c r="K142" s="233"/>
      <c r="L142" s="234"/>
      <c r="M142" s="235" t="s">
        <v>1</v>
      </c>
      <c r="N142" s="236" t="s">
        <v>42</v>
      </c>
      <c r="O142" s="88"/>
      <c r="P142" s="222">
        <f>O142*H142</f>
        <v>0</v>
      </c>
      <c r="Q142" s="222">
        <v>0.00018000000000000001</v>
      </c>
      <c r="R142" s="222">
        <f>Q142*H142</f>
        <v>0.029295000000000002</v>
      </c>
      <c r="S142" s="222">
        <v>0</v>
      </c>
      <c r="T142" s="22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4" t="s">
        <v>173</v>
      </c>
      <c r="AT142" s="224" t="s">
        <v>170</v>
      </c>
      <c r="AU142" s="224" t="s">
        <v>87</v>
      </c>
      <c r="AY142" s="14" t="s">
        <v>124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4" t="s">
        <v>85</v>
      </c>
      <c r="BK142" s="225">
        <f>ROUND(I142*H142,2)</f>
        <v>0</v>
      </c>
      <c r="BL142" s="14" t="s">
        <v>167</v>
      </c>
      <c r="BM142" s="224" t="s">
        <v>174</v>
      </c>
    </row>
    <row r="143" s="2" customFormat="1" ht="24.15" customHeight="1">
      <c r="A143" s="35"/>
      <c r="B143" s="36"/>
      <c r="C143" s="226" t="s">
        <v>175</v>
      </c>
      <c r="D143" s="226" t="s">
        <v>170</v>
      </c>
      <c r="E143" s="227" t="s">
        <v>176</v>
      </c>
      <c r="F143" s="228" t="s">
        <v>177</v>
      </c>
      <c r="G143" s="229" t="s">
        <v>131</v>
      </c>
      <c r="H143" s="230">
        <v>162.75</v>
      </c>
      <c r="I143" s="231"/>
      <c r="J143" s="232">
        <f>ROUND(I143*H143,2)</f>
        <v>0</v>
      </c>
      <c r="K143" s="233"/>
      <c r="L143" s="234"/>
      <c r="M143" s="235" t="s">
        <v>1</v>
      </c>
      <c r="N143" s="236" t="s">
        <v>42</v>
      </c>
      <c r="O143" s="88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4" t="s">
        <v>173</v>
      </c>
      <c r="AT143" s="224" t="s">
        <v>170</v>
      </c>
      <c r="AU143" s="224" t="s">
        <v>87</v>
      </c>
      <c r="AY143" s="14" t="s">
        <v>124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4" t="s">
        <v>85</v>
      </c>
      <c r="BK143" s="225">
        <f>ROUND(I143*H143,2)</f>
        <v>0</v>
      </c>
      <c r="BL143" s="14" t="s">
        <v>167</v>
      </c>
      <c r="BM143" s="224" t="s">
        <v>178</v>
      </c>
    </row>
    <row r="144" s="2" customFormat="1" ht="24.15" customHeight="1">
      <c r="A144" s="35"/>
      <c r="B144" s="36"/>
      <c r="C144" s="212" t="s">
        <v>179</v>
      </c>
      <c r="D144" s="212" t="s">
        <v>128</v>
      </c>
      <c r="E144" s="213" t="s">
        <v>180</v>
      </c>
      <c r="F144" s="214" t="s">
        <v>181</v>
      </c>
      <c r="G144" s="215" t="s">
        <v>131</v>
      </c>
      <c r="H144" s="216">
        <v>85</v>
      </c>
      <c r="I144" s="217"/>
      <c r="J144" s="218">
        <f>ROUND(I144*H144,2)</f>
        <v>0</v>
      </c>
      <c r="K144" s="219"/>
      <c r="L144" s="41"/>
      <c r="M144" s="220" t="s">
        <v>1</v>
      </c>
      <c r="N144" s="221" t="s">
        <v>42</v>
      </c>
      <c r="O144" s="88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4" t="s">
        <v>167</v>
      </c>
      <c r="AT144" s="224" t="s">
        <v>128</v>
      </c>
      <c r="AU144" s="224" t="s">
        <v>87</v>
      </c>
      <c r="AY144" s="14" t="s">
        <v>124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4" t="s">
        <v>85</v>
      </c>
      <c r="BK144" s="225">
        <f>ROUND(I144*H144,2)</f>
        <v>0</v>
      </c>
      <c r="BL144" s="14" t="s">
        <v>167</v>
      </c>
      <c r="BM144" s="224" t="s">
        <v>182</v>
      </c>
    </row>
    <row r="145" s="2" customFormat="1" ht="24.15" customHeight="1">
      <c r="A145" s="35"/>
      <c r="B145" s="36"/>
      <c r="C145" s="226" t="s">
        <v>183</v>
      </c>
      <c r="D145" s="226" t="s">
        <v>170</v>
      </c>
      <c r="E145" s="227" t="s">
        <v>184</v>
      </c>
      <c r="F145" s="228" t="s">
        <v>185</v>
      </c>
      <c r="G145" s="229" t="s">
        <v>131</v>
      </c>
      <c r="H145" s="230">
        <v>89.25</v>
      </c>
      <c r="I145" s="231"/>
      <c r="J145" s="232">
        <f>ROUND(I145*H145,2)</f>
        <v>0</v>
      </c>
      <c r="K145" s="233"/>
      <c r="L145" s="234"/>
      <c r="M145" s="235" t="s">
        <v>1</v>
      </c>
      <c r="N145" s="236" t="s">
        <v>42</v>
      </c>
      <c r="O145" s="88"/>
      <c r="P145" s="222">
        <f>O145*H145</f>
        <v>0</v>
      </c>
      <c r="Q145" s="222">
        <v>0.00016000000000000001</v>
      </c>
      <c r="R145" s="222">
        <f>Q145*H145</f>
        <v>0.014280000000000001</v>
      </c>
      <c r="S145" s="222">
        <v>0</v>
      </c>
      <c r="T145" s="22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4" t="s">
        <v>173</v>
      </c>
      <c r="AT145" s="224" t="s">
        <v>170</v>
      </c>
      <c r="AU145" s="224" t="s">
        <v>87</v>
      </c>
      <c r="AY145" s="14" t="s">
        <v>124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4" t="s">
        <v>85</v>
      </c>
      <c r="BK145" s="225">
        <f>ROUND(I145*H145,2)</f>
        <v>0</v>
      </c>
      <c r="BL145" s="14" t="s">
        <v>167</v>
      </c>
      <c r="BM145" s="224" t="s">
        <v>186</v>
      </c>
    </row>
    <row r="146" s="2" customFormat="1" ht="33" customHeight="1">
      <c r="A146" s="35"/>
      <c r="B146" s="36"/>
      <c r="C146" s="212" t="s">
        <v>187</v>
      </c>
      <c r="D146" s="212" t="s">
        <v>128</v>
      </c>
      <c r="E146" s="213" t="s">
        <v>188</v>
      </c>
      <c r="F146" s="214" t="s">
        <v>189</v>
      </c>
      <c r="G146" s="215" t="s">
        <v>131</v>
      </c>
      <c r="H146" s="216">
        <v>110</v>
      </c>
      <c r="I146" s="217"/>
      <c r="J146" s="218">
        <f>ROUND(I146*H146,2)</f>
        <v>0</v>
      </c>
      <c r="K146" s="219"/>
      <c r="L146" s="41"/>
      <c r="M146" s="220" t="s">
        <v>1</v>
      </c>
      <c r="N146" s="221" t="s">
        <v>42</v>
      </c>
      <c r="O146" s="88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4" t="s">
        <v>167</v>
      </c>
      <c r="AT146" s="224" t="s">
        <v>128</v>
      </c>
      <c r="AU146" s="224" t="s">
        <v>87</v>
      </c>
      <c r="AY146" s="14" t="s">
        <v>124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4" t="s">
        <v>85</v>
      </c>
      <c r="BK146" s="225">
        <f>ROUND(I146*H146,2)</f>
        <v>0</v>
      </c>
      <c r="BL146" s="14" t="s">
        <v>167</v>
      </c>
      <c r="BM146" s="224" t="s">
        <v>190</v>
      </c>
    </row>
    <row r="147" s="2" customFormat="1" ht="33" customHeight="1">
      <c r="A147" s="35"/>
      <c r="B147" s="36"/>
      <c r="C147" s="226" t="s">
        <v>191</v>
      </c>
      <c r="D147" s="226" t="s">
        <v>170</v>
      </c>
      <c r="E147" s="227" t="s">
        <v>192</v>
      </c>
      <c r="F147" s="228" t="s">
        <v>193</v>
      </c>
      <c r="G147" s="229" t="s">
        <v>131</v>
      </c>
      <c r="H147" s="230">
        <v>66</v>
      </c>
      <c r="I147" s="231"/>
      <c r="J147" s="232">
        <f>ROUND(I147*H147,2)</f>
        <v>0</v>
      </c>
      <c r="K147" s="233"/>
      <c r="L147" s="234"/>
      <c r="M147" s="235" t="s">
        <v>1</v>
      </c>
      <c r="N147" s="236" t="s">
        <v>42</v>
      </c>
      <c r="O147" s="88"/>
      <c r="P147" s="222">
        <f>O147*H147</f>
        <v>0</v>
      </c>
      <c r="Q147" s="222">
        <v>0.0010499999999999999</v>
      </c>
      <c r="R147" s="222">
        <f>Q147*H147</f>
        <v>0.0693</v>
      </c>
      <c r="S147" s="222">
        <v>0</v>
      </c>
      <c r="T147" s="22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4" t="s">
        <v>173</v>
      </c>
      <c r="AT147" s="224" t="s">
        <v>170</v>
      </c>
      <c r="AU147" s="224" t="s">
        <v>87</v>
      </c>
      <c r="AY147" s="14" t="s">
        <v>124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4" t="s">
        <v>85</v>
      </c>
      <c r="BK147" s="225">
        <f>ROUND(I147*H147,2)</f>
        <v>0</v>
      </c>
      <c r="BL147" s="14" t="s">
        <v>167</v>
      </c>
      <c r="BM147" s="224" t="s">
        <v>194</v>
      </c>
    </row>
    <row r="148" s="2" customFormat="1" ht="16.5" customHeight="1">
      <c r="A148" s="35"/>
      <c r="B148" s="36"/>
      <c r="C148" s="226" t="s">
        <v>195</v>
      </c>
      <c r="D148" s="226" t="s">
        <v>170</v>
      </c>
      <c r="E148" s="227" t="s">
        <v>196</v>
      </c>
      <c r="F148" s="228" t="s">
        <v>197</v>
      </c>
      <c r="G148" s="229" t="s">
        <v>149</v>
      </c>
      <c r="H148" s="230">
        <v>140</v>
      </c>
      <c r="I148" s="231"/>
      <c r="J148" s="232">
        <f>ROUND(I148*H148,2)</f>
        <v>0</v>
      </c>
      <c r="K148" s="233"/>
      <c r="L148" s="234"/>
      <c r="M148" s="235" t="s">
        <v>1</v>
      </c>
      <c r="N148" s="236" t="s">
        <v>42</v>
      </c>
      <c r="O148" s="88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4" t="s">
        <v>173</v>
      </c>
      <c r="AT148" s="224" t="s">
        <v>170</v>
      </c>
      <c r="AU148" s="224" t="s">
        <v>87</v>
      </c>
      <c r="AY148" s="14" t="s">
        <v>124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4" t="s">
        <v>85</v>
      </c>
      <c r="BK148" s="225">
        <f>ROUND(I148*H148,2)</f>
        <v>0</v>
      </c>
      <c r="BL148" s="14" t="s">
        <v>167</v>
      </c>
      <c r="BM148" s="224" t="s">
        <v>198</v>
      </c>
    </row>
    <row r="149" s="2" customFormat="1" ht="24.15" customHeight="1">
      <c r="A149" s="35"/>
      <c r="B149" s="36"/>
      <c r="C149" s="226" t="s">
        <v>199</v>
      </c>
      <c r="D149" s="226" t="s">
        <v>170</v>
      </c>
      <c r="E149" s="227" t="s">
        <v>200</v>
      </c>
      <c r="F149" s="228" t="s">
        <v>201</v>
      </c>
      <c r="G149" s="229" t="s">
        <v>131</v>
      </c>
      <c r="H149" s="230">
        <v>49.5</v>
      </c>
      <c r="I149" s="231"/>
      <c r="J149" s="232">
        <f>ROUND(I149*H149,2)</f>
        <v>0</v>
      </c>
      <c r="K149" s="233"/>
      <c r="L149" s="234"/>
      <c r="M149" s="235" t="s">
        <v>1</v>
      </c>
      <c r="N149" s="236" t="s">
        <v>42</v>
      </c>
      <c r="O149" s="88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4" t="s">
        <v>173</v>
      </c>
      <c r="AT149" s="224" t="s">
        <v>170</v>
      </c>
      <c r="AU149" s="224" t="s">
        <v>87</v>
      </c>
      <c r="AY149" s="14" t="s">
        <v>124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4" t="s">
        <v>85</v>
      </c>
      <c r="BK149" s="225">
        <f>ROUND(I149*H149,2)</f>
        <v>0</v>
      </c>
      <c r="BL149" s="14" t="s">
        <v>167</v>
      </c>
      <c r="BM149" s="224" t="s">
        <v>202</v>
      </c>
    </row>
    <row r="150" s="2" customFormat="1" ht="24.15" customHeight="1">
      <c r="A150" s="35"/>
      <c r="B150" s="36"/>
      <c r="C150" s="212" t="s">
        <v>203</v>
      </c>
      <c r="D150" s="212" t="s">
        <v>128</v>
      </c>
      <c r="E150" s="213" t="s">
        <v>204</v>
      </c>
      <c r="F150" s="214" t="s">
        <v>205</v>
      </c>
      <c r="G150" s="215" t="s">
        <v>131</v>
      </c>
      <c r="H150" s="216">
        <v>1100</v>
      </c>
      <c r="I150" s="217"/>
      <c r="J150" s="218">
        <f>ROUND(I150*H150,2)</f>
        <v>0</v>
      </c>
      <c r="K150" s="219"/>
      <c r="L150" s="41"/>
      <c r="M150" s="220" t="s">
        <v>1</v>
      </c>
      <c r="N150" s="221" t="s">
        <v>42</v>
      </c>
      <c r="O150" s="88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4" t="s">
        <v>167</v>
      </c>
      <c r="AT150" s="224" t="s">
        <v>128</v>
      </c>
      <c r="AU150" s="224" t="s">
        <v>87</v>
      </c>
      <c r="AY150" s="14" t="s">
        <v>124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4" t="s">
        <v>85</v>
      </c>
      <c r="BK150" s="225">
        <f>ROUND(I150*H150,2)</f>
        <v>0</v>
      </c>
      <c r="BL150" s="14" t="s">
        <v>167</v>
      </c>
      <c r="BM150" s="224" t="s">
        <v>206</v>
      </c>
    </row>
    <row r="151" s="2" customFormat="1" ht="37.8" customHeight="1">
      <c r="A151" s="35"/>
      <c r="B151" s="36"/>
      <c r="C151" s="226" t="s">
        <v>207</v>
      </c>
      <c r="D151" s="226" t="s">
        <v>170</v>
      </c>
      <c r="E151" s="227" t="s">
        <v>208</v>
      </c>
      <c r="F151" s="228" t="s">
        <v>209</v>
      </c>
      <c r="G151" s="229" t="s">
        <v>131</v>
      </c>
      <c r="H151" s="230">
        <v>200.71100000000001</v>
      </c>
      <c r="I151" s="231"/>
      <c r="J151" s="232">
        <f>ROUND(I151*H151,2)</f>
        <v>0</v>
      </c>
      <c r="K151" s="233"/>
      <c r="L151" s="234"/>
      <c r="M151" s="235" t="s">
        <v>1</v>
      </c>
      <c r="N151" s="236" t="s">
        <v>42</v>
      </c>
      <c r="O151" s="88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4" t="s">
        <v>173</v>
      </c>
      <c r="AT151" s="224" t="s">
        <v>170</v>
      </c>
      <c r="AU151" s="224" t="s">
        <v>87</v>
      </c>
      <c r="AY151" s="14" t="s">
        <v>124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4" t="s">
        <v>85</v>
      </c>
      <c r="BK151" s="225">
        <f>ROUND(I151*H151,2)</f>
        <v>0</v>
      </c>
      <c r="BL151" s="14" t="s">
        <v>167</v>
      </c>
      <c r="BM151" s="224" t="s">
        <v>210</v>
      </c>
    </row>
    <row r="152" s="2" customFormat="1" ht="37.8" customHeight="1">
      <c r="A152" s="35"/>
      <c r="B152" s="36"/>
      <c r="C152" s="226" t="s">
        <v>211</v>
      </c>
      <c r="D152" s="226" t="s">
        <v>170</v>
      </c>
      <c r="E152" s="227" t="s">
        <v>212</v>
      </c>
      <c r="F152" s="228" t="s">
        <v>213</v>
      </c>
      <c r="G152" s="229" t="s">
        <v>131</v>
      </c>
      <c r="H152" s="230">
        <v>963.41200000000003</v>
      </c>
      <c r="I152" s="231"/>
      <c r="J152" s="232">
        <f>ROUND(I152*H152,2)</f>
        <v>0</v>
      </c>
      <c r="K152" s="233"/>
      <c r="L152" s="234"/>
      <c r="M152" s="235" t="s">
        <v>1</v>
      </c>
      <c r="N152" s="236" t="s">
        <v>42</v>
      </c>
      <c r="O152" s="88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4" t="s">
        <v>173</v>
      </c>
      <c r="AT152" s="224" t="s">
        <v>170</v>
      </c>
      <c r="AU152" s="224" t="s">
        <v>87</v>
      </c>
      <c r="AY152" s="14" t="s">
        <v>124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4" t="s">
        <v>85</v>
      </c>
      <c r="BK152" s="225">
        <f>ROUND(I152*H152,2)</f>
        <v>0</v>
      </c>
      <c r="BL152" s="14" t="s">
        <v>167</v>
      </c>
      <c r="BM152" s="224" t="s">
        <v>214</v>
      </c>
    </row>
    <row r="153" s="2" customFormat="1" ht="37.8" customHeight="1">
      <c r="A153" s="35"/>
      <c r="B153" s="36"/>
      <c r="C153" s="226" t="s">
        <v>215</v>
      </c>
      <c r="D153" s="226" t="s">
        <v>170</v>
      </c>
      <c r="E153" s="227" t="s">
        <v>216</v>
      </c>
      <c r="F153" s="228" t="s">
        <v>217</v>
      </c>
      <c r="G153" s="229" t="s">
        <v>131</v>
      </c>
      <c r="H153" s="230">
        <v>45.877000000000002</v>
      </c>
      <c r="I153" s="231"/>
      <c r="J153" s="232">
        <f>ROUND(I153*H153,2)</f>
        <v>0</v>
      </c>
      <c r="K153" s="233"/>
      <c r="L153" s="234"/>
      <c r="M153" s="235" t="s">
        <v>1</v>
      </c>
      <c r="N153" s="236" t="s">
        <v>42</v>
      </c>
      <c r="O153" s="88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4" t="s">
        <v>173</v>
      </c>
      <c r="AT153" s="224" t="s">
        <v>170</v>
      </c>
      <c r="AU153" s="224" t="s">
        <v>87</v>
      </c>
      <c r="AY153" s="14" t="s">
        <v>124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4" t="s">
        <v>85</v>
      </c>
      <c r="BK153" s="225">
        <f>ROUND(I153*H153,2)</f>
        <v>0</v>
      </c>
      <c r="BL153" s="14" t="s">
        <v>167</v>
      </c>
      <c r="BM153" s="224" t="s">
        <v>218</v>
      </c>
    </row>
    <row r="154" s="2" customFormat="1" ht="16.5" customHeight="1">
      <c r="A154" s="35"/>
      <c r="B154" s="36"/>
      <c r="C154" s="212" t="s">
        <v>219</v>
      </c>
      <c r="D154" s="212" t="s">
        <v>128</v>
      </c>
      <c r="E154" s="213" t="s">
        <v>220</v>
      </c>
      <c r="F154" s="214" t="s">
        <v>221</v>
      </c>
      <c r="G154" s="215" t="s">
        <v>149</v>
      </c>
      <c r="H154" s="216">
        <v>40</v>
      </c>
      <c r="I154" s="217"/>
      <c r="J154" s="218">
        <f>ROUND(I154*H154,2)</f>
        <v>0</v>
      </c>
      <c r="K154" s="219"/>
      <c r="L154" s="41"/>
      <c r="M154" s="220" t="s">
        <v>1</v>
      </c>
      <c r="N154" s="221" t="s">
        <v>42</v>
      </c>
      <c r="O154" s="88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4" t="s">
        <v>167</v>
      </c>
      <c r="AT154" s="224" t="s">
        <v>128</v>
      </c>
      <c r="AU154" s="224" t="s">
        <v>87</v>
      </c>
      <c r="AY154" s="14" t="s">
        <v>124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4" t="s">
        <v>85</v>
      </c>
      <c r="BK154" s="225">
        <f>ROUND(I154*H154,2)</f>
        <v>0</v>
      </c>
      <c r="BL154" s="14" t="s">
        <v>167</v>
      </c>
      <c r="BM154" s="224" t="s">
        <v>222</v>
      </c>
    </row>
    <row r="155" s="2" customFormat="1" ht="24.15" customHeight="1">
      <c r="A155" s="35"/>
      <c r="B155" s="36"/>
      <c r="C155" s="226" t="s">
        <v>223</v>
      </c>
      <c r="D155" s="226" t="s">
        <v>170</v>
      </c>
      <c r="E155" s="227" t="s">
        <v>224</v>
      </c>
      <c r="F155" s="228" t="s">
        <v>225</v>
      </c>
      <c r="G155" s="229" t="s">
        <v>149</v>
      </c>
      <c r="H155" s="230">
        <v>40</v>
      </c>
      <c r="I155" s="231"/>
      <c r="J155" s="232">
        <f>ROUND(I155*H155,2)</f>
        <v>0</v>
      </c>
      <c r="K155" s="233"/>
      <c r="L155" s="234"/>
      <c r="M155" s="235" t="s">
        <v>1</v>
      </c>
      <c r="N155" s="236" t="s">
        <v>42</v>
      </c>
      <c r="O155" s="88"/>
      <c r="P155" s="222">
        <f>O155*H155</f>
        <v>0</v>
      </c>
      <c r="Q155" s="222">
        <v>5.0000000000000002E-05</v>
      </c>
      <c r="R155" s="222">
        <f>Q155*H155</f>
        <v>0.002</v>
      </c>
      <c r="S155" s="222">
        <v>0</v>
      </c>
      <c r="T155" s="22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4" t="s">
        <v>173</v>
      </c>
      <c r="AT155" s="224" t="s">
        <v>170</v>
      </c>
      <c r="AU155" s="224" t="s">
        <v>87</v>
      </c>
      <c r="AY155" s="14" t="s">
        <v>124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4" t="s">
        <v>85</v>
      </c>
      <c r="BK155" s="225">
        <f>ROUND(I155*H155,2)</f>
        <v>0</v>
      </c>
      <c r="BL155" s="14" t="s">
        <v>167</v>
      </c>
      <c r="BM155" s="224" t="s">
        <v>226</v>
      </c>
    </row>
    <row r="156" s="2" customFormat="1" ht="24.15" customHeight="1">
      <c r="A156" s="35"/>
      <c r="B156" s="36"/>
      <c r="C156" s="212" t="s">
        <v>227</v>
      </c>
      <c r="D156" s="212" t="s">
        <v>128</v>
      </c>
      <c r="E156" s="213" t="s">
        <v>228</v>
      </c>
      <c r="F156" s="214" t="s">
        <v>229</v>
      </c>
      <c r="G156" s="215" t="s">
        <v>149</v>
      </c>
      <c r="H156" s="216">
        <v>250</v>
      </c>
      <c r="I156" s="217"/>
      <c r="J156" s="218">
        <f>ROUND(I156*H156,2)</f>
        <v>0</v>
      </c>
      <c r="K156" s="219"/>
      <c r="L156" s="41"/>
      <c r="M156" s="220" t="s">
        <v>1</v>
      </c>
      <c r="N156" s="221" t="s">
        <v>42</v>
      </c>
      <c r="O156" s="88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4" t="s">
        <v>167</v>
      </c>
      <c r="AT156" s="224" t="s">
        <v>128</v>
      </c>
      <c r="AU156" s="224" t="s">
        <v>87</v>
      </c>
      <c r="AY156" s="14" t="s">
        <v>124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4" t="s">
        <v>85</v>
      </c>
      <c r="BK156" s="225">
        <f>ROUND(I156*H156,2)</f>
        <v>0</v>
      </c>
      <c r="BL156" s="14" t="s">
        <v>167</v>
      </c>
      <c r="BM156" s="224" t="s">
        <v>230</v>
      </c>
    </row>
    <row r="157" s="2" customFormat="1" ht="24.15" customHeight="1">
      <c r="A157" s="35"/>
      <c r="B157" s="36"/>
      <c r="C157" s="226" t="s">
        <v>231</v>
      </c>
      <c r="D157" s="226" t="s">
        <v>170</v>
      </c>
      <c r="E157" s="227" t="s">
        <v>232</v>
      </c>
      <c r="F157" s="228" t="s">
        <v>233</v>
      </c>
      <c r="G157" s="229" t="s">
        <v>149</v>
      </c>
      <c r="H157" s="230">
        <v>250</v>
      </c>
      <c r="I157" s="231"/>
      <c r="J157" s="232">
        <f>ROUND(I157*H157,2)</f>
        <v>0</v>
      </c>
      <c r="K157" s="233"/>
      <c r="L157" s="234"/>
      <c r="M157" s="235" t="s">
        <v>1</v>
      </c>
      <c r="N157" s="236" t="s">
        <v>42</v>
      </c>
      <c r="O157" s="88"/>
      <c r="P157" s="222">
        <f>O157*H157</f>
        <v>0</v>
      </c>
      <c r="Q157" s="222">
        <v>0.00029999999999999997</v>
      </c>
      <c r="R157" s="222">
        <f>Q157*H157</f>
        <v>0.074999999999999997</v>
      </c>
      <c r="S157" s="222">
        <v>0</v>
      </c>
      <c r="T157" s="22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4" t="s">
        <v>173</v>
      </c>
      <c r="AT157" s="224" t="s">
        <v>170</v>
      </c>
      <c r="AU157" s="224" t="s">
        <v>87</v>
      </c>
      <c r="AY157" s="14" t="s">
        <v>124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4" t="s">
        <v>85</v>
      </c>
      <c r="BK157" s="225">
        <f>ROUND(I157*H157,2)</f>
        <v>0</v>
      </c>
      <c r="BL157" s="14" t="s">
        <v>167</v>
      </c>
      <c r="BM157" s="224" t="s">
        <v>234</v>
      </c>
    </row>
    <row r="158" s="2" customFormat="1" ht="24.15" customHeight="1">
      <c r="A158" s="35"/>
      <c r="B158" s="36"/>
      <c r="C158" s="212" t="s">
        <v>235</v>
      </c>
      <c r="D158" s="212" t="s">
        <v>128</v>
      </c>
      <c r="E158" s="213" t="s">
        <v>236</v>
      </c>
      <c r="F158" s="214" t="s">
        <v>237</v>
      </c>
      <c r="G158" s="215" t="s">
        <v>149</v>
      </c>
      <c r="H158" s="216">
        <v>10</v>
      </c>
      <c r="I158" s="217"/>
      <c r="J158" s="218">
        <f>ROUND(I158*H158,2)</f>
        <v>0</v>
      </c>
      <c r="K158" s="219"/>
      <c r="L158" s="41"/>
      <c r="M158" s="220" t="s">
        <v>1</v>
      </c>
      <c r="N158" s="221" t="s">
        <v>42</v>
      </c>
      <c r="O158" s="88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4" t="s">
        <v>167</v>
      </c>
      <c r="AT158" s="224" t="s">
        <v>128</v>
      </c>
      <c r="AU158" s="224" t="s">
        <v>87</v>
      </c>
      <c r="AY158" s="14" t="s">
        <v>124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4" t="s">
        <v>85</v>
      </c>
      <c r="BK158" s="225">
        <f>ROUND(I158*H158,2)</f>
        <v>0</v>
      </c>
      <c r="BL158" s="14" t="s">
        <v>167</v>
      </c>
      <c r="BM158" s="224" t="s">
        <v>238</v>
      </c>
    </row>
    <row r="159" s="2" customFormat="1" ht="24.15" customHeight="1">
      <c r="A159" s="35"/>
      <c r="B159" s="36"/>
      <c r="C159" s="226" t="s">
        <v>239</v>
      </c>
      <c r="D159" s="226" t="s">
        <v>170</v>
      </c>
      <c r="E159" s="227" t="s">
        <v>240</v>
      </c>
      <c r="F159" s="228" t="s">
        <v>241</v>
      </c>
      <c r="G159" s="229" t="s">
        <v>149</v>
      </c>
      <c r="H159" s="230">
        <v>10</v>
      </c>
      <c r="I159" s="231"/>
      <c r="J159" s="232">
        <f>ROUND(I159*H159,2)</f>
        <v>0</v>
      </c>
      <c r="K159" s="233"/>
      <c r="L159" s="234"/>
      <c r="M159" s="235" t="s">
        <v>1</v>
      </c>
      <c r="N159" s="236" t="s">
        <v>42</v>
      </c>
      <c r="O159" s="88"/>
      <c r="P159" s="222">
        <f>O159*H159</f>
        <v>0</v>
      </c>
      <c r="Q159" s="222">
        <v>0.00091</v>
      </c>
      <c r="R159" s="222">
        <f>Q159*H159</f>
        <v>0.0091000000000000004</v>
      </c>
      <c r="S159" s="222">
        <v>0</v>
      </c>
      <c r="T159" s="22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4" t="s">
        <v>173</v>
      </c>
      <c r="AT159" s="224" t="s">
        <v>170</v>
      </c>
      <c r="AU159" s="224" t="s">
        <v>87</v>
      </c>
      <c r="AY159" s="14" t="s">
        <v>124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4" t="s">
        <v>85</v>
      </c>
      <c r="BK159" s="225">
        <f>ROUND(I159*H159,2)</f>
        <v>0</v>
      </c>
      <c r="BL159" s="14" t="s">
        <v>167</v>
      </c>
      <c r="BM159" s="224" t="s">
        <v>242</v>
      </c>
    </row>
    <row r="160" s="2" customFormat="1" ht="33" customHeight="1">
      <c r="A160" s="35"/>
      <c r="B160" s="36"/>
      <c r="C160" s="212" t="s">
        <v>243</v>
      </c>
      <c r="D160" s="212" t="s">
        <v>128</v>
      </c>
      <c r="E160" s="213" t="s">
        <v>244</v>
      </c>
      <c r="F160" s="214" t="s">
        <v>245</v>
      </c>
      <c r="G160" s="215" t="s">
        <v>131</v>
      </c>
      <c r="H160" s="216">
        <v>300</v>
      </c>
      <c r="I160" s="217"/>
      <c r="J160" s="218">
        <f>ROUND(I160*H160,2)</f>
        <v>0</v>
      </c>
      <c r="K160" s="219"/>
      <c r="L160" s="41"/>
      <c r="M160" s="220" t="s">
        <v>1</v>
      </c>
      <c r="N160" s="221" t="s">
        <v>42</v>
      </c>
      <c r="O160" s="88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4" t="s">
        <v>167</v>
      </c>
      <c r="AT160" s="224" t="s">
        <v>128</v>
      </c>
      <c r="AU160" s="224" t="s">
        <v>87</v>
      </c>
      <c r="AY160" s="14" t="s">
        <v>124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4" t="s">
        <v>85</v>
      </c>
      <c r="BK160" s="225">
        <f>ROUND(I160*H160,2)</f>
        <v>0</v>
      </c>
      <c r="BL160" s="14" t="s">
        <v>167</v>
      </c>
      <c r="BM160" s="224" t="s">
        <v>246</v>
      </c>
    </row>
    <row r="161" s="2" customFormat="1" ht="33" customHeight="1">
      <c r="A161" s="35"/>
      <c r="B161" s="36"/>
      <c r="C161" s="212" t="s">
        <v>247</v>
      </c>
      <c r="D161" s="212" t="s">
        <v>128</v>
      </c>
      <c r="E161" s="213" t="s">
        <v>248</v>
      </c>
      <c r="F161" s="214" t="s">
        <v>249</v>
      </c>
      <c r="G161" s="215" t="s">
        <v>131</v>
      </c>
      <c r="H161" s="216">
        <v>650</v>
      </c>
      <c r="I161" s="217"/>
      <c r="J161" s="218">
        <f>ROUND(I161*H161,2)</f>
        <v>0</v>
      </c>
      <c r="K161" s="219"/>
      <c r="L161" s="41"/>
      <c r="M161" s="220" t="s">
        <v>1</v>
      </c>
      <c r="N161" s="221" t="s">
        <v>42</v>
      </c>
      <c r="O161" s="88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4" t="s">
        <v>167</v>
      </c>
      <c r="AT161" s="224" t="s">
        <v>128</v>
      </c>
      <c r="AU161" s="224" t="s">
        <v>87</v>
      </c>
      <c r="AY161" s="14" t="s">
        <v>124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4" t="s">
        <v>85</v>
      </c>
      <c r="BK161" s="225">
        <f>ROUND(I161*H161,2)</f>
        <v>0</v>
      </c>
      <c r="BL161" s="14" t="s">
        <v>167</v>
      </c>
      <c r="BM161" s="224" t="s">
        <v>250</v>
      </c>
    </row>
    <row r="162" s="2" customFormat="1" ht="16.5" customHeight="1">
      <c r="A162" s="35"/>
      <c r="B162" s="36"/>
      <c r="C162" s="226" t="s">
        <v>251</v>
      </c>
      <c r="D162" s="226" t="s">
        <v>170</v>
      </c>
      <c r="E162" s="227" t="s">
        <v>252</v>
      </c>
      <c r="F162" s="228" t="s">
        <v>253</v>
      </c>
      <c r="G162" s="229" t="s">
        <v>131</v>
      </c>
      <c r="H162" s="230">
        <v>227.69999999999999</v>
      </c>
      <c r="I162" s="231"/>
      <c r="J162" s="232">
        <f>ROUND(I162*H162,2)</f>
        <v>0</v>
      </c>
      <c r="K162" s="233"/>
      <c r="L162" s="234"/>
      <c r="M162" s="235" t="s">
        <v>1</v>
      </c>
      <c r="N162" s="236" t="s">
        <v>42</v>
      </c>
      <c r="O162" s="88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4" t="s">
        <v>173</v>
      </c>
      <c r="AT162" s="224" t="s">
        <v>170</v>
      </c>
      <c r="AU162" s="224" t="s">
        <v>87</v>
      </c>
      <c r="AY162" s="14" t="s">
        <v>124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4" t="s">
        <v>85</v>
      </c>
      <c r="BK162" s="225">
        <f>ROUND(I162*H162,2)</f>
        <v>0</v>
      </c>
      <c r="BL162" s="14" t="s">
        <v>167</v>
      </c>
      <c r="BM162" s="224" t="s">
        <v>254</v>
      </c>
    </row>
    <row r="163" s="2" customFormat="1" ht="24.15" customHeight="1">
      <c r="A163" s="35"/>
      <c r="B163" s="36"/>
      <c r="C163" s="226" t="s">
        <v>255</v>
      </c>
      <c r="D163" s="226" t="s">
        <v>170</v>
      </c>
      <c r="E163" s="227" t="s">
        <v>256</v>
      </c>
      <c r="F163" s="228" t="s">
        <v>257</v>
      </c>
      <c r="G163" s="229" t="s">
        <v>131</v>
      </c>
      <c r="H163" s="230">
        <v>158.69999999999999</v>
      </c>
      <c r="I163" s="231"/>
      <c r="J163" s="232">
        <f>ROUND(I163*H163,2)</f>
        <v>0</v>
      </c>
      <c r="K163" s="233"/>
      <c r="L163" s="234"/>
      <c r="M163" s="235" t="s">
        <v>1</v>
      </c>
      <c r="N163" s="236" t="s">
        <v>42</v>
      </c>
      <c r="O163" s="88"/>
      <c r="P163" s="222">
        <f>O163*H163</f>
        <v>0</v>
      </c>
      <c r="Q163" s="222">
        <v>0.0017899999999999999</v>
      </c>
      <c r="R163" s="222">
        <f>Q163*H163</f>
        <v>0.28407299999999996</v>
      </c>
      <c r="S163" s="222">
        <v>0</v>
      </c>
      <c r="T163" s="22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4" t="s">
        <v>173</v>
      </c>
      <c r="AT163" s="224" t="s">
        <v>170</v>
      </c>
      <c r="AU163" s="224" t="s">
        <v>87</v>
      </c>
      <c r="AY163" s="14" t="s">
        <v>124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4" t="s">
        <v>85</v>
      </c>
      <c r="BK163" s="225">
        <f>ROUND(I163*H163,2)</f>
        <v>0</v>
      </c>
      <c r="BL163" s="14" t="s">
        <v>167</v>
      </c>
      <c r="BM163" s="224" t="s">
        <v>258</v>
      </c>
    </row>
    <row r="164" s="2" customFormat="1" ht="24.15" customHeight="1">
      <c r="A164" s="35"/>
      <c r="B164" s="36"/>
      <c r="C164" s="226" t="s">
        <v>259</v>
      </c>
      <c r="D164" s="226" t="s">
        <v>170</v>
      </c>
      <c r="E164" s="227" t="s">
        <v>260</v>
      </c>
      <c r="F164" s="228" t="s">
        <v>261</v>
      </c>
      <c r="G164" s="229" t="s">
        <v>131</v>
      </c>
      <c r="H164" s="230">
        <v>248.40000000000001</v>
      </c>
      <c r="I164" s="231"/>
      <c r="J164" s="232">
        <f>ROUND(I164*H164,2)</f>
        <v>0</v>
      </c>
      <c r="K164" s="233"/>
      <c r="L164" s="234"/>
      <c r="M164" s="235" t="s">
        <v>1</v>
      </c>
      <c r="N164" s="236" t="s">
        <v>42</v>
      </c>
      <c r="O164" s="88"/>
      <c r="P164" s="222">
        <f>O164*H164</f>
        <v>0</v>
      </c>
      <c r="Q164" s="222">
        <v>0.0023900000000000002</v>
      </c>
      <c r="R164" s="222">
        <f>Q164*H164</f>
        <v>0.59367600000000009</v>
      </c>
      <c r="S164" s="222">
        <v>0</v>
      </c>
      <c r="T164" s="22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4" t="s">
        <v>173</v>
      </c>
      <c r="AT164" s="224" t="s">
        <v>170</v>
      </c>
      <c r="AU164" s="224" t="s">
        <v>87</v>
      </c>
      <c r="AY164" s="14" t="s">
        <v>124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4" t="s">
        <v>85</v>
      </c>
      <c r="BK164" s="225">
        <f>ROUND(I164*H164,2)</f>
        <v>0</v>
      </c>
      <c r="BL164" s="14" t="s">
        <v>167</v>
      </c>
      <c r="BM164" s="224" t="s">
        <v>262</v>
      </c>
    </row>
    <row r="165" s="2" customFormat="1" ht="24.15" customHeight="1">
      <c r="A165" s="35"/>
      <c r="B165" s="36"/>
      <c r="C165" s="226" t="s">
        <v>263</v>
      </c>
      <c r="D165" s="226" t="s">
        <v>170</v>
      </c>
      <c r="E165" s="227" t="s">
        <v>264</v>
      </c>
      <c r="F165" s="228" t="s">
        <v>265</v>
      </c>
      <c r="G165" s="229" t="s">
        <v>131</v>
      </c>
      <c r="H165" s="230">
        <v>193.19999999999999</v>
      </c>
      <c r="I165" s="231"/>
      <c r="J165" s="232">
        <f>ROUND(I165*H165,2)</f>
        <v>0</v>
      </c>
      <c r="K165" s="233"/>
      <c r="L165" s="234"/>
      <c r="M165" s="235" t="s">
        <v>1</v>
      </c>
      <c r="N165" s="236" t="s">
        <v>42</v>
      </c>
      <c r="O165" s="88"/>
      <c r="P165" s="222">
        <f>O165*H165</f>
        <v>0</v>
      </c>
      <c r="Q165" s="222">
        <v>0.0027399999999999998</v>
      </c>
      <c r="R165" s="222">
        <f>Q165*H165</f>
        <v>0.52936799999999995</v>
      </c>
      <c r="S165" s="222">
        <v>0</v>
      </c>
      <c r="T165" s="22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4" t="s">
        <v>173</v>
      </c>
      <c r="AT165" s="224" t="s">
        <v>170</v>
      </c>
      <c r="AU165" s="224" t="s">
        <v>87</v>
      </c>
      <c r="AY165" s="14" t="s">
        <v>124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4" t="s">
        <v>85</v>
      </c>
      <c r="BK165" s="225">
        <f>ROUND(I165*H165,2)</f>
        <v>0</v>
      </c>
      <c r="BL165" s="14" t="s">
        <v>167</v>
      </c>
      <c r="BM165" s="224" t="s">
        <v>266</v>
      </c>
    </row>
    <row r="166" s="2" customFormat="1" ht="16.5" customHeight="1">
      <c r="A166" s="35"/>
      <c r="B166" s="36"/>
      <c r="C166" s="226" t="s">
        <v>267</v>
      </c>
      <c r="D166" s="226" t="s">
        <v>170</v>
      </c>
      <c r="E166" s="227" t="s">
        <v>268</v>
      </c>
      <c r="F166" s="228" t="s">
        <v>269</v>
      </c>
      <c r="G166" s="229" t="s">
        <v>131</v>
      </c>
      <c r="H166" s="230">
        <v>69</v>
      </c>
      <c r="I166" s="231"/>
      <c r="J166" s="232">
        <f>ROUND(I166*H166,2)</f>
        <v>0</v>
      </c>
      <c r="K166" s="233"/>
      <c r="L166" s="234"/>
      <c r="M166" s="235" t="s">
        <v>1</v>
      </c>
      <c r="N166" s="236" t="s">
        <v>42</v>
      </c>
      <c r="O166" s="88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4" t="s">
        <v>173</v>
      </c>
      <c r="AT166" s="224" t="s">
        <v>170</v>
      </c>
      <c r="AU166" s="224" t="s">
        <v>87</v>
      </c>
      <c r="AY166" s="14" t="s">
        <v>124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4" t="s">
        <v>85</v>
      </c>
      <c r="BK166" s="225">
        <f>ROUND(I166*H166,2)</f>
        <v>0</v>
      </c>
      <c r="BL166" s="14" t="s">
        <v>167</v>
      </c>
      <c r="BM166" s="224" t="s">
        <v>270</v>
      </c>
    </row>
    <row r="167" s="2" customFormat="1" ht="33" customHeight="1">
      <c r="A167" s="35"/>
      <c r="B167" s="36"/>
      <c r="C167" s="212" t="s">
        <v>271</v>
      </c>
      <c r="D167" s="212" t="s">
        <v>128</v>
      </c>
      <c r="E167" s="213" t="s">
        <v>272</v>
      </c>
      <c r="F167" s="214" t="s">
        <v>273</v>
      </c>
      <c r="G167" s="215" t="s">
        <v>131</v>
      </c>
      <c r="H167" s="216">
        <v>300</v>
      </c>
      <c r="I167" s="217"/>
      <c r="J167" s="218">
        <f>ROUND(I167*H167,2)</f>
        <v>0</v>
      </c>
      <c r="K167" s="219"/>
      <c r="L167" s="41"/>
      <c r="M167" s="220" t="s">
        <v>1</v>
      </c>
      <c r="N167" s="221" t="s">
        <v>42</v>
      </c>
      <c r="O167" s="88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4" t="s">
        <v>167</v>
      </c>
      <c r="AT167" s="224" t="s">
        <v>128</v>
      </c>
      <c r="AU167" s="224" t="s">
        <v>87</v>
      </c>
      <c r="AY167" s="14" t="s">
        <v>124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4" t="s">
        <v>85</v>
      </c>
      <c r="BK167" s="225">
        <f>ROUND(I167*H167,2)</f>
        <v>0</v>
      </c>
      <c r="BL167" s="14" t="s">
        <v>167</v>
      </c>
      <c r="BM167" s="224" t="s">
        <v>274</v>
      </c>
    </row>
    <row r="168" s="2" customFormat="1" ht="33" customHeight="1">
      <c r="A168" s="35"/>
      <c r="B168" s="36"/>
      <c r="C168" s="212" t="s">
        <v>275</v>
      </c>
      <c r="D168" s="212" t="s">
        <v>128</v>
      </c>
      <c r="E168" s="213" t="s">
        <v>276</v>
      </c>
      <c r="F168" s="214" t="s">
        <v>277</v>
      </c>
      <c r="G168" s="215" t="s">
        <v>131</v>
      </c>
      <c r="H168" s="216">
        <v>8555</v>
      </c>
      <c r="I168" s="217"/>
      <c r="J168" s="218">
        <f>ROUND(I168*H168,2)</f>
        <v>0</v>
      </c>
      <c r="K168" s="219"/>
      <c r="L168" s="41"/>
      <c r="M168" s="220" t="s">
        <v>1</v>
      </c>
      <c r="N168" s="221" t="s">
        <v>42</v>
      </c>
      <c r="O168" s="88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4" t="s">
        <v>167</v>
      </c>
      <c r="AT168" s="224" t="s">
        <v>128</v>
      </c>
      <c r="AU168" s="224" t="s">
        <v>87</v>
      </c>
      <c r="AY168" s="14" t="s">
        <v>124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4" t="s">
        <v>85</v>
      </c>
      <c r="BK168" s="225">
        <f>ROUND(I168*H168,2)</f>
        <v>0</v>
      </c>
      <c r="BL168" s="14" t="s">
        <v>167</v>
      </c>
      <c r="BM168" s="224" t="s">
        <v>278</v>
      </c>
    </row>
    <row r="169" s="2" customFormat="1" ht="16.5" customHeight="1">
      <c r="A169" s="35"/>
      <c r="B169" s="36"/>
      <c r="C169" s="226" t="s">
        <v>279</v>
      </c>
      <c r="D169" s="226" t="s">
        <v>170</v>
      </c>
      <c r="E169" s="227" t="s">
        <v>280</v>
      </c>
      <c r="F169" s="228" t="s">
        <v>281</v>
      </c>
      <c r="G169" s="229" t="s">
        <v>131</v>
      </c>
      <c r="H169" s="230">
        <v>1220.9449999999999</v>
      </c>
      <c r="I169" s="231"/>
      <c r="J169" s="232">
        <f>ROUND(I169*H169,2)</f>
        <v>0</v>
      </c>
      <c r="K169" s="233"/>
      <c r="L169" s="234"/>
      <c r="M169" s="235" t="s">
        <v>1</v>
      </c>
      <c r="N169" s="236" t="s">
        <v>42</v>
      </c>
      <c r="O169" s="88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4" t="s">
        <v>173</v>
      </c>
      <c r="AT169" s="224" t="s">
        <v>170</v>
      </c>
      <c r="AU169" s="224" t="s">
        <v>87</v>
      </c>
      <c r="AY169" s="14" t="s">
        <v>124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4" t="s">
        <v>85</v>
      </c>
      <c r="BK169" s="225">
        <f>ROUND(I169*H169,2)</f>
        <v>0</v>
      </c>
      <c r="BL169" s="14" t="s">
        <v>167</v>
      </c>
      <c r="BM169" s="224" t="s">
        <v>282</v>
      </c>
    </row>
    <row r="170" s="2" customFormat="1" ht="16.5" customHeight="1">
      <c r="A170" s="35"/>
      <c r="B170" s="36"/>
      <c r="C170" s="226" t="s">
        <v>283</v>
      </c>
      <c r="D170" s="226" t="s">
        <v>170</v>
      </c>
      <c r="E170" s="227" t="s">
        <v>284</v>
      </c>
      <c r="F170" s="228" t="s">
        <v>285</v>
      </c>
      <c r="G170" s="229" t="s">
        <v>131</v>
      </c>
      <c r="H170" s="230">
        <v>591.19500000000005</v>
      </c>
      <c r="I170" s="231"/>
      <c r="J170" s="232">
        <f>ROUND(I170*H170,2)</f>
        <v>0</v>
      </c>
      <c r="K170" s="233"/>
      <c r="L170" s="234"/>
      <c r="M170" s="235" t="s">
        <v>1</v>
      </c>
      <c r="N170" s="236" t="s">
        <v>42</v>
      </c>
      <c r="O170" s="88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4" t="s">
        <v>173</v>
      </c>
      <c r="AT170" s="224" t="s">
        <v>170</v>
      </c>
      <c r="AU170" s="224" t="s">
        <v>87</v>
      </c>
      <c r="AY170" s="14" t="s">
        <v>124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4" t="s">
        <v>85</v>
      </c>
      <c r="BK170" s="225">
        <f>ROUND(I170*H170,2)</f>
        <v>0</v>
      </c>
      <c r="BL170" s="14" t="s">
        <v>167</v>
      </c>
      <c r="BM170" s="224" t="s">
        <v>286</v>
      </c>
    </row>
    <row r="171" s="2" customFormat="1" ht="16.5" customHeight="1">
      <c r="A171" s="35"/>
      <c r="B171" s="36"/>
      <c r="C171" s="226" t="s">
        <v>287</v>
      </c>
      <c r="D171" s="226" t="s">
        <v>170</v>
      </c>
      <c r="E171" s="227" t="s">
        <v>288</v>
      </c>
      <c r="F171" s="228" t="s">
        <v>289</v>
      </c>
      <c r="G171" s="229" t="s">
        <v>131</v>
      </c>
      <c r="H171" s="230">
        <v>89.963999999999999</v>
      </c>
      <c r="I171" s="231"/>
      <c r="J171" s="232">
        <f>ROUND(I171*H171,2)</f>
        <v>0</v>
      </c>
      <c r="K171" s="233"/>
      <c r="L171" s="234"/>
      <c r="M171" s="235" t="s">
        <v>1</v>
      </c>
      <c r="N171" s="236" t="s">
        <v>42</v>
      </c>
      <c r="O171" s="88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4" t="s">
        <v>173</v>
      </c>
      <c r="AT171" s="224" t="s">
        <v>170</v>
      </c>
      <c r="AU171" s="224" t="s">
        <v>87</v>
      </c>
      <c r="AY171" s="14" t="s">
        <v>124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4" t="s">
        <v>85</v>
      </c>
      <c r="BK171" s="225">
        <f>ROUND(I171*H171,2)</f>
        <v>0</v>
      </c>
      <c r="BL171" s="14" t="s">
        <v>167</v>
      </c>
      <c r="BM171" s="224" t="s">
        <v>290</v>
      </c>
    </row>
    <row r="172" s="2" customFormat="1" ht="16.5" customHeight="1">
      <c r="A172" s="35"/>
      <c r="B172" s="36"/>
      <c r="C172" s="226" t="s">
        <v>291</v>
      </c>
      <c r="D172" s="226" t="s">
        <v>170</v>
      </c>
      <c r="E172" s="227" t="s">
        <v>292</v>
      </c>
      <c r="F172" s="228" t="s">
        <v>293</v>
      </c>
      <c r="G172" s="229" t="s">
        <v>131</v>
      </c>
      <c r="H172" s="230">
        <v>3257.9969999999998</v>
      </c>
      <c r="I172" s="231"/>
      <c r="J172" s="232">
        <f>ROUND(I172*H172,2)</f>
        <v>0</v>
      </c>
      <c r="K172" s="233"/>
      <c r="L172" s="234"/>
      <c r="M172" s="235" t="s">
        <v>1</v>
      </c>
      <c r="N172" s="236" t="s">
        <v>42</v>
      </c>
      <c r="O172" s="88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4" t="s">
        <v>173</v>
      </c>
      <c r="AT172" s="224" t="s">
        <v>170</v>
      </c>
      <c r="AU172" s="224" t="s">
        <v>87</v>
      </c>
      <c r="AY172" s="14" t="s">
        <v>124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4" t="s">
        <v>85</v>
      </c>
      <c r="BK172" s="225">
        <f>ROUND(I172*H172,2)</f>
        <v>0</v>
      </c>
      <c r="BL172" s="14" t="s">
        <v>167</v>
      </c>
      <c r="BM172" s="224" t="s">
        <v>294</v>
      </c>
    </row>
    <row r="173" s="2" customFormat="1" ht="16.5" customHeight="1">
      <c r="A173" s="35"/>
      <c r="B173" s="36"/>
      <c r="C173" s="226" t="s">
        <v>295</v>
      </c>
      <c r="D173" s="226" t="s">
        <v>170</v>
      </c>
      <c r="E173" s="227" t="s">
        <v>296</v>
      </c>
      <c r="F173" s="228" t="s">
        <v>297</v>
      </c>
      <c r="G173" s="229" t="s">
        <v>131</v>
      </c>
      <c r="H173" s="230">
        <v>2885.2869999999998</v>
      </c>
      <c r="I173" s="231"/>
      <c r="J173" s="232">
        <f>ROUND(I173*H173,2)</f>
        <v>0</v>
      </c>
      <c r="K173" s="233"/>
      <c r="L173" s="234"/>
      <c r="M173" s="235" t="s">
        <v>1</v>
      </c>
      <c r="N173" s="236" t="s">
        <v>42</v>
      </c>
      <c r="O173" s="88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4" t="s">
        <v>173</v>
      </c>
      <c r="AT173" s="224" t="s">
        <v>170</v>
      </c>
      <c r="AU173" s="224" t="s">
        <v>87</v>
      </c>
      <c r="AY173" s="14" t="s">
        <v>124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4" t="s">
        <v>85</v>
      </c>
      <c r="BK173" s="225">
        <f>ROUND(I173*H173,2)</f>
        <v>0</v>
      </c>
      <c r="BL173" s="14" t="s">
        <v>167</v>
      </c>
      <c r="BM173" s="224" t="s">
        <v>298</v>
      </c>
    </row>
    <row r="174" s="2" customFormat="1" ht="16.5" customHeight="1">
      <c r="A174" s="35"/>
      <c r="B174" s="36"/>
      <c r="C174" s="226" t="s">
        <v>299</v>
      </c>
      <c r="D174" s="226" t="s">
        <v>170</v>
      </c>
      <c r="E174" s="227" t="s">
        <v>300</v>
      </c>
      <c r="F174" s="228" t="s">
        <v>301</v>
      </c>
      <c r="G174" s="229" t="s">
        <v>131</v>
      </c>
      <c r="H174" s="230">
        <v>520.50800000000004</v>
      </c>
      <c r="I174" s="231"/>
      <c r="J174" s="232">
        <f>ROUND(I174*H174,2)</f>
        <v>0</v>
      </c>
      <c r="K174" s="233"/>
      <c r="L174" s="234"/>
      <c r="M174" s="235" t="s">
        <v>1</v>
      </c>
      <c r="N174" s="236" t="s">
        <v>42</v>
      </c>
      <c r="O174" s="88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4" t="s">
        <v>173</v>
      </c>
      <c r="AT174" s="224" t="s">
        <v>170</v>
      </c>
      <c r="AU174" s="224" t="s">
        <v>87</v>
      </c>
      <c r="AY174" s="14" t="s">
        <v>124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4" t="s">
        <v>85</v>
      </c>
      <c r="BK174" s="225">
        <f>ROUND(I174*H174,2)</f>
        <v>0</v>
      </c>
      <c r="BL174" s="14" t="s">
        <v>167</v>
      </c>
      <c r="BM174" s="224" t="s">
        <v>302</v>
      </c>
    </row>
    <row r="175" s="2" customFormat="1" ht="16.5" customHeight="1">
      <c r="A175" s="35"/>
      <c r="B175" s="36"/>
      <c r="C175" s="226" t="s">
        <v>303</v>
      </c>
      <c r="D175" s="226" t="s">
        <v>170</v>
      </c>
      <c r="E175" s="227" t="s">
        <v>304</v>
      </c>
      <c r="F175" s="228" t="s">
        <v>305</v>
      </c>
      <c r="G175" s="229" t="s">
        <v>131</v>
      </c>
      <c r="H175" s="230">
        <v>1619.3589999999999</v>
      </c>
      <c r="I175" s="231"/>
      <c r="J175" s="232">
        <f>ROUND(I175*H175,2)</f>
        <v>0</v>
      </c>
      <c r="K175" s="233"/>
      <c r="L175" s="234"/>
      <c r="M175" s="235" t="s">
        <v>1</v>
      </c>
      <c r="N175" s="236" t="s">
        <v>42</v>
      </c>
      <c r="O175" s="88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4" t="s">
        <v>173</v>
      </c>
      <c r="AT175" s="224" t="s">
        <v>170</v>
      </c>
      <c r="AU175" s="224" t="s">
        <v>87</v>
      </c>
      <c r="AY175" s="14" t="s">
        <v>124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4" t="s">
        <v>85</v>
      </c>
      <c r="BK175" s="225">
        <f>ROUND(I175*H175,2)</f>
        <v>0</v>
      </c>
      <c r="BL175" s="14" t="s">
        <v>167</v>
      </c>
      <c r="BM175" s="224" t="s">
        <v>306</v>
      </c>
    </row>
    <row r="176" s="2" customFormat="1" ht="16.5" customHeight="1">
      <c r="A176" s="35"/>
      <c r="B176" s="36"/>
      <c r="C176" s="226" t="s">
        <v>307</v>
      </c>
      <c r="D176" s="226" t="s">
        <v>170</v>
      </c>
      <c r="E176" s="227" t="s">
        <v>308</v>
      </c>
      <c r="F176" s="228" t="s">
        <v>309</v>
      </c>
      <c r="G176" s="229" t="s">
        <v>131</v>
      </c>
      <c r="H176" s="230">
        <v>424.118</v>
      </c>
      <c r="I176" s="231"/>
      <c r="J176" s="232">
        <f>ROUND(I176*H176,2)</f>
        <v>0</v>
      </c>
      <c r="K176" s="233"/>
      <c r="L176" s="234"/>
      <c r="M176" s="235" t="s">
        <v>1</v>
      </c>
      <c r="N176" s="236" t="s">
        <v>42</v>
      </c>
      <c r="O176" s="88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4" t="s">
        <v>173</v>
      </c>
      <c r="AT176" s="224" t="s">
        <v>170</v>
      </c>
      <c r="AU176" s="224" t="s">
        <v>87</v>
      </c>
      <c r="AY176" s="14" t="s">
        <v>124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4" t="s">
        <v>85</v>
      </c>
      <c r="BK176" s="225">
        <f>ROUND(I176*H176,2)</f>
        <v>0</v>
      </c>
      <c r="BL176" s="14" t="s">
        <v>167</v>
      </c>
      <c r="BM176" s="224" t="s">
        <v>310</v>
      </c>
    </row>
    <row r="177" s="2" customFormat="1" ht="24.15" customHeight="1">
      <c r="A177" s="35"/>
      <c r="B177" s="36"/>
      <c r="C177" s="212" t="s">
        <v>311</v>
      </c>
      <c r="D177" s="212" t="s">
        <v>128</v>
      </c>
      <c r="E177" s="213" t="s">
        <v>312</v>
      </c>
      <c r="F177" s="214" t="s">
        <v>313</v>
      </c>
      <c r="G177" s="215" t="s">
        <v>149</v>
      </c>
      <c r="H177" s="216">
        <v>8</v>
      </c>
      <c r="I177" s="217"/>
      <c r="J177" s="218">
        <f>ROUND(I177*H177,2)</f>
        <v>0</v>
      </c>
      <c r="K177" s="219"/>
      <c r="L177" s="41"/>
      <c r="M177" s="220" t="s">
        <v>1</v>
      </c>
      <c r="N177" s="221" t="s">
        <v>42</v>
      </c>
      <c r="O177" s="88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4" t="s">
        <v>167</v>
      </c>
      <c r="AT177" s="224" t="s">
        <v>128</v>
      </c>
      <c r="AU177" s="224" t="s">
        <v>87</v>
      </c>
      <c r="AY177" s="14" t="s">
        <v>124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4" t="s">
        <v>85</v>
      </c>
      <c r="BK177" s="225">
        <f>ROUND(I177*H177,2)</f>
        <v>0</v>
      </c>
      <c r="BL177" s="14" t="s">
        <v>167</v>
      </c>
      <c r="BM177" s="224" t="s">
        <v>314</v>
      </c>
    </row>
    <row r="178" s="2" customFormat="1" ht="37.8" customHeight="1">
      <c r="A178" s="35"/>
      <c r="B178" s="36"/>
      <c r="C178" s="226" t="s">
        <v>315</v>
      </c>
      <c r="D178" s="226" t="s">
        <v>170</v>
      </c>
      <c r="E178" s="227" t="s">
        <v>316</v>
      </c>
      <c r="F178" s="228" t="s">
        <v>317</v>
      </c>
      <c r="G178" s="229" t="s">
        <v>149</v>
      </c>
      <c r="H178" s="230">
        <v>8</v>
      </c>
      <c r="I178" s="231"/>
      <c r="J178" s="232">
        <f>ROUND(I178*H178,2)</f>
        <v>0</v>
      </c>
      <c r="K178" s="233"/>
      <c r="L178" s="234"/>
      <c r="M178" s="235" t="s">
        <v>1</v>
      </c>
      <c r="N178" s="236" t="s">
        <v>42</v>
      </c>
      <c r="O178" s="88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4" t="s">
        <v>173</v>
      </c>
      <c r="AT178" s="224" t="s">
        <v>170</v>
      </c>
      <c r="AU178" s="224" t="s">
        <v>87</v>
      </c>
      <c r="AY178" s="14" t="s">
        <v>124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4" t="s">
        <v>85</v>
      </c>
      <c r="BK178" s="225">
        <f>ROUND(I178*H178,2)</f>
        <v>0</v>
      </c>
      <c r="BL178" s="14" t="s">
        <v>167</v>
      </c>
      <c r="BM178" s="224" t="s">
        <v>318</v>
      </c>
    </row>
    <row r="179" s="2" customFormat="1" ht="24.15" customHeight="1">
      <c r="A179" s="35"/>
      <c r="B179" s="36"/>
      <c r="C179" s="212" t="s">
        <v>319</v>
      </c>
      <c r="D179" s="212" t="s">
        <v>128</v>
      </c>
      <c r="E179" s="213" t="s">
        <v>320</v>
      </c>
      <c r="F179" s="214" t="s">
        <v>321</v>
      </c>
      <c r="G179" s="215" t="s">
        <v>149</v>
      </c>
      <c r="H179" s="216">
        <v>1</v>
      </c>
      <c r="I179" s="217"/>
      <c r="J179" s="218">
        <f>ROUND(I179*H179,2)</f>
        <v>0</v>
      </c>
      <c r="K179" s="219"/>
      <c r="L179" s="41"/>
      <c r="M179" s="220" t="s">
        <v>1</v>
      </c>
      <c r="N179" s="221" t="s">
        <v>42</v>
      </c>
      <c r="O179" s="88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4" t="s">
        <v>167</v>
      </c>
      <c r="AT179" s="224" t="s">
        <v>128</v>
      </c>
      <c r="AU179" s="224" t="s">
        <v>87</v>
      </c>
      <c r="AY179" s="14" t="s">
        <v>124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4" t="s">
        <v>85</v>
      </c>
      <c r="BK179" s="225">
        <f>ROUND(I179*H179,2)</f>
        <v>0</v>
      </c>
      <c r="BL179" s="14" t="s">
        <v>167</v>
      </c>
      <c r="BM179" s="224" t="s">
        <v>322</v>
      </c>
    </row>
    <row r="180" s="2" customFormat="1" ht="24.15" customHeight="1">
      <c r="A180" s="35"/>
      <c r="B180" s="36"/>
      <c r="C180" s="226" t="s">
        <v>323</v>
      </c>
      <c r="D180" s="226" t="s">
        <v>170</v>
      </c>
      <c r="E180" s="227" t="s">
        <v>324</v>
      </c>
      <c r="F180" s="228" t="s">
        <v>325</v>
      </c>
      <c r="G180" s="229" t="s">
        <v>149</v>
      </c>
      <c r="H180" s="230">
        <v>1</v>
      </c>
      <c r="I180" s="231"/>
      <c r="J180" s="232">
        <f>ROUND(I180*H180,2)</f>
        <v>0</v>
      </c>
      <c r="K180" s="233"/>
      <c r="L180" s="234"/>
      <c r="M180" s="235" t="s">
        <v>1</v>
      </c>
      <c r="N180" s="236" t="s">
        <v>42</v>
      </c>
      <c r="O180" s="88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4" t="s">
        <v>173</v>
      </c>
      <c r="AT180" s="224" t="s">
        <v>170</v>
      </c>
      <c r="AU180" s="224" t="s">
        <v>87</v>
      </c>
      <c r="AY180" s="14" t="s">
        <v>124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4" t="s">
        <v>85</v>
      </c>
      <c r="BK180" s="225">
        <f>ROUND(I180*H180,2)</f>
        <v>0</v>
      </c>
      <c r="BL180" s="14" t="s">
        <v>167</v>
      </c>
      <c r="BM180" s="224" t="s">
        <v>326</v>
      </c>
    </row>
    <row r="181" s="2" customFormat="1" ht="24.15" customHeight="1">
      <c r="A181" s="35"/>
      <c r="B181" s="36"/>
      <c r="C181" s="212" t="s">
        <v>327</v>
      </c>
      <c r="D181" s="212" t="s">
        <v>128</v>
      </c>
      <c r="E181" s="213" t="s">
        <v>328</v>
      </c>
      <c r="F181" s="214" t="s">
        <v>329</v>
      </c>
      <c r="G181" s="215" t="s">
        <v>149</v>
      </c>
      <c r="H181" s="216">
        <v>7</v>
      </c>
      <c r="I181" s="217"/>
      <c r="J181" s="218">
        <f>ROUND(I181*H181,2)</f>
        <v>0</v>
      </c>
      <c r="K181" s="219"/>
      <c r="L181" s="41"/>
      <c r="M181" s="220" t="s">
        <v>1</v>
      </c>
      <c r="N181" s="221" t="s">
        <v>42</v>
      </c>
      <c r="O181" s="88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4" t="s">
        <v>167</v>
      </c>
      <c r="AT181" s="224" t="s">
        <v>128</v>
      </c>
      <c r="AU181" s="224" t="s">
        <v>87</v>
      </c>
      <c r="AY181" s="14" t="s">
        <v>124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4" t="s">
        <v>85</v>
      </c>
      <c r="BK181" s="225">
        <f>ROUND(I181*H181,2)</f>
        <v>0</v>
      </c>
      <c r="BL181" s="14" t="s">
        <v>167</v>
      </c>
      <c r="BM181" s="224" t="s">
        <v>330</v>
      </c>
    </row>
    <row r="182" s="2" customFormat="1" ht="16.5" customHeight="1">
      <c r="A182" s="35"/>
      <c r="B182" s="36"/>
      <c r="C182" s="226" t="s">
        <v>331</v>
      </c>
      <c r="D182" s="226" t="s">
        <v>170</v>
      </c>
      <c r="E182" s="227" t="s">
        <v>332</v>
      </c>
      <c r="F182" s="228" t="s">
        <v>333</v>
      </c>
      <c r="G182" s="229" t="s">
        <v>149</v>
      </c>
      <c r="H182" s="230">
        <v>1</v>
      </c>
      <c r="I182" s="231"/>
      <c r="J182" s="232">
        <f>ROUND(I182*H182,2)</f>
        <v>0</v>
      </c>
      <c r="K182" s="233"/>
      <c r="L182" s="234"/>
      <c r="M182" s="235" t="s">
        <v>1</v>
      </c>
      <c r="N182" s="236" t="s">
        <v>42</v>
      </c>
      <c r="O182" s="88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4" t="s">
        <v>173</v>
      </c>
      <c r="AT182" s="224" t="s">
        <v>170</v>
      </c>
      <c r="AU182" s="224" t="s">
        <v>87</v>
      </c>
      <c r="AY182" s="14" t="s">
        <v>124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4" t="s">
        <v>85</v>
      </c>
      <c r="BK182" s="225">
        <f>ROUND(I182*H182,2)</f>
        <v>0</v>
      </c>
      <c r="BL182" s="14" t="s">
        <v>167</v>
      </c>
      <c r="BM182" s="224" t="s">
        <v>334</v>
      </c>
    </row>
    <row r="183" s="2" customFormat="1" ht="24.15" customHeight="1">
      <c r="A183" s="35"/>
      <c r="B183" s="36"/>
      <c r="C183" s="226" t="s">
        <v>335</v>
      </c>
      <c r="D183" s="226" t="s">
        <v>170</v>
      </c>
      <c r="E183" s="227" t="s">
        <v>336</v>
      </c>
      <c r="F183" s="228" t="s">
        <v>337</v>
      </c>
      <c r="G183" s="229" t="s">
        <v>149</v>
      </c>
      <c r="H183" s="230">
        <v>1</v>
      </c>
      <c r="I183" s="231"/>
      <c r="J183" s="232">
        <f>ROUND(I183*H183,2)</f>
        <v>0</v>
      </c>
      <c r="K183" s="233"/>
      <c r="L183" s="234"/>
      <c r="M183" s="235" t="s">
        <v>1</v>
      </c>
      <c r="N183" s="236" t="s">
        <v>42</v>
      </c>
      <c r="O183" s="88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4" t="s">
        <v>173</v>
      </c>
      <c r="AT183" s="224" t="s">
        <v>170</v>
      </c>
      <c r="AU183" s="224" t="s">
        <v>87</v>
      </c>
      <c r="AY183" s="14" t="s">
        <v>124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4" t="s">
        <v>85</v>
      </c>
      <c r="BK183" s="225">
        <f>ROUND(I183*H183,2)</f>
        <v>0</v>
      </c>
      <c r="BL183" s="14" t="s">
        <v>167</v>
      </c>
      <c r="BM183" s="224" t="s">
        <v>338</v>
      </c>
    </row>
    <row r="184" s="2" customFormat="1" ht="24.15" customHeight="1">
      <c r="A184" s="35"/>
      <c r="B184" s="36"/>
      <c r="C184" s="226" t="s">
        <v>339</v>
      </c>
      <c r="D184" s="226" t="s">
        <v>170</v>
      </c>
      <c r="E184" s="227" t="s">
        <v>340</v>
      </c>
      <c r="F184" s="228" t="s">
        <v>341</v>
      </c>
      <c r="G184" s="229" t="s">
        <v>149</v>
      </c>
      <c r="H184" s="230">
        <v>1</v>
      </c>
      <c r="I184" s="231"/>
      <c r="J184" s="232">
        <f>ROUND(I184*H184,2)</f>
        <v>0</v>
      </c>
      <c r="K184" s="233"/>
      <c r="L184" s="234"/>
      <c r="M184" s="235" t="s">
        <v>1</v>
      </c>
      <c r="N184" s="236" t="s">
        <v>42</v>
      </c>
      <c r="O184" s="88"/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4" t="s">
        <v>173</v>
      </c>
      <c r="AT184" s="224" t="s">
        <v>170</v>
      </c>
      <c r="AU184" s="224" t="s">
        <v>87</v>
      </c>
      <c r="AY184" s="14" t="s">
        <v>124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4" t="s">
        <v>85</v>
      </c>
      <c r="BK184" s="225">
        <f>ROUND(I184*H184,2)</f>
        <v>0</v>
      </c>
      <c r="BL184" s="14" t="s">
        <v>167</v>
      </c>
      <c r="BM184" s="224" t="s">
        <v>342</v>
      </c>
    </row>
    <row r="185" s="2" customFormat="1" ht="24.15" customHeight="1">
      <c r="A185" s="35"/>
      <c r="B185" s="36"/>
      <c r="C185" s="226" t="s">
        <v>343</v>
      </c>
      <c r="D185" s="226" t="s">
        <v>170</v>
      </c>
      <c r="E185" s="227" t="s">
        <v>344</v>
      </c>
      <c r="F185" s="228" t="s">
        <v>345</v>
      </c>
      <c r="G185" s="229" t="s">
        <v>149</v>
      </c>
      <c r="H185" s="230">
        <v>1</v>
      </c>
      <c r="I185" s="231"/>
      <c r="J185" s="232">
        <f>ROUND(I185*H185,2)</f>
        <v>0</v>
      </c>
      <c r="K185" s="233"/>
      <c r="L185" s="234"/>
      <c r="M185" s="235" t="s">
        <v>1</v>
      </c>
      <c r="N185" s="236" t="s">
        <v>42</v>
      </c>
      <c r="O185" s="88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4" t="s">
        <v>173</v>
      </c>
      <c r="AT185" s="224" t="s">
        <v>170</v>
      </c>
      <c r="AU185" s="224" t="s">
        <v>87</v>
      </c>
      <c r="AY185" s="14" t="s">
        <v>124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4" t="s">
        <v>85</v>
      </c>
      <c r="BK185" s="225">
        <f>ROUND(I185*H185,2)</f>
        <v>0</v>
      </c>
      <c r="BL185" s="14" t="s">
        <v>167</v>
      </c>
      <c r="BM185" s="224" t="s">
        <v>346</v>
      </c>
    </row>
    <row r="186" s="2" customFormat="1" ht="16.5" customHeight="1">
      <c r="A186" s="35"/>
      <c r="B186" s="36"/>
      <c r="C186" s="226" t="s">
        <v>347</v>
      </c>
      <c r="D186" s="226" t="s">
        <v>170</v>
      </c>
      <c r="E186" s="227" t="s">
        <v>348</v>
      </c>
      <c r="F186" s="228" t="s">
        <v>349</v>
      </c>
      <c r="G186" s="229" t="s">
        <v>149</v>
      </c>
      <c r="H186" s="230">
        <v>1</v>
      </c>
      <c r="I186" s="231"/>
      <c r="J186" s="232">
        <f>ROUND(I186*H186,2)</f>
        <v>0</v>
      </c>
      <c r="K186" s="233"/>
      <c r="L186" s="234"/>
      <c r="M186" s="235" t="s">
        <v>1</v>
      </c>
      <c r="N186" s="236" t="s">
        <v>42</v>
      </c>
      <c r="O186" s="88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4" t="s">
        <v>173</v>
      </c>
      <c r="AT186" s="224" t="s">
        <v>170</v>
      </c>
      <c r="AU186" s="224" t="s">
        <v>87</v>
      </c>
      <c r="AY186" s="14" t="s">
        <v>124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4" t="s">
        <v>85</v>
      </c>
      <c r="BK186" s="225">
        <f>ROUND(I186*H186,2)</f>
        <v>0</v>
      </c>
      <c r="BL186" s="14" t="s">
        <v>167</v>
      </c>
      <c r="BM186" s="224" t="s">
        <v>350</v>
      </c>
    </row>
    <row r="187" s="2" customFormat="1" ht="16.5" customHeight="1">
      <c r="A187" s="35"/>
      <c r="B187" s="36"/>
      <c r="C187" s="226" t="s">
        <v>351</v>
      </c>
      <c r="D187" s="226" t="s">
        <v>170</v>
      </c>
      <c r="E187" s="227" t="s">
        <v>352</v>
      </c>
      <c r="F187" s="228" t="s">
        <v>353</v>
      </c>
      <c r="G187" s="229" t="s">
        <v>149</v>
      </c>
      <c r="H187" s="230">
        <v>1</v>
      </c>
      <c r="I187" s="231"/>
      <c r="J187" s="232">
        <f>ROUND(I187*H187,2)</f>
        <v>0</v>
      </c>
      <c r="K187" s="233"/>
      <c r="L187" s="234"/>
      <c r="M187" s="235" t="s">
        <v>1</v>
      </c>
      <c r="N187" s="236" t="s">
        <v>42</v>
      </c>
      <c r="O187" s="88"/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4" t="s">
        <v>173</v>
      </c>
      <c r="AT187" s="224" t="s">
        <v>170</v>
      </c>
      <c r="AU187" s="224" t="s">
        <v>87</v>
      </c>
      <c r="AY187" s="14" t="s">
        <v>124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4" t="s">
        <v>85</v>
      </c>
      <c r="BK187" s="225">
        <f>ROUND(I187*H187,2)</f>
        <v>0</v>
      </c>
      <c r="BL187" s="14" t="s">
        <v>167</v>
      </c>
      <c r="BM187" s="224" t="s">
        <v>354</v>
      </c>
    </row>
    <row r="188" s="2" customFormat="1" ht="16.5" customHeight="1">
      <c r="A188" s="35"/>
      <c r="B188" s="36"/>
      <c r="C188" s="226" t="s">
        <v>355</v>
      </c>
      <c r="D188" s="226" t="s">
        <v>170</v>
      </c>
      <c r="E188" s="227" t="s">
        <v>356</v>
      </c>
      <c r="F188" s="228" t="s">
        <v>357</v>
      </c>
      <c r="G188" s="229" t="s">
        <v>149</v>
      </c>
      <c r="H188" s="230">
        <v>1</v>
      </c>
      <c r="I188" s="231"/>
      <c r="J188" s="232">
        <f>ROUND(I188*H188,2)</f>
        <v>0</v>
      </c>
      <c r="K188" s="233"/>
      <c r="L188" s="234"/>
      <c r="M188" s="235" t="s">
        <v>1</v>
      </c>
      <c r="N188" s="236" t="s">
        <v>42</v>
      </c>
      <c r="O188" s="88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4" t="s">
        <v>173</v>
      </c>
      <c r="AT188" s="224" t="s">
        <v>170</v>
      </c>
      <c r="AU188" s="224" t="s">
        <v>87</v>
      </c>
      <c r="AY188" s="14" t="s">
        <v>124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4" t="s">
        <v>85</v>
      </c>
      <c r="BK188" s="225">
        <f>ROUND(I188*H188,2)</f>
        <v>0</v>
      </c>
      <c r="BL188" s="14" t="s">
        <v>167</v>
      </c>
      <c r="BM188" s="224" t="s">
        <v>358</v>
      </c>
    </row>
    <row r="189" s="2" customFormat="1" ht="21.75" customHeight="1">
      <c r="A189" s="35"/>
      <c r="B189" s="36"/>
      <c r="C189" s="226" t="s">
        <v>359</v>
      </c>
      <c r="D189" s="226" t="s">
        <v>170</v>
      </c>
      <c r="E189" s="227" t="s">
        <v>360</v>
      </c>
      <c r="F189" s="228" t="s">
        <v>361</v>
      </c>
      <c r="G189" s="229" t="s">
        <v>149</v>
      </c>
      <c r="H189" s="230">
        <v>1</v>
      </c>
      <c r="I189" s="231"/>
      <c r="J189" s="232">
        <f>ROUND(I189*H189,2)</f>
        <v>0</v>
      </c>
      <c r="K189" s="233"/>
      <c r="L189" s="234"/>
      <c r="M189" s="235" t="s">
        <v>1</v>
      </c>
      <c r="N189" s="236" t="s">
        <v>42</v>
      </c>
      <c r="O189" s="88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4" t="s">
        <v>173</v>
      </c>
      <c r="AT189" s="224" t="s">
        <v>170</v>
      </c>
      <c r="AU189" s="224" t="s">
        <v>87</v>
      </c>
      <c r="AY189" s="14" t="s">
        <v>124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4" t="s">
        <v>85</v>
      </c>
      <c r="BK189" s="225">
        <f>ROUND(I189*H189,2)</f>
        <v>0</v>
      </c>
      <c r="BL189" s="14" t="s">
        <v>167</v>
      </c>
      <c r="BM189" s="224" t="s">
        <v>362</v>
      </c>
    </row>
    <row r="190" s="2" customFormat="1" ht="33" customHeight="1">
      <c r="A190" s="35"/>
      <c r="B190" s="36"/>
      <c r="C190" s="212" t="s">
        <v>363</v>
      </c>
      <c r="D190" s="212" t="s">
        <v>128</v>
      </c>
      <c r="E190" s="213" t="s">
        <v>364</v>
      </c>
      <c r="F190" s="214" t="s">
        <v>365</v>
      </c>
      <c r="G190" s="215" t="s">
        <v>149</v>
      </c>
      <c r="H190" s="216">
        <v>6</v>
      </c>
      <c r="I190" s="217"/>
      <c r="J190" s="218">
        <f>ROUND(I190*H190,2)</f>
        <v>0</v>
      </c>
      <c r="K190" s="219"/>
      <c r="L190" s="41"/>
      <c r="M190" s="220" t="s">
        <v>1</v>
      </c>
      <c r="N190" s="221" t="s">
        <v>42</v>
      </c>
      <c r="O190" s="88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4" t="s">
        <v>167</v>
      </c>
      <c r="AT190" s="224" t="s">
        <v>128</v>
      </c>
      <c r="AU190" s="224" t="s">
        <v>87</v>
      </c>
      <c r="AY190" s="14" t="s">
        <v>124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4" t="s">
        <v>85</v>
      </c>
      <c r="BK190" s="225">
        <f>ROUND(I190*H190,2)</f>
        <v>0</v>
      </c>
      <c r="BL190" s="14" t="s">
        <v>167</v>
      </c>
      <c r="BM190" s="224" t="s">
        <v>366</v>
      </c>
    </row>
    <row r="191" s="2" customFormat="1" ht="16.5" customHeight="1">
      <c r="A191" s="35"/>
      <c r="B191" s="36"/>
      <c r="C191" s="226" t="s">
        <v>367</v>
      </c>
      <c r="D191" s="226" t="s">
        <v>170</v>
      </c>
      <c r="E191" s="227" t="s">
        <v>368</v>
      </c>
      <c r="F191" s="228" t="s">
        <v>369</v>
      </c>
      <c r="G191" s="229" t="s">
        <v>149</v>
      </c>
      <c r="H191" s="230">
        <v>6</v>
      </c>
      <c r="I191" s="231"/>
      <c r="J191" s="232">
        <f>ROUND(I191*H191,2)</f>
        <v>0</v>
      </c>
      <c r="K191" s="233"/>
      <c r="L191" s="234"/>
      <c r="M191" s="235" t="s">
        <v>1</v>
      </c>
      <c r="N191" s="236" t="s">
        <v>42</v>
      </c>
      <c r="O191" s="88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4" t="s">
        <v>173</v>
      </c>
      <c r="AT191" s="224" t="s">
        <v>170</v>
      </c>
      <c r="AU191" s="224" t="s">
        <v>87</v>
      </c>
      <c r="AY191" s="14" t="s">
        <v>124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4" t="s">
        <v>85</v>
      </c>
      <c r="BK191" s="225">
        <f>ROUND(I191*H191,2)</f>
        <v>0</v>
      </c>
      <c r="BL191" s="14" t="s">
        <v>167</v>
      </c>
      <c r="BM191" s="224" t="s">
        <v>370</v>
      </c>
    </row>
    <row r="192" s="2" customFormat="1" ht="24.15" customHeight="1">
      <c r="A192" s="35"/>
      <c r="B192" s="36"/>
      <c r="C192" s="212" t="s">
        <v>371</v>
      </c>
      <c r="D192" s="212" t="s">
        <v>128</v>
      </c>
      <c r="E192" s="213" t="s">
        <v>372</v>
      </c>
      <c r="F192" s="214" t="s">
        <v>373</v>
      </c>
      <c r="G192" s="215" t="s">
        <v>149</v>
      </c>
      <c r="H192" s="216">
        <v>8</v>
      </c>
      <c r="I192" s="217"/>
      <c r="J192" s="218">
        <f>ROUND(I192*H192,2)</f>
        <v>0</v>
      </c>
      <c r="K192" s="219"/>
      <c r="L192" s="41"/>
      <c r="M192" s="220" t="s">
        <v>1</v>
      </c>
      <c r="N192" s="221" t="s">
        <v>42</v>
      </c>
      <c r="O192" s="88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4" t="s">
        <v>167</v>
      </c>
      <c r="AT192" s="224" t="s">
        <v>128</v>
      </c>
      <c r="AU192" s="224" t="s">
        <v>87</v>
      </c>
      <c r="AY192" s="14" t="s">
        <v>124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4" t="s">
        <v>85</v>
      </c>
      <c r="BK192" s="225">
        <f>ROUND(I192*H192,2)</f>
        <v>0</v>
      </c>
      <c r="BL192" s="14" t="s">
        <v>167</v>
      </c>
      <c r="BM192" s="224" t="s">
        <v>374</v>
      </c>
    </row>
    <row r="193" s="2" customFormat="1" ht="16.5" customHeight="1">
      <c r="A193" s="35"/>
      <c r="B193" s="36"/>
      <c r="C193" s="226" t="s">
        <v>375</v>
      </c>
      <c r="D193" s="226" t="s">
        <v>170</v>
      </c>
      <c r="E193" s="227" t="s">
        <v>376</v>
      </c>
      <c r="F193" s="228" t="s">
        <v>377</v>
      </c>
      <c r="G193" s="229" t="s">
        <v>149</v>
      </c>
      <c r="H193" s="230">
        <v>8</v>
      </c>
      <c r="I193" s="231"/>
      <c r="J193" s="232">
        <f>ROUND(I193*H193,2)</f>
        <v>0</v>
      </c>
      <c r="K193" s="233"/>
      <c r="L193" s="234"/>
      <c r="M193" s="235" t="s">
        <v>1</v>
      </c>
      <c r="N193" s="236" t="s">
        <v>42</v>
      </c>
      <c r="O193" s="88"/>
      <c r="P193" s="222">
        <f>O193*H193</f>
        <v>0</v>
      </c>
      <c r="Q193" s="222">
        <v>0.00050000000000000001</v>
      </c>
      <c r="R193" s="222">
        <f>Q193*H193</f>
        <v>0.0040000000000000001</v>
      </c>
      <c r="S193" s="222">
        <v>0</v>
      </c>
      <c r="T193" s="22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4" t="s">
        <v>173</v>
      </c>
      <c r="AT193" s="224" t="s">
        <v>170</v>
      </c>
      <c r="AU193" s="224" t="s">
        <v>87</v>
      </c>
      <c r="AY193" s="14" t="s">
        <v>124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4" t="s">
        <v>85</v>
      </c>
      <c r="BK193" s="225">
        <f>ROUND(I193*H193,2)</f>
        <v>0</v>
      </c>
      <c r="BL193" s="14" t="s">
        <v>167</v>
      </c>
      <c r="BM193" s="224" t="s">
        <v>378</v>
      </c>
    </row>
    <row r="194" s="2" customFormat="1" ht="16.5" customHeight="1">
      <c r="A194" s="35"/>
      <c r="B194" s="36"/>
      <c r="C194" s="226" t="s">
        <v>379</v>
      </c>
      <c r="D194" s="226" t="s">
        <v>170</v>
      </c>
      <c r="E194" s="227" t="s">
        <v>380</v>
      </c>
      <c r="F194" s="228" t="s">
        <v>381</v>
      </c>
      <c r="G194" s="229" t="s">
        <v>149</v>
      </c>
      <c r="H194" s="230">
        <v>8</v>
      </c>
      <c r="I194" s="231"/>
      <c r="J194" s="232">
        <f>ROUND(I194*H194,2)</f>
        <v>0</v>
      </c>
      <c r="K194" s="233"/>
      <c r="L194" s="234"/>
      <c r="M194" s="235" t="s">
        <v>1</v>
      </c>
      <c r="N194" s="236" t="s">
        <v>42</v>
      </c>
      <c r="O194" s="88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4" t="s">
        <v>173</v>
      </c>
      <c r="AT194" s="224" t="s">
        <v>170</v>
      </c>
      <c r="AU194" s="224" t="s">
        <v>87</v>
      </c>
      <c r="AY194" s="14" t="s">
        <v>124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4" t="s">
        <v>85</v>
      </c>
      <c r="BK194" s="225">
        <f>ROUND(I194*H194,2)</f>
        <v>0</v>
      </c>
      <c r="BL194" s="14" t="s">
        <v>167</v>
      </c>
      <c r="BM194" s="224" t="s">
        <v>382</v>
      </c>
    </row>
    <row r="195" s="2" customFormat="1" ht="33" customHeight="1">
      <c r="A195" s="35"/>
      <c r="B195" s="36"/>
      <c r="C195" s="212" t="s">
        <v>383</v>
      </c>
      <c r="D195" s="212" t="s">
        <v>128</v>
      </c>
      <c r="E195" s="213" t="s">
        <v>384</v>
      </c>
      <c r="F195" s="214" t="s">
        <v>385</v>
      </c>
      <c r="G195" s="215" t="s">
        <v>149</v>
      </c>
      <c r="H195" s="216">
        <v>28</v>
      </c>
      <c r="I195" s="217"/>
      <c r="J195" s="218">
        <f>ROUND(I195*H195,2)</f>
        <v>0</v>
      </c>
      <c r="K195" s="219"/>
      <c r="L195" s="41"/>
      <c r="M195" s="220" t="s">
        <v>1</v>
      </c>
      <c r="N195" s="221" t="s">
        <v>42</v>
      </c>
      <c r="O195" s="88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4" t="s">
        <v>167</v>
      </c>
      <c r="AT195" s="224" t="s">
        <v>128</v>
      </c>
      <c r="AU195" s="224" t="s">
        <v>87</v>
      </c>
      <c r="AY195" s="14" t="s">
        <v>124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4" t="s">
        <v>85</v>
      </c>
      <c r="BK195" s="225">
        <f>ROUND(I195*H195,2)</f>
        <v>0</v>
      </c>
      <c r="BL195" s="14" t="s">
        <v>167</v>
      </c>
      <c r="BM195" s="224" t="s">
        <v>386</v>
      </c>
    </row>
    <row r="196" s="2" customFormat="1" ht="24.15" customHeight="1">
      <c r="A196" s="35"/>
      <c r="B196" s="36"/>
      <c r="C196" s="226" t="s">
        <v>387</v>
      </c>
      <c r="D196" s="226" t="s">
        <v>170</v>
      </c>
      <c r="E196" s="227" t="s">
        <v>388</v>
      </c>
      <c r="F196" s="228" t="s">
        <v>389</v>
      </c>
      <c r="G196" s="229" t="s">
        <v>149</v>
      </c>
      <c r="H196" s="230">
        <v>28</v>
      </c>
      <c r="I196" s="231"/>
      <c r="J196" s="232">
        <f>ROUND(I196*H196,2)</f>
        <v>0</v>
      </c>
      <c r="K196" s="233"/>
      <c r="L196" s="234"/>
      <c r="M196" s="235" t="s">
        <v>1</v>
      </c>
      <c r="N196" s="236" t="s">
        <v>42</v>
      </c>
      <c r="O196" s="88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4" t="s">
        <v>173</v>
      </c>
      <c r="AT196" s="224" t="s">
        <v>170</v>
      </c>
      <c r="AU196" s="224" t="s">
        <v>87</v>
      </c>
      <c r="AY196" s="14" t="s">
        <v>124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4" t="s">
        <v>85</v>
      </c>
      <c r="BK196" s="225">
        <f>ROUND(I196*H196,2)</f>
        <v>0</v>
      </c>
      <c r="BL196" s="14" t="s">
        <v>167</v>
      </c>
      <c r="BM196" s="224" t="s">
        <v>390</v>
      </c>
    </row>
    <row r="197" s="2" customFormat="1" ht="37.8" customHeight="1">
      <c r="A197" s="35"/>
      <c r="B197" s="36"/>
      <c r="C197" s="212" t="s">
        <v>391</v>
      </c>
      <c r="D197" s="212" t="s">
        <v>128</v>
      </c>
      <c r="E197" s="213" t="s">
        <v>392</v>
      </c>
      <c r="F197" s="214" t="s">
        <v>393</v>
      </c>
      <c r="G197" s="215" t="s">
        <v>149</v>
      </c>
      <c r="H197" s="216">
        <v>123</v>
      </c>
      <c r="I197" s="217"/>
      <c r="J197" s="218">
        <f>ROUND(I197*H197,2)</f>
        <v>0</v>
      </c>
      <c r="K197" s="219"/>
      <c r="L197" s="41"/>
      <c r="M197" s="220" t="s">
        <v>1</v>
      </c>
      <c r="N197" s="221" t="s">
        <v>42</v>
      </c>
      <c r="O197" s="88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4" t="s">
        <v>167</v>
      </c>
      <c r="AT197" s="224" t="s">
        <v>128</v>
      </c>
      <c r="AU197" s="224" t="s">
        <v>87</v>
      </c>
      <c r="AY197" s="14" t="s">
        <v>124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4" t="s">
        <v>85</v>
      </c>
      <c r="BK197" s="225">
        <f>ROUND(I197*H197,2)</f>
        <v>0</v>
      </c>
      <c r="BL197" s="14" t="s">
        <v>167</v>
      </c>
      <c r="BM197" s="224" t="s">
        <v>394</v>
      </c>
    </row>
    <row r="198" s="2" customFormat="1" ht="37.8" customHeight="1">
      <c r="A198" s="35"/>
      <c r="B198" s="36"/>
      <c r="C198" s="226" t="s">
        <v>395</v>
      </c>
      <c r="D198" s="226" t="s">
        <v>170</v>
      </c>
      <c r="E198" s="227" t="s">
        <v>396</v>
      </c>
      <c r="F198" s="228" t="s">
        <v>397</v>
      </c>
      <c r="G198" s="229" t="s">
        <v>149</v>
      </c>
      <c r="H198" s="230">
        <v>123</v>
      </c>
      <c r="I198" s="231"/>
      <c r="J198" s="232">
        <f>ROUND(I198*H198,2)</f>
        <v>0</v>
      </c>
      <c r="K198" s="233"/>
      <c r="L198" s="234"/>
      <c r="M198" s="235" t="s">
        <v>1</v>
      </c>
      <c r="N198" s="236" t="s">
        <v>42</v>
      </c>
      <c r="O198" s="88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4" t="s">
        <v>173</v>
      </c>
      <c r="AT198" s="224" t="s">
        <v>170</v>
      </c>
      <c r="AU198" s="224" t="s">
        <v>87</v>
      </c>
      <c r="AY198" s="14" t="s">
        <v>124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4" t="s">
        <v>85</v>
      </c>
      <c r="BK198" s="225">
        <f>ROUND(I198*H198,2)</f>
        <v>0</v>
      </c>
      <c r="BL198" s="14" t="s">
        <v>167</v>
      </c>
      <c r="BM198" s="224" t="s">
        <v>398</v>
      </c>
    </row>
    <row r="199" s="2" customFormat="1" ht="37.8" customHeight="1">
      <c r="A199" s="35"/>
      <c r="B199" s="36"/>
      <c r="C199" s="212" t="s">
        <v>399</v>
      </c>
      <c r="D199" s="212" t="s">
        <v>128</v>
      </c>
      <c r="E199" s="213" t="s">
        <v>400</v>
      </c>
      <c r="F199" s="214" t="s">
        <v>401</v>
      </c>
      <c r="G199" s="215" t="s">
        <v>149</v>
      </c>
      <c r="H199" s="216">
        <v>26</v>
      </c>
      <c r="I199" s="217"/>
      <c r="J199" s="218">
        <f>ROUND(I199*H199,2)</f>
        <v>0</v>
      </c>
      <c r="K199" s="219"/>
      <c r="L199" s="41"/>
      <c r="M199" s="220" t="s">
        <v>1</v>
      </c>
      <c r="N199" s="221" t="s">
        <v>42</v>
      </c>
      <c r="O199" s="88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4" t="s">
        <v>167</v>
      </c>
      <c r="AT199" s="224" t="s">
        <v>128</v>
      </c>
      <c r="AU199" s="224" t="s">
        <v>87</v>
      </c>
      <c r="AY199" s="14" t="s">
        <v>124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4" t="s">
        <v>85</v>
      </c>
      <c r="BK199" s="225">
        <f>ROUND(I199*H199,2)</f>
        <v>0</v>
      </c>
      <c r="BL199" s="14" t="s">
        <v>167</v>
      </c>
      <c r="BM199" s="224" t="s">
        <v>402</v>
      </c>
    </row>
    <row r="200" s="2" customFormat="1" ht="24.15" customHeight="1">
      <c r="A200" s="35"/>
      <c r="B200" s="36"/>
      <c r="C200" s="226" t="s">
        <v>403</v>
      </c>
      <c r="D200" s="226" t="s">
        <v>170</v>
      </c>
      <c r="E200" s="227" t="s">
        <v>404</v>
      </c>
      <c r="F200" s="228" t="s">
        <v>405</v>
      </c>
      <c r="G200" s="229" t="s">
        <v>149</v>
      </c>
      <c r="H200" s="230">
        <v>24</v>
      </c>
      <c r="I200" s="231"/>
      <c r="J200" s="232">
        <f>ROUND(I200*H200,2)</f>
        <v>0</v>
      </c>
      <c r="K200" s="233"/>
      <c r="L200" s="234"/>
      <c r="M200" s="235" t="s">
        <v>1</v>
      </c>
      <c r="N200" s="236" t="s">
        <v>42</v>
      </c>
      <c r="O200" s="88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4" t="s">
        <v>173</v>
      </c>
      <c r="AT200" s="224" t="s">
        <v>170</v>
      </c>
      <c r="AU200" s="224" t="s">
        <v>87</v>
      </c>
      <c r="AY200" s="14" t="s">
        <v>124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4" t="s">
        <v>85</v>
      </c>
      <c r="BK200" s="225">
        <f>ROUND(I200*H200,2)</f>
        <v>0</v>
      </c>
      <c r="BL200" s="14" t="s">
        <v>167</v>
      </c>
      <c r="BM200" s="224" t="s">
        <v>406</v>
      </c>
    </row>
    <row r="201" s="2" customFormat="1" ht="24.15" customHeight="1">
      <c r="A201" s="35"/>
      <c r="B201" s="36"/>
      <c r="C201" s="226" t="s">
        <v>407</v>
      </c>
      <c r="D201" s="226" t="s">
        <v>170</v>
      </c>
      <c r="E201" s="227" t="s">
        <v>408</v>
      </c>
      <c r="F201" s="228" t="s">
        <v>409</v>
      </c>
      <c r="G201" s="229" t="s">
        <v>149</v>
      </c>
      <c r="H201" s="230">
        <v>1</v>
      </c>
      <c r="I201" s="231"/>
      <c r="J201" s="232">
        <f>ROUND(I201*H201,2)</f>
        <v>0</v>
      </c>
      <c r="K201" s="233"/>
      <c r="L201" s="234"/>
      <c r="M201" s="235" t="s">
        <v>1</v>
      </c>
      <c r="N201" s="236" t="s">
        <v>42</v>
      </c>
      <c r="O201" s="88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4" t="s">
        <v>173</v>
      </c>
      <c r="AT201" s="224" t="s">
        <v>170</v>
      </c>
      <c r="AU201" s="224" t="s">
        <v>87</v>
      </c>
      <c r="AY201" s="14" t="s">
        <v>124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4" t="s">
        <v>85</v>
      </c>
      <c r="BK201" s="225">
        <f>ROUND(I201*H201,2)</f>
        <v>0</v>
      </c>
      <c r="BL201" s="14" t="s">
        <v>167</v>
      </c>
      <c r="BM201" s="224" t="s">
        <v>410</v>
      </c>
    </row>
    <row r="202" s="2" customFormat="1" ht="24.15" customHeight="1">
      <c r="A202" s="35"/>
      <c r="B202" s="36"/>
      <c r="C202" s="226" t="s">
        <v>411</v>
      </c>
      <c r="D202" s="226" t="s">
        <v>170</v>
      </c>
      <c r="E202" s="227" t="s">
        <v>412</v>
      </c>
      <c r="F202" s="228" t="s">
        <v>413</v>
      </c>
      <c r="G202" s="229" t="s">
        <v>149</v>
      </c>
      <c r="H202" s="230">
        <v>1</v>
      </c>
      <c r="I202" s="231"/>
      <c r="J202" s="232">
        <f>ROUND(I202*H202,2)</f>
        <v>0</v>
      </c>
      <c r="K202" s="233"/>
      <c r="L202" s="234"/>
      <c r="M202" s="235" t="s">
        <v>1</v>
      </c>
      <c r="N202" s="236" t="s">
        <v>42</v>
      </c>
      <c r="O202" s="88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4" t="s">
        <v>173</v>
      </c>
      <c r="AT202" s="224" t="s">
        <v>170</v>
      </c>
      <c r="AU202" s="224" t="s">
        <v>87</v>
      </c>
      <c r="AY202" s="14" t="s">
        <v>124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4" t="s">
        <v>85</v>
      </c>
      <c r="BK202" s="225">
        <f>ROUND(I202*H202,2)</f>
        <v>0</v>
      </c>
      <c r="BL202" s="14" t="s">
        <v>167</v>
      </c>
      <c r="BM202" s="224" t="s">
        <v>414</v>
      </c>
    </row>
    <row r="203" s="2" customFormat="1" ht="33" customHeight="1">
      <c r="A203" s="35"/>
      <c r="B203" s="36"/>
      <c r="C203" s="212" t="s">
        <v>415</v>
      </c>
      <c r="D203" s="212" t="s">
        <v>128</v>
      </c>
      <c r="E203" s="213" t="s">
        <v>416</v>
      </c>
      <c r="F203" s="214" t="s">
        <v>417</v>
      </c>
      <c r="G203" s="215" t="s">
        <v>149</v>
      </c>
      <c r="H203" s="216">
        <v>8</v>
      </c>
      <c r="I203" s="217"/>
      <c r="J203" s="218">
        <f>ROUND(I203*H203,2)</f>
        <v>0</v>
      </c>
      <c r="K203" s="219"/>
      <c r="L203" s="41"/>
      <c r="M203" s="220" t="s">
        <v>1</v>
      </c>
      <c r="N203" s="221" t="s">
        <v>42</v>
      </c>
      <c r="O203" s="88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4" t="s">
        <v>167</v>
      </c>
      <c r="AT203" s="224" t="s">
        <v>128</v>
      </c>
      <c r="AU203" s="224" t="s">
        <v>87</v>
      </c>
      <c r="AY203" s="14" t="s">
        <v>124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4" t="s">
        <v>85</v>
      </c>
      <c r="BK203" s="225">
        <f>ROUND(I203*H203,2)</f>
        <v>0</v>
      </c>
      <c r="BL203" s="14" t="s">
        <v>167</v>
      </c>
      <c r="BM203" s="224" t="s">
        <v>418</v>
      </c>
    </row>
    <row r="204" s="2" customFormat="1" ht="33" customHeight="1">
      <c r="A204" s="35"/>
      <c r="B204" s="36"/>
      <c r="C204" s="226" t="s">
        <v>173</v>
      </c>
      <c r="D204" s="226" t="s">
        <v>170</v>
      </c>
      <c r="E204" s="227" t="s">
        <v>419</v>
      </c>
      <c r="F204" s="228" t="s">
        <v>420</v>
      </c>
      <c r="G204" s="229" t="s">
        <v>149</v>
      </c>
      <c r="H204" s="230">
        <v>8</v>
      </c>
      <c r="I204" s="231"/>
      <c r="J204" s="232">
        <f>ROUND(I204*H204,2)</f>
        <v>0</v>
      </c>
      <c r="K204" s="233"/>
      <c r="L204" s="234"/>
      <c r="M204" s="235" t="s">
        <v>1</v>
      </c>
      <c r="N204" s="236" t="s">
        <v>42</v>
      </c>
      <c r="O204" s="88"/>
      <c r="P204" s="222">
        <f>O204*H204</f>
        <v>0</v>
      </c>
      <c r="Q204" s="222">
        <v>0.00018000000000000001</v>
      </c>
      <c r="R204" s="222">
        <f>Q204*H204</f>
        <v>0.0014400000000000001</v>
      </c>
      <c r="S204" s="222">
        <v>0</v>
      </c>
      <c r="T204" s="22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4" t="s">
        <v>173</v>
      </c>
      <c r="AT204" s="224" t="s">
        <v>170</v>
      </c>
      <c r="AU204" s="224" t="s">
        <v>87</v>
      </c>
      <c r="AY204" s="14" t="s">
        <v>124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4" t="s">
        <v>85</v>
      </c>
      <c r="BK204" s="225">
        <f>ROUND(I204*H204,2)</f>
        <v>0</v>
      </c>
      <c r="BL204" s="14" t="s">
        <v>167</v>
      </c>
      <c r="BM204" s="224" t="s">
        <v>421</v>
      </c>
    </row>
    <row r="205" s="2" customFormat="1" ht="24.15" customHeight="1">
      <c r="A205" s="35"/>
      <c r="B205" s="36"/>
      <c r="C205" s="212" t="s">
        <v>422</v>
      </c>
      <c r="D205" s="212" t="s">
        <v>128</v>
      </c>
      <c r="E205" s="213" t="s">
        <v>423</v>
      </c>
      <c r="F205" s="214" t="s">
        <v>424</v>
      </c>
      <c r="G205" s="215" t="s">
        <v>149</v>
      </c>
      <c r="H205" s="216">
        <v>12</v>
      </c>
      <c r="I205" s="217"/>
      <c r="J205" s="218">
        <f>ROUND(I205*H205,2)</f>
        <v>0</v>
      </c>
      <c r="K205" s="219"/>
      <c r="L205" s="41"/>
      <c r="M205" s="220" t="s">
        <v>1</v>
      </c>
      <c r="N205" s="221" t="s">
        <v>42</v>
      </c>
      <c r="O205" s="88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4" t="s">
        <v>167</v>
      </c>
      <c r="AT205" s="224" t="s">
        <v>128</v>
      </c>
      <c r="AU205" s="224" t="s">
        <v>87</v>
      </c>
      <c r="AY205" s="14" t="s">
        <v>124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4" t="s">
        <v>85</v>
      </c>
      <c r="BK205" s="225">
        <f>ROUND(I205*H205,2)</f>
        <v>0</v>
      </c>
      <c r="BL205" s="14" t="s">
        <v>167</v>
      </c>
      <c r="BM205" s="224" t="s">
        <v>425</v>
      </c>
    </row>
    <row r="206" s="2" customFormat="1" ht="16.5" customHeight="1">
      <c r="A206" s="35"/>
      <c r="B206" s="36"/>
      <c r="C206" s="226" t="s">
        <v>426</v>
      </c>
      <c r="D206" s="226" t="s">
        <v>170</v>
      </c>
      <c r="E206" s="227" t="s">
        <v>427</v>
      </c>
      <c r="F206" s="228" t="s">
        <v>428</v>
      </c>
      <c r="G206" s="229" t="s">
        <v>149</v>
      </c>
      <c r="H206" s="230">
        <v>6</v>
      </c>
      <c r="I206" s="231"/>
      <c r="J206" s="232">
        <f>ROUND(I206*H206,2)</f>
        <v>0</v>
      </c>
      <c r="K206" s="233"/>
      <c r="L206" s="234"/>
      <c r="M206" s="235" t="s">
        <v>1</v>
      </c>
      <c r="N206" s="236" t="s">
        <v>42</v>
      </c>
      <c r="O206" s="88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4" t="s">
        <v>173</v>
      </c>
      <c r="AT206" s="224" t="s">
        <v>170</v>
      </c>
      <c r="AU206" s="224" t="s">
        <v>87</v>
      </c>
      <c r="AY206" s="14" t="s">
        <v>124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4" t="s">
        <v>85</v>
      </c>
      <c r="BK206" s="225">
        <f>ROUND(I206*H206,2)</f>
        <v>0</v>
      </c>
      <c r="BL206" s="14" t="s">
        <v>167</v>
      </c>
      <c r="BM206" s="224" t="s">
        <v>429</v>
      </c>
    </row>
    <row r="207" s="2" customFormat="1" ht="16.5" customHeight="1">
      <c r="A207" s="35"/>
      <c r="B207" s="36"/>
      <c r="C207" s="226" t="s">
        <v>430</v>
      </c>
      <c r="D207" s="226" t="s">
        <v>170</v>
      </c>
      <c r="E207" s="227" t="s">
        <v>431</v>
      </c>
      <c r="F207" s="228" t="s">
        <v>432</v>
      </c>
      <c r="G207" s="229" t="s">
        <v>149</v>
      </c>
      <c r="H207" s="230">
        <v>3</v>
      </c>
      <c r="I207" s="231"/>
      <c r="J207" s="232">
        <f>ROUND(I207*H207,2)</f>
        <v>0</v>
      </c>
      <c r="K207" s="233"/>
      <c r="L207" s="234"/>
      <c r="M207" s="235" t="s">
        <v>1</v>
      </c>
      <c r="N207" s="236" t="s">
        <v>42</v>
      </c>
      <c r="O207" s="88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4" t="s">
        <v>173</v>
      </c>
      <c r="AT207" s="224" t="s">
        <v>170</v>
      </c>
      <c r="AU207" s="224" t="s">
        <v>87</v>
      </c>
      <c r="AY207" s="14" t="s">
        <v>124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4" t="s">
        <v>85</v>
      </c>
      <c r="BK207" s="225">
        <f>ROUND(I207*H207,2)</f>
        <v>0</v>
      </c>
      <c r="BL207" s="14" t="s">
        <v>167</v>
      </c>
      <c r="BM207" s="224" t="s">
        <v>433</v>
      </c>
    </row>
    <row r="208" s="2" customFormat="1" ht="16.5" customHeight="1">
      <c r="A208" s="35"/>
      <c r="B208" s="36"/>
      <c r="C208" s="226" t="s">
        <v>434</v>
      </c>
      <c r="D208" s="226" t="s">
        <v>170</v>
      </c>
      <c r="E208" s="227" t="s">
        <v>435</v>
      </c>
      <c r="F208" s="228" t="s">
        <v>436</v>
      </c>
      <c r="G208" s="229" t="s">
        <v>149</v>
      </c>
      <c r="H208" s="230">
        <v>3</v>
      </c>
      <c r="I208" s="231"/>
      <c r="J208" s="232">
        <f>ROUND(I208*H208,2)</f>
        <v>0</v>
      </c>
      <c r="K208" s="233"/>
      <c r="L208" s="234"/>
      <c r="M208" s="235" t="s">
        <v>1</v>
      </c>
      <c r="N208" s="236" t="s">
        <v>42</v>
      </c>
      <c r="O208" s="88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4" t="s">
        <v>173</v>
      </c>
      <c r="AT208" s="224" t="s">
        <v>170</v>
      </c>
      <c r="AU208" s="224" t="s">
        <v>87</v>
      </c>
      <c r="AY208" s="14" t="s">
        <v>124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4" t="s">
        <v>85</v>
      </c>
      <c r="BK208" s="225">
        <f>ROUND(I208*H208,2)</f>
        <v>0</v>
      </c>
      <c r="BL208" s="14" t="s">
        <v>167</v>
      </c>
      <c r="BM208" s="224" t="s">
        <v>437</v>
      </c>
    </row>
    <row r="209" s="2" customFormat="1" ht="24.15" customHeight="1">
      <c r="A209" s="35"/>
      <c r="B209" s="36"/>
      <c r="C209" s="212" t="s">
        <v>167</v>
      </c>
      <c r="D209" s="212" t="s">
        <v>128</v>
      </c>
      <c r="E209" s="213" t="s">
        <v>438</v>
      </c>
      <c r="F209" s="214" t="s">
        <v>439</v>
      </c>
      <c r="G209" s="215" t="s">
        <v>149</v>
      </c>
      <c r="H209" s="216">
        <v>83</v>
      </c>
      <c r="I209" s="217"/>
      <c r="J209" s="218">
        <f>ROUND(I209*H209,2)</f>
        <v>0</v>
      </c>
      <c r="K209" s="219"/>
      <c r="L209" s="41"/>
      <c r="M209" s="220" t="s">
        <v>1</v>
      </c>
      <c r="N209" s="221" t="s">
        <v>42</v>
      </c>
      <c r="O209" s="88"/>
      <c r="P209" s="222">
        <f>O209*H209</f>
        <v>0</v>
      </c>
      <c r="Q209" s="222">
        <v>0</v>
      </c>
      <c r="R209" s="222">
        <f>Q209*H209</f>
        <v>0</v>
      </c>
      <c r="S209" s="222">
        <v>0</v>
      </c>
      <c r="T209" s="22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4" t="s">
        <v>167</v>
      </c>
      <c r="AT209" s="224" t="s">
        <v>128</v>
      </c>
      <c r="AU209" s="224" t="s">
        <v>87</v>
      </c>
      <c r="AY209" s="14" t="s">
        <v>124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4" t="s">
        <v>85</v>
      </c>
      <c r="BK209" s="225">
        <f>ROUND(I209*H209,2)</f>
        <v>0</v>
      </c>
      <c r="BL209" s="14" t="s">
        <v>167</v>
      </c>
      <c r="BM209" s="224" t="s">
        <v>440</v>
      </c>
    </row>
    <row r="210" s="2" customFormat="1" ht="49.05" customHeight="1">
      <c r="A210" s="35"/>
      <c r="B210" s="36"/>
      <c r="C210" s="226" t="s">
        <v>441</v>
      </c>
      <c r="D210" s="226" t="s">
        <v>170</v>
      </c>
      <c r="E210" s="227" t="s">
        <v>442</v>
      </c>
      <c r="F210" s="228" t="s">
        <v>443</v>
      </c>
      <c r="G210" s="229" t="s">
        <v>149</v>
      </c>
      <c r="H210" s="230">
        <v>25</v>
      </c>
      <c r="I210" s="231"/>
      <c r="J210" s="232">
        <f>ROUND(I210*H210,2)</f>
        <v>0</v>
      </c>
      <c r="K210" s="233"/>
      <c r="L210" s="234"/>
      <c r="M210" s="235" t="s">
        <v>1</v>
      </c>
      <c r="N210" s="236" t="s">
        <v>42</v>
      </c>
      <c r="O210" s="88"/>
      <c r="P210" s="222">
        <f>O210*H210</f>
        <v>0</v>
      </c>
      <c r="Q210" s="222">
        <v>0</v>
      </c>
      <c r="R210" s="222">
        <f>Q210*H210</f>
        <v>0</v>
      </c>
      <c r="S210" s="222">
        <v>0</v>
      </c>
      <c r="T210" s="22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4" t="s">
        <v>173</v>
      </c>
      <c r="AT210" s="224" t="s">
        <v>170</v>
      </c>
      <c r="AU210" s="224" t="s">
        <v>87</v>
      </c>
      <c r="AY210" s="14" t="s">
        <v>124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4" t="s">
        <v>85</v>
      </c>
      <c r="BK210" s="225">
        <f>ROUND(I210*H210,2)</f>
        <v>0</v>
      </c>
      <c r="BL210" s="14" t="s">
        <v>167</v>
      </c>
      <c r="BM210" s="224" t="s">
        <v>444</v>
      </c>
    </row>
    <row r="211" s="2" customFormat="1" ht="37.8" customHeight="1">
      <c r="A211" s="35"/>
      <c r="B211" s="36"/>
      <c r="C211" s="226" t="s">
        <v>7</v>
      </c>
      <c r="D211" s="226" t="s">
        <v>170</v>
      </c>
      <c r="E211" s="227" t="s">
        <v>445</v>
      </c>
      <c r="F211" s="228" t="s">
        <v>446</v>
      </c>
      <c r="G211" s="229" t="s">
        <v>149</v>
      </c>
      <c r="H211" s="230">
        <v>6</v>
      </c>
      <c r="I211" s="231"/>
      <c r="J211" s="232">
        <f>ROUND(I211*H211,2)</f>
        <v>0</v>
      </c>
      <c r="K211" s="233"/>
      <c r="L211" s="234"/>
      <c r="M211" s="235" t="s">
        <v>1</v>
      </c>
      <c r="N211" s="236" t="s">
        <v>42</v>
      </c>
      <c r="O211" s="88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4" t="s">
        <v>173</v>
      </c>
      <c r="AT211" s="224" t="s">
        <v>170</v>
      </c>
      <c r="AU211" s="224" t="s">
        <v>87</v>
      </c>
      <c r="AY211" s="14" t="s">
        <v>124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4" t="s">
        <v>85</v>
      </c>
      <c r="BK211" s="225">
        <f>ROUND(I211*H211,2)</f>
        <v>0</v>
      </c>
      <c r="BL211" s="14" t="s">
        <v>167</v>
      </c>
      <c r="BM211" s="224" t="s">
        <v>447</v>
      </c>
    </row>
    <row r="212" s="2" customFormat="1" ht="55.5" customHeight="1">
      <c r="A212" s="35"/>
      <c r="B212" s="36"/>
      <c r="C212" s="226" t="s">
        <v>448</v>
      </c>
      <c r="D212" s="226" t="s">
        <v>170</v>
      </c>
      <c r="E212" s="227" t="s">
        <v>449</v>
      </c>
      <c r="F212" s="228" t="s">
        <v>450</v>
      </c>
      <c r="G212" s="229" t="s">
        <v>149</v>
      </c>
      <c r="H212" s="230">
        <v>52</v>
      </c>
      <c r="I212" s="231"/>
      <c r="J212" s="232">
        <f>ROUND(I212*H212,2)</f>
        <v>0</v>
      </c>
      <c r="K212" s="233"/>
      <c r="L212" s="234"/>
      <c r="M212" s="235" t="s">
        <v>1</v>
      </c>
      <c r="N212" s="236" t="s">
        <v>42</v>
      </c>
      <c r="O212" s="88"/>
      <c r="P212" s="222">
        <f>O212*H212</f>
        <v>0</v>
      </c>
      <c r="Q212" s="222">
        <v>0</v>
      </c>
      <c r="R212" s="222">
        <f>Q212*H212</f>
        <v>0</v>
      </c>
      <c r="S212" s="222">
        <v>0</v>
      </c>
      <c r="T212" s="22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4" t="s">
        <v>173</v>
      </c>
      <c r="AT212" s="224" t="s">
        <v>170</v>
      </c>
      <c r="AU212" s="224" t="s">
        <v>87</v>
      </c>
      <c r="AY212" s="14" t="s">
        <v>124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4" t="s">
        <v>85</v>
      </c>
      <c r="BK212" s="225">
        <f>ROUND(I212*H212,2)</f>
        <v>0</v>
      </c>
      <c r="BL212" s="14" t="s">
        <v>167</v>
      </c>
      <c r="BM212" s="224" t="s">
        <v>451</v>
      </c>
    </row>
    <row r="213" s="2" customFormat="1" ht="24.15" customHeight="1">
      <c r="A213" s="35"/>
      <c r="B213" s="36"/>
      <c r="C213" s="212" t="s">
        <v>85</v>
      </c>
      <c r="D213" s="212" t="s">
        <v>128</v>
      </c>
      <c r="E213" s="213" t="s">
        <v>452</v>
      </c>
      <c r="F213" s="214" t="s">
        <v>453</v>
      </c>
      <c r="G213" s="215" t="s">
        <v>149</v>
      </c>
      <c r="H213" s="216">
        <v>5</v>
      </c>
      <c r="I213" s="217"/>
      <c r="J213" s="218">
        <f>ROUND(I213*H213,2)</f>
        <v>0</v>
      </c>
      <c r="K213" s="219"/>
      <c r="L213" s="41"/>
      <c r="M213" s="220" t="s">
        <v>1</v>
      </c>
      <c r="N213" s="221" t="s">
        <v>42</v>
      </c>
      <c r="O213" s="88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4" t="s">
        <v>167</v>
      </c>
      <c r="AT213" s="224" t="s">
        <v>128</v>
      </c>
      <c r="AU213" s="224" t="s">
        <v>87</v>
      </c>
      <c r="AY213" s="14" t="s">
        <v>124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4" t="s">
        <v>85</v>
      </c>
      <c r="BK213" s="225">
        <f>ROUND(I213*H213,2)</f>
        <v>0</v>
      </c>
      <c r="BL213" s="14" t="s">
        <v>167</v>
      </c>
      <c r="BM213" s="224" t="s">
        <v>454</v>
      </c>
    </row>
    <row r="214" s="2" customFormat="1" ht="24.15" customHeight="1">
      <c r="A214" s="35"/>
      <c r="B214" s="36"/>
      <c r="C214" s="212" t="s">
        <v>87</v>
      </c>
      <c r="D214" s="212" t="s">
        <v>128</v>
      </c>
      <c r="E214" s="213" t="s">
        <v>455</v>
      </c>
      <c r="F214" s="214" t="s">
        <v>456</v>
      </c>
      <c r="G214" s="215" t="s">
        <v>149</v>
      </c>
      <c r="H214" s="216">
        <v>44</v>
      </c>
      <c r="I214" s="217"/>
      <c r="J214" s="218">
        <f>ROUND(I214*H214,2)</f>
        <v>0</v>
      </c>
      <c r="K214" s="219"/>
      <c r="L214" s="41"/>
      <c r="M214" s="220" t="s">
        <v>1</v>
      </c>
      <c r="N214" s="221" t="s">
        <v>42</v>
      </c>
      <c r="O214" s="88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4" t="s">
        <v>167</v>
      </c>
      <c r="AT214" s="224" t="s">
        <v>128</v>
      </c>
      <c r="AU214" s="224" t="s">
        <v>87</v>
      </c>
      <c r="AY214" s="14" t="s">
        <v>124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4" t="s">
        <v>85</v>
      </c>
      <c r="BK214" s="225">
        <f>ROUND(I214*H214,2)</f>
        <v>0</v>
      </c>
      <c r="BL214" s="14" t="s">
        <v>167</v>
      </c>
      <c r="BM214" s="224" t="s">
        <v>457</v>
      </c>
    </row>
    <row r="215" s="2" customFormat="1" ht="24.15" customHeight="1">
      <c r="A215" s="35"/>
      <c r="B215" s="36"/>
      <c r="C215" s="212" t="s">
        <v>458</v>
      </c>
      <c r="D215" s="212" t="s">
        <v>128</v>
      </c>
      <c r="E215" s="213" t="s">
        <v>459</v>
      </c>
      <c r="F215" s="214" t="s">
        <v>460</v>
      </c>
      <c r="G215" s="215" t="s">
        <v>149</v>
      </c>
      <c r="H215" s="216">
        <v>99</v>
      </c>
      <c r="I215" s="217"/>
      <c r="J215" s="218">
        <f>ROUND(I215*H215,2)</f>
        <v>0</v>
      </c>
      <c r="K215" s="219"/>
      <c r="L215" s="41"/>
      <c r="M215" s="220" t="s">
        <v>1</v>
      </c>
      <c r="N215" s="221" t="s">
        <v>42</v>
      </c>
      <c r="O215" s="88"/>
      <c r="P215" s="222">
        <f>O215*H215</f>
        <v>0</v>
      </c>
      <c r="Q215" s="222">
        <v>0</v>
      </c>
      <c r="R215" s="222">
        <f>Q215*H215</f>
        <v>0</v>
      </c>
      <c r="S215" s="222">
        <v>0</v>
      </c>
      <c r="T215" s="22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4" t="s">
        <v>167</v>
      </c>
      <c r="AT215" s="224" t="s">
        <v>128</v>
      </c>
      <c r="AU215" s="224" t="s">
        <v>87</v>
      </c>
      <c r="AY215" s="14" t="s">
        <v>124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4" t="s">
        <v>85</v>
      </c>
      <c r="BK215" s="225">
        <f>ROUND(I215*H215,2)</f>
        <v>0</v>
      </c>
      <c r="BL215" s="14" t="s">
        <v>167</v>
      </c>
      <c r="BM215" s="224" t="s">
        <v>461</v>
      </c>
    </row>
    <row r="216" s="2" customFormat="1" ht="24.15" customHeight="1">
      <c r="A216" s="35"/>
      <c r="B216" s="36"/>
      <c r="C216" s="226" t="s">
        <v>132</v>
      </c>
      <c r="D216" s="226" t="s">
        <v>170</v>
      </c>
      <c r="E216" s="227" t="s">
        <v>462</v>
      </c>
      <c r="F216" s="228" t="s">
        <v>463</v>
      </c>
      <c r="G216" s="229" t="s">
        <v>149</v>
      </c>
      <c r="H216" s="230">
        <v>36</v>
      </c>
      <c r="I216" s="231"/>
      <c r="J216" s="232">
        <f>ROUND(I216*H216,2)</f>
        <v>0</v>
      </c>
      <c r="K216" s="233"/>
      <c r="L216" s="234"/>
      <c r="M216" s="235" t="s">
        <v>1</v>
      </c>
      <c r="N216" s="236" t="s">
        <v>42</v>
      </c>
      <c r="O216" s="88"/>
      <c r="P216" s="222">
        <f>O216*H216</f>
        <v>0</v>
      </c>
      <c r="Q216" s="222">
        <v>0</v>
      </c>
      <c r="R216" s="222">
        <f>Q216*H216</f>
        <v>0</v>
      </c>
      <c r="S216" s="222">
        <v>0</v>
      </c>
      <c r="T216" s="22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4" t="s">
        <v>173</v>
      </c>
      <c r="AT216" s="224" t="s">
        <v>170</v>
      </c>
      <c r="AU216" s="224" t="s">
        <v>87</v>
      </c>
      <c r="AY216" s="14" t="s">
        <v>124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4" t="s">
        <v>85</v>
      </c>
      <c r="BK216" s="225">
        <f>ROUND(I216*H216,2)</f>
        <v>0</v>
      </c>
      <c r="BL216" s="14" t="s">
        <v>167</v>
      </c>
      <c r="BM216" s="224" t="s">
        <v>464</v>
      </c>
    </row>
    <row r="217" s="2" customFormat="1" ht="24.15" customHeight="1">
      <c r="A217" s="35"/>
      <c r="B217" s="36"/>
      <c r="C217" s="226" t="s">
        <v>465</v>
      </c>
      <c r="D217" s="226" t="s">
        <v>170</v>
      </c>
      <c r="E217" s="227" t="s">
        <v>466</v>
      </c>
      <c r="F217" s="228" t="s">
        <v>467</v>
      </c>
      <c r="G217" s="229" t="s">
        <v>149</v>
      </c>
      <c r="H217" s="230">
        <v>38</v>
      </c>
      <c r="I217" s="231"/>
      <c r="J217" s="232">
        <f>ROUND(I217*H217,2)</f>
        <v>0</v>
      </c>
      <c r="K217" s="233"/>
      <c r="L217" s="234"/>
      <c r="M217" s="235" t="s">
        <v>1</v>
      </c>
      <c r="N217" s="236" t="s">
        <v>42</v>
      </c>
      <c r="O217" s="88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4" t="s">
        <v>173</v>
      </c>
      <c r="AT217" s="224" t="s">
        <v>170</v>
      </c>
      <c r="AU217" s="224" t="s">
        <v>87</v>
      </c>
      <c r="AY217" s="14" t="s">
        <v>124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4" t="s">
        <v>85</v>
      </c>
      <c r="BK217" s="225">
        <f>ROUND(I217*H217,2)</f>
        <v>0</v>
      </c>
      <c r="BL217" s="14" t="s">
        <v>167</v>
      </c>
      <c r="BM217" s="224" t="s">
        <v>468</v>
      </c>
    </row>
    <row r="218" s="2" customFormat="1" ht="24.15" customHeight="1">
      <c r="A218" s="35"/>
      <c r="B218" s="36"/>
      <c r="C218" s="226" t="s">
        <v>469</v>
      </c>
      <c r="D218" s="226" t="s">
        <v>170</v>
      </c>
      <c r="E218" s="227" t="s">
        <v>470</v>
      </c>
      <c r="F218" s="228" t="s">
        <v>471</v>
      </c>
      <c r="G218" s="229" t="s">
        <v>149</v>
      </c>
      <c r="H218" s="230">
        <v>17</v>
      </c>
      <c r="I218" s="231"/>
      <c r="J218" s="232">
        <f>ROUND(I218*H218,2)</f>
        <v>0</v>
      </c>
      <c r="K218" s="233"/>
      <c r="L218" s="234"/>
      <c r="M218" s="235" t="s">
        <v>1</v>
      </c>
      <c r="N218" s="236" t="s">
        <v>42</v>
      </c>
      <c r="O218" s="88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4" t="s">
        <v>173</v>
      </c>
      <c r="AT218" s="224" t="s">
        <v>170</v>
      </c>
      <c r="AU218" s="224" t="s">
        <v>87</v>
      </c>
      <c r="AY218" s="14" t="s">
        <v>124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4" t="s">
        <v>85</v>
      </c>
      <c r="BK218" s="225">
        <f>ROUND(I218*H218,2)</f>
        <v>0</v>
      </c>
      <c r="BL218" s="14" t="s">
        <v>167</v>
      </c>
      <c r="BM218" s="224" t="s">
        <v>472</v>
      </c>
    </row>
    <row r="219" s="2" customFormat="1" ht="24.15" customHeight="1">
      <c r="A219" s="35"/>
      <c r="B219" s="36"/>
      <c r="C219" s="226" t="s">
        <v>473</v>
      </c>
      <c r="D219" s="226" t="s">
        <v>170</v>
      </c>
      <c r="E219" s="227" t="s">
        <v>474</v>
      </c>
      <c r="F219" s="228" t="s">
        <v>475</v>
      </c>
      <c r="G219" s="229" t="s">
        <v>149</v>
      </c>
      <c r="H219" s="230">
        <v>8</v>
      </c>
      <c r="I219" s="231"/>
      <c r="J219" s="232">
        <f>ROUND(I219*H219,2)</f>
        <v>0</v>
      </c>
      <c r="K219" s="233"/>
      <c r="L219" s="234"/>
      <c r="M219" s="235" t="s">
        <v>1</v>
      </c>
      <c r="N219" s="236" t="s">
        <v>42</v>
      </c>
      <c r="O219" s="88"/>
      <c r="P219" s="222">
        <f>O219*H219</f>
        <v>0</v>
      </c>
      <c r="Q219" s="222">
        <v>0</v>
      </c>
      <c r="R219" s="222">
        <f>Q219*H219</f>
        <v>0</v>
      </c>
      <c r="S219" s="222">
        <v>0</v>
      </c>
      <c r="T219" s="22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4" t="s">
        <v>173</v>
      </c>
      <c r="AT219" s="224" t="s">
        <v>170</v>
      </c>
      <c r="AU219" s="224" t="s">
        <v>87</v>
      </c>
      <c r="AY219" s="14" t="s">
        <v>124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4" t="s">
        <v>85</v>
      </c>
      <c r="BK219" s="225">
        <f>ROUND(I219*H219,2)</f>
        <v>0</v>
      </c>
      <c r="BL219" s="14" t="s">
        <v>167</v>
      </c>
      <c r="BM219" s="224" t="s">
        <v>476</v>
      </c>
    </row>
    <row r="220" s="2" customFormat="1" ht="24.15" customHeight="1">
      <c r="A220" s="35"/>
      <c r="B220" s="36"/>
      <c r="C220" s="226" t="s">
        <v>477</v>
      </c>
      <c r="D220" s="226" t="s">
        <v>170</v>
      </c>
      <c r="E220" s="227" t="s">
        <v>478</v>
      </c>
      <c r="F220" s="228" t="s">
        <v>479</v>
      </c>
      <c r="G220" s="229" t="s">
        <v>149</v>
      </c>
      <c r="H220" s="230">
        <v>3</v>
      </c>
      <c r="I220" s="231"/>
      <c r="J220" s="232">
        <f>ROUND(I220*H220,2)</f>
        <v>0</v>
      </c>
      <c r="K220" s="233"/>
      <c r="L220" s="234"/>
      <c r="M220" s="235" t="s">
        <v>1</v>
      </c>
      <c r="N220" s="236" t="s">
        <v>42</v>
      </c>
      <c r="O220" s="88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4" t="s">
        <v>173</v>
      </c>
      <c r="AT220" s="224" t="s">
        <v>170</v>
      </c>
      <c r="AU220" s="224" t="s">
        <v>87</v>
      </c>
      <c r="AY220" s="14" t="s">
        <v>124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4" t="s">
        <v>85</v>
      </c>
      <c r="BK220" s="225">
        <f>ROUND(I220*H220,2)</f>
        <v>0</v>
      </c>
      <c r="BL220" s="14" t="s">
        <v>167</v>
      </c>
      <c r="BM220" s="224" t="s">
        <v>480</v>
      </c>
    </row>
    <row r="221" s="2" customFormat="1" ht="24.15" customHeight="1">
      <c r="A221" s="35"/>
      <c r="B221" s="36"/>
      <c r="C221" s="226" t="s">
        <v>125</v>
      </c>
      <c r="D221" s="226" t="s">
        <v>170</v>
      </c>
      <c r="E221" s="227" t="s">
        <v>481</v>
      </c>
      <c r="F221" s="228" t="s">
        <v>482</v>
      </c>
      <c r="G221" s="229" t="s">
        <v>149</v>
      </c>
      <c r="H221" s="230">
        <v>4</v>
      </c>
      <c r="I221" s="231"/>
      <c r="J221" s="232">
        <f>ROUND(I221*H221,2)</f>
        <v>0</v>
      </c>
      <c r="K221" s="233"/>
      <c r="L221" s="234"/>
      <c r="M221" s="235" t="s">
        <v>1</v>
      </c>
      <c r="N221" s="236" t="s">
        <v>42</v>
      </c>
      <c r="O221" s="88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4" t="s">
        <v>173</v>
      </c>
      <c r="AT221" s="224" t="s">
        <v>170</v>
      </c>
      <c r="AU221" s="224" t="s">
        <v>87</v>
      </c>
      <c r="AY221" s="14" t="s">
        <v>124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4" t="s">
        <v>85</v>
      </c>
      <c r="BK221" s="225">
        <f>ROUND(I221*H221,2)</f>
        <v>0</v>
      </c>
      <c r="BL221" s="14" t="s">
        <v>167</v>
      </c>
      <c r="BM221" s="224" t="s">
        <v>483</v>
      </c>
    </row>
    <row r="222" s="2" customFormat="1" ht="24.15" customHeight="1">
      <c r="A222" s="35"/>
      <c r="B222" s="36"/>
      <c r="C222" s="226" t="s">
        <v>484</v>
      </c>
      <c r="D222" s="226" t="s">
        <v>170</v>
      </c>
      <c r="E222" s="227" t="s">
        <v>485</v>
      </c>
      <c r="F222" s="228" t="s">
        <v>486</v>
      </c>
      <c r="G222" s="229" t="s">
        <v>149</v>
      </c>
      <c r="H222" s="230">
        <v>3</v>
      </c>
      <c r="I222" s="231"/>
      <c r="J222" s="232">
        <f>ROUND(I222*H222,2)</f>
        <v>0</v>
      </c>
      <c r="K222" s="233"/>
      <c r="L222" s="234"/>
      <c r="M222" s="235" t="s">
        <v>1</v>
      </c>
      <c r="N222" s="236" t="s">
        <v>42</v>
      </c>
      <c r="O222" s="88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4" t="s">
        <v>173</v>
      </c>
      <c r="AT222" s="224" t="s">
        <v>170</v>
      </c>
      <c r="AU222" s="224" t="s">
        <v>87</v>
      </c>
      <c r="AY222" s="14" t="s">
        <v>124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4" t="s">
        <v>85</v>
      </c>
      <c r="BK222" s="225">
        <f>ROUND(I222*H222,2)</f>
        <v>0</v>
      </c>
      <c r="BL222" s="14" t="s">
        <v>167</v>
      </c>
      <c r="BM222" s="224" t="s">
        <v>487</v>
      </c>
    </row>
    <row r="223" s="2" customFormat="1" ht="24.15" customHeight="1">
      <c r="A223" s="35"/>
      <c r="B223" s="36"/>
      <c r="C223" s="226" t="s">
        <v>488</v>
      </c>
      <c r="D223" s="226" t="s">
        <v>170</v>
      </c>
      <c r="E223" s="227" t="s">
        <v>489</v>
      </c>
      <c r="F223" s="228" t="s">
        <v>490</v>
      </c>
      <c r="G223" s="229" t="s">
        <v>149</v>
      </c>
      <c r="H223" s="230">
        <v>6</v>
      </c>
      <c r="I223" s="231"/>
      <c r="J223" s="232">
        <f>ROUND(I223*H223,2)</f>
        <v>0</v>
      </c>
      <c r="K223" s="233"/>
      <c r="L223" s="234"/>
      <c r="M223" s="235" t="s">
        <v>1</v>
      </c>
      <c r="N223" s="236" t="s">
        <v>42</v>
      </c>
      <c r="O223" s="88"/>
      <c r="P223" s="222">
        <f>O223*H223</f>
        <v>0</v>
      </c>
      <c r="Q223" s="222">
        <v>0</v>
      </c>
      <c r="R223" s="222">
        <f>Q223*H223</f>
        <v>0</v>
      </c>
      <c r="S223" s="222">
        <v>0</v>
      </c>
      <c r="T223" s="22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4" t="s">
        <v>173</v>
      </c>
      <c r="AT223" s="224" t="s">
        <v>170</v>
      </c>
      <c r="AU223" s="224" t="s">
        <v>87</v>
      </c>
      <c r="AY223" s="14" t="s">
        <v>124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4" t="s">
        <v>85</v>
      </c>
      <c r="BK223" s="225">
        <f>ROUND(I223*H223,2)</f>
        <v>0</v>
      </c>
      <c r="BL223" s="14" t="s">
        <v>167</v>
      </c>
      <c r="BM223" s="224" t="s">
        <v>491</v>
      </c>
    </row>
    <row r="224" s="2" customFormat="1" ht="24.15" customHeight="1">
      <c r="A224" s="35"/>
      <c r="B224" s="36"/>
      <c r="C224" s="226" t="s">
        <v>492</v>
      </c>
      <c r="D224" s="226" t="s">
        <v>170</v>
      </c>
      <c r="E224" s="227" t="s">
        <v>493</v>
      </c>
      <c r="F224" s="228" t="s">
        <v>494</v>
      </c>
      <c r="G224" s="229" t="s">
        <v>149</v>
      </c>
      <c r="H224" s="230">
        <v>24</v>
      </c>
      <c r="I224" s="231"/>
      <c r="J224" s="232">
        <f>ROUND(I224*H224,2)</f>
        <v>0</v>
      </c>
      <c r="K224" s="233"/>
      <c r="L224" s="234"/>
      <c r="M224" s="235" t="s">
        <v>1</v>
      </c>
      <c r="N224" s="236" t="s">
        <v>42</v>
      </c>
      <c r="O224" s="88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4" t="s">
        <v>173</v>
      </c>
      <c r="AT224" s="224" t="s">
        <v>170</v>
      </c>
      <c r="AU224" s="224" t="s">
        <v>87</v>
      </c>
      <c r="AY224" s="14" t="s">
        <v>124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4" t="s">
        <v>85</v>
      </c>
      <c r="BK224" s="225">
        <f>ROUND(I224*H224,2)</f>
        <v>0</v>
      </c>
      <c r="BL224" s="14" t="s">
        <v>167</v>
      </c>
      <c r="BM224" s="224" t="s">
        <v>495</v>
      </c>
    </row>
    <row r="225" s="2" customFormat="1" ht="24.15" customHeight="1">
      <c r="A225" s="35"/>
      <c r="B225" s="36"/>
      <c r="C225" s="226" t="s">
        <v>496</v>
      </c>
      <c r="D225" s="226" t="s">
        <v>170</v>
      </c>
      <c r="E225" s="227" t="s">
        <v>497</v>
      </c>
      <c r="F225" s="228" t="s">
        <v>498</v>
      </c>
      <c r="G225" s="229" t="s">
        <v>149</v>
      </c>
      <c r="H225" s="230">
        <v>11</v>
      </c>
      <c r="I225" s="231"/>
      <c r="J225" s="232">
        <f>ROUND(I225*H225,2)</f>
        <v>0</v>
      </c>
      <c r="K225" s="233"/>
      <c r="L225" s="234"/>
      <c r="M225" s="235" t="s">
        <v>1</v>
      </c>
      <c r="N225" s="236" t="s">
        <v>42</v>
      </c>
      <c r="O225" s="88"/>
      <c r="P225" s="222">
        <f>O225*H225</f>
        <v>0</v>
      </c>
      <c r="Q225" s="222">
        <v>0</v>
      </c>
      <c r="R225" s="222">
        <f>Q225*H225</f>
        <v>0</v>
      </c>
      <c r="S225" s="222">
        <v>0</v>
      </c>
      <c r="T225" s="22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4" t="s">
        <v>173</v>
      </c>
      <c r="AT225" s="224" t="s">
        <v>170</v>
      </c>
      <c r="AU225" s="224" t="s">
        <v>87</v>
      </c>
      <c r="AY225" s="14" t="s">
        <v>124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4" t="s">
        <v>85</v>
      </c>
      <c r="BK225" s="225">
        <f>ROUND(I225*H225,2)</f>
        <v>0</v>
      </c>
      <c r="BL225" s="14" t="s">
        <v>167</v>
      </c>
      <c r="BM225" s="224" t="s">
        <v>499</v>
      </c>
    </row>
    <row r="226" s="2" customFormat="1" ht="24.15" customHeight="1">
      <c r="A226" s="35"/>
      <c r="B226" s="36"/>
      <c r="C226" s="226" t="s">
        <v>8</v>
      </c>
      <c r="D226" s="226" t="s">
        <v>170</v>
      </c>
      <c r="E226" s="227" t="s">
        <v>500</v>
      </c>
      <c r="F226" s="228" t="s">
        <v>501</v>
      </c>
      <c r="G226" s="229" t="s">
        <v>149</v>
      </c>
      <c r="H226" s="230">
        <v>2</v>
      </c>
      <c r="I226" s="231"/>
      <c r="J226" s="232">
        <f>ROUND(I226*H226,2)</f>
        <v>0</v>
      </c>
      <c r="K226" s="233"/>
      <c r="L226" s="234"/>
      <c r="M226" s="235" t="s">
        <v>1</v>
      </c>
      <c r="N226" s="236" t="s">
        <v>42</v>
      </c>
      <c r="O226" s="88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4" t="s">
        <v>173</v>
      </c>
      <c r="AT226" s="224" t="s">
        <v>170</v>
      </c>
      <c r="AU226" s="224" t="s">
        <v>87</v>
      </c>
      <c r="AY226" s="14" t="s">
        <v>124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4" t="s">
        <v>85</v>
      </c>
      <c r="BK226" s="225">
        <f>ROUND(I226*H226,2)</f>
        <v>0</v>
      </c>
      <c r="BL226" s="14" t="s">
        <v>167</v>
      </c>
      <c r="BM226" s="224" t="s">
        <v>502</v>
      </c>
    </row>
    <row r="227" s="2" customFormat="1" ht="44.25" customHeight="1">
      <c r="A227" s="35"/>
      <c r="B227" s="36"/>
      <c r="C227" s="212" t="s">
        <v>503</v>
      </c>
      <c r="D227" s="212" t="s">
        <v>128</v>
      </c>
      <c r="E227" s="213" t="s">
        <v>504</v>
      </c>
      <c r="F227" s="214" t="s">
        <v>505</v>
      </c>
      <c r="G227" s="215" t="s">
        <v>149</v>
      </c>
      <c r="H227" s="216">
        <v>12</v>
      </c>
      <c r="I227" s="217"/>
      <c r="J227" s="218">
        <f>ROUND(I227*H227,2)</f>
        <v>0</v>
      </c>
      <c r="K227" s="219"/>
      <c r="L227" s="41"/>
      <c r="M227" s="220" t="s">
        <v>1</v>
      </c>
      <c r="N227" s="221" t="s">
        <v>42</v>
      </c>
      <c r="O227" s="88"/>
      <c r="P227" s="222">
        <f>O227*H227</f>
        <v>0</v>
      </c>
      <c r="Q227" s="222">
        <v>0</v>
      </c>
      <c r="R227" s="222">
        <f>Q227*H227</f>
        <v>0</v>
      </c>
      <c r="S227" s="222">
        <v>0</v>
      </c>
      <c r="T227" s="22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4" t="s">
        <v>167</v>
      </c>
      <c r="AT227" s="224" t="s">
        <v>128</v>
      </c>
      <c r="AU227" s="224" t="s">
        <v>87</v>
      </c>
      <c r="AY227" s="14" t="s">
        <v>124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4" t="s">
        <v>85</v>
      </c>
      <c r="BK227" s="225">
        <f>ROUND(I227*H227,2)</f>
        <v>0</v>
      </c>
      <c r="BL227" s="14" t="s">
        <v>167</v>
      </c>
      <c r="BM227" s="224" t="s">
        <v>506</v>
      </c>
    </row>
    <row r="228" s="2" customFormat="1" ht="21.75" customHeight="1">
      <c r="A228" s="35"/>
      <c r="B228" s="36"/>
      <c r="C228" s="212" t="s">
        <v>507</v>
      </c>
      <c r="D228" s="212" t="s">
        <v>128</v>
      </c>
      <c r="E228" s="213" t="s">
        <v>508</v>
      </c>
      <c r="F228" s="214" t="s">
        <v>509</v>
      </c>
      <c r="G228" s="215" t="s">
        <v>149</v>
      </c>
      <c r="H228" s="216">
        <v>150</v>
      </c>
      <c r="I228" s="217"/>
      <c r="J228" s="218">
        <f>ROUND(I228*H228,2)</f>
        <v>0</v>
      </c>
      <c r="K228" s="219"/>
      <c r="L228" s="41"/>
      <c r="M228" s="220" t="s">
        <v>1</v>
      </c>
      <c r="N228" s="221" t="s">
        <v>42</v>
      </c>
      <c r="O228" s="88"/>
      <c r="P228" s="222">
        <f>O228*H228</f>
        <v>0</v>
      </c>
      <c r="Q228" s="222">
        <v>0</v>
      </c>
      <c r="R228" s="222">
        <f>Q228*H228</f>
        <v>0</v>
      </c>
      <c r="S228" s="222">
        <v>0</v>
      </c>
      <c r="T228" s="22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4" t="s">
        <v>167</v>
      </c>
      <c r="AT228" s="224" t="s">
        <v>128</v>
      </c>
      <c r="AU228" s="224" t="s">
        <v>87</v>
      </c>
      <c r="AY228" s="14" t="s">
        <v>124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4" t="s">
        <v>85</v>
      </c>
      <c r="BK228" s="225">
        <f>ROUND(I228*H228,2)</f>
        <v>0</v>
      </c>
      <c r="BL228" s="14" t="s">
        <v>167</v>
      </c>
      <c r="BM228" s="224" t="s">
        <v>510</v>
      </c>
    </row>
    <row r="229" s="2" customFormat="1" ht="16.5" customHeight="1">
      <c r="A229" s="35"/>
      <c r="B229" s="36"/>
      <c r="C229" s="226" t="s">
        <v>511</v>
      </c>
      <c r="D229" s="226" t="s">
        <v>170</v>
      </c>
      <c r="E229" s="227" t="s">
        <v>512</v>
      </c>
      <c r="F229" s="228" t="s">
        <v>513</v>
      </c>
      <c r="G229" s="229" t="s">
        <v>131</v>
      </c>
      <c r="H229" s="230">
        <v>10</v>
      </c>
      <c r="I229" s="231"/>
      <c r="J229" s="232">
        <f>ROUND(I229*H229,2)</f>
        <v>0</v>
      </c>
      <c r="K229" s="233"/>
      <c r="L229" s="234"/>
      <c r="M229" s="235" t="s">
        <v>1</v>
      </c>
      <c r="N229" s="236" t="s">
        <v>42</v>
      </c>
      <c r="O229" s="88"/>
      <c r="P229" s="222">
        <f>O229*H229</f>
        <v>0</v>
      </c>
      <c r="Q229" s="222">
        <v>0</v>
      </c>
      <c r="R229" s="222">
        <f>Q229*H229</f>
        <v>0</v>
      </c>
      <c r="S229" s="222">
        <v>0</v>
      </c>
      <c r="T229" s="22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4" t="s">
        <v>173</v>
      </c>
      <c r="AT229" s="224" t="s">
        <v>170</v>
      </c>
      <c r="AU229" s="224" t="s">
        <v>87</v>
      </c>
      <c r="AY229" s="14" t="s">
        <v>124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4" t="s">
        <v>85</v>
      </c>
      <c r="BK229" s="225">
        <f>ROUND(I229*H229,2)</f>
        <v>0</v>
      </c>
      <c r="BL229" s="14" t="s">
        <v>167</v>
      </c>
      <c r="BM229" s="224" t="s">
        <v>514</v>
      </c>
    </row>
    <row r="230" s="2" customFormat="1" ht="16.5" customHeight="1">
      <c r="A230" s="35"/>
      <c r="B230" s="36"/>
      <c r="C230" s="226" t="s">
        <v>515</v>
      </c>
      <c r="D230" s="226" t="s">
        <v>170</v>
      </c>
      <c r="E230" s="227" t="s">
        <v>516</v>
      </c>
      <c r="F230" s="228" t="s">
        <v>517</v>
      </c>
      <c r="G230" s="229" t="s">
        <v>131</v>
      </c>
      <c r="H230" s="230">
        <v>450</v>
      </c>
      <c r="I230" s="231"/>
      <c r="J230" s="232">
        <f>ROUND(I230*H230,2)</f>
        <v>0</v>
      </c>
      <c r="K230" s="233"/>
      <c r="L230" s="234"/>
      <c r="M230" s="235" t="s">
        <v>1</v>
      </c>
      <c r="N230" s="236" t="s">
        <v>42</v>
      </c>
      <c r="O230" s="88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4" t="s">
        <v>173</v>
      </c>
      <c r="AT230" s="224" t="s">
        <v>170</v>
      </c>
      <c r="AU230" s="224" t="s">
        <v>87</v>
      </c>
      <c r="AY230" s="14" t="s">
        <v>124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4" t="s">
        <v>85</v>
      </c>
      <c r="BK230" s="225">
        <f>ROUND(I230*H230,2)</f>
        <v>0</v>
      </c>
      <c r="BL230" s="14" t="s">
        <v>167</v>
      </c>
      <c r="BM230" s="224" t="s">
        <v>518</v>
      </c>
    </row>
    <row r="231" s="2" customFormat="1" ht="16.5" customHeight="1">
      <c r="A231" s="35"/>
      <c r="B231" s="36"/>
      <c r="C231" s="226" t="s">
        <v>519</v>
      </c>
      <c r="D231" s="226" t="s">
        <v>170</v>
      </c>
      <c r="E231" s="227" t="s">
        <v>520</v>
      </c>
      <c r="F231" s="228" t="s">
        <v>521</v>
      </c>
      <c r="G231" s="229" t="s">
        <v>131</v>
      </c>
      <c r="H231" s="230">
        <v>100</v>
      </c>
      <c r="I231" s="231"/>
      <c r="J231" s="232">
        <f>ROUND(I231*H231,2)</f>
        <v>0</v>
      </c>
      <c r="K231" s="233"/>
      <c r="L231" s="234"/>
      <c r="M231" s="235" t="s">
        <v>1</v>
      </c>
      <c r="N231" s="236" t="s">
        <v>42</v>
      </c>
      <c r="O231" s="88"/>
      <c r="P231" s="222">
        <f>O231*H231</f>
        <v>0</v>
      </c>
      <c r="Q231" s="222">
        <v>0</v>
      </c>
      <c r="R231" s="222">
        <f>Q231*H231</f>
        <v>0</v>
      </c>
      <c r="S231" s="222">
        <v>0</v>
      </c>
      <c r="T231" s="223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4" t="s">
        <v>173</v>
      </c>
      <c r="AT231" s="224" t="s">
        <v>170</v>
      </c>
      <c r="AU231" s="224" t="s">
        <v>87</v>
      </c>
      <c r="AY231" s="14" t="s">
        <v>124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4" t="s">
        <v>85</v>
      </c>
      <c r="BK231" s="225">
        <f>ROUND(I231*H231,2)</f>
        <v>0</v>
      </c>
      <c r="BL231" s="14" t="s">
        <v>167</v>
      </c>
      <c r="BM231" s="224" t="s">
        <v>522</v>
      </c>
    </row>
    <row r="232" s="2" customFormat="1" ht="16.5" customHeight="1">
      <c r="A232" s="35"/>
      <c r="B232" s="36"/>
      <c r="C232" s="226" t="s">
        <v>523</v>
      </c>
      <c r="D232" s="226" t="s">
        <v>170</v>
      </c>
      <c r="E232" s="227" t="s">
        <v>524</v>
      </c>
      <c r="F232" s="228" t="s">
        <v>525</v>
      </c>
      <c r="G232" s="229" t="s">
        <v>131</v>
      </c>
      <c r="H232" s="230">
        <v>250</v>
      </c>
      <c r="I232" s="231"/>
      <c r="J232" s="232">
        <f>ROUND(I232*H232,2)</f>
        <v>0</v>
      </c>
      <c r="K232" s="233"/>
      <c r="L232" s="234"/>
      <c r="M232" s="235" t="s">
        <v>1</v>
      </c>
      <c r="N232" s="236" t="s">
        <v>42</v>
      </c>
      <c r="O232" s="88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4" t="s">
        <v>173</v>
      </c>
      <c r="AT232" s="224" t="s">
        <v>170</v>
      </c>
      <c r="AU232" s="224" t="s">
        <v>87</v>
      </c>
      <c r="AY232" s="14" t="s">
        <v>124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4" t="s">
        <v>85</v>
      </c>
      <c r="BK232" s="225">
        <f>ROUND(I232*H232,2)</f>
        <v>0</v>
      </c>
      <c r="BL232" s="14" t="s">
        <v>167</v>
      </c>
      <c r="BM232" s="224" t="s">
        <v>526</v>
      </c>
    </row>
    <row r="233" s="2" customFormat="1" ht="33" customHeight="1">
      <c r="A233" s="35"/>
      <c r="B233" s="36"/>
      <c r="C233" s="226" t="s">
        <v>527</v>
      </c>
      <c r="D233" s="226" t="s">
        <v>170</v>
      </c>
      <c r="E233" s="227" t="s">
        <v>528</v>
      </c>
      <c r="F233" s="228" t="s">
        <v>529</v>
      </c>
      <c r="G233" s="229" t="s">
        <v>149</v>
      </c>
      <c r="H233" s="230">
        <v>150</v>
      </c>
      <c r="I233" s="231"/>
      <c r="J233" s="232">
        <f>ROUND(I233*H233,2)</f>
        <v>0</v>
      </c>
      <c r="K233" s="233"/>
      <c r="L233" s="234"/>
      <c r="M233" s="235" t="s">
        <v>1</v>
      </c>
      <c r="N233" s="236" t="s">
        <v>42</v>
      </c>
      <c r="O233" s="88"/>
      <c r="P233" s="222">
        <f>O233*H233</f>
        <v>0</v>
      </c>
      <c r="Q233" s="222">
        <v>0</v>
      </c>
      <c r="R233" s="222">
        <f>Q233*H233</f>
        <v>0</v>
      </c>
      <c r="S233" s="222">
        <v>0</v>
      </c>
      <c r="T233" s="22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4" t="s">
        <v>173</v>
      </c>
      <c r="AT233" s="224" t="s">
        <v>170</v>
      </c>
      <c r="AU233" s="224" t="s">
        <v>87</v>
      </c>
      <c r="AY233" s="14" t="s">
        <v>124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4" t="s">
        <v>85</v>
      </c>
      <c r="BK233" s="225">
        <f>ROUND(I233*H233,2)</f>
        <v>0</v>
      </c>
      <c r="BL233" s="14" t="s">
        <v>167</v>
      </c>
      <c r="BM233" s="224" t="s">
        <v>530</v>
      </c>
    </row>
    <row r="234" s="2" customFormat="1" ht="24.15" customHeight="1">
      <c r="A234" s="35"/>
      <c r="B234" s="36"/>
      <c r="C234" s="226" t="s">
        <v>531</v>
      </c>
      <c r="D234" s="226" t="s">
        <v>170</v>
      </c>
      <c r="E234" s="227" t="s">
        <v>532</v>
      </c>
      <c r="F234" s="228" t="s">
        <v>533</v>
      </c>
      <c r="G234" s="229" t="s">
        <v>149</v>
      </c>
      <c r="H234" s="230">
        <v>15</v>
      </c>
      <c r="I234" s="231"/>
      <c r="J234" s="232">
        <f>ROUND(I234*H234,2)</f>
        <v>0</v>
      </c>
      <c r="K234" s="233"/>
      <c r="L234" s="234"/>
      <c r="M234" s="235" t="s">
        <v>1</v>
      </c>
      <c r="N234" s="236" t="s">
        <v>42</v>
      </c>
      <c r="O234" s="88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4" t="s">
        <v>173</v>
      </c>
      <c r="AT234" s="224" t="s">
        <v>170</v>
      </c>
      <c r="AU234" s="224" t="s">
        <v>87</v>
      </c>
      <c r="AY234" s="14" t="s">
        <v>124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4" t="s">
        <v>85</v>
      </c>
      <c r="BK234" s="225">
        <f>ROUND(I234*H234,2)</f>
        <v>0</v>
      </c>
      <c r="BL234" s="14" t="s">
        <v>167</v>
      </c>
      <c r="BM234" s="224" t="s">
        <v>534</v>
      </c>
    </row>
    <row r="235" s="2" customFormat="1" ht="16.5" customHeight="1">
      <c r="A235" s="35"/>
      <c r="B235" s="36"/>
      <c r="C235" s="212" t="s">
        <v>535</v>
      </c>
      <c r="D235" s="212" t="s">
        <v>128</v>
      </c>
      <c r="E235" s="213" t="s">
        <v>536</v>
      </c>
      <c r="F235" s="214" t="s">
        <v>537</v>
      </c>
      <c r="G235" s="215" t="s">
        <v>131</v>
      </c>
      <c r="H235" s="216">
        <v>346</v>
      </c>
      <c r="I235" s="217"/>
      <c r="J235" s="218">
        <f>ROUND(I235*H235,2)</f>
        <v>0</v>
      </c>
      <c r="K235" s="219"/>
      <c r="L235" s="41"/>
      <c r="M235" s="220" t="s">
        <v>1</v>
      </c>
      <c r="N235" s="221" t="s">
        <v>42</v>
      </c>
      <c r="O235" s="88"/>
      <c r="P235" s="222">
        <f>O235*H235</f>
        <v>0</v>
      </c>
      <c r="Q235" s="222">
        <v>0</v>
      </c>
      <c r="R235" s="222">
        <f>Q235*H235</f>
        <v>0</v>
      </c>
      <c r="S235" s="222">
        <v>0</v>
      </c>
      <c r="T235" s="22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4" t="s">
        <v>167</v>
      </c>
      <c r="AT235" s="224" t="s">
        <v>128</v>
      </c>
      <c r="AU235" s="224" t="s">
        <v>87</v>
      </c>
      <c r="AY235" s="14" t="s">
        <v>124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4" t="s">
        <v>85</v>
      </c>
      <c r="BK235" s="225">
        <f>ROUND(I235*H235,2)</f>
        <v>0</v>
      </c>
      <c r="BL235" s="14" t="s">
        <v>167</v>
      </c>
      <c r="BM235" s="224" t="s">
        <v>538</v>
      </c>
    </row>
    <row r="236" s="2" customFormat="1" ht="37.8" customHeight="1">
      <c r="A236" s="35"/>
      <c r="B236" s="36"/>
      <c r="C236" s="226" t="s">
        <v>539</v>
      </c>
      <c r="D236" s="226" t="s">
        <v>170</v>
      </c>
      <c r="E236" s="227" t="s">
        <v>540</v>
      </c>
      <c r="F236" s="228" t="s">
        <v>541</v>
      </c>
      <c r="G236" s="229" t="s">
        <v>131</v>
      </c>
      <c r="H236" s="230">
        <v>346</v>
      </c>
      <c r="I236" s="231"/>
      <c r="J236" s="232">
        <f>ROUND(I236*H236,2)</f>
        <v>0</v>
      </c>
      <c r="K236" s="233"/>
      <c r="L236" s="234"/>
      <c r="M236" s="235" t="s">
        <v>1</v>
      </c>
      <c r="N236" s="236" t="s">
        <v>42</v>
      </c>
      <c r="O236" s="88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4" t="s">
        <v>173</v>
      </c>
      <c r="AT236" s="224" t="s">
        <v>170</v>
      </c>
      <c r="AU236" s="224" t="s">
        <v>87</v>
      </c>
      <c r="AY236" s="14" t="s">
        <v>124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4" t="s">
        <v>85</v>
      </c>
      <c r="BK236" s="225">
        <f>ROUND(I236*H236,2)</f>
        <v>0</v>
      </c>
      <c r="BL236" s="14" t="s">
        <v>167</v>
      </c>
      <c r="BM236" s="224" t="s">
        <v>542</v>
      </c>
    </row>
    <row r="237" s="2" customFormat="1" ht="16.5" customHeight="1">
      <c r="A237" s="35"/>
      <c r="B237" s="36"/>
      <c r="C237" s="212" t="s">
        <v>543</v>
      </c>
      <c r="D237" s="212" t="s">
        <v>128</v>
      </c>
      <c r="E237" s="213" t="s">
        <v>544</v>
      </c>
      <c r="F237" s="214" t="s">
        <v>545</v>
      </c>
      <c r="G237" s="215" t="s">
        <v>131</v>
      </c>
      <c r="H237" s="216">
        <v>55</v>
      </c>
      <c r="I237" s="217"/>
      <c r="J237" s="218">
        <f>ROUND(I237*H237,2)</f>
        <v>0</v>
      </c>
      <c r="K237" s="219"/>
      <c r="L237" s="41"/>
      <c r="M237" s="220" t="s">
        <v>1</v>
      </c>
      <c r="N237" s="221" t="s">
        <v>42</v>
      </c>
      <c r="O237" s="88"/>
      <c r="P237" s="222">
        <f>O237*H237</f>
        <v>0</v>
      </c>
      <c r="Q237" s="222">
        <v>0</v>
      </c>
      <c r="R237" s="222">
        <f>Q237*H237</f>
        <v>0</v>
      </c>
      <c r="S237" s="222">
        <v>0</v>
      </c>
      <c r="T237" s="22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4" t="s">
        <v>167</v>
      </c>
      <c r="AT237" s="224" t="s">
        <v>128</v>
      </c>
      <c r="AU237" s="224" t="s">
        <v>87</v>
      </c>
      <c r="AY237" s="14" t="s">
        <v>124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4" t="s">
        <v>85</v>
      </c>
      <c r="BK237" s="225">
        <f>ROUND(I237*H237,2)</f>
        <v>0</v>
      </c>
      <c r="BL237" s="14" t="s">
        <v>167</v>
      </c>
      <c r="BM237" s="224" t="s">
        <v>546</v>
      </c>
    </row>
    <row r="238" s="2" customFormat="1" ht="24.15" customHeight="1">
      <c r="A238" s="35"/>
      <c r="B238" s="36"/>
      <c r="C238" s="226" t="s">
        <v>547</v>
      </c>
      <c r="D238" s="226" t="s">
        <v>170</v>
      </c>
      <c r="E238" s="227" t="s">
        <v>548</v>
      </c>
      <c r="F238" s="228" t="s">
        <v>549</v>
      </c>
      <c r="G238" s="229" t="s">
        <v>131</v>
      </c>
      <c r="H238" s="230">
        <v>55</v>
      </c>
      <c r="I238" s="231"/>
      <c r="J238" s="232">
        <f>ROUND(I238*H238,2)</f>
        <v>0</v>
      </c>
      <c r="K238" s="233"/>
      <c r="L238" s="234"/>
      <c r="M238" s="235" t="s">
        <v>1</v>
      </c>
      <c r="N238" s="236" t="s">
        <v>42</v>
      </c>
      <c r="O238" s="88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4" t="s">
        <v>173</v>
      </c>
      <c r="AT238" s="224" t="s">
        <v>170</v>
      </c>
      <c r="AU238" s="224" t="s">
        <v>87</v>
      </c>
      <c r="AY238" s="14" t="s">
        <v>124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4" t="s">
        <v>85</v>
      </c>
      <c r="BK238" s="225">
        <f>ROUND(I238*H238,2)</f>
        <v>0</v>
      </c>
      <c r="BL238" s="14" t="s">
        <v>167</v>
      </c>
      <c r="BM238" s="224" t="s">
        <v>550</v>
      </c>
    </row>
    <row r="239" s="2" customFormat="1" ht="37.8" customHeight="1">
      <c r="A239" s="35"/>
      <c r="B239" s="36"/>
      <c r="C239" s="212" t="s">
        <v>551</v>
      </c>
      <c r="D239" s="212" t="s">
        <v>128</v>
      </c>
      <c r="E239" s="213" t="s">
        <v>552</v>
      </c>
      <c r="F239" s="214" t="s">
        <v>553</v>
      </c>
      <c r="G239" s="215" t="s">
        <v>131</v>
      </c>
      <c r="H239" s="216">
        <v>360</v>
      </c>
      <c r="I239" s="217"/>
      <c r="J239" s="218">
        <f>ROUND(I239*H239,2)</f>
        <v>0</v>
      </c>
      <c r="K239" s="219"/>
      <c r="L239" s="41"/>
      <c r="M239" s="220" t="s">
        <v>1</v>
      </c>
      <c r="N239" s="221" t="s">
        <v>42</v>
      </c>
      <c r="O239" s="88"/>
      <c r="P239" s="222">
        <f>O239*H239</f>
        <v>0</v>
      </c>
      <c r="Q239" s="222">
        <v>0</v>
      </c>
      <c r="R239" s="222">
        <f>Q239*H239</f>
        <v>0</v>
      </c>
      <c r="S239" s="222">
        <v>0</v>
      </c>
      <c r="T239" s="22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4" t="s">
        <v>167</v>
      </c>
      <c r="AT239" s="224" t="s">
        <v>128</v>
      </c>
      <c r="AU239" s="224" t="s">
        <v>87</v>
      </c>
      <c r="AY239" s="14" t="s">
        <v>124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4" t="s">
        <v>85</v>
      </c>
      <c r="BK239" s="225">
        <f>ROUND(I239*H239,2)</f>
        <v>0</v>
      </c>
      <c r="BL239" s="14" t="s">
        <v>167</v>
      </c>
      <c r="BM239" s="224" t="s">
        <v>554</v>
      </c>
    </row>
    <row r="240" s="2" customFormat="1" ht="33" customHeight="1">
      <c r="A240" s="35"/>
      <c r="B240" s="36"/>
      <c r="C240" s="226" t="s">
        <v>555</v>
      </c>
      <c r="D240" s="226" t="s">
        <v>170</v>
      </c>
      <c r="E240" s="227" t="s">
        <v>556</v>
      </c>
      <c r="F240" s="228" t="s">
        <v>557</v>
      </c>
      <c r="G240" s="229" t="s">
        <v>131</v>
      </c>
      <c r="H240" s="230">
        <v>360</v>
      </c>
      <c r="I240" s="231"/>
      <c r="J240" s="232">
        <f>ROUND(I240*H240,2)</f>
        <v>0</v>
      </c>
      <c r="K240" s="233"/>
      <c r="L240" s="234"/>
      <c r="M240" s="235" t="s">
        <v>1</v>
      </c>
      <c r="N240" s="236" t="s">
        <v>42</v>
      </c>
      <c r="O240" s="88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4" t="s">
        <v>173</v>
      </c>
      <c r="AT240" s="224" t="s">
        <v>170</v>
      </c>
      <c r="AU240" s="224" t="s">
        <v>87</v>
      </c>
      <c r="AY240" s="14" t="s">
        <v>124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4" t="s">
        <v>85</v>
      </c>
      <c r="BK240" s="225">
        <f>ROUND(I240*H240,2)</f>
        <v>0</v>
      </c>
      <c r="BL240" s="14" t="s">
        <v>167</v>
      </c>
      <c r="BM240" s="224" t="s">
        <v>558</v>
      </c>
    </row>
    <row r="241" s="2" customFormat="1" ht="24.15" customHeight="1">
      <c r="A241" s="35"/>
      <c r="B241" s="36"/>
      <c r="C241" s="212" t="s">
        <v>559</v>
      </c>
      <c r="D241" s="212" t="s">
        <v>128</v>
      </c>
      <c r="E241" s="213" t="s">
        <v>560</v>
      </c>
      <c r="F241" s="214" t="s">
        <v>561</v>
      </c>
      <c r="G241" s="215" t="s">
        <v>149</v>
      </c>
      <c r="H241" s="216">
        <v>180</v>
      </c>
      <c r="I241" s="217"/>
      <c r="J241" s="218">
        <f>ROUND(I241*H241,2)</f>
        <v>0</v>
      </c>
      <c r="K241" s="219"/>
      <c r="L241" s="41"/>
      <c r="M241" s="220" t="s">
        <v>1</v>
      </c>
      <c r="N241" s="221" t="s">
        <v>42</v>
      </c>
      <c r="O241" s="88"/>
      <c r="P241" s="222">
        <f>O241*H241</f>
        <v>0</v>
      </c>
      <c r="Q241" s="222">
        <v>0</v>
      </c>
      <c r="R241" s="222">
        <f>Q241*H241</f>
        <v>0</v>
      </c>
      <c r="S241" s="222">
        <v>0</v>
      </c>
      <c r="T241" s="22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4" t="s">
        <v>167</v>
      </c>
      <c r="AT241" s="224" t="s">
        <v>128</v>
      </c>
      <c r="AU241" s="224" t="s">
        <v>87</v>
      </c>
      <c r="AY241" s="14" t="s">
        <v>124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4" t="s">
        <v>85</v>
      </c>
      <c r="BK241" s="225">
        <f>ROUND(I241*H241,2)</f>
        <v>0</v>
      </c>
      <c r="BL241" s="14" t="s">
        <v>167</v>
      </c>
      <c r="BM241" s="224" t="s">
        <v>562</v>
      </c>
    </row>
    <row r="242" s="2" customFormat="1" ht="24.15" customHeight="1">
      <c r="A242" s="35"/>
      <c r="B242" s="36"/>
      <c r="C242" s="226" t="s">
        <v>563</v>
      </c>
      <c r="D242" s="226" t="s">
        <v>170</v>
      </c>
      <c r="E242" s="227" t="s">
        <v>564</v>
      </c>
      <c r="F242" s="228" t="s">
        <v>565</v>
      </c>
      <c r="G242" s="229" t="s">
        <v>149</v>
      </c>
      <c r="H242" s="230">
        <v>180</v>
      </c>
      <c r="I242" s="231"/>
      <c r="J242" s="232">
        <f>ROUND(I242*H242,2)</f>
        <v>0</v>
      </c>
      <c r="K242" s="233"/>
      <c r="L242" s="234"/>
      <c r="M242" s="235" t="s">
        <v>1</v>
      </c>
      <c r="N242" s="236" t="s">
        <v>42</v>
      </c>
      <c r="O242" s="88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4" t="s">
        <v>173</v>
      </c>
      <c r="AT242" s="224" t="s">
        <v>170</v>
      </c>
      <c r="AU242" s="224" t="s">
        <v>87</v>
      </c>
      <c r="AY242" s="14" t="s">
        <v>124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4" t="s">
        <v>85</v>
      </c>
      <c r="BK242" s="225">
        <f>ROUND(I242*H242,2)</f>
        <v>0</v>
      </c>
      <c r="BL242" s="14" t="s">
        <v>167</v>
      </c>
      <c r="BM242" s="224" t="s">
        <v>566</v>
      </c>
    </row>
    <row r="243" s="2" customFormat="1" ht="16.5" customHeight="1">
      <c r="A243" s="35"/>
      <c r="B243" s="36"/>
      <c r="C243" s="226" t="s">
        <v>567</v>
      </c>
      <c r="D243" s="226" t="s">
        <v>170</v>
      </c>
      <c r="E243" s="227" t="s">
        <v>568</v>
      </c>
      <c r="F243" s="228" t="s">
        <v>569</v>
      </c>
      <c r="G243" s="229" t="s">
        <v>149</v>
      </c>
      <c r="H243" s="230">
        <v>3</v>
      </c>
      <c r="I243" s="231"/>
      <c r="J243" s="232">
        <f>ROUND(I243*H243,2)</f>
        <v>0</v>
      </c>
      <c r="K243" s="233"/>
      <c r="L243" s="234"/>
      <c r="M243" s="235" t="s">
        <v>1</v>
      </c>
      <c r="N243" s="236" t="s">
        <v>42</v>
      </c>
      <c r="O243" s="88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4" t="s">
        <v>173</v>
      </c>
      <c r="AT243" s="224" t="s">
        <v>170</v>
      </c>
      <c r="AU243" s="224" t="s">
        <v>87</v>
      </c>
      <c r="AY243" s="14" t="s">
        <v>124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4" t="s">
        <v>85</v>
      </c>
      <c r="BK243" s="225">
        <f>ROUND(I243*H243,2)</f>
        <v>0</v>
      </c>
      <c r="BL243" s="14" t="s">
        <v>167</v>
      </c>
      <c r="BM243" s="224" t="s">
        <v>570</v>
      </c>
    </row>
    <row r="244" s="2" customFormat="1" ht="44.25" customHeight="1">
      <c r="A244" s="35"/>
      <c r="B244" s="36"/>
      <c r="C244" s="212" t="s">
        <v>571</v>
      </c>
      <c r="D244" s="212" t="s">
        <v>128</v>
      </c>
      <c r="E244" s="213" t="s">
        <v>572</v>
      </c>
      <c r="F244" s="214" t="s">
        <v>573</v>
      </c>
      <c r="G244" s="215" t="s">
        <v>149</v>
      </c>
      <c r="H244" s="216">
        <v>10</v>
      </c>
      <c r="I244" s="217"/>
      <c r="J244" s="218">
        <f>ROUND(I244*H244,2)</f>
        <v>0</v>
      </c>
      <c r="K244" s="219"/>
      <c r="L244" s="41"/>
      <c r="M244" s="220" t="s">
        <v>1</v>
      </c>
      <c r="N244" s="221" t="s">
        <v>42</v>
      </c>
      <c r="O244" s="88"/>
      <c r="P244" s="222">
        <f>O244*H244</f>
        <v>0</v>
      </c>
      <c r="Q244" s="222">
        <v>0.0040000000000000001</v>
      </c>
      <c r="R244" s="222">
        <f>Q244*H244</f>
        <v>0.040000000000000001</v>
      </c>
      <c r="S244" s="222">
        <v>0</v>
      </c>
      <c r="T244" s="22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4" t="s">
        <v>167</v>
      </c>
      <c r="AT244" s="224" t="s">
        <v>128</v>
      </c>
      <c r="AU244" s="224" t="s">
        <v>87</v>
      </c>
      <c r="AY244" s="14" t="s">
        <v>124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4" t="s">
        <v>85</v>
      </c>
      <c r="BK244" s="225">
        <f>ROUND(I244*H244,2)</f>
        <v>0</v>
      </c>
      <c r="BL244" s="14" t="s">
        <v>167</v>
      </c>
      <c r="BM244" s="224" t="s">
        <v>574</v>
      </c>
    </row>
    <row r="245" s="2" customFormat="1" ht="66.75" customHeight="1">
      <c r="A245" s="35"/>
      <c r="B245" s="36"/>
      <c r="C245" s="212" t="s">
        <v>575</v>
      </c>
      <c r="D245" s="212" t="s">
        <v>128</v>
      </c>
      <c r="E245" s="213" t="s">
        <v>576</v>
      </c>
      <c r="F245" s="214" t="s">
        <v>577</v>
      </c>
      <c r="G245" s="215" t="s">
        <v>158</v>
      </c>
      <c r="H245" s="216">
        <v>1</v>
      </c>
      <c r="I245" s="217"/>
      <c r="J245" s="218">
        <f>ROUND(I245*H245,2)</f>
        <v>0</v>
      </c>
      <c r="K245" s="219"/>
      <c r="L245" s="41"/>
      <c r="M245" s="220" t="s">
        <v>1</v>
      </c>
      <c r="N245" s="221" t="s">
        <v>42</v>
      </c>
      <c r="O245" s="88"/>
      <c r="P245" s="222">
        <f>O245*H245</f>
        <v>0</v>
      </c>
      <c r="Q245" s="222">
        <v>0</v>
      </c>
      <c r="R245" s="222">
        <f>Q245*H245</f>
        <v>0</v>
      </c>
      <c r="S245" s="222">
        <v>0.00017000000000000001</v>
      </c>
      <c r="T245" s="223">
        <f>S245*H245</f>
        <v>0.00017000000000000001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4" t="s">
        <v>167</v>
      </c>
      <c r="AT245" s="224" t="s">
        <v>128</v>
      </c>
      <c r="AU245" s="224" t="s">
        <v>87</v>
      </c>
      <c r="AY245" s="14" t="s">
        <v>124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4" t="s">
        <v>85</v>
      </c>
      <c r="BK245" s="225">
        <f>ROUND(I245*H245,2)</f>
        <v>0</v>
      </c>
      <c r="BL245" s="14" t="s">
        <v>167</v>
      </c>
      <c r="BM245" s="224" t="s">
        <v>578</v>
      </c>
    </row>
    <row r="246" s="2" customFormat="1" ht="16.5" customHeight="1">
      <c r="A246" s="35"/>
      <c r="B246" s="36"/>
      <c r="C246" s="212" t="s">
        <v>579</v>
      </c>
      <c r="D246" s="212" t="s">
        <v>128</v>
      </c>
      <c r="E246" s="213" t="s">
        <v>580</v>
      </c>
      <c r="F246" s="214" t="s">
        <v>581</v>
      </c>
      <c r="G246" s="215" t="s">
        <v>149</v>
      </c>
      <c r="H246" s="216">
        <v>150</v>
      </c>
      <c r="I246" s="217"/>
      <c r="J246" s="218">
        <f>ROUND(I246*H246,2)</f>
        <v>0</v>
      </c>
      <c r="K246" s="219"/>
      <c r="L246" s="41"/>
      <c r="M246" s="220" t="s">
        <v>1</v>
      </c>
      <c r="N246" s="221" t="s">
        <v>42</v>
      </c>
      <c r="O246" s="88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4" t="s">
        <v>167</v>
      </c>
      <c r="AT246" s="224" t="s">
        <v>128</v>
      </c>
      <c r="AU246" s="224" t="s">
        <v>87</v>
      </c>
      <c r="AY246" s="14" t="s">
        <v>124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4" t="s">
        <v>85</v>
      </c>
      <c r="BK246" s="225">
        <f>ROUND(I246*H246,2)</f>
        <v>0</v>
      </c>
      <c r="BL246" s="14" t="s">
        <v>167</v>
      </c>
      <c r="BM246" s="224" t="s">
        <v>582</v>
      </c>
    </row>
    <row r="247" s="2" customFormat="1" ht="37.8" customHeight="1">
      <c r="A247" s="35"/>
      <c r="B247" s="36"/>
      <c r="C247" s="212" t="s">
        <v>583</v>
      </c>
      <c r="D247" s="212" t="s">
        <v>128</v>
      </c>
      <c r="E247" s="213" t="s">
        <v>584</v>
      </c>
      <c r="F247" s="214" t="s">
        <v>585</v>
      </c>
      <c r="G247" s="215" t="s">
        <v>149</v>
      </c>
      <c r="H247" s="216">
        <v>52</v>
      </c>
      <c r="I247" s="217"/>
      <c r="J247" s="218">
        <f>ROUND(I247*H247,2)</f>
        <v>0</v>
      </c>
      <c r="K247" s="219"/>
      <c r="L247" s="41"/>
      <c r="M247" s="220" t="s">
        <v>1</v>
      </c>
      <c r="N247" s="221" t="s">
        <v>42</v>
      </c>
      <c r="O247" s="88"/>
      <c r="P247" s="222">
        <f>O247*H247</f>
        <v>0</v>
      </c>
      <c r="Q247" s="222">
        <v>0</v>
      </c>
      <c r="R247" s="222">
        <f>Q247*H247</f>
        <v>0</v>
      </c>
      <c r="S247" s="222">
        <v>0</v>
      </c>
      <c r="T247" s="22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4" t="s">
        <v>167</v>
      </c>
      <c r="AT247" s="224" t="s">
        <v>128</v>
      </c>
      <c r="AU247" s="224" t="s">
        <v>87</v>
      </c>
      <c r="AY247" s="14" t="s">
        <v>124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4" t="s">
        <v>85</v>
      </c>
      <c r="BK247" s="225">
        <f>ROUND(I247*H247,2)</f>
        <v>0</v>
      </c>
      <c r="BL247" s="14" t="s">
        <v>167</v>
      </c>
      <c r="BM247" s="224" t="s">
        <v>586</v>
      </c>
    </row>
    <row r="248" s="2" customFormat="1" ht="33" customHeight="1">
      <c r="A248" s="35"/>
      <c r="B248" s="36"/>
      <c r="C248" s="212" t="s">
        <v>587</v>
      </c>
      <c r="D248" s="212" t="s">
        <v>128</v>
      </c>
      <c r="E248" s="213" t="s">
        <v>588</v>
      </c>
      <c r="F248" s="214" t="s">
        <v>589</v>
      </c>
      <c r="G248" s="215" t="s">
        <v>149</v>
      </c>
      <c r="H248" s="216">
        <v>100</v>
      </c>
      <c r="I248" s="217"/>
      <c r="J248" s="218">
        <f>ROUND(I248*H248,2)</f>
        <v>0</v>
      </c>
      <c r="K248" s="219"/>
      <c r="L248" s="41"/>
      <c r="M248" s="220" t="s">
        <v>1</v>
      </c>
      <c r="N248" s="221" t="s">
        <v>42</v>
      </c>
      <c r="O248" s="88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4" t="s">
        <v>167</v>
      </c>
      <c r="AT248" s="224" t="s">
        <v>128</v>
      </c>
      <c r="AU248" s="224" t="s">
        <v>87</v>
      </c>
      <c r="AY248" s="14" t="s">
        <v>124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4" t="s">
        <v>85</v>
      </c>
      <c r="BK248" s="225">
        <f>ROUND(I248*H248,2)</f>
        <v>0</v>
      </c>
      <c r="BL248" s="14" t="s">
        <v>167</v>
      </c>
      <c r="BM248" s="224" t="s">
        <v>590</v>
      </c>
    </row>
    <row r="249" s="2" customFormat="1" ht="16.5" customHeight="1">
      <c r="A249" s="35"/>
      <c r="B249" s="36"/>
      <c r="C249" s="212" t="s">
        <v>591</v>
      </c>
      <c r="D249" s="212" t="s">
        <v>128</v>
      </c>
      <c r="E249" s="213" t="s">
        <v>592</v>
      </c>
      <c r="F249" s="214" t="s">
        <v>593</v>
      </c>
      <c r="G249" s="215" t="s">
        <v>149</v>
      </c>
      <c r="H249" s="216">
        <v>400</v>
      </c>
      <c r="I249" s="217"/>
      <c r="J249" s="218">
        <f>ROUND(I249*H249,2)</f>
        <v>0</v>
      </c>
      <c r="K249" s="219"/>
      <c r="L249" s="41"/>
      <c r="M249" s="220" t="s">
        <v>1</v>
      </c>
      <c r="N249" s="221" t="s">
        <v>42</v>
      </c>
      <c r="O249" s="88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3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4" t="s">
        <v>167</v>
      </c>
      <c r="AT249" s="224" t="s">
        <v>128</v>
      </c>
      <c r="AU249" s="224" t="s">
        <v>87</v>
      </c>
      <c r="AY249" s="14" t="s">
        <v>124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4" t="s">
        <v>85</v>
      </c>
      <c r="BK249" s="225">
        <f>ROUND(I249*H249,2)</f>
        <v>0</v>
      </c>
      <c r="BL249" s="14" t="s">
        <v>167</v>
      </c>
      <c r="BM249" s="224" t="s">
        <v>594</v>
      </c>
    </row>
    <row r="250" s="2" customFormat="1" ht="66.75" customHeight="1">
      <c r="A250" s="35"/>
      <c r="B250" s="36"/>
      <c r="C250" s="226" t="s">
        <v>595</v>
      </c>
      <c r="D250" s="226" t="s">
        <v>170</v>
      </c>
      <c r="E250" s="227" t="s">
        <v>596</v>
      </c>
      <c r="F250" s="228" t="s">
        <v>597</v>
      </c>
      <c r="G250" s="229" t="s">
        <v>149</v>
      </c>
      <c r="H250" s="230">
        <v>1</v>
      </c>
      <c r="I250" s="231"/>
      <c r="J250" s="232">
        <f>ROUND(I250*H250,2)</f>
        <v>0</v>
      </c>
      <c r="K250" s="233"/>
      <c r="L250" s="234"/>
      <c r="M250" s="235" t="s">
        <v>1</v>
      </c>
      <c r="N250" s="236" t="s">
        <v>42</v>
      </c>
      <c r="O250" s="88"/>
      <c r="P250" s="222">
        <f>O250*H250</f>
        <v>0</v>
      </c>
      <c r="Q250" s="222">
        <v>0</v>
      </c>
      <c r="R250" s="222">
        <f>Q250*H250</f>
        <v>0</v>
      </c>
      <c r="S250" s="222">
        <v>0</v>
      </c>
      <c r="T250" s="22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4" t="s">
        <v>173</v>
      </c>
      <c r="AT250" s="224" t="s">
        <v>170</v>
      </c>
      <c r="AU250" s="224" t="s">
        <v>87</v>
      </c>
      <c r="AY250" s="14" t="s">
        <v>124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4" t="s">
        <v>85</v>
      </c>
      <c r="BK250" s="225">
        <f>ROUND(I250*H250,2)</f>
        <v>0</v>
      </c>
      <c r="BL250" s="14" t="s">
        <v>167</v>
      </c>
      <c r="BM250" s="224" t="s">
        <v>598</v>
      </c>
    </row>
    <row r="251" s="2" customFormat="1" ht="66.75" customHeight="1">
      <c r="A251" s="35"/>
      <c r="B251" s="36"/>
      <c r="C251" s="226" t="s">
        <v>599</v>
      </c>
      <c r="D251" s="226" t="s">
        <v>170</v>
      </c>
      <c r="E251" s="227" t="s">
        <v>600</v>
      </c>
      <c r="F251" s="228" t="s">
        <v>601</v>
      </c>
      <c r="G251" s="229" t="s">
        <v>149</v>
      </c>
      <c r="H251" s="230">
        <v>1</v>
      </c>
      <c r="I251" s="231"/>
      <c r="J251" s="232">
        <f>ROUND(I251*H251,2)</f>
        <v>0</v>
      </c>
      <c r="K251" s="233"/>
      <c r="L251" s="234"/>
      <c r="M251" s="235" t="s">
        <v>1</v>
      </c>
      <c r="N251" s="236" t="s">
        <v>42</v>
      </c>
      <c r="O251" s="88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4" t="s">
        <v>173</v>
      </c>
      <c r="AT251" s="224" t="s">
        <v>170</v>
      </c>
      <c r="AU251" s="224" t="s">
        <v>87</v>
      </c>
      <c r="AY251" s="14" t="s">
        <v>124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4" t="s">
        <v>85</v>
      </c>
      <c r="BK251" s="225">
        <f>ROUND(I251*H251,2)</f>
        <v>0</v>
      </c>
      <c r="BL251" s="14" t="s">
        <v>167</v>
      </c>
      <c r="BM251" s="224" t="s">
        <v>602</v>
      </c>
    </row>
    <row r="252" s="12" customFormat="1" ht="22.8" customHeight="1">
      <c r="A252" s="12"/>
      <c r="B252" s="196"/>
      <c r="C252" s="197"/>
      <c r="D252" s="198" t="s">
        <v>76</v>
      </c>
      <c r="E252" s="210" t="s">
        <v>603</v>
      </c>
      <c r="F252" s="210" t="s">
        <v>604</v>
      </c>
      <c r="G252" s="197"/>
      <c r="H252" s="197"/>
      <c r="I252" s="200"/>
      <c r="J252" s="211">
        <f>BK252</f>
        <v>0</v>
      </c>
      <c r="K252" s="197"/>
      <c r="L252" s="202"/>
      <c r="M252" s="203"/>
      <c r="N252" s="204"/>
      <c r="O252" s="204"/>
      <c r="P252" s="205">
        <f>SUM(P253:P256)</f>
        <v>0</v>
      </c>
      <c r="Q252" s="204"/>
      <c r="R252" s="205">
        <f>SUM(R253:R256)</f>
        <v>0.00010000000000000001</v>
      </c>
      <c r="S252" s="204"/>
      <c r="T252" s="206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7" t="s">
        <v>87</v>
      </c>
      <c r="AT252" s="208" t="s">
        <v>76</v>
      </c>
      <c r="AU252" s="208" t="s">
        <v>85</v>
      </c>
      <c r="AY252" s="207" t="s">
        <v>124</v>
      </c>
      <c r="BK252" s="209">
        <f>SUM(BK253:BK256)</f>
        <v>0</v>
      </c>
    </row>
    <row r="253" s="2" customFormat="1" ht="24.15" customHeight="1">
      <c r="A253" s="35"/>
      <c r="B253" s="36"/>
      <c r="C253" s="212" t="s">
        <v>605</v>
      </c>
      <c r="D253" s="212" t="s">
        <v>128</v>
      </c>
      <c r="E253" s="213" t="s">
        <v>606</v>
      </c>
      <c r="F253" s="214" t="s">
        <v>607</v>
      </c>
      <c r="G253" s="215" t="s">
        <v>131</v>
      </c>
      <c r="H253" s="216">
        <v>30</v>
      </c>
      <c r="I253" s="217"/>
      <c r="J253" s="218">
        <f>ROUND(I253*H253,2)</f>
        <v>0</v>
      </c>
      <c r="K253" s="219"/>
      <c r="L253" s="41"/>
      <c r="M253" s="220" t="s">
        <v>1</v>
      </c>
      <c r="N253" s="221" t="s">
        <v>42</v>
      </c>
      <c r="O253" s="88"/>
      <c r="P253" s="222">
        <f>O253*H253</f>
        <v>0</v>
      </c>
      <c r="Q253" s="222">
        <v>0</v>
      </c>
      <c r="R253" s="222">
        <f>Q253*H253</f>
        <v>0</v>
      </c>
      <c r="S253" s="222">
        <v>0</v>
      </c>
      <c r="T253" s="22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4" t="s">
        <v>167</v>
      </c>
      <c r="AT253" s="224" t="s">
        <v>128</v>
      </c>
      <c r="AU253" s="224" t="s">
        <v>87</v>
      </c>
      <c r="AY253" s="14" t="s">
        <v>124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4" t="s">
        <v>85</v>
      </c>
      <c r="BK253" s="225">
        <f>ROUND(I253*H253,2)</f>
        <v>0</v>
      </c>
      <c r="BL253" s="14" t="s">
        <v>167</v>
      </c>
      <c r="BM253" s="224" t="s">
        <v>608</v>
      </c>
    </row>
    <row r="254" s="2" customFormat="1" ht="24.15" customHeight="1">
      <c r="A254" s="35"/>
      <c r="B254" s="36"/>
      <c r="C254" s="212" t="s">
        <v>609</v>
      </c>
      <c r="D254" s="212" t="s">
        <v>128</v>
      </c>
      <c r="E254" s="213" t="s">
        <v>610</v>
      </c>
      <c r="F254" s="214" t="s">
        <v>611</v>
      </c>
      <c r="G254" s="215" t="s">
        <v>149</v>
      </c>
      <c r="H254" s="216">
        <v>1</v>
      </c>
      <c r="I254" s="217"/>
      <c r="J254" s="218">
        <f>ROUND(I254*H254,2)</f>
        <v>0</v>
      </c>
      <c r="K254" s="219"/>
      <c r="L254" s="41"/>
      <c r="M254" s="220" t="s">
        <v>1</v>
      </c>
      <c r="N254" s="221" t="s">
        <v>42</v>
      </c>
      <c r="O254" s="88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4" t="s">
        <v>167</v>
      </c>
      <c r="AT254" s="224" t="s">
        <v>128</v>
      </c>
      <c r="AU254" s="224" t="s">
        <v>87</v>
      </c>
      <c r="AY254" s="14" t="s">
        <v>124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4" t="s">
        <v>85</v>
      </c>
      <c r="BK254" s="225">
        <f>ROUND(I254*H254,2)</f>
        <v>0</v>
      </c>
      <c r="BL254" s="14" t="s">
        <v>167</v>
      </c>
      <c r="BM254" s="224" t="s">
        <v>612</v>
      </c>
    </row>
    <row r="255" s="2" customFormat="1" ht="24.15" customHeight="1">
      <c r="A255" s="35"/>
      <c r="B255" s="36"/>
      <c r="C255" s="226" t="s">
        <v>613</v>
      </c>
      <c r="D255" s="226" t="s">
        <v>170</v>
      </c>
      <c r="E255" s="227" t="s">
        <v>614</v>
      </c>
      <c r="F255" s="228" t="s">
        <v>615</v>
      </c>
      <c r="G255" s="229" t="s">
        <v>149</v>
      </c>
      <c r="H255" s="230">
        <v>1</v>
      </c>
      <c r="I255" s="231"/>
      <c r="J255" s="232">
        <f>ROUND(I255*H255,2)</f>
        <v>0</v>
      </c>
      <c r="K255" s="233"/>
      <c r="L255" s="234"/>
      <c r="M255" s="235" t="s">
        <v>1</v>
      </c>
      <c r="N255" s="236" t="s">
        <v>42</v>
      </c>
      <c r="O255" s="88"/>
      <c r="P255" s="222">
        <f>O255*H255</f>
        <v>0</v>
      </c>
      <c r="Q255" s="222">
        <v>5.0000000000000002E-05</v>
      </c>
      <c r="R255" s="222">
        <f>Q255*H255</f>
        <v>5.0000000000000002E-05</v>
      </c>
      <c r="S255" s="222">
        <v>0</v>
      </c>
      <c r="T255" s="223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4" t="s">
        <v>173</v>
      </c>
      <c r="AT255" s="224" t="s">
        <v>170</v>
      </c>
      <c r="AU255" s="224" t="s">
        <v>87</v>
      </c>
      <c r="AY255" s="14" t="s">
        <v>124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4" t="s">
        <v>85</v>
      </c>
      <c r="BK255" s="225">
        <f>ROUND(I255*H255,2)</f>
        <v>0</v>
      </c>
      <c r="BL255" s="14" t="s">
        <v>167</v>
      </c>
      <c r="BM255" s="224" t="s">
        <v>616</v>
      </c>
    </row>
    <row r="256" s="2" customFormat="1" ht="37.8" customHeight="1">
      <c r="A256" s="35"/>
      <c r="B256" s="36"/>
      <c r="C256" s="226" t="s">
        <v>617</v>
      </c>
      <c r="D256" s="226" t="s">
        <v>170</v>
      </c>
      <c r="E256" s="227" t="s">
        <v>618</v>
      </c>
      <c r="F256" s="228" t="s">
        <v>619</v>
      </c>
      <c r="G256" s="229" t="s">
        <v>149</v>
      </c>
      <c r="H256" s="230">
        <v>1</v>
      </c>
      <c r="I256" s="231"/>
      <c r="J256" s="232">
        <f>ROUND(I256*H256,2)</f>
        <v>0</v>
      </c>
      <c r="K256" s="233"/>
      <c r="L256" s="234"/>
      <c r="M256" s="235" t="s">
        <v>1</v>
      </c>
      <c r="N256" s="236" t="s">
        <v>42</v>
      </c>
      <c r="O256" s="88"/>
      <c r="P256" s="222">
        <f>O256*H256</f>
        <v>0</v>
      </c>
      <c r="Q256" s="222">
        <v>5.0000000000000002E-05</v>
      </c>
      <c r="R256" s="222">
        <f>Q256*H256</f>
        <v>5.0000000000000002E-05</v>
      </c>
      <c r="S256" s="222">
        <v>0</v>
      </c>
      <c r="T256" s="223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4" t="s">
        <v>173</v>
      </c>
      <c r="AT256" s="224" t="s">
        <v>170</v>
      </c>
      <c r="AU256" s="224" t="s">
        <v>87</v>
      </c>
      <c r="AY256" s="14" t="s">
        <v>124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4" t="s">
        <v>85</v>
      </c>
      <c r="BK256" s="225">
        <f>ROUND(I256*H256,2)</f>
        <v>0</v>
      </c>
      <c r="BL256" s="14" t="s">
        <v>167</v>
      </c>
      <c r="BM256" s="224" t="s">
        <v>620</v>
      </c>
    </row>
    <row r="257" s="12" customFormat="1" ht="22.8" customHeight="1">
      <c r="A257" s="12"/>
      <c r="B257" s="196"/>
      <c r="C257" s="197"/>
      <c r="D257" s="198" t="s">
        <v>76</v>
      </c>
      <c r="E257" s="210" t="s">
        <v>621</v>
      </c>
      <c r="F257" s="210" t="s">
        <v>622</v>
      </c>
      <c r="G257" s="197"/>
      <c r="H257" s="197"/>
      <c r="I257" s="200"/>
      <c r="J257" s="211">
        <f>BK257</f>
        <v>0</v>
      </c>
      <c r="K257" s="197"/>
      <c r="L257" s="202"/>
      <c r="M257" s="203"/>
      <c r="N257" s="204"/>
      <c r="O257" s="204"/>
      <c r="P257" s="205">
        <f>SUM(P258:P259)</f>
        <v>0</v>
      </c>
      <c r="Q257" s="204"/>
      <c r="R257" s="205">
        <f>SUM(R258:R259)</f>
        <v>0</v>
      </c>
      <c r="S257" s="204"/>
      <c r="T257" s="206">
        <f>SUM(T258:T259)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7" t="s">
        <v>87</v>
      </c>
      <c r="AT257" s="208" t="s">
        <v>76</v>
      </c>
      <c r="AU257" s="208" t="s">
        <v>85</v>
      </c>
      <c r="AY257" s="207" t="s">
        <v>124</v>
      </c>
      <c r="BK257" s="209">
        <f>SUM(BK258:BK259)</f>
        <v>0</v>
      </c>
    </row>
    <row r="258" s="2" customFormat="1" ht="24.15" customHeight="1">
      <c r="A258" s="35"/>
      <c r="B258" s="36"/>
      <c r="C258" s="212" t="s">
        <v>623</v>
      </c>
      <c r="D258" s="212" t="s">
        <v>128</v>
      </c>
      <c r="E258" s="213" t="s">
        <v>624</v>
      </c>
      <c r="F258" s="214" t="s">
        <v>625</v>
      </c>
      <c r="G258" s="215" t="s">
        <v>149</v>
      </c>
      <c r="H258" s="216">
        <v>2</v>
      </c>
      <c r="I258" s="217"/>
      <c r="J258" s="218">
        <f>ROUND(I258*H258,2)</f>
        <v>0</v>
      </c>
      <c r="K258" s="219"/>
      <c r="L258" s="41"/>
      <c r="M258" s="220" t="s">
        <v>1</v>
      </c>
      <c r="N258" s="221" t="s">
        <v>42</v>
      </c>
      <c r="O258" s="88"/>
      <c r="P258" s="222">
        <f>O258*H258</f>
        <v>0</v>
      </c>
      <c r="Q258" s="222">
        <v>0</v>
      </c>
      <c r="R258" s="222">
        <f>Q258*H258</f>
        <v>0</v>
      </c>
      <c r="S258" s="222">
        <v>0</v>
      </c>
      <c r="T258" s="223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4" t="s">
        <v>167</v>
      </c>
      <c r="AT258" s="224" t="s">
        <v>128</v>
      </c>
      <c r="AU258" s="224" t="s">
        <v>87</v>
      </c>
      <c r="AY258" s="14" t="s">
        <v>124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4" t="s">
        <v>85</v>
      </c>
      <c r="BK258" s="225">
        <f>ROUND(I258*H258,2)</f>
        <v>0</v>
      </c>
      <c r="BL258" s="14" t="s">
        <v>167</v>
      </c>
      <c r="BM258" s="224" t="s">
        <v>626</v>
      </c>
    </row>
    <row r="259" s="2" customFormat="1" ht="33" customHeight="1">
      <c r="A259" s="35"/>
      <c r="B259" s="36"/>
      <c r="C259" s="226" t="s">
        <v>627</v>
      </c>
      <c r="D259" s="226" t="s">
        <v>170</v>
      </c>
      <c r="E259" s="227" t="s">
        <v>628</v>
      </c>
      <c r="F259" s="228" t="s">
        <v>629</v>
      </c>
      <c r="G259" s="229" t="s">
        <v>149</v>
      </c>
      <c r="H259" s="230">
        <v>2</v>
      </c>
      <c r="I259" s="231"/>
      <c r="J259" s="232">
        <f>ROUND(I259*H259,2)</f>
        <v>0</v>
      </c>
      <c r="K259" s="233"/>
      <c r="L259" s="234"/>
      <c r="M259" s="235" t="s">
        <v>1</v>
      </c>
      <c r="N259" s="236" t="s">
        <v>42</v>
      </c>
      <c r="O259" s="88"/>
      <c r="P259" s="222">
        <f>O259*H259</f>
        <v>0</v>
      </c>
      <c r="Q259" s="222">
        <v>0</v>
      </c>
      <c r="R259" s="222">
        <f>Q259*H259</f>
        <v>0</v>
      </c>
      <c r="S259" s="222">
        <v>0</v>
      </c>
      <c r="T259" s="223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4" t="s">
        <v>173</v>
      </c>
      <c r="AT259" s="224" t="s">
        <v>170</v>
      </c>
      <c r="AU259" s="224" t="s">
        <v>87</v>
      </c>
      <c r="AY259" s="14" t="s">
        <v>124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4" t="s">
        <v>85</v>
      </c>
      <c r="BK259" s="225">
        <f>ROUND(I259*H259,2)</f>
        <v>0</v>
      </c>
      <c r="BL259" s="14" t="s">
        <v>167</v>
      </c>
      <c r="BM259" s="224" t="s">
        <v>630</v>
      </c>
    </row>
    <row r="260" s="12" customFormat="1" ht="22.8" customHeight="1">
      <c r="A260" s="12"/>
      <c r="B260" s="196"/>
      <c r="C260" s="197"/>
      <c r="D260" s="198" t="s">
        <v>76</v>
      </c>
      <c r="E260" s="210" t="s">
        <v>631</v>
      </c>
      <c r="F260" s="210" t="s">
        <v>632</v>
      </c>
      <c r="G260" s="197"/>
      <c r="H260" s="197"/>
      <c r="I260" s="200"/>
      <c r="J260" s="211">
        <f>BK260</f>
        <v>0</v>
      </c>
      <c r="K260" s="197"/>
      <c r="L260" s="202"/>
      <c r="M260" s="203"/>
      <c r="N260" s="204"/>
      <c r="O260" s="204"/>
      <c r="P260" s="205">
        <f>P261</f>
        <v>0</v>
      </c>
      <c r="Q260" s="204"/>
      <c r="R260" s="205">
        <f>R261</f>
        <v>0</v>
      </c>
      <c r="S260" s="204"/>
      <c r="T260" s="206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7" t="s">
        <v>87</v>
      </c>
      <c r="AT260" s="208" t="s">
        <v>76</v>
      </c>
      <c r="AU260" s="208" t="s">
        <v>85</v>
      </c>
      <c r="AY260" s="207" t="s">
        <v>124</v>
      </c>
      <c r="BK260" s="209">
        <f>BK261</f>
        <v>0</v>
      </c>
    </row>
    <row r="261" s="2" customFormat="1" ht="49.05" customHeight="1">
      <c r="A261" s="35"/>
      <c r="B261" s="36"/>
      <c r="C261" s="212" t="s">
        <v>633</v>
      </c>
      <c r="D261" s="212" t="s">
        <v>128</v>
      </c>
      <c r="E261" s="213" t="s">
        <v>634</v>
      </c>
      <c r="F261" s="214" t="s">
        <v>635</v>
      </c>
      <c r="G261" s="215" t="s">
        <v>158</v>
      </c>
      <c r="H261" s="216">
        <v>1</v>
      </c>
      <c r="I261" s="217"/>
      <c r="J261" s="218">
        <f>ROUND(I261*H261,2)</f>
        <v>0</v>
      </c>
      <c r="K261" s="219"/>
      <c r="L261" s="41"/>
      <c r="M261" s="220" t="s">
        <v>1</v>
      </c>
      <c r="N261" s="221" t="s">
        <v>42</v>
      </c>
      <c r="O261" s="88"/>
      <c r="P261" s="222">
        <f>O261*H261</f>
        <v>0</v>
      </c>
      <c r="Q261" s="222">
        <v>0</v>
      </c>
      <c r="R261" s="222">
        <f>Q261*H261</f>
        <v>0</v>
      </c>
      <c r="S261" s="222">
        <v>0</v>
      </c>
      <c r="T261" s="223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4" t="s">
        <v>167</v>
      </c>
      <c r="AT261" s="224" t="s">
        <v>128</v>
      </c>
      <c r="AU261" s="224" t="s">
        <v>87</v>
      </c>
      <c r="AY261" s="14" t="s">
        <v>124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4" t="s">
        <v>85</v>
      </c>
      <c r="BK261" s="225">
        <f>ROUND(I261*H261,2)</f>
        <v>0</v>
      </c>
      <c r="BL261" s="14" t="s">
        <v>167</v>
      </c>
      <c r="BM261" s="224" t="s">
        <v>636</v>
      </c>
    </row>
    <row r="262" s="12" customFormat="1" ht="25.92" customHeight="1">
      <c r="A262" s="12"/>
      <c r="B262" s="196"/>
      <c r="C262" s="197"/>
      <c r="D262" s="198" t="s">
        <v>76</v>
      </c>
      <c r="E262" s="199" t="s">
        <v>170</v>
      </c>
      <c r="F262" s="199" t="s">
        <v>637</v>
      </c>
      <c r="G262" s="197"/>
      <c r="H262" s="197"/>
      <c r="I262" s="200"/>
      <c r="J262" s="201">
        <f>BK262</f>
        <v>0</v>
      </c>
      <c r="K262" s="197"/>
      <c r="L262" s="202"/>
      <c r="M262" s="203"/>
      <c r="N262" s="204"/>
      <c r="O262" s="204"/>
      <c r="P262" s="205">
        <f>P263</f>
        <v>0</v>
      </c>
      <c r="Q262" s="204"/>
      <c r="R262" s="205">
        <f>R263</f>
        <v>0</v>
      </c>
      <c r="S262" s="204"/>
      <c r="T262" s="206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7" t="s">
        <v>458</v>
      </c>
      <c r="AT262" s="208" t="s">
        <v>76</v>
      </c>
      <c r="AU262" s="208" t="s">
        <v>77</v>
      </c>
      <c r="AY262" s="207" t="s">
        <v>124</v>
      </c>
      <c r="BK262" s="209">
        <f>BK263</f>
        <v>0</v>
      </c>
    </row>
    <row r="263" s="12" customFormat="1" ht="22.8" customHeight="1">
      <c r="A263" s="12"/>
      <c r="B263" s="196"/>
      <c r="C263" s="197"/>
      <c r="D263" s="198" t="s">
        <v>76</v>
      </c>
      <c r="E263" s="210" t="s">
        <v>638</v>
      </c>
      <c r="F263" s="210" t="s">
        <v>639</v>
      </c>
      <c r="G263" s="197"/>
      <c r="H263" s="197"/>
      <c r="I263" s="200"/>
      <c r="J263" s="211">
        <f>BK263</f>
        <v>0</v>
      </c>
      <c r="K263" s="197"/>
      <c r="L263" s="202"/>
      <c r="M263" s="203"/>
      <c r="N263" s="204"/>
      <c r="O263" s="204"/>
      <c r="P263" s="205">
        <f>SUM(P264:P266)</f>
        <v>0</v>
      </c>
      <c r="Q263" s="204"/>
      <c r="R263" s="205">
        <f>SUM(R264:R266)</f>
        <v>0</v>
      </c>
      <c r="S263" s="204"/>
      <c r="T263" s="206">
        <f>SUM(T264:T266)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7" t="s">
        <v>458</v>
      </c>
      <c r="AT263" s="208" t="s">
        <v>76</v>
      </c>
      <c r="AU263" s="208" t="s">
        <v>85</v>
      </c>
      <c r="AY263" s="207" t="s">
        <v>124</v>
      </c>
      <c r="BK263" s="209">
        <f>SUM(BK264:BK266)</f>
        <v>0</v>
      </c>
    </row>
    <row r="264" s="2" customFormat="1" ht="24.15" customHeight="1">
      <c r="A264" s="35"/>
      <c r="B264" s="36"/>
      <c r="C264" s="212" t="s">
        <v>640</v>
      </c>
      <c r="D264" s="212" t="s">
        <v>128</v>
      </c>
      <c r="E264" s="213" t="s">
        <v>641</v>
      </c>
      <c r="F264" s="214" t="s">
        <v>642</v>
      </c>
      <c r="G264" s="215" t="s">
        <v>149</v>
      </c>
      <c r="H264" s="216">
        <v>1</v>
      </c>
      <c r="I264" s="217"/>
      <c r="J264" s="218">
        <f>ROUND(I264*H264,2)</f>
        <v>0</v>
      </c>
      <c r="K264" s="219"/>
      <c r="L264" s="41"/>
      <c r="M264" s="220" t="s">
        <v>1</v>
      </c>
      <c r="N264" s="221" t="s">
        <v>42</v>
      </c>
      <c r="O264" s="88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4" t="s">
        <v>142</v>
      </c>
      <c r="AT264" s="224" t="s">
        <v>128</v>
      </c>
      <c r="AU264" s="224" t="s">
        <v>87</v>
      </c>
      <c r="AY264" s="14" t="s">
        <v>124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4" t="s">
        <v>85</v>
      </c>
      <c r="BK264" s="225">
        <f>ROUND(I264*H264,2)</f>
        <v>0</v>
      </c>
      <c r="BL264" s="14" t="s">
        <v>142</v>
      </c>
      <c r="BM264" s="224" t="s">
        <v>643</v>
      </c>
    </row>
    <row r="265" s="2" customFormat="1" ht="21.75" customHeight="1">
      <c r="A265" s="35"/>
      <c r="B265" s="36"/>
      <c r="C265" s="212" t="s">
        <v>644</v>
      </c>
      <c r="D265" s="212" t="s">
        <v>128</v>
      </c>
      <c r="E265" s="213" t="s">
        <v>645</v>
      </c>
      <c r="F265" s="214" t="s">
        <v>646</v>
      </c>
      <c r="G265" s="215" t="s">
        <v>149</v>
      </c>
      <c r="H265" s="216">
        <v>1</v>
      </c>
      <c r="I265" s="217"/>
      <c r="J265" s="218">
        <f>ROUND(I265*H265,2)</f>
        <v>0</v>
      </c>
      <c r="K265" s="219"/>
      <c r="L265" s="41"/>
      <c r="M265" s="220" t="s">
        <v>1</v>
      </c>
      <c r="N265" s="221" t="s">
        <v>42</v>
      </c>
      <c r="O265" s="88"/>
      <c r="P265" s="222">
        <f>O265*H265</f>
        <v>0</v>
      </c>
      <c r="Q265" s="222">
        <v>0</v>
      </c>
      <c r="R265" s="222">
        <f>Q265*H265</f>
        <v>0</v>
      </c>
      <c r="S265" s="222">
        <v>0</v>
      </c>
      <c r="T265" s="22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4" t="s">
        <v>142</v>
      </c>
      <c r="AT265" s="224" t="s">
        <v>128</v>
      </c>
      <c r="AU265" s="224" t="s">
        <v>87</v>
      </c>
      <c r="AY265" s="14" t="s">
        <v>124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4" t="s">
        <v>85</v>
      </c>
      <c r="BK265" s="225">
        <f>ROUND(I265*H265,2)</f>
        <v>0</v>
      </c>
      <c r="BL265" s="14" t="s">
        <v>142</v>
      </c>
      <c r="BM265" s="224" t="s">
        <v>647</v>
      </c>
    </row>
    <row r="266" s="2" customFormat="1" ht="16.5" customHeight="1">
      <c r="A266" s="35"/>
      <c r="B266" s="36"/>
      <c r="C266" s="212" t="s">
        <v>648</v>
      </c>
      <c r="D266" s="212" t="s">
        <v>128</v>
      </c>
      <c r="E266" s="213" t="s">
        <v>649</v>
      </c>
      <c r="F266" s="214" t="s">
        <v>650</v>
      </c>
      <c r="G266" s="215" t="s">
        <v>651</v>
      </c>
      <c r="H266" s="237"/>
      <c r="I266" s="217"/>
      <c r="J266" s="218">
        <f>ROUND(I266*H266,2)</f>
        <v>0</v>
      </c>
      <c r="K266" s="219"/>
      <c r="L266" s="41"/>
      <c r="M266" s="220" t="s">
        <v>1</v>
      </c>
      <c r="N266" s="221" t="s">
        <v>42</v>
      </c>
      <c r="O266" s="88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4" t="s">
        <v>142</v>
      </c>
      <c r="AT266" s="224" t="s">
        <v>128</v>
      </c>
      <c r="AU266" s="224" t="s">
        <v>87</v>
      </c>
      <c r="AY266" s="14" t="s">
        <v>124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4" t="s">
        <v>85</v>
      </c>
      <c r="BK266" s="225">
        <f>ROUND(I266*H266,2)</f>
        <v>0</v>
      </c>
      <c r="BL266" s="14" t="s">
        <v>142</v>
      </c>
      <c r="BM266" s="224" t="s">
        <v>652</v>
      </c>
    </row>
    <row r="267" s="12" customFormat="1" ht="25.92" customHeight="1">
      <c r="A267" s="12"/>
      <c r="B267" s="196"/>
      <c r="C267" s="197"/>
      <c r="D267" s="198" t="s">
        <v>76</v>
      </c>
      <c r="E267" s="199" t="s">
        <v>653</v>
      </c>
      <c r="F267" s="199" t="s">
        <v>654</v>
      </c>
      <c r="G267" s="197"/>
      <c r="H267" s="197"/>
      <c r="I267" s="200"/>
      <c r="J267" s="201">
        <f>BK267</f>
        <v>0</v>
      </c>
      <c r="K267" s="197"/>
      <c r="L267" s="202"/>
      <c r="M267" s="203"/>
      <c r="N267" s="204"/>
      <c r="O267" s="204"/>
      <c r="P267" s="205">
        <f>SUM(P268:P278)</f>
        <v>0</v>
      </c>
      <c r="Q267" s="204"/>
      <c r="R267" s="205">
        <f>SUM(R268:R278)</f>
        <v>0</v>
      </c>
      <c r="S267" s="204"/>
      <c r="T267" s="206">
        <f>SUM(T268:T278)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7" t="s">
        <v>132</v>
      </c>
      <c r="AT267" s="208" t="s">
        <v>76</v>
      </c>
      <c r="AU267" s="208" t="s">
        <v>77</v>
      </c>
      <c r="AY267" s="207" t="s">
        <v>124</v>
      </c>
      <c r="BK267" s="209">
        <f>SUM(BK268:BK278)</f>
        <v>0</v>
      </c>
    </row>
    <row r="268" s="2" customFormat="1" ht="16.5" customHeight="1">
      <c r="A268" s="35"/>
      <c r="B268" s="36"/>
      <c r="C268" s="212" t="s">
        <v>655</v>
      </c>
      <c r="D268" s="212" t="s">
        <v>128</v>
      </c>
      <c r="E268" s="213" t="s">
        <v>656</v>
      </c>
      <c r="F268" s="214" t="s">
        <v>657</v>
      </c>
      <c r="G268" s="215" t="s">
        <v>658</v>
      </c>
      <c r="H268" s="216">
        <v>25</v>
      </c>
      <c r="I268" s="217"/>
      <c r="J268" s="218">
        <f>ROUND(I268*H268,2)</f>
        <v>0</v>
      </c>
      <c r="K268" s="219"/>
      <c r="L268" s="41"/>
      <c r="M268" s="220" t="s">
        <v>1</v>
      </c>
      <c r="N268" s="221" t="s">
        <v>42</v>
      </c>
      <c r="O268" s="88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4" t="s">
        <v>659</v>
      </c>
      <c r="AT268" s="224" t="s">
        <v>128</v>
      </c>
      <c r="AU268" s="224" t="s">
        <v>85</v>
      </c>
      <c r="AY268" s="14" t="s">
        <v>124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4" t="s">
        <v>85</v>
      </c>
      <c r="BK268" s="225">
        <f>ROUND(I268*H268,2)</f>
        <v>0</v>
      </c>
      <c r="BL268" s="14" t="s">
        <v>659</v>
      </c>
      <c r="BM268" s="224" t="s">
        <v>660</v>
      </c>
    </row>
    <row r="269" s="2" customFormat="1" ht="16.5" customHeight="1">
      <c r="A269" s="35"/>
      <c r="B269" s="36"/>
      <c r="C269" s="212" t="s">
        <v>661</v>
      </c>
      <c r="D269" s="212" t="s">
        <v>128</v>
      </c>
      <c r="E269" s="213" t="s">
        <v>662</v>
      </c>
      <c r="F269" s="214" t="s">
        <v>663</v>
      </c>
      <c r="G269" s="215" t="s">
        <v>658</v>
      </c>
      <c r="H269" s="216">
        <v>35</v>
      </c>
      <c r="I269" s="217"/>
      <c r="J269" s="218">
        <f>ROUND(I269*H269,2)</f>
        <v>0</v>
      </c>
      <c r="K269" s="219"/>
      <c r="L269" s="41"/>
      <c r="M269" s="220" t="s">
        <v>1</v>
      </c>
      <c r="N269" s="221" t="s">
        <v>42</v>
      </c>
      <c r="O269" s="88"/>
      <c r="P269" s="222">
        <f>O269*H269</f>
        <v>0</v>
      </c>
      <c r="Q269" s="222">
        <v>0</v>
      </c>
      <c r="R269" s="222">
        <f>Q269*H269</f>
        <v>0</v>
      </c>
      <c r="S269" s="222">
        <v>0</v>
      </c>
      <c r="T269" s="22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4" t="s">
        <v>659</v>
      </c>
      <c r="AT269" s="224" t="s">
        <v>128</v>
      </c>
      <c r="AU269" s="224" t="s">
        <v>85</v>
      </c>
      <c r="AY269" s="14" t="s">
        <v>124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4" t="s">
        <v>85</v>
      </c>
      <c r="BK269" s="225">
        <f>ROUND(I269*H269,2)</f>
        <v>0</v>
      </c>
      <c r="BL269" s="14" t="s">
        <v>659</v>
      </c>
      <c r="BM269" s="224" t="s">
        <v>664</v>
      </c>
    </row>
    <row r="270" s="2" customFormat="1" ht="24.15" customHeight="1">
      <c r="A270" s="35"/>
      <c r="B270" s="36"/>
      <c r="C270" s="212" t="s">
        <v>665</v>
      </c>
      <c r="D270" s="212" t="s">
        <v>128</v>
      </c>
      <c r="E270" s="213" t="s">
        <v>666</v>
      </c>
      <c r="F270" s="214" t="s">
        <v>667</v>
      </c>
      <c r="G270" s="215" t="s">
        <v>158</v>
      </c>
      <c r="H270" s="216">
        <v>1</v>
      </c>
      <c r="I270" s="217"/>
      <c r="J270" s="218">
        <f>ROUND(I270*H270,2)</f>
        <v>0</v>
      </c>
      <c r="K270" s="219"/>
      <c r="L270" s="41"/>
      <c r="M270" s="220" t="s">
        <v>1</v>
      </c>
      <c r="N270" s="221" t="s">
        <v>42</v>
      </c>
      <c r="O270" s="88"/>
      <c r="P270" s="222">
        <f>O270*H270</f>
        <v>0</v>
      </c>
      <c r="Q270" s="222">
        <v>0</v>
      </c>
      <c r="R270" s="222">
        <f>Q270*H270</f>
        <v>0</v>
      </c>
      <c r="S270" s="222">
        <v>0</v>
      </c>
      <c r="T270" s="22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4" t="s">
        <v>659</v>
      </c>
      <c r="AT270" s="224" t="s">
        <v>128</v>
      </c>
      <c r="AU270" s="224" t="s">
        <v>85</v>
      </c>
      <c r="AY270" s="14" t="s">
        <v>124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4" t="s">
        <v>85</v>
      </c>
      <c r="BK270" s="225">
        <f>ROUND(I270*H270,2)</f>
        <v>0</v>
      </c>
      <c r="BL270" s="14" t="s">
        <v>659</v>
      </c>
      <c r="BM270" s="224" t="s">
        <v>668</v>
      </c>
    </row>
    <row r="271" s="2" customFormat="1" ht="16.5" customHeight="1">
      <c r="A271" s="35"/>
      <c r="B271" s="36"/>
      <c r="C271" s="212" t="s">
        <v>669</v>
      </c>
      <c r="D271" s="212" t="s">
        <v>128</v>
      </c>
      <c r="E271" s="213" t="s">
        <v>670</v>
      </c>
      <c r="F271" s="214" t="s">
        <v>671</v>
      </c>
      <c r="G271" s="215" t="s">
        <v>658</v>
      </c>
      <c r="H271" s="216">
        <v>65</v>
      </c>
      <c r="I271" s="217"/>
      <c r="J271" s="218">
        <f>ROUND(I271*H271,2)</f>
        <v>0</v>
      </c>
      <c r="K271" s="219"/>
      <c r="L271" s="41"/>
      <c r="M271" s="220" t="s">
        <v>1</v>
      </c>
      <c r="N271" s="221" t="s">
        <v>42</v>
      </c>
      <c r="O271" s="88"/>
      <c r="P271" s="222">
        <f>O271*H271</f>
        <v>0</v>
      </c>
      <c r="Q271" s="222">
        <v>0</v>
      </c>
      <c r="R271" s="222">
        <f>Q271*H271</f>
        <v>0</v>
      </c>
      <c r="S271" s="222">
        <v>0</v>
      </c>
      <c r="T271" s="223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4" t="s">
        <v>659</v>
      </c>
      <c r="AT271" s="224" t="s">
        <v>128</v>
      </c>
      <c r="AU271" s="224" t="s">
        <v>85</v>
      </c>
      <c r="AY271" s="14" t="s">
        <v>124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4" t="s">
        <v>85</v>
      </c>
      <c r="BK271" s="225">
        <f>ROUND(I271*H271,2)</f>
        <v>0</v>
      </c>
      <c r="BL271" s="14" t="s">
        <v>659</v>
      </c>
      <c r="BM271" s="224" t="s">
        <v>672</v>
      </c>
    </row>
    <row r="272" s="2" customFormat="1" ht="16.5" customHeight="1">
      <c r="A272" s="35"/>
      <c r="B272" s="36"/>
      <c r="C272" s="212" t="s">
        <v>673</v>
      </c>
      <c r="D272" s="212" t="s">
        <v>128</v>
      </c>
      <c r="E272" s="213" t="s">
        <v>674</v>
      </c>
      <c r="F272" s="214" t="s">
        <v>675</v>
      </c>
      <c r="G272" s="215" t="s">
        <v>658</v>
      </c>
      <c r="H272" s="216">
        <v>80</v>
      </c>
      <c r="I272" s="217"/>
      <c r="J272" s="218">
        <f>ROUND(I272*H272,2)</f>
        <v>0</v>
      </c>
      <c r="K272" s="219"/>
      <c r="L272" s="41"/>
      <c r="M272" s="220" t="s">
        <v>1</v>
      </c>
      <c r="N272" s="221" t="s">
        <v>42</v>
      </c>
      <c r="O272" s="88"/>
      <c r="P272" s="222">
        <f>O272*H272</f>
        <v>0</v>
      </c>
      <c r="Q272" s="222">
        <v>0</v>
      </c>
      <c r="R272" s="222">
        <f>Q272*H272</f>
        <v>0</v>
      </c>
      <c r="S272" s="222">
        <v>0</v>
      </c>
      <c r="T272" s="223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4" t="s">
        <v>659</v>
      </c>
      <c r="AT272" s="224" t="s">
        <v>128</v>
      </c>
      <c r="AU272" s="224" t="s">
        <v>85</v>
      </c>
      <c r="AY272" s="14" t="s">
        <v>124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4" t="s">
        <v>85</v>
      </c>
      <c r="BK272" s="225">
        <f>ROUND(I272*H272,2)</f>
        <v>0</v>
      </c>
      <c r="BL272" s="14" t="s">
        <v>659</v>
      </c>
      <c r="BM272" s="224" t="s">
        <v>676</v>
      </c>
    </row>
    <row r="273" s="2" customFormat="1" ht="16.5" customHeight="1">
      <c r="A273" s="35"/>
      <c r="B273" s="36"/>
      <c r="C273" s="212" t="s">
        <v>677</v>
      </c>
      <c r="D273" s="212" t="s">
        <v>128</v>
      </c>
      <c r="E273" s="213" t="s">
        <v>678</v>
      </c>
      <c r="F273" s="214" t="s">
        <v>679</v>
      </c>
      <c r="G273" s="215" t="s">
        <v>680</v>
      </c>
      <c r="H273" s="216">
        <v>500</v>
      </c>
      <c r="I273" s="217"/>
      <c r="J273" s="218">
        <f>ROUND(I273*H273,2)</f>
        <v>0</v>
      </c>
      <c r="K273" s="219"/>
      <c r="L273" s="41"/>
      <c r="M273" s="220" t="s">
        <v>1</v>
      </c>
      <c r="N273" s="221" t="s">
        <v>42</v>
      </c>
      <c r="O273" s="88"/>
      <c r="P273" s="222">
        <f>O273*H273</f>
        <v>0</v>
      </c>
      <c r="Q273" s="222">
        <v>0</v>
      </c>
      <c r="R273" s="222">
        <f>Q273*H273</f>
        <v>0</v>
      </c>
      <c r="S273" s="222">
        <v>0</v>
      </c>
      <c r="T273" s="22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4" t="s">
        <v>659</v>
      </c>
      <c r="AT273" s="224" t="s">
        <v>128</v>
      </c>
      <c r="AU273" s="224" t="s">
        <v>85</v>
      </c>
      <c r="AY273" s="14" t="s">
        <v>124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4" t="s">
        <v>85</v>
      </c>
      <c r="BK273" s="225">
        <f>ROUND(I273*H273,2)</f>
        <v>0</v>
      </c>
      <c r="BL273" s="14" t="s">
        <v>659</v>
      </c>
      <c r="BM273" s="224" t="s">
        <v>681</v>
      </c>
    </row>
    <row r="274" s="2" customFormat="1" ht="16.5" customHeight="1">
      <c r="A274" s="35"/>
      <c r="B274" s="36"/>
      <c r="C274" s="212" t="s">
        <v>682</v>
      </c>
      <c r="D274" s="212" t="s">
        <v>128</v>
      </c>
      <c r="E274" s="213" t="s">
        <v>683</v>
      </c>
      <c r="F274" s="214" t="s">
        <v>684</v>
      </c>
      <c r="G274" s="215" t="s">
        <v>658</v>
      </c>
      <c r="H274" s="216">
        <v>80</v>
      </c>
      <c r="I274" s="217"/>
      <c r="J274" s="218">
        <f>ROUND(I274*H274,2)</f>
        <v>0</v>
      </c>
      <c r="K274" s="219"/>
      <c r="L274" s="41"/>
      <c r="M274" s="220" t="s">
        <v>1</v>
      </c>
      <c r="N274" s="221" t="s">
        <v>42</v>
      </c>
      <c r="O274" s="88"/>
      <c r="P274" s="222">
        <f>O274*H274</f>
        <v>0</v>
      </c>
      <c r="Q274" s="222">
        <v>0</v>
      </c>
      <c r="R274" s="222">
        <f>Q274*H274</f>
        <v>0</v>
      </c>
      <c r="S274" s="222">
        <v>0</v>
      </c>
      <c r="T274" s="22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4" t="s">
        <v>659</v>
      </c>
      <c r="AT274" s="224" t="s">
        <v>128</v>
      </c>
      <c r="AU274" s="224" t="s">
        <v>85</v>
      </c>
      <c r="AY274" s="14" t="s">
        <v>124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4" t="s">
        <v>85</v>
      </c>
      <c r="BK274" s="225">
        <f>ROUND(I274*H274,2)</f>
        <v>0</v>
      </c>
      <c r="BL274" s="14" t="s">
        <v>659</v>
      </c>
      <c r="BM274" s="224" t="s">
        <v>685</v>
      </c>
    </row>
    <row r="275" s="2" customFormat="1" ht="16.5" customHeight="1">
      <c r="A275" s="35"/>
      <c r="B275" s="36"/>
      <c r="C275" s="212" t="s">
        <v>686</v>
      </c>
      <c r="D275" s="212" t="s">
        <v>128</v>
      </c>
      <c r="E275" s="213" t="s">
        <v>687</v>
      </c>
      <c r="F275" s="214" t="s">
        <v>688</v>
      </c>
      <c r="G275" s="215" t="s">
        <v>689</v>
      </c>
      <c r="H275" s="216">
        <v>5</v>
      </c>
      <c r="I275" s="217"/>
      <c r="J275" s="218">
        <f>ROUND(I275*H275,2)</f>
        <v>0</v>
      </c>
      <c r="K275" s="219"/>
      <c r="L275" s="41"/>
      <c r="M275" s="220" t="s">
        <v>1</v>
      </c>
      <c r="N275" s="221" t="s">
        <v>42</v>
      </c>
      <c r="O275" s="88"/>
      <c r="P275" s="222">
        <f>O275*H275</f>
        <v>0</v>
      </c>
      <c r="Q275" s="222">
        <v>0</v>
      </c>
      <c r="R275" s="222">
        <f>Q275*H275</f>
        <v>0</v>
      </c>
      <c r="S275" s="222">
        <v>0</v>
      </c>
      <c r="T275" s="22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4" t="s">
        <v>659</v>
      </c>
      <c r="AT275" s="224" t="s">
        <v>128</v>
      </c>
      <c r="AU275" s="224" t="s">
        <v>85</v>
      </c>
      <c r="AY275" s="14" t="s">
        <v>124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4" t="s">
        <v>85</v>
      </c>
      <c r="BK275" s="225">
        <f>ROUND(I275*H275,2)</f>
        <v>0</v>
      </c>
      <c r="BL275" s="14" t="s">
        <v>659</v>
      </c>
      <c r="BM275" s="224" t="s">
        <v>690</v>
      </c>
    </row>
    <row r="276" s="2" customFormat="1" ht="16.5" customHeight="1">
      <c r="A276" s="35"/>
      <c r="B276" s="36"/>
      <c r="C276" s="212" t="s">
        <v>691</v>
      </c>
      <c r="D276" s="212" t="s">
        <v>128</v>
      </c>
      <c r="E276" s="213" t="s">
        <v>692</v>
      </c>
      <c r="F276" s="214" t="s">
        <v>693</v>
      </c>
      <c r="G276" s="215" t="s">
        <v>689</v>
      </c>
      <c r="H276" s="216">
        <v>3.5</v>
      </c>
      <c r="I276" s="217"/>
      <c r="J276" s="218">
        <f>ROUND(I276*H276,2)</f>
        <v>0</v>
      </c>
      <c r="K276" s="219"/>
      <c r="L276" s="41"/>
      <c r="M276" s="220" t="s">
        <v>1</v>
      </c>
      <c r="N276" s="221" t="s">
        <v>42</v>
      </c>
      <c r="O276" s="88"/>
      <c r="P276" s="222">
        <f>O276*H276</f>
        <v>0</v>
      </c>
      <c r="Q276" s="222">
        <v>0</v>
      </c>
      <c r="R276" s="222">
        <f>Q276*H276</f>
        <v>0</v>
      </c>
      <c r="S276" s="222">
        <v>0</v>
      </c>
      <c r="T276" s="223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4" t="s">
        <v>659</v>
      </c>
      <c r="AT276" s="224" t="s">
        <v>128</v>
      </c>
      <c r="AU276" s="224" t="s">
        <v>85</v>
      </c>
      <c r="AY276" s="14" t="s">
        <v>124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4" t="s">
        <v>85</v>
      </c>
      <c r="BK276" s="225">
        <f>ROUND(I276*H276,2)</f>
        <v>0</v>
      </c>
      <c r="BL276" s="14" t="s">
        <v>659</v>
      </c>
      <c r="BM276" s="224" t="s">
        <v>694</v>
      </c>
    </row>
    <row r="277" s="2" customFormat="1" ht="33" customHeight="1">
      <c r="A277" s="35"/>
      <c r="B277" s="36"/>
      <c r="C277" s="212" t="s">
        <v>695</v>
      </c>
      <c r="D277" s="212" t="s">
        <v>128</v>
      </c>
      <c r="E277" s="213" t="s">
        <v>696</v>
      </c>
      <c r="F277" s="214" t="s">
        <v>697</v>
      </c>
      <c r="G277" s="215" t="s">
        <v>158</v>
      </c>
      <c r="H277" s="216">
        <v>1</v>
      </c>
      <c r="I277" s="217"/>
      <c r="J277" s="218">
        <f>ROUND(I277*H277,2)</f>
        <v>0</v>
      </c>
      <c r="K277" s="219"/>
      <c r="L277" s="41"/>
      <c r="M277" s="220" t="s">
        <v>1</v>
      </c>
      <c r="N277" s="221" t="s">
        <v>42</v>
      </c>
      <c r="O277" s="88"/>
      <c r="P277" s="222">
        <f>O277*H277</f>
        <v>0</v>
      </c>
      <c r="Q277" s="222">
        <v>0</v>
      </c>
      <c r="R277" s="222">
        <f>Q277*H277</f>
        <v>0</v>
      </c>
      <c r="S277" s="222">
        <v>0</v>
      </c>
      <c r="T277" s="223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4" t="s">
        <v>659</v>
      </c>
      <c r="AT277" s="224" t="s">
        <v>128</v>
      </c>
      <c r="AU277" s="224" t="s">
        <v>85</v>
      </c>
      <c r="AY277" s="14" t="s">
        <v>124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4" t="s">
        <v>85</v>
      </c>
      <c r="BK277" s="225">
        <f>ROUND(I277*H277,2)</f>
        <v>0</v>
      </c>
      <c r="BL277" s="14" t="s">
        <v>659</v>
      </c>
      <c r="BM277" s="224" t="s">
        <v>698</v>
      </c>
    </row>
    <row r="278" s="2" customFormat="1" ht="24.15" customHeight="1">
      <c r="A278" s="35"/>
      <c r="B278" s="36"/>
      <c r="C278" s="212" t="s">
        <v>699</v>
      </c>
      <c r="D278" s="212" t="s">
        <v>128</v>
      </c>
      <c r="E278" s="213" t="s">
        <v>700</v>
      </c>
      <c r="F278" s="214" t="s">
        <v>701</v>
      </c>
      <c r="G278" s="215" t="s">
        <v>658</v>
      </c>
      <c r="H278" s="216">
        <v>150</v>
      </c>
      <c r="I278" s="217"/>
      <c r="J278" s="218">
        <f>ROUND(I278*H278,2)</f>
        <v>0</v>
      </c>
      <c r="K278" s="219"/>
      <c r="L278" s="41"/>
      <c r="M278" s="220" t="s">
        <v>1</v>
      </c>
      <c r="N278" s="221" t="s">
        <v>42</v>
      </c>
      <c r="O278" s="88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4" t="s">
        <v>659</v>
      </c>
      <c r="AT278" s="224" t="s">
        <v>128</v>
      </c>
      <c r="AU278" s="224" t="s">
        <v>85</v>
      </c>
      <c r="AY278" s="14" t="s">
        <v>124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4" t="s">
        <v>85</v>
      </c>
      <c r="BK278" s="225">
        <f>ROUND(I278*H278,2)</f>
        <v>0</v>
      </c>
      <c r="BL278" s="14" t="s">
        <v>659</v>
      </c>
      <c r="BM278" s="224" t="s">
        <v>702</v>
      </c>
    </row>
    <row r="279" s="12" customFormat="1" ht="25.92" customHeight="1">
      <c r="A279" s="12"/>
      <c r="B279" s="196"/>
      <c r="C279" s="197"/>
      <c r="D279" s="198" t="s">
        <v>76</v>
      </c>
      <c r="E279" s="199" t="s">
        <v>703</v>
      </c>
      <c r="F279" s="199" t="s">
        <v>704</v>
      </c>
      <c r="G279" s="197"/>
      <c r="H279" s="197"/>
      <c r="I279" s="200"/>
      <c r="J279" s="201">
        <f>BK279</f>
        <v>0</v>
      </c>
      <c r="K279" s="197"/>
      <c r="L279" s="202"/>
      <c r="M279" s="203"/>
      <c r="N279" s="204"/>
      <c r="O279" s="204"/>
      <c r="P279" s="205">
        <f>P280+P282</f>
        <v>0</v>
      </c>
      <c r="Q279" s="204"/>
      <c r="R279" s="205">
        <f>R280+R282</f>
        <v>0</v>
      </c>
      <c r="S279" s="204"/>
      <c r="T279" s="206">
        <f>T280+T282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7" t="s">
        <v>465</v>
      </c>
      <c r="AT279" s="208" t="s">
        <v>76</v>
      </c>
      <c r="AU279" s="208" t="s">
        <v>77</v>
      </c>
      <c r="AY279" s="207" t="s">
        <v>124</v>
      </c>
      <c r="BK279" s="209">
        <f>BK280+BK282</f>
        <v>0</v>
      </c>
    </row>
    <row r="280" s="12" customFormat="1" ht="22.8" customHeight="1">
      <c r="A280" s="12"/>
      <c r="B280" s="196"/>
      <c r="C280" s="197"/>
      <c r="D280" s="198" t="s">
        <v>76</v>
      </c>
      <c r="E280" s="210" t="s">
        <v>705</v>
      </c>
      <c r="F280" s="210" t="s">
        <v>706</v>
      </c>
      <c r="G280" s="197"/>
      <c r="H280" s="197"/>
      <c r="I280" s="200"/>
      <c r="J280" s="211">
        <f>BK280</f>
        <v>0</v>
      </c>
      <c r="K280" s="197"/>
      <c r="L280" s="202"/>
      <c r="M280" s="203"/>
      <c r="N280" s="204"/>
      <c r="O280" s="204"/>
      <c r="P280" s="205">
        <f>P281</f>
        <v>0</v>
      </c>
      <c r="Q280" s="204"/>
      <c r="R280" s="205">
        <f>R281</f>
        <v>0</v>
      </c>
      <c r="S280" s="204"/>
      <c r="T280" s="206">
        <f>T281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7" t="s">
        <v>465</v>
      </c>
      <c r="AT280" s="208" t="s">
        <v>76</v>
      </c>
      <c r="AU280" s="208" t="s">
        <v>85</v>
      </c>
      <c r="AY280" s="207" t="s">
        <v>124</v>
      </c>
      <c r="BK280" s="209">
        <f>BK281</f>
        <v>0</v>
      </c>
    </row>
    <row r="281" s="2" customFormat="1" ht="16.5" customHeight="1">
      <c r="A281" s="35"/>
      <c r="B281" s="36"/>
      <c r="C281" s="212" t="s">
        <v>707</v>
      </c>
      <c r="D281" s="212" t="s">
        <v>128</v>
      </c>
      <c r="E281" s="213" t="s">
        <v>708</v>
      </c>
      <c r="F281" s="214" t="s">
        <v>706</v>
      </c>
      <c r="G281" s="215" t="s">
        <v>651</v>
      </c>
      <c r="H281" s="237"/>
      <c r="I281" s="217"/>
      <c r="J281" s="218">
        <f>ROUND(I281*H281,2)</f>
        <v>0</v>
      </c>
      <c r="K281" s="219"/>
      <c r="L281" s="41"/>
      <c r="M281" s="220" t="s">
        <v>1</v>
      </c>
      <c r="N281" s="221" t="s">
        <v>42</v>
      </c>
      <c r="O281" s="88"/>
      <c r="P281" s="222">
        <f>O281*H281</f>
        <v>0</v>
      </c>
      <c r="Q281" s="222">
        <v>0</v>
      </c>
      <c r="R281" s="222">
        <f>Q281*H281</f>
        <v>0</v>
      </c>
      <c r="S281" s="222">
        <v>0</v>
      </c>
      <c r="T281" s="223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4" t="s">
        <v>709</v>
      </c>
      <c r="AT281" s="224" t="s">
        <v>128</v>
      </c>
      <c r="AU281" s="224" t="s">
        <v>87</v>
      </c>
      <c r="AY281" s="14" t="s">
        <v>124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4" t="s">
        <v>85</v>
      </c>
      <c r="BK281" s="225">
        <f>ROUND(I281*H281,2)</f>
        <v>0</v>
      </c>
      <c r="BL281" s="14" t="s">
        <v>709</v>
      </c>
      <c r="BM281" s="224" t="s">
        <v>710</v>
      </c>
    </row>
    <row r="282" s="12" customFormat="1" ht="22.8" customHeight="1">
      <c r="A282" s="12"/>
      <c r="B282" s="196"/>
      <c r="C282" s="197"/>
      <c r="D282" s="198" t="s">
        <v>76</v>
      </c>
      <c r="E282" s="210" t="s">
        <v>711</v>
      </c>
      <c r="F282" s="210" t="s">
        <v>712</v>
      </c>
      <c r="G282" s="197"/>
      <c r="H282" s="197"/>
      <c r="I282" s="200"/>
      <c r="J282" s="211">
        <f>BK282</f>
        <v>0</v>
      </c>
      <c r="K282" s="197"/>
      <c r="L282" s="202"/>
      <c r="M282" s="203"/>
      <c r="N282" s="204"/>
      <c r="O282" s="204"/>
      <c r="P282" s="205">
        <f>P283</f>
        <v>0</v>
      </c>
      <c r="Q282" s="204"/>
      <c r="R282" s="205">
        <f>R283</f>
        <v>0</v>
      </c>
      <c r="S282" s="204"/>
      <c r="T282" s="206">
        <f>T283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7" t="s">
        <v>465</v>
      </c>
      <c r="AT282" s="208" t="s">
        <v>76</v>
      </c>
      <c r="AU282" s="208" t="s">
        <v>85</v>
      </c>
      <c r="AY282" s="207" t="s">
        <v>124</v>
      </c>
      <c r="BK282" s="209">
        <f>BK283</f>
        <v>0</v>
      </c>
    </row>
    <row r="283" s="2" customFormat="1" ht="16.5" customHeight="1">
      <c r="A283" s="35"/>
      <c r="B283" s="36"/>
      <c r="C283" s="212" t="s">
        <v>713</v>
      </c>
      <c r="D283" s="212" t="s">
        <v>128</v>
      </c>
      <c r="E283" s="213" t="s">
        <v>714</v>
      </c>
      <c r="F283" s="214" t="s">
        <v>712</v>
      </c>
      <c r="G283" s="215" t="s">
        <v>651</v>
      </c>
      <c r="H283" s="237"/>
      <c r="I283" s="217"/>
      <c r="J283" s="218">
        <f>ROUND(I283*H283,2)</f>
        <v>0</v>
      </c>
      <c r="K283" s="219"/>
      <c r="L283" s="41"/>
      <c r="M283" s="238" t="s">
        <v>1</v>
      </c>
      <c r="N283" s="239" t="s">
        <v>42</v>
      </c>
      <c r="O283" s="240"/>
      <c r="P283" s="241">
        <f>O283*H283</f>
        <v>0</v>
      </c>
      <c r="Q283" s="241">
        <v>0</v>
      </c>
      <c r="R283" s="241">
        <f>Q283*H283</f>
        <v>0</v>
      </c>
      <c r="S283" s="241">
        <v>0</v>
      </c>
      <c r="T283" s="242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4" t="s">
        <v>709</v>
      </c>
      <c r="AT283" s="224" t="s">
        <v>128</v>
      </c>
      <c r="AU283" s="224" t="s">
        <v>87</v>
      </c>
      <c r="AY283" s="14" t="s">
        <v>124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4" t="s">
        <v>85</v>
      </c>
      <c r="BK283" s="225">
        <f>ROUND(I283*H283,2)</f>
        <v>0</v>
      </c>
      <c r="BL283" s="14" t="s">
        <v>709</v>
      </c>
      <c r="BM283" s="224" t="s">
        <v>715</v>
      </c>
    </row>
    <row r="284" s="2" customFormat="1" ht="6.96" customHeight="1">
      <c r="A284" s="35"/>
      <c r="B284" s="63"/>
      <c r="C284" s="64"/>
      <c r="D284" s="64"/>
      <c r="E284" s="64"/>
      <c r="F284" s="64"/>
      <c r="G284" s="64"/>
      <c r="H284" s="64"/>
      <c r="I284" s="64"/>
      <c r="J284" s="64"/>
      <c r="K284" s="64"/>
      <c r="L284" s="41"/>
      <c r="M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</row>
  </sheetData>
  <sheetProtection sheet="1" autoFilter="0" formatColumns="0" formatRows="0" objects="1" scenarios="1" spinCount="100000" saltValue="GtlSPr5xemVm25XgNIGMBfAcq+sQI/jZsuFqPkGCVNMgZ1lPcS70ewi1ePw0ifL0XE2Vs09Ygqip9g2ee7My4Q==" hashValue="X+xdSR9KCFLWu4Sq7ybLlAN5KuHOwCL2lnhIqgChFH+1CwEyr+BhF2cmi/Y5mNVE4ORIZXLrRCK1zPjzBxwX5Q==" algorithmName="SHA-512" password="CC35"/>
  <autoFilter ref="C128:K283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Sádlík</dc:creator>
  <cp:lastModifiedBy>Jiří Sádlík</cp:lastModifiedBy>
  <dcterms:created xsi:type="dcterms:W3CDTF">2025-05-23T11:43:47Z</dcterms:created>
  <dcterms:modified xsi:type="dcterms:W3CDTF">2025-05-23T11:43:49Z</dcterms:modified>
</cp:coreProperties>
</file>