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301_2025 - Stupačky ZŠ Mírová\06-DPS\"/>
    </mc:Choice>
  </mc:AlternateContent>
  <xr:revisionPtr revIDLastSave="0" documentId="8_{63B52A2B-A98C-4901-8763-26E32186428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1.2.2 1.0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'D1.2.2 1.00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'D1.2.2 1.00 Pol'!$A$1:$Y$272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I42" i="1" s="1"/>
  <c r="F42" i="1"/>
  <c r="G41" i="1"/>
  <c r="F41" i="1"/>
  <c r="G39" i="1"/>
  <c r="F39" i="1"/>
  <c r="G271" i="12"/>
  <c r="BA18" i="12"/>
  <c r="BA17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G16" i="12"/>
  <c r="I16" i="12"/>
  <c r="I15" i="12" s="1"/>
  <c r="K16" i="12"/>
  <c r="M16" i="12"/>
  <c r="O16" i="12"/>
  <c r="O15" i="12" s="1"/>
  <c r="Q16" i="12"/>
  <c r="Q15" i="12" s="1"/>
  <c r="V16" i="12"/>
  <c r="G19" i="12"/>
  <c r="M19" i="12" s="1"/>
  <c r="I19" i="12"/>
  <c r="K19" i="12"/>
  <c r="K15" i="12" s="1"/>
  <c r="O19" i="12"/>
  <c r="Q19" i="12"/>
  <c r="V19" i="12"/>
  <c r="G22" i="12"/>
  <c r="I22" i="12"/>
  <c r="K22" i="12"/>
  <c r="M22" i="12"/>
  <c r="O22" i="12"/>
  <c r="Q22" i="12"/>
  <c r="V22" i="12"/>
  <c r="V15" i="12" s="1"/>
  <c r="G25" i="12"/>
  <c r="M25" i="12" s="1"/>
  <c r="I25" i="12"/>
  <c r="K25" i="12"/>
  <c r="O25" i="12"/>
  <c r="Q25" i="12"/>
  <c r="V25" i="12"/>
  <c r="Q28" i="12"/>
  <c r="G29" i="12"/>
  <c r="M29" i="12" s="1"/>
  <c r="I29" i="12"/>
  <c r="I28" i="12" s="1"/>
  <c r="K29" i="12"/>
  <c r="K28" i="12" s="1"/>
  <c r="O29" i="12"/>
  <c r="O28" i="12" s="1"/>
  <c r="Q29" i="12"/>
  <c r="V29" i="12"/>
  <c r="V28" i="12" s="1"/>
  <c r="G31" i="12"/>
  <c r="I31" i="12"/>
  <c r="K31" i="12"/>
  <c r="M31" i="12"/>
  <c r="O31" i="12"/>
  <c r="Q31" i="12"/>
  <c r="V31" i="12"/>
  <c r="G33" i="12"/>
  <c r="G28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41" i="12"/>
  <c r="I41" i="12"/>
  <c r="K41" i="12"/>
  <c r="M41" i="12"/>
  <c r="O41" i="12"/>
  <c r="Q41" i="12"/>
  <c r="V41" i="12"/>
  <c r="K44" i="12"/>
  <c r="O44" i="12"/>
  <c r="V44" i="12"/>
  <c r="G45" i="12"/>
  <c r="G44" i="12" s="1"/>
  <c r="I45" i="12"/>
  <c r="I44" i="12" s="1"/>
  <c r="K45" i="12"/>
  <c r="O45" i="12"/>
  <c r="Q45" i="12"/>
  <c r="Q44" i="12" s="1"/>
  <c r="V45" i="12"/>
  <c r="I49" i="12"/>
  <c r="V49" i="12"/>
  <c r="G50" i="12"/>
  <c r="I50" i="12"/>
  <c r="K50" i="12"/>
  <c r="K49" i="12" s="1"/>
  <c r="M50" i="12"/>
  <c r="O50" i="12"/>
  <c r="Q50" i="12"/>
  <c r="Q49" i="12" s="1"/>
  <c r="V50" i="12"/>
  <c r="G55" i="12"/>
  <c r="G49" i="12" s="1"/>
  <c r="I55" i="12"/>
  <c r="K55" i="12"/>
  <c r="O55" i="12"/>
  <c r="O49" i="12" s="1"/>
  <c r="Q55" i="12"/>
  <c r="V55" i="12"/>
  <c r="G61" i="12"/>
  <c r="M61" i="12" s="1"/>
  <c r="I61" i="12"/>
  <c r="K61" i="12"/>
  <c r="K60" i="12" s="1"/>
  <c r="O61" i="12"/>
  <c r="Q61" i="12"/>
  <c r="Q60" i="12" s="1"/>
  <c r="V61" i="12"/>
  <c r="V60" i="12" s="1"/>
  <c r="G66" i="12"/>
  <c r="I66" i="12"/>
  <c r="K66" i="12"/>
  <c r="M66" i="12"/>
  <c r="O66" i="12"/>
  <c r="Q66" i="12"/>
  <c r="V66" i="12"/>
  <c r="G67" i="12"/>
  <c r="I67" i="12"/>
  <c r="K67" i="12"/>
  <c r="M67" i="12"/>
  <c r="O67" i="12"/>
  <c r="O60" i="12" s="1"/>
  <c r="Q67" i="12"/>
  <c r="V67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7" i="12"/>
  <c r="M77" i="12" s="1"/>
  <c r="I77" i="12"/>
  <c r="K77" i="12"/>
  <c r="O77" i="12"/>
  <c r="Q77" i="12"/>
  <c r="V77" i="12"/>
  <c r="G81" i="12"/>
  <c r="M81" i="12" s="1"/>
  <c r="I81" i="12"/>
  <c r="I60" i="12" s="1"/>
  <c r="K81" i="12"/>
  <c r="O81" i="12"/>
  <c r="Q81" i="12"/>
  <c r="V81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91" i="12"/>
  <c r="I91" i="12"/>
  <c r="K91" i="12"/>
  <c r="M91" i="12"/>
  <c r="O91" i="12"/>
  <c r="Q91" i="12"/>
  <c r="V91" i="12"/>
  <c r="G96" i="12"/>
  <c r="M96" i="12" s="1"/>
  <c r="I96" i="12"/>
  <c r="K96" i="12"/>
  <c r="O96" i="12"/>
  <c r="Q96" i="12"/>
  <c r="V96" i="12"/>
  <c r="G101" i="12"/>
  <c r="M101" i="12" s="1"/>
  <c r="I101" i="12"/>
  <c r="K101" i="12"/>
  <c r="O101" i="12"/>
  <c r="Q101" i="12"/>
  <c r="V101" i="12"/>
  <c r="G107" i="12"/>
  <c r="G106" i="12" s="1"/>
  <c r="I107" i="12"/>
  <c r="K107" i="12"/>
  <c r="O107" i="12"/>
  <c r="O106" i="12" s="1"/>
  <c r="Q107" i="12"/>
  <c r="V107" i="12"/>
  <c r="G110" i="12"/>
  <c r="M110" i="12" s="1"/>
  <c r="I110" i="12"/>
  <c r="I106" i="12" s="1"/>
  <c r="K110" i="12"/>
  <c r="O110" i="12"/>
  <c r="Q110" i="12"/>
  <c r="Q106" i="12" s="1"/>
  <c r="V110" i="12"/>
  <c r="G111" i="12"/>
  <c r="I111" i="12"/>
  <c r="K111" i="12"/>
  <c r="K106" i="12" s="1"/>
  <c r="M111" i="12"/>
  <c r="O111" i="12"/>
  <c r="Q111" i="12"/>
  <c r="V111" i="12"/>
  <c r="G117" i="12"/>
  <c r="I117" i="12"/>
  <c r="K117" i="12"/>
  <c r="M117" i="12"/>
  <c r="O117" i="12"/>
  <c r="Q117" i="12"/>
  <c r="V117" i="12"/>
  <c r="V106" i="12" s="1"/>
  <c r="G122" i="12"/>
  <c r="I122" i="12"/>
  <c r="K122" i="12"/>
  <c r="M122" i="12"/>
  <c r="O122" i="12"/>
  <c r="Q122" i="12"/>
  <c r="V122" i="12"/>
  <c r="G125" i="12"/>
  <c r="M125" i="12" s="1"/>
  <c r="I125" i="12"/>
  <c r="K125" i="12"/>
  <c r="O125" i="12"/>
  <c r="Q125" i="12"/>
  <c r="V125" i="12"/>
  <c r="G128" i="12"/>
  <c r="M128" i="12" s="1"/>
  <c r="I128" i="12"/>
  <c r="K128" i="12"/>
  <c r="O128" i="12"/>
  <c r="Q128" i="12"/>
  <c r="V128" i="12"/>
  <c r="G131" i="12"/>
  <c r="M131" i="12" s="1"/>
  <c r="I131" i="12"/>
  <c r="K131" i="12"/>
  <c r="O131" i="12"/>
  <c r="Q131" i="12"/>
  <c r="V131" i="12"/>
  <c r="G134" i="12"/>
  <c r="M134" i="12" s="1"/>
  <c r="I134" i="12"/>
  <c r="K134" i="12"/>
  <c r="O134" i="12"/>
  <c r="Q134" i="12"/>
  <c r="V134" i="12"/>
  <c r="G137" i="12"/>
  <c r="M137" i="12" s="1"/>
  <c r="I137" i="12"/>
  <c r="K137" i="12"/>
  <c r="O137" i="12"/>
  <c r="Q137" i="12"/>
  <c r="V137" i="12"/>
  <c r="G138" i="12"/>
  <c r="I138" i="12"/>
  <c r="K138" i="12"/>
  <c r="M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49" i="12"/>
  <c r="M149" i="12" s="1"/>
  <c r="I149" i="12"/>
  <c r="K149" i="12"/>
  <c r="O149" i="12"/>
  <c r="Q149" i="12"/>
  <c r="V149" i="12"/>
  <c r="G152" i="12"/>
  <c r="M152" i="12" s="1"/>
  <c r="I152" i="12"/>
  <c r="K152" i="12"/>
  <c r="O152" i="12"/>
  <c r="Q152" i="12"/>
  <c r="V152" i="12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4" i="12"/>
  <c r="M164" i="12" s="1"/>
  <c r="I164" i="12"/>
  <c r="K164" i="12"/>
  <c r="O164" i="12"/>
  <c r="Q164" i="12"/>
  <c r="V164" i="12"/>
  <c r="G169" i="12"/>
  <c r="I169" i="12"/>
  <c r="K169" i="12"/>
  <c r="M169" i="12"/>
  <c r="O169" i="12"/>
  <c r="Q169" i="12"/>
  <c r="V169" i="12"/>
  <c r="G175" i="12"/>
  <c r="I175" i="12"/>
  <c r="I174" i="12" s="1"/>
  <c r="K175" i="12"/>
  <c r="M175" i="12"/>
  <c r="O175" i="12"/>
  <c r="O174" i="12" s="1"/>
  <c r="Q175" i="12"/>
  <c r="V175" i="12"/>
  <c r="G176" i="12"/>
  <c r="G174" i="12" s="1"/>
  <c r="I176" i="12"/>
  <c r="K176" i="12"/>
  <c r="O176" i="12"/>
  <c r="Q176" i="12"/>
  <c r="Q174" i="12" s="1"/>
  <c r="V176" i="12"/>
  <c r="G177" i="12"/>
  <c r="M177" i="12" s="1"/>
  <c r="I177" i="12"/>
  <c r="K177" i="12"/>
  <c r="O177" i="12"/>
  <c r="Q177" i="12"/>
  <c r="V177" i="12"/>
  <c r="V174" i="12" s="1"/>
  <c r="G178" i="12"/>
  <c r="M178" i="12" s="1"/>
  <c r="I178" i="12"/>
  <c r="K178" i="12"/>
  <c r="K174" i="12" s="1"/>
  <c r="O178" i="12"/>
  <c r="Q178" i="12"/>
  <c r="V178" i="12"/>
  <c r="G179" i="12"/>
  <c r="M179" i="12" s="1"/>
  <c r="I179" i="12"/>
  <c r="K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4" i="12"/>
  <c r="I184" i="12"/>
  <c r="K184" i="12"/>
  <c r="M184" i="12"/>
  <c r="O184" i="12"/>
  <c r="Q184" i="12"/>
  <c r="V184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M189" i="12" s="1"/>
  <c r="I189" i="12"/>
  <c r="K189" i="12"/>
  <c r="O189" i="12"/>
  <c r="Q189" i="12"/>
  <c r="V189" i="12"/>
  <c r="G190" i="12"/>
  <c r="M190" i="12" s="1"/>
  <c r="I190" i="12"/>
  <c r="K190" i="12"/>
  <c r="O190" i="12"/>
  <c r="Q190" i="12"/>
  <c r="V190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I194" i="12"/>
  <c r="K194" i="12"/>
  <c r="M194" i="12"/>
  <c r="O194" i="12"/>
  <c r="Q194" i="12"/>
  <c r="V194" i="12"/>
  <c r="G195" i="12"/>
  <c r="I195" i="12"/>
  <c r="K195" i="12"/>
  <c r="M195" i="12"/>
  <c r="O195" i="12"/>
  <c r="Q195" i="12"/>
  <c r="V195" i="12"/>
  <c r="G196" i="12"/>
  <c r="M196" i="12" s="1"/>
  <c r="I196" i="12"/>
  <c r="K196" i="12"/>
  <c r="O196" i="12"/>
  <c r="Q196" i="12"/>
  <c r="V196" i="12"/>
  <c r="G198" i="12"/>
  <c r="M198" i="12" s="1"/>
  <c r="I198" i="12"/>
  <c r="K198" i="12"/>
  <c r="O198" i="12"/>
  <c r="Q198" i="12"/>
  <c r="V198" i="12"/>
  <c r="G199" i="12"/>
  <c r="M199" i="12" s="1"/>
  <c r="I199" i="12"/>
  <c r="K199" i="12"/>
  <c r="O199" i="12"/>
  <c r="Q199" i="12"/>
  <c r="V199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7" i="12"/>
  <c r="M207" i="12" s="1"/>
  <c r="I207" i="12"/>
  <c r="K207" i="12"/>
  <c r="O207" i="12"/>
  <c r="Q207" i="12"/>
  <c r="V207" i="12"/>
  <c r="G212" i="12"/>
  <c r="I212" i="12"/>
  <c r="K212" i="12"/>
  <c r="M212" i="12"/>
  <c r="O212" i="12"/>
  <c r="Q212" i="12"/>
  <c r="V212" i="12"/>
  <c r="O217" i="12"/>
  <c r="V217" i="12"/>
  <c r="G218" i="12"/>
  <c r="G217" i="12" s="1"/>
  <c r="I218" i="12"/>
  <c r="I217" i="12" s="1"/>
  <c r="K218" i="12"/>
  <c r="K217" i="12" s="1"/>
  <c r="O218" i="12"/>
  <c r="Q218" i="12"/>
  <c r="Q217" i="12" s="1"/>
  <c r="V218" i="12"/>
  <c r="G221" i="12"/>
  <c r="I221" i="12"/>
  <c r="I220" i="12" s="1"/>
  <c r="K221" i="12"/>
  <c r="K220" i="12" s="1"/>
  <c r="M221" i="12"/>
  <c r="O221" i="12"/>
  <c r="O220" i="12" s="1"/>
  <c r="Q221" i="12"/>
  <c r="V221" i="12"/>
  <c r="G224" i="12"/>
  <c r="G220" i="12" s="1"/>
  <c r="I224" i="12"/>
  <c r="K224" i="12"/>
  <c r="O224" i="12"/>
  <c r="Q224" i="12"/>
  <c r="V224" i="12"/>
  <c r="G226" i="12"/>
  <c r="I226" i="12"/>
  <c r="K226" i="12"/>
  <c r="M226" i="12"/>
  <c r="O226" i="12"/>
  <c r="Q226" i="12"/>
  <c r="Q220" i="12" s="1"/>
  <c r="V226" i="12"/>
  <c r="G228" i="12"/>
  <c r="I228" i="12"/>
  <c r="K228" i="12"/>
  <c r="M228" i="12"/>
  <c r="O228" i="12"/>
  <c r="Q228" i="12"/>
  <c r="V228" i="12"/>
  <c r="G230" i="12"/>
  <c r="I230" i="12"/>
  <c r="K230" i="12"/>
  <c r="M230" i="12"/>
  <c r="O230" i="12"/>
  <c r="Q230" i="12"/>
  <c r="V230" i="12"/>
  <c r="V220" i="12" s="1"/>
  <c r="G232" i="12"/>
  <c r="M232" i="12" s="1"/>
  <c r="I232" i="12"/>
  <c r="K232" i="12"/>
  <c r="O232" i="12"/>
  <c r="Q232" i="12"/>
  <c r="V232" i="12"/>
  <c r="G236" i="12"/>
  <c r="M236" i="12" s="1"/>
  <c r="I236" i="12"/>
  <c r="K236" i="12"/>
  <c r="O236" i="12"/>
  <c r="Q236" i="12"/>
  <c r="V236" i="12"/>
  <c r="G240" i="12"/>
  <c r="M240" i="12" s="1"/>
  <c r="I240" i="12"/>
  <c r="K240" i="12"/>
  <c r="O240" i="12"/>
  <c r="Q240" i="12"/>
  <c r="V240" i="12"/>
  <c r="V244" i="12"/>
  <c r="G245" i="12"/>
  <c r="G244" i="12" s="1"/>
  <c r="I245" i="12"/>
  <c r="K245" i="12"/>
  <c r="K244" i="12" s="1"/>
  <c r="O245" i="12"/>
  <c r="O244" i="12" s="1"/>
  <c r="Q245" i="12"/>
  <c r="Q244" i="12" s="1"/>
  <c r="V245" i="12"/>
  <c r="G247" i="12"/>
  <c r="I247" i="12"/>
  <c r="I244" i="12" s="1"/>
  <c r="K247" i="12"/>
  <c r="M247" i="12"/>
  <c r="O247" i="12"/>
  <c r="Q247" i="12"/>
  <c r="V247" i="12"/>
  <c r="G249" i="12"/>
  <c r="G250" i="12"/>
  <c r="I250" i="12"/>
  <c r="I249" i="12" s="1"/>
  <c r="K250" i="12"/>
  <c r="M250" i="12"/>
  <c r="O250" i="12"/>
  <c r="Q250" i="12"/>
  <c r="Q249" i="12" s="1"/>
  <c r="V250" i="12"/>
  <c r="V249" i="12" s="1"/>
  <c r="G254" i="12"/>
  <c r="M254" i="12" s="1"/>
  <c r="I254" i="12"/>
  <c r="K254" i="12"/>
  <c r="K249" i="12" s="1"/>
  <c r="O254" i="12"/>
  <c r="O249" i="12" s="1"/>
  <c r="Q254" i="12"/>
  <c r="V254" i="12"/>
  <c r="G259" i="12"/>
  <c r="I259" i="12"/>
  <c r="K259" i="12"/>
  <c r="M259" i="12"/>
  <c r="O259" i="12"/>
  <c r="Q259" i="12"/>
  <c r="V259" i="12"/>
  <c r="G263" i="12"/>
  <c r="M263" i="12" s="1"/>
  <c r="I263" i="12"/>
  <c r="K263" i="12"/>
  <c r="O263" i="12"/>
  <c r="Q263" i="12"/>
  <c r="V263" i="12"/>
  <c r="Q267" i="12"/>
  <c r="G268" i="12"/>
  <c r="G267" i="12" s="1"/>
  <c r="I268" i="12"/>
  <c r="I267" i="12" s="1"/>
  <c r="K268" i="12"/>
  <c r="K267" i="12" s="1"/>
  <c r="O268" i="12"/>
  <c r="O267" i="12" s="1"/>
  <c r="Q268" i="12"/>
  <c r="V268" i="12"/>
  <c r="V267" i="12" s="1"/>
  <c r="AE271" i="12"/>
  <c r="AF271" i="12"/>
  <c r="I20" i="1"/>
  <c r="I19" i="1"/>
  <c r="I18" i="1"/>
  <c r="I17" i="1"/>
  <c r="I16" i="1"/>
  <c r="F43" i="1"/>
  <c r="G23" i="1" s="1"/>
  <c r="G43" i="1"/>
  <c r="G25" i="1" s="1"/>
  <c r="H43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I66" i="1" l="1"/>
  <c r="J55" i="1" s="1"/>
  <c r="A27" i="1"/>
  <c r="M220" i="12"/>
  <c r="M60" i="12"/>
  <c r="M249" i="12"/>
  <c r="M15" i="12"/>
  <c r="G60" i="12"/>
  <c r="M218" i="12"/>
  <c r="M217" i="12" s="1"/>
  <c r="M176" i="12"/>
  <c r="M174" i="12" s="1"/>
  <c r="M45" i="12"/>
  <c r="M44" i="12" s="1"/>
  <c r="M268" i="12"/>
  <c r="M267" i="12" s="1"/>
  <c r="M245" i="12"/>
  <c r="M244" i="12" s="1"/>
  <c r="M224" i="12"/>
  <c r="M107" i="12"/>
  <c r="M106" i="12" s="1"/>
  <c r="M55" i="12"/>
  <c r="M49" i="12" s="1"/>
  <c r="M33" i="12"/>
  <c r="M28" i="12" s="1"/>
  <c r="I21" i="1"/>
  <c r="J42" i="1"/>
  <c r="J39" i="1"/>
  <c r="J43" i="1" s="1"/>
  <c r="J41" i="1"/>
  <c r="J53" i="1" l="1"/>
  <c r="J64" i="1"/>
  <c r="J54" i="1"/>
  <c r="J56" i="1"/>
  <c r="J63" i="1"/>
  <c r="J59" i="1"/>
  <c r="J65" i="1"/>
  <c r="J62" i="1"/>
  <c r="J61" i="1"/>
  <c r="J58" i="1"/>
  <c r="J57" i="1"/>
  <c r="J60" i="1"/>
  <c r="G28" i="1"/>
  <c r="G27" i="1" s="1"/>
  <c r="G29" i="1" s="1"/>
  <c r="A28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LandSpace projekty</author>
  </authors>
  <commentList>
    <comment ref="S6" authorId="0" shapeId="0" xr:uid="{84C5D4F7-8578-4CC2-AA59-DA2DD8AB6E0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852BC1D-C546-41AF-A78B-6300E5C2F9B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<sst xmlns="http://schemas.openxmlformats.org/spreadsheetml/2006/main" count="1381" uniqueCount="432">
  <si>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</si>
  <si>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</si>
  <si>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</si>
  <si>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</si>
  <si>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</si>
  <si>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</si>
  <si>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</si>
  <si>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</si>
  <si>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</si>
  <si>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</si>
  <si>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</si>
  <si>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</si>
  <si>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</si>
  <si>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</si>
  <si>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</si>
  <si>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</si>
  <si>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</si>
  <si>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</si>
  <si>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</si>
  <si>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</si>
  <si>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</si>
  <si>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</si>
  <si>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</si>
  <si>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</si>
  <si>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</si>
  <si>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</si>
  <si>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</si>
  <si>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</si>
  <si>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</si>
  <si>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</si>
  <si>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</si>
  <si>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</si>
  <si>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</si>
  <si>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</si>
  <si>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</si>
  <si>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</si>
  <si>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</si>
  <si>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</si>
  <si>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</si>
  <si>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</si>
  <si>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</si>
  <si>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</si>
  <si>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</si>
  <si>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1.00</t>
  </si>
  <si>
    <t>Soupis prací a dodávek</t>
  </si>
  <si>
    <t>D1.2.2</t>
  </si>
  <si>
    <t>Zdravotechnické instalace</t>
  </si>
  <si>
    <t>Objekt:</t>
  </si>
  <si>
    <t>Rozpočet:</t>
  </si>
  <si>
    <t>301</t>
  </si>
  <si>
    <t>ZŠ Mírové náměstí – Rekonstrukce ZTI rozvodů</t>
  </si>
  <si>
    <t>Stavba</t>
  </si>
  <si>
    <t>Stavební objekt</t>
  </si>
  <si>
    <t>Celkem za stavbu</t>
  </si>
  <si>
    <t>CZK</t>
  </si>
  <si>
    <t>#POPS</t>
  </si>
  <si>
    <t>Popis stavby: 301 - ZŠ Mírové náměstí – Rekonstrukce ZTI rozvodů</t>
  </si>
  <si>
    <t>#POPO</t>
  </si>
  <si>
    <t>Popis objektu: D1.2.2 - Zdravotechnické instalace</t>
  </si>
  <si>
    <t>#POPR</t>
  </si>
  <si>
    <t>Popis rozpočtu: 1.00 - Soupis prací a dodávek</t>
  </si>
  <si>
    <t>Rekapitulace dílů</t>
  </si>
  <si>
    <t>Typ dílu</t>
  </si>
  <si>
    <t>3</t>
  </si>
  <si>
    <t>Svislé a kompletní konstrukce</t>
  </si>
  <si>
    <t>61</t>
  </si>
  <si>
    <t>Upravy povrchů vnitřní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</si>
  <si>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</si>
  <si>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</si>
  <si>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</si>
  <si>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</si>
  <si>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</si>
  <si>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</si>
  <si>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</si>
  <si>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</si>
  <si>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</si>
  <si>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</si>
  <si>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</si>
  <si>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</si>
  <si>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762</t>
  </si>
  <si>
    <t>Konstrukce tesařské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</si>
  <si>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</si>
  <si>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</si>
  <si>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</si>
  <si>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</si>
  <si>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</si>
  <si>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</si>
  <si>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</si>
  <si>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</si>
  <si>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</si>
  <si>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</si>
  <si>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</si>
  <si>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</si>
  <si>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</si>
  <si>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</si>
  <si>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</si>
  <si>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</si>
  <si>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</si>
  <si>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</si>
  <si>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</si>
  <si>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</si>
  <si>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</si>
  <si>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</si>
  <si>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</si>
  <si>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</si>
  <si>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</si>
  <si>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</si>
  <si>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</si>
  <si>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</si>
  <si>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</si>
  <si>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</si>
  <si>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</si>
  <si>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</si>
  <si>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</si>
  <si>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</si>
  <si>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</si>
  <si>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</si>
  <si>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</si>
  <si>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</si>
  <si>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346244361RT2</t>
  </si>
  <si>
    <t>Zazdívka rýh, potrubí, nik (výklenků) nebo kapes tloušťka 65 mm, Prvek zdicí pálený funkce: cihla plná; dl = 290 mm; š = 140 mm; v = 65 mm; fb = 20,0 N/mm2</t>
  </si>
  <si>
    <t>m2</t>
  </si>
  <si>
    <t>801-1</t>
  </si>
  <si>
    <t>RTS 24/ II</t>
  </si>
  <si>
    <t>Práce</t>
  </si>
  <si>
    <t>Běžná</t>
  </si>
  <si>
    <t>POL1_</t>
  </si>
  <si>
    <t>z jakéhokoliv druhu pálených cihel, s pomocným lešením výšky do 1,9 m a pro zatížení do 1,5 kPa.</t>
  </si>
  <si>
    <t>SPI</t>
  </si>
  <si>
    <t>Odkaz na mn. položky pořadí 11 : 15,20000*0,15</t>
  </si>
  <si>
    <t>VV</t>
  </si>
  <si>
    <t>346244371RT2</t>
  </si>
  <si>
    <t>Zazdívka rýh, potrubí, nik (výklenků) nebo kapes tloušťka 140 mm, Prvek zdicí pálený funkce: cihla plná; dl = 290 mm; š = 140 mm; v = 65 mm; fb = 20,0 N/mm2</t>
  </si>
  <si>
    <t>Odkaz na mn. položky pořadí 12 : 74,70000*0,25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</si>
  <si>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</si>
  <si>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</si>
  <si>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</si>
  <si>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</si>
  <si>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POP</t>
  </si>
  <si>
    <t>612421231R00</t>
  </si>
  <si>
    <t>Oprava vnitřních vápenných omítek stěn v množství opravované plochy přes 5 do 10 %,  štukových</t>
  </si>
  <si>
    <t>801-4</t>
  </si>
  <si>
    <t>Odkaz na mn. položky pořadí 1 : 2,28000*0,5</t>
  </si>
  <si>
    <t>Odkaz na mn. položky pořadí 2 : 18,67500*0,5</t>
  </si>
  <si>
    <t>612451420R00</t>
  </si>
  <si>
    <t>Oprava vnitřních cementových omítek stěn v množství opravované plochy přes 30 do 50 %, hladkých</t>
  </si>
  <si>
    <t>Včetně pomocného pracovního lešení o výšce podlahy do 1900 mm a pro zatížení do 1,5 kPa.</t>
  </si>
  <si>
    <t>Odkaz na mn. položky pořadí 13 : 57,72000</t>
  </si>
  <si>
    <t>612481211R00</t>
  </si>
  <si>
    <t>Vyztužení povrchu vnitřních stěn sklotextilní síťovinou bez dodávky síťoviny a stěrkového tmelu</t>
  </si>
  <si>
    <t>Odkaz na mn. položky pořadí 4 : 10,47750</t>
  </si>
  <si>
    <t>Odkaz na mn. položky pořadí 5 : 57,72000</t>
  </si>
  <si>
    <t>970051030R00</t>
  </si>
  <si>
    <t>Jádrové vrtání, kruhové prostupy v železobetonu jádrové vrtání , d 30 mm</t>
  </si>
  <si>
    <t>m</t>
  </si>
  <si>
    <t>801-3</t>
  </si>
  <si>
    <t>Odkaz na mn. položky pořadí 10 : 6,00000</t>
  </si>
  <si>
    <t>970051130R00</t>
  </si>
  <si>
    <t>Jádrové vrtání, kruhové prostupy v železobetonu jádrové vrtání , do D 130 mm</t>
  </si>
  <si>
    <t>970056030R00</t>
  </si>
  <si>
    <t>Jádrové vrtání, kruhové prostupy v železobetonu příplatek za jádrové vrtání do stropu, d 30 mm</t>
  </si>
  <si>
    <t>970056130R00</t>
  </si>
  <si>
    <t>Jádrové vrtání, kruhové prostupy v železobetonu příplatek za jádrové vrtání do stropu, do D 130 mm</t>
  </si>
  <si>
    <t>3*5*0,4</t>
  </si>
  <si>
    <t>974031132R00</t>
  </si>
  <si>
    <t>Vysekání rýh v jakémkoliv zdivu cihelném v ploše  do hloubky 50 mm, šířky do 70 mm</t>
  </si>
  <si>
    <t>Včetně pomocného lešení o výšce podlahy do 1900 mm a pro zatížení do 1,5 kPa  (150 kg/m2).</t>
  </si>
  <si>
    <t>Odkaz na mn. položky pořadí 21 : 9,20000</t>
  </si>
  <si>
    <t>Odkaz na mn. položky pořadí 22 : 6,00000</t>
  </si>
  <si>
    <t>974031167R00</t>
  </si>
  <si>
    <t>Vysekání rýh v jakémkoliv zdivu cihelném v ploše  do hloubky 150 mm, šířky do 300 mm</t>
  </si>
  <si>
    <t>Odkaz na mn. položky pořadí 23 : 74,70000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</si>
  <si>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</si>
  <si>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</si>
  <si>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</si>
  <si>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(2,7+3,2+3,3+1,7+1,7+1,4+1,8+1,7+1,5+2+1,6+1,6+1,4+2+1,5+1,7+1,7+2+1,7+1,6+1,7+1,5+1,7+1,7)*1,3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</si>
  <si>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</si>
  <si>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</si>
  <si>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</si>
  <si>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Přesun hmot</t>
  </si>
  <si>
    <t>POL7_1</t>
  </si>
  <si>
    <t>oborů 801, 803, 811 a 812</t>
  </si>
  <si>
    <t xml:space="preserve">Hmotnosti z položek s pořadovými čísly: : </t>
  </si>
  <si>
    <t xml:space="preserve">1,2,4,5,7,8,9,10,11,12, : </t>
  </si>
  <si>
    <t>Součet: : 6,32533</t>
  </si>
  <si>
    <t>999281196R00</t>
  </si>
  <si>
    <t>Přesun hmot pro opravy a údržbu objektů pro opravy a údržbu dosavadních objektů včetně vnějších plášťů  příplatek za zvětšený přesun přes vymezenou největší dopravní vzdálenost  do 5000 m</t>
  </si>
  <si>
    <t>721140802R00</t>
  </si>
  <si>
    <t>Demontáž potrubí z litinových trub do DN 100</t>
  </si>
  <si>
    <t>800-721</t>
  </si>
  <si>
    <t>odpadního nebo dešťového,</t>
  </si>
  <si>
    <t>721140913R00</t>
  </si>
  <si>
    <t>Opravy odpadního potrubí litinového propojení dosavadního potrubí , DN 70</t>
  </si>
  <si>
    <t>kus</t>
  </si>
  <si>
    <t>721152216R00</t>
  </si>
  <si>
    <t>Čistící kus pro potrubí PE odpadní svislé vnější průměr D 75 mm, DN 70</t>
  </si>
  <si>
    <t>POL1_7</t>
  </si>
  <si>
    <t>včetně tvarovek. Bez zednických výpomocí.</t>
  </si>
  <si>
    <t>721170962R00</t>
  </si>
  <si>
    <t>Opravy odpadního potrubí novodurového propojení dosavadního potrubí PVC, D 63 mm</t>
  </si>
  <si>
    <t>Včetně pomocného lešení o výšce podlahy do 1900 mm a pro zatížení do 1,5 kPa.</t>
  </si>
  <si>
    <t>721170963R00</t>
  </si>
  <si>
    <t>Opravy odpadního potrubí novodurového propojení dosavadního potrubí PVC, D 75 mm</t>
  </si>
  <si>
    <t>721176102R00</t>
  </si>
  <si>
    <t>Potrubí HT připojovací vnější průměr D 40 mm, tloušťka stěny 1,8 mm, DN 40</t>
  </si>
  <si>
    <t>včetně tvarovek, objímek. Bez zednických výpomocí.</t>
  </si>
  <si>
    <t>Potrubí včetně tvarovek. Bez zednických výpomocí.</t>
  </si>
  <si>
    <t>0,3+0,8+0,3+0,3+1,4+0,3+0,3+0,4+0,3+0,3+0,3+0,3+0,3+0,3+0,3+0,9+0,8+1,3</t>
  </si>
  <si>
    <t>721176103R00</t>
  </si>
  <si>
    <t>Potrubí HT připojovací vnější průměr D 50 mm, tloušťka stěny 1,8 mm, DN 50</t>
  </si>
  <si>
    <t>1,4+0,3+0,3+1,3+2,7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</si>
  <si>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</si>
  <si>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</si>
  <si>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</si>
  <si>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</si>
  <si>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13+15,2+3*15,5</t>
  </si>
  <si>
    <t>721273150RT1</t>
  </si>
  <si>
    <t>Ventilační hlavice D 50, 75, 110 mm, přivzdušňovací ventil D 50/75/110 mm s dvojitou izolační stěnou, s masivní pryžovou membránou, s odnímatelnou mřížkou proti hmyzu a pro čištění, mat. , včetně dodávky materiálu</t>
  </si>
  <si>
    <t>721290123R00</t>
  </si>
  <si>
    <t>Zkouška těsnosti kanalizace v objektech kouřem, DN 300</t>
  </si>
  <si>
    <t>998721102R00</t>
  </si>
  <si>
    <t>Přesun hmot pro vnitřní kanalizaci v objektech výšky do 12 m</t>
  </si>
  <si>
    <t>POL7_7</t>
  </si>
  <si>
    <t>50 m vodorovně, měřeno od těžiště půdorysné plochy skládky do těžiště půdorysné plochy objektu</t>
  </si>
  <si>
    <t xml:space="preserve">18,19,20,21,22,23,24, : </t>
  </si>
  <si>
    <t>Součet: : 0,12605</t>
  </si>
  <si>
    <t>998721194R00</t>
  </si>
  <si>
    <t>Přesun hmot pro vnitřní kanalizaci příplatek k ceně za zvětšený přesun přes vymezenou největší dopravní vzdálenost  do 1000 m</t>
  </si>
  <si>
    <t>998721199R00</t>
  </si>
  <si>
    <t>Přesun hmot pro vnitřní kanalizaci příplatek k ceně za zvětšený přesun přes vymezenou největší dopravní vzdálenost  za každých dalších i započatých 1000 m přes 1000 m</t>
  </si>
  <si>
    <t>722130801R00</t>
  </si>
  <si>
    <t>Demontáž potrubí z ocelových trubek závitových do DN 25</t>
  </si>
  <si>
    <t>Odkaz na mn. položky pořadí 31 : 81,10000</t>
  </si>
  <si>
    <t>Odkaz na mn. položky pořadí 32 : 19,20000</t>
  </si>
  <si>
    <t>722172912R00</t>
  </si>
  <si>
    <t>Opravy vodovodního potrubí z plastových trubek propojení plastového potrubí polyfuzí, D 20 mm</t>
  </si>
  <si>
    <t>722172411R00</t>
  </si>
  <si>
    <t>Potrubí z plastických hmot polypropylenové potrubí PP-R, D 20 mm, s 2,8 mm, PN 16, polyfúzně svařované, včetně zednických výpomocí, T-kus plastový typ: jednoznačný; materiál: PP-RCT; ds = 20,0 mm; ds3 = 20,0 mm; PN 20; teplota média do 70 °C</t>
  </si>
  <si>
    <t>včetně tvarovek, bez zednických výpomocí</t>
  </si>
  <si>
    <t>Potrubí včetně tvarovek a zednických výpomocí.</t>
  </si>
  <si>
    <t>Odkaz na mn. položky pořadí 33 : 75,70000</t>
  </si>
  <si>
    <t>Odkaz na mn. položky pořadí 35 : 5,40000</t>
  </si>
  <si>
    <t>722172412R00</t>
  </si>
  <si>
    <t>Potrubí z plastických hmot polypropylenové potrubí PP-R, D 25 mm, s 3,5 mm, PN 16, polyfúzně svařované, včetně zednických výpomocí, T-kus plastový typ: jednoznačný; materiál: PP-RCT; ds = 25,0 mm; ds3 = 25,0 mm; PN 20; teplota média do 70 °C</t>
  </si>
  <si>
    <t>Odkaz na mn. položky pořadí 34 : 19,20000</t>
  </si>
  <si>
    <t>722181211RT7</t>
  </si>
  <si>
    <t>Izolace vodovodního potrubí návleková z trubic z pěnového polyetylenu, tloušťka stěny 6 mm, d 22 mm</t>
  </si>
  <si>
    <t>V položce je kalkulována dodávka izolační trubice, spon a lepicí pásky.</t>
  </si>
  <si>
    <t>5,4+1,8+11,2+2*0,6+6,5+1,2+1,9+0,3+3,2+5,4+1,5+1,5+0,6+15+3,2+3,2+11,4+2*0,6</t>
  </si>
  <si>
    <t>722181211RT8</t>
  </si>
  <si>
    <t>Izolace vodovodního potrubí návleková z trubic z pěnového polyetylenu, tloušťka stěny 6 mm, d 25 mm</t>
  </si>
  <si>
    <t>3*6,4</t>
  </si>
  <si>
    <t>722181214RT7</t>
  </si>
  <si>
    <t>Izolace vodovodního potrubí návleková z trubic z pěnového polyetylenu, tloušťka stěny 20 mm, d 22 mm</t>
  </si>
  <si>
    <t>6*0,9</t>
  </si>
  <si>
    <t>722220112R00</t>
  </si>
  <si>
    <t>Nástěnka nátrubková mosazná pro výtokový ventil, vnitřní závit, DN 20, PN 10, včetně dodávky materiálu</t>
  </si>
  <si>
    <t>Včetněi vyvedení a upevnění výpustek.</t>
  </si>
  <si>
    <t>2*6+1</t>
  </si>
  <si>
    <t>722220121R00</t>
  </si>
  <si>
    <t>Nástěnka nátrubková mosazná pro baterii, vnitřní závit, DN 15, PN 10, včetně dodávky materiálu</t>
  </si>
  <si>
    <t>pár</t>
  </si>
  <si>
    <t>16+2+2</t>
  </si>
  <si>
    <t>722224111R00</t>
  </si>
  <si>
    <t>Kohout kulový, vypouštěcí a napouštěcí, vnější závit, mosazný, DN 15, PN 10, včetně dodávky materiálu</t>
  </si>
  <si>
    <t>722220861R00</t>
  </si>
  <si>
    <t>Demontáž armatur závitových se dvěma závity, G 3/4"</t>
  </si>
  <si>
    <t>722235111R00</t>
  </si>
  <si>
    <t>Kohout kulový, mosazný, vnitřní-vnitřní závit, DN 15, PN 25, včetně dodávky materiálu</t>
  </si>
  <si>
    <t>722235112R00</t>
  </si>
  <si>
    <t>Kohout kulový, mosazný, vnitřní-vnitřní závit, DN 20, PN 25, včetně dodávky materiálu</t>
  </si>
  <si>
    <t>722239101R00</t>
  </si>
  <si>
    <t>Montáž armatury závitové se dvěma závity G 1/2"</t>
  </si>
  <si>
    <t>2+2+2</t>
  </si>
  <si>
    <t>722239102R00</t>
  </si>
  <si>
    <t>Montáž armatury závitové se dvěma závity G 3/4"</t>
  </si>
  <si>
    <t>3+3+3</t>
  </si>
  <si>
    <t>722290226R00</t>
  </si>
  <si>
    <t>Dílčí tlakové zkoušky vodovodního potrubí závitového, do DN 50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</si>
  <si>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</si>
  <si>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</si>
  <si>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</si>
  <si>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</si>
  <si>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Odkaz na mn. položky pořadí 44 : 100,30000</t>
  </si>
  <si>
    <t>734293322R00</t>
  </si>
  <si>
    <t>Kohout kulový, výtokový (zahradní), mosazný, DN 15x20, PN 10, včetně dodávky materiálu</t>
  </si>
  <si>
    <t>800-731</t>
  </si>
  <si>
    <t>28654305R</t>
  </si>
  <si>
    <t>Spojka plastová typ: přechodová; materiál: PP-R; ds = 16,0 mm; Rp; 1/2"; PN 20; teplota média do 70 °C</t>
  </si>
  <si>
    <t>SPCM</t>
  </si>
  <si>
    <t>Specifikace</t>
  </si>
  <si>
    <t>POL3_0</t>
  </si>
  <si>
    <t>28654308R</t>
  </si>
  <si>
    <t>Spojka plastová typ: přechodová; materiál: PP-R; ds = 32,0 mm; Rp; 1"; PN 20; teplota média do 70 °C</t>
  </si>
  <si>
    <t>31945153R</t>
  </si>
  <si>
    <t>vsuvka mosaz; spoj závitový; redukovaná; 1" x 1/2"; závit vnější; PN 10; T = 120  °C; použití pro: vodu</t>
  </si>
  <si>
    <t>POL3_</t>
  </si>
  <si>
    <t>31945154R</t>
  </si>
  <si>
    <t>vsuvka mosaz; spoj závitový; redukovaná; 1" x 3/4"; závit vnější; PN 10; T = 120  °C; použití pro: vodu</t>
  </si>
  <si>
    <t>31945161R</t>
  </si>
  <si>
    <t>T-kus mosaz; spoj závitový; závit vnitřní-vnitřní-vnitřní; 1/2" x 1/2" x 1/2"; PN 10; T = 120  °C; použití pro: vodu</t>
  </si>
  <si>
    <t>31945162R</t>
  </si>
  <si>
    <t>T-kus mosaz; spoj závitový; závit vnitřní-vnitřní-vnitřní; 3/4" x 3/4" x 3/4"; PN 10; T = 120  °C; použití pro: vodu</t>
  </si>
  <si>
    <t>998722102R00</t>
  </si>
  <si>
    <t>Přesun hmot pro vnitřní vodovod v objektech výšky do 12 m</t>
  </si>
  <si>
    <t>vodorovně do 50 m</t>
  </si>
  <si>
    <t xml:space="preserve">31,32,33,34,35,36,37,38,40,41,44,45,46,47,48,49,50,51,52, : </t>
  </si>
  <si>
    <t>Součet: : 0,11568</t>
  </si>
  <si>
    <t>998722194R00</t>
  </si>
  <si>
    <t>Přesun hmot pro vnitřní vodovod příplatek k ceně za zvětšený přesun přes vymezenou největší dopravní vzdálenost  do 1000 m</t>
  </si>
  <si>
    <t>998722199R00</t>
  </si>
  <si>
    <t>Přesun hmot pro vnitřní vodovod příplatek k ceně za zvětšený přesun přes vymezenou největší dopravní vzdálenost  za každých dalších i započatých 1000 m přes 1000 m</t>
  </si>
  <si>
    <t>725210821R00</t>
  </si>
  <si>
    <t>Demontáž umyvadel umyvadel bez výtokových armatur</t>
  </si>
  <si>
    <t>soubor</t>
  </si>
  <si>
    <t>725017132R00</t>
  </si>
  <si>
    <t>Umyvadlo na šrouby, bílé, šířka 550 mm, hloubka 420 mm</t>
  </si>
  <si>
    <t>725017138R00</t>
  </si>
  <si>
    <t>Kryt sifonu keramický bílý</t>
  </si>
  <si>
    <t>725019121R00</t>
  </si>
  <si>
    <t>Dřez jednoduchý keramický, bílý, šířka 590 mm, hloubka 450 mm</t>
  </si>
  <si>
    <t>725310823R00</t>
  </si>
  <si>
    <t>Demontáž dřezů jednodílných v kuchyňské sestavě</t>
  </si>
  <si>
    <t>bez výtokových armatur,</t>
  </si>
  <si>
    <t>725534111R00</t>
  </si>
  <si>
    <t>Elektrický ohřívač vody zásobníkový beztlakový, závěsný svislý, objem 5 l, příkon 2,0 kW, IP 24, včetně dodávky materiálu</t>
  </si>
  <si>
    <t>Včetně upevnění zásobníků na příčky tl. 15 cm, na zdi a na nosné konstrukce.</t>
  </si>
  <si>
    <t>725530831R00</t>
  </si>
  <si>
    <t xml:space="preserve">Demontáž elektrických zásobníkových ohřívačů vody průtokových ,  </t>
  </si>
  <si>
    <t>725814104R00</t>
  </si>
  <si>
    <t>Ventil  rohový, mosazný,  , DN 15 x DN 15, včetně dodávky materiálu</t>
  </si>
  <si>
    <t>2*(4+2+2+6)+12</t>
  </si>
  <si>
    <t>725823111RT1</t>
  </si>
  <si>
    <t>Baterie umyvadlové a dřezové umyvadlová, stojánková, ruční ovládání bez otvírání odpadu, standardní, včetně dodávky materiálu</t>
  </si>
  <si>
    <t>725823114RT1</t>
  </si>
  <si>
    <t>Baterie umyvadlové a dřezové dřezová, stojánková, ruční ovládání bez otvírání odpadu, standardní, včetně dodávky materiálu</t>
  </si>
  <si>
    <t>725823511RT1</t>
  </si>
  <si>
    <t>Baterie umyvadlové a dřezové umyvadlová, stojánková, ruční ovládání pouze pro studenou vodu, standardní, včetně dodávky materiálu</t>
  </si>
  <si>
    <t>725825114RT1</t>
  </si>
  <si>
    <t>Baterie umyvadlové a dřezové dřezová, nástěnná, ruční ovládání, standardní, včetně dodávky materiálu</t>
  </si>
  <si>
    <t>725829301R00</t>
  </si>
  <si>
    <t>Baterie umyvadlové a dřezové Montáž baterií umyvadlových a dřezových umyvadlové a dřezové stojánkové</t>
  </si>
  <si>
    <t>2+3</t>
  </si>
  <si>
    <t>725820801R00</t>
  </si>
  <si>
    <t>Demontáž baterií nástěnných do G 3/4"</t>
  </si>
  <si>
    <t>725820802R00</t>
  </si>
  <si>
    <t>Demontáž baterií stojánkových do 1otvoru</t>
  </si>
  <si>
    <t>725860202R00</t>
  </si>
  <si>
    <t>Zápachová uzávěrka (sifon) pro zařizovací předměty D 40, 50 mm x 6/4"; pro dřezy; PP; příslušenství stavitelný kulový kloub, včetně dodávky materiálu</t>
  </si>
  <si>
    <t>725860213R00</t>
  </si>
  <si>
    <t>Zápachová uzávěrka (sifon) pro zařizovací předměty D 32, 40 mm x 5/4"; pro umyvadla; PP; příslušenství krycí růžice odtoku, zpětný uzávěr, včetně dodávky materiálu</t>
  </si>
  <si>
    <t>725900952R00</t>
  </si>
  <si>
    <t>Opravy ostatního zařízení upevnění doplňkového zařízení (např. mýdlenka, sušák) přišroubováním ( za 1 vrut)</t>
  </si>
  <si>
    <t>25*3</t>
  </si>
  <si>
    <t>725980121R00</t>
  </si>
  <si>
    <t>Dvířka z plastu, 150 x 150 mm, včetně dodávky materiálu</t>
  </si>
  <si>
    <t>725991811R00</t>
  </si>
  <si>
    <t>Demontáž ostatní konzol jednoduchých pro potrubí vysekáním ze zdi nebo upálením</t>
  </si>
  <si>
    <t>3*25</t>
  </si>
  <si>
    <t>725019121RLS</t>
  </si>
  <si>
    <t>Dřez laboratorní keramický</t>
  </si>
  <si>
    <t>Vlastní</t>
  </si>
  <si>
    <t>Indiv</t>
  </si>
  <si>
    <t>998725102R00</t>
  </si>
  <si>
    <t>Přesun hmot pro zařizovací předměty v objektech výšky do 12 m</t>
  </si>
  <si>
    <t xml:space="preserve">57,58,59,61,63,64,65,66,67,68,71,72,73,74,76, : </t>
  </si>
  <si>
    <t>Součet: : 0,50919</t>
  </si>
  <si>
    <t>998725194R00</t>
  </si>
  <si>
    <t>Přesun hmot pro zařizovací předměty -  příplatek k ceně za zvětšený přesun přes vymezenou největší dopravní vzdálenost  do 1000 m</t>
  </si>
  <si>
    <t>998725199R00</t>
  </si>
  <si>
    <t>Přesun hmot pro zařizovací předměty -  příplatek k ceně za zvětšený přesun přes vymezenou největší dopravní vzdálenost  za každých dalších i započatých 1000 m přes 1000 m</t>
  </si>
  <si>
    <t>762088113R00</t>
  </si>
  <si>
    <t>Zvláštní výkony zakrývání rozpracovaných tesařských konstrukcí těžkou plachtou na ochranu před srážkovou vodou, včetně odstranění 12 x 15 m</t>
  </si>
  <si>
    <t>800-762</t>
  </si>
  <si>
    <t>Zakrývání rozpracovaných tesařských konstrukcí těžkou plachtou na ochranu před srážkovou vodou.</t>
  </si>
  <si>
    <t>781101210R00</t>
  </si>
  <si>
    <t>Příprava podkladu pod obklady penetrace podkladu pod obklady</t>
  </si>
  <si>
    <t>800-771</t>
  </si>
  <si>
    <t>včetně dodávky materiálu.</t>
  </si>
  <si>
    <t>Odkaz na mn. položky pořadí 82 : 66,60000</t>
  </si>
  <si>
    <t>781475116R00</t>
  </si>
  <si>
    <t>Montáž obkladů vnitřních z dlaždic keramických kladených do tmele 300 x 300 mm,  , kladených do flexibilního tmele</t>
  </si>
  <si>
    <t>1,5*(2,7+3,2+3,3+1,7+1,7+1,4+1,8+1,7+1,5+2+1,6+1,6+1,4+2+1,5+1,7+1,7+2+1,7+1,6+1,7+1,5+1,7+1,7)</t>
  </si>
  <si>
    <t>781497131R00</t>
  </si>
  <si>
    <t xml:space="preserve">Lišty k obkladům profil ukončovací nerez odolná proti oděru, uložení do tmele, výška profilu 8 mm,  </t>
  </si>
  <si>
    <t>1,5*(2+2*(14+8))</t>
  </si>
  <si>
    <t>24696906.AR</t>
  </si>
  <si>
    <t>Penetrace epoxidová (EP); funkce: zpevnění povrchu, úprava savosti, adhezní můstek; ředidlo: voda (disperzní)</t>
  </si>
  <si>
    <t>kg</t>
  </si>
  <si>
    <t>Odkaz na mn. položky pořadí 81 : 66,60000*0,1</t>
  </si>
  <si>
    <t>597623141R</t>
  </si>
  <si>
    <t>Dlažba keramická s glazurou (GL); tl. = 7,0 mm; a = 298 mm; b = 298 mm; nasákavost = 3,0 %; povrch: hladký, matný; barva: bílá</t>
  </si>
  <si>
    <t>Odkaz na mn. položky pořadí 82 : 66,60000*1,2</t>
  </si>
  <si>
    <t>998781102R00</t>
  </si>
  <si>
    <t>Přesun hmot pro obklady keramické v objektech výšky do 12 m</t>
  </si>
  <si>
    <t xml:space="preserve">81,82,83,84,85, : </t>
  </si>
  <si>
    <t>Součet: : 1,83717</t>
  </si>
  <si>
    <t>998781194R00</t>
  </si>
  <si>
    <t>Přesun hmot pro obklady keramické příplatek k ceně za zvětšený přesun přes vymezenou největší dopravní vzdálenost  do 1000 m</t>
  </si>
  <si>
    <t>998781199R00</t>
  </si>
  <si>
    <t>Přesun hmot pro obklady keramické příplatek k ceně za zvětšený přesun přes vymezenou největší dopravní vzdálenost  za každých dalších i započatých 1000 m přes 1000 m</t>
  </si>
  <si>
    <t>784191101R00</t>
  </si>
  <si>
    <t>Příprava povrchu Penetrace (napouštění) podkladu disperzní, jednonásobná</t>
  </si>
  <si>
    <t>800-784</t>
  </si>
  <si>
    <t>Odkaz na mn. položky pořadí 4 : 10,47750*1,3</t>
  </si>
  <si>
    <t>784195412R00</t>
  </si>
  <si>
    <t>Malby z malířských směsí otěruvzdorných,  , bělost 92 %, dvojnásobné, Hmota nátěrová typ: malířská; funkce: dekorační; barva: bílá</t>
  </si>
  <si>
    <t>Odkaz na mn. položky pořadí 89 : 13,62075</t>
  </si>
  <si>
    <t>979011111R00</t>
  </si>
  <si>
    <t>Svislá doprava suti a vybouraných hmot za prvé podlaží nad nebo pod základním podlažím</t>
  </si>
  <si>
    <t>Přesun suti</t>
  </si>
  <si>
    <t>POL8_9</t>
  </si>
  <si>
    <t xml:space="preserve">Demontážní hmotnosti z položek s pořadovými čísly: : </t>
  </si>
  <si>
    <t xml:space="preserve">7,8,11,12,13,16,29,39,56,60,62,69,70,75, : </t>
  </si>
  <si>
    <t>Součet: : 12,77964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</si>
  <si>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</si>
  <si>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</si>
  <si>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</si>
  <si>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</si>
  <si>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</si>
  <si>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979999999R00</t>
  </si>
  <si>
    <t>Poplatek za recyklaci, suti s 10 % příměsi dřeva, plastu apod.,  , skupina 17 01 07 z Katalogu odpadů</t>
  </si>
  <si>
    <t>POL8_</t>
  </si>
  <si>
    <t>900      RT1</t>
  </si>
  <si>
    <t>HZS, Práce v tarifní třídě 4 (např. tesař)</t>
  </si>
  <si>
    <t>h</t>
  </si>
  <si>
    <t>Prav.M</t>
  </si>
  <si>
    <t>HZS</t>
  </si>
  <si>
    <t>POL10_</t>
  </si>
  <si>
    <t>2*8*2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</si>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</sst>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N7vNxPRx47o4xPWOvQq9swhhAaxoIZQH7C7g2TGZ/+iV3BS7h27m28r1SHUmCZIGrhOTAHnhke52kVG2nxwaOg==" saltValue="TLCcSWAAQKKULNsFosdkS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201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SUMIF(F53:F65,A16,I53:I65)+SUMIF(F53:F65,"PSU",I53:I65)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SUMIF(F53:F65,A17,I53:I65)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SUMIF(F53:F65,A18,I53:I65)</f>
        <v>0</v>
      </c>
      <c r="J18" s="85"/>
    </row>
    <row r="19" spans="1:10" ht="23.25" customHeight="1" x14ac:dyDescent="0.2">
      <c r="A19" s="199" t="s">
        <v>89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SUMIF(F53:F65,A19,I53:I65)</f>
        <v>0</v>
      </c>
      <c r="J19" s="85"/>
    </row>
    <row r="20" spans="1:10" ht="23.25" customHeight="1" x14ac:dyDescent="0.2">
      <c r="A20" s="199" t="s">
        <v>88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SUMIF(F53:F65,A20,I53:I65)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51</v>
      </c>
      <c r="C39" s="148"/>
      <c r="D39" s="148"/>
      <c r="E39" s="148"/>
      <c r="F39" s="149">
        <f>'D1.2.2 1.00 Pol'!AE271</f>
        <v>0</v>
      </c>
      <c r="G39" s="150">
        <f>'D1.2.2 1.00 Pol'!AF271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/>
      <c r="C40" s="155" t="s">
        <v>52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45</v>
      </c>
      <c r="C41" s="155" t="s">
        <v>46</v>
      </c>
      <c r="D41" s="155"/>
      <c r="E41" s="155"/>
      <c r="F41" s="156">
        <f>'D1.2.2 1.00 Pol'!AE271</f>
        <v>0</v>
      </c>
      <c r="G41" s="157">
        <f>'D1.2.2 1.00 Pol'!AF271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'D1.2.2 1.00 Pol'!AE271</f>
        <v>0</v>
      </c>
      <c r="G42" s="151">
        <f>'D1.2.2 1.00 Pol'!AF271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 x14ac:dyDescent="0.2">
      <c r="A43" s="136"/>
      <c r="B43" s="162" t="s">
        <v>53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8" t="s">
        <v>61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62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63</v>
      </c>
      <c r="C53" s="187" t="s">
        <v>64</v>
      </c>
      <c r="D53" s="188"/>
      <c r="E53" s="188"/>
      <c r="F53" s="195" t="s">
        <v>24</v>
      </c>
      <c r="G53" s="196"/>
      <c r="H53" s="196"/>
      <c r="I53" s="196">
        <f>'D1.2.2 1.00 Pol'!G8</f>
        <v>0</v>
      </c>
      <c r="J53" s="192" t="str">
        <f>IF(I66=0,"",I53/I66*100)</f>
        <v/>
      </c>
    </row>
    <row r="54" spans="1:10" ht="36.75" customHeight="1" x14ac:dyDescent="0.2">
      <c r="A54" s="181"/>
      <c r="B54" s="186" t="s">
        <v>65</v>
      </c>
      <c r="C54" s="187" t="s">
        <v>66</v>
      </c>
      <c r="D54" s="188"/>
      <c r="E54" s="188"/>
      <c r="F54" s="195" t="s">
        <v>24</v>
      </c>
      <c r="G54" s="196"/>
      <c r="H54" s="196"/>
      <c r="I54" s="196">
        <f>'D1.2.2 1.00 Pol'!G15</f>
        <v>0</v>
      </c>
      <c r="J54" s="192" t="str">
        <f>IF(I66=0,"",I54/I66*100)</f>
        <v/>
      </c>
    </row>
    <row r="55" spans="1:10" ht="36.75" customHeight="1" x14ac:dyDescent="0.2">
      <c r="A55" s="181"/>
      <c r="B55" s="186" t="s">
        <v>67</v>
      </c>
      <c r="C55" s="187" t="s">
        <v>68</v>
      </c>
      <c r="D55" s="188"/>
      <c r="E55" s="188"/>
      <c r="F55" s="195" t="s">
        <v>24</v>
      </c>
      <c r="G55" s="196"/>
      <c r="H55" s="196"/>
      <c r="I55" s="196">
        <f>'D1.2.2 1.00 Pol'!G28</f>
        <v>0</v>
      </c>
      <c r="J55" s="192" t="str">
        <f>IF(I66=0,"",I55/I66*100)</f>
        <v/>
      </c>
    </row>
    <row r="56" spans="1:10" ht="36.75" customHeight="1" x14ac:dyDescent="0.2">
      <c r="A56" s="181"/>
      <c r="B56" s="186" t="s">
        <v>69</v>
      </c>
      <c r="C56" s="187" t="s">
        <v>70</v>
      </c>
      <c r="D56" s="188"/>
      <c r="E56" s="188"/>
      <c r="F56" s="195" t="s">
        <v>24</v>
      </c>
      <c r="G56" s="196"/>
      <c r="H56" s="196"/>
      <c r="I56" s="196">
        <f>'D1.2.2 1.00 Pol'!G44</f>
        <v>0</v>
      </c>
      <c r="J56" s="192" t="str">
        <f>IF(I66=0,"",I56/I66*100)</f>
        <v/>
      </c>
    </row>
    <row r="57" spans="1:10" ht="36.75" customHeight="1" x14ac:dyDescent="0.2">
      <c r="A57" s="181"/>
      <c r="B57" s="186" t="s">
        <v>71</v>
      </c>
      <c r="C57" s="187" t="s">
        <v>72</v>
      </c>
      <c r="D57" s="188"/>
      <c r="E57" s="188"/>
      <c r="F57" s="195" t="s">
        <v>24</v>
      </c>
      <c r="G57" s="196"/>
      <c r="H57" s="196"/>
      <c r="I57" s="196">
        <f>'D1.2.2 1.00 Pol'!G49</f>
        <v>0</v>
      </c>
      <c r="J57" s="192" t="str">
        <f>IF(I66=0,"",I57/I66*100)</f>
        <v/>
      </c>
    </row>
    <row r="58" spans="1:10" ht="36.75" customHeight="1" x14ac:dyDescent="0.2">
      <c r="A58" s="181"/>
      <c r="B58" s="186" t="s">
        <v>73</v>
      </c>
      <c r="C58" s="187" t="s">
        <v>74</v>
      </c>
      <c r="D58" s="188"/>
      <c r="E58" s="188"/>
      <c r="F58" s="195" t="s">
        <v>25</v>
      </c>
      <c r="G58" s="196"/>
      <c r="H58" s="196"/>
      <c r="I58" s="196">
        <f>'D1.2.2 1.00 Pol'!G60</f>
        <v>0</v>
      </c>
      <c r="J58" s="192" t="str">
        <f>IF(I66=0,"",I58/I66*100)</f>
        <v/>
      </c>
    </row>
    <row r="59" spans="1:10" ht="36.75" customHeight="1" x14ac:dyDescent="0.2">
      <c r="A59" s="181"/>
      <c r="B59" s="186" t="s">
        <v>75</v>
      </c>
      <c r="C59" s="187" t="s">
        <v>76</v>
      </c>
      <c r="D59" s="188"/>
      <c r="E59" s="188"/>
      <c r="F59" s="195" t="s">
        <v>25</v>
      </c>
      <c r="G59" s="196"/>
      <c r="H59" s="196"/>
      <c r="I59" s="196">
        <f>'D1.2.2 1.00 Pol'!G106</f>
        <v>0</v>
      </c>
      <c r="J59" s="192" t="str">
        <f>IF(I66=0,"",I59/I66*100)</f>
        <v/>
      </c>
    </row>
    <row r="60" spans="1:10" ht="36.75" customHeight="1" x14ac:dyDescent="0.2">
      <c r="A60" s="181"/>
      <c r="B60" s="186" t="s">
        <v>77</v>
      </c>
      <c r="C60" s="187" t="s">
        <v>78</v>
      </c>
      <c r="D60" s="188"/>
      <c r="E60" s="188"/>
      <c r="F60" s="195" t="s">
        <v>25</v>
      </c>
      <c r="G60" s="196"/>
      <c r="H60" s="196"/>
      <c r="I60" s="196">
        <f>'D1.2.2 1.00 Pol'!G174</f>
        <v>0</v>
      </c>
      <c r="J60" s="192" t="str">
        <f>IF(I66=0,"",I60/I66*100)</f>
        <v/>
      </c>
    </row>
    <row r="61" spans="1:10" ht="36.75" customHeight="1" x14ac:dyDescent="0.2">
      <c r="A61" s="181"/>
      <c r="B61" s="186" t="s">
        <v>79</v>
      </c>
      <c r="C61" s="187" t="s">
        <v>80</v>
      </c>
      <c r="D61" s="188"/>
      <c r="E61" s="188"/>
      <c r="F61" s="195" t="s">
        <v>25</v>
      </c>
      <c r="G61" s="196"/>
      <c r="H61" s="196"/>
      <c r="I61" s="196">
        <f>'D1.2.2 1.00 Pol'!G217</f>
        <v>0</v>
      </c>
      <c r="J61" s="192" t="str">
        <f>IF(I66=0,"",I61/I66*100)</f>
        <v/>
      </c>
    </row>
    <row r="62" spans="1:10" ht="36.75" customHeight="1" x14ac:dyDescent="0.2">
      <c r="A62" s="181"/>
      <c r="B62" s="186" t="s">
        <v>81</v>
      </c>
      <c r="C62" s="187" t="s">
        <v>82</v>
      </c>
      <c r="D62" s="188"/>
      <c r="E62" s="188"/>
      <c r="F62" s="195" t="s">
        <v>25</v>
      </c>
      <c r="G62" s="196"/>
      <c r="H62" s="196"/>
      <c r="I62" s="196">
        <f>'D1.2.2 1.00 Pol'!G220</f>
        <v>0</v>
      </c>
      <c r="J62" s="192" t="str">
        <f>IF(I66=0,"",I62/I66*100)</f>
        <v/>
      </c>
    </row>
    <row r="63" spans="1:10" ht="36.75" customHeight="1" x14ac:dyDescent="0.2">
      <c r="A63" s="181"/>
      <c r="B63" s="186" t="s">
        <v>83</v>
      </c>
      <c r="C63" s="187" t="s">
        <v>84</v>
      </c>
      <c r="D63" s="188"/>
      <c r="E63" s="188"/>
      <c r="F63" s="195" t="s">
        <v>25</v>
      </c>
      <c r="G63" s="196"/>
      <c r="H63" s="196"/>
      <c r="I63" s="196">
        <f>'D1.2.2 1.00 Pol'!G244</f>
        <v>0</v>
      </c>
      <c r="J63" s="192" t="str">
        <f>IF(I66=0,"",I63/I66*100)</f>
        <v/>
      </c>
    </row>
    <row r="64" spans="1:10" ht="36.75" customHeight="1" x14ac:dyDescent="0.2">
      <c r="A64" s="181"/>
      <c r="B64" s="186" t="s">
        <v>85</v>
      </c>
      <c r="C64" s="187" t="s">
        <v>86</v>
      </c>
      <c r="D64" s="188"/>
      <c r="E64" s="188"/>
      <c r="F64" s="195" t="s">
        <v>87</v>
      </c>
      <c r="G64" s="196"/>
      <c r="H64" s="196"/>
      <c r="I64" s="196">
        <f>'D1.2.2 1.00 Pol'!G249</f>
        <v>0</v>
      </c>
      <c r="J64" s="192" t="str">
        <f>IF(I66=0,"",I64/I66*100)</f>
        <v/>
      </c>
    </row>
    <row r="65" spans="1:10" ht="36.75" customHeight="1" x14ac:dyDescent="0.2">
      <c r="A65" s="181"/>
      <c r="B65" s="186" t="s">
        <v>88</v>
      </c>
      <c r="C65" s="187" t="s">
        <v>28</v>
      </c>
      <c r="D65" s="188"/>
      <c r="E65" s="188"/>
      <c r="F65" s="195" t="s">
        <v>88</v>
      </c>
      <c r="G65" s="196"/>
      <c r="H65" s="196"/>
      <c r="I65" s="196">
        <f>'D1.2.2 1.00 Pol'!G267</f>
        <v>0</v>
      </c>
      <c r="J65" s="192" t="str">
        <f>IF(I66=0,"",I65/I66*100)</f>
        <v/>
      </c>
    </row>
    <row r="66" spans="1:10" ht="25.5" customHeight="1" x14ac:dyDescent="0.2">
      <c r="A66" s="182"/>
      <c r="B66" s="189" t="s">
        <v>1</v>
      </c>
      <c r="C66" s="190"/>
      <c r="D66" s="191"/>
      <c r="E66" s="191"/>
      <c r="F66" s="197"/>
      <c r="G66" s="198"/>
      <c r="H66" s="198"/>
      <c r="I66" s="198">
        <f>SUM(I53:I65)</f>
        <v>0</v>
      </c>
      <c r="J66" s="193">
        <f>SUM(J53:J65)</f>
        <v>0</v>
      </c>
    </row>
    <row r="67" spans="1:10" x14ac:dyDescent="0.2">
      <c r="F67" s="135"/>
      <c r="G67" s="135"/>
      <c r="H67" s="135"/>
      <c r="I67" s="135"/>
      <c r="J67" s="194"/>
    </row>
    <row r="68" spans="1:10" x14ac:dyDescent="0.2">
      <c r="F68" s="135"/>
      <c r="G68" s="135"/>
      <c r="H68" s="135"/>
      <c r="I68" s="135"/>
      <c r="J68" s="194"/>
    </row>
    <row r="69" spans="1:10" x14ac:dyDescent="0.2">
      <c r="F69" s="135"/>
      <c r="G69" s="135"/>
      <c r="H69" s="135"/>
      <c r="I69" s="135"/>
      <c r="J69" s="194"/>
    </row>
  </sheetData>
  <sheetProtection algorithmName="SHA-512" hashValue="9IMjJFayWS7v9iRhIoy0D2Dec2ddUI5u0Kt6k1AYa2eo1rmeLNuHOEPUHRNauv8x8m/+c/C5p7STjtScOLw9ZQ==" saltValue="A43NnYD0vbJA65O7thBCG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DAgQVJVoDQf2MxQXb1LyrlaqALBJab1XesCbZGs8Y1Mwfbb9omC8QtDZtC8b1UkMjcvGTR7qj/FOvbqYME6gxQ==" saltValue="43ERDZQ2HRza/86nk9s5z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43108-FA09-4080-BD18-F37E434130F6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90</v>
      </c>
      <c r="B1" s="200"/>
      <c r="C1" s="200"/>
      <c r="D1" s="200"/>
      <c r="E1" s="200"/>
      <c r="F1" s="200"/>
      <c r="G1" s="200"/>
      <c r="AG1" t="s">
        <v>91</v>
      </c>
    </row>
    <row r="2" spans="1:60" ht="24.95" customHeight="1" x14ac:dyDescent="0.2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92</v>
      </c>
    </row>
    <row r="3" spans="1:60" ht="24.95" customHeight="1" x14ac:dyDescent="0.2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92</v>
      </c>
      <c r="AG3" t="s">
        <v>93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94</v>
      </c>
    </row>
    <row r="5" spans="1:60" x14ac:dyDescent="0.2">
      <c r="D5" s="10"/>
    </row>
    <row r="6" spans="1:60" ht="38.25" x14ac:dyDescent="0.2">
      <c r="A6" s="211" t="s">
        <v>95</v>
      </c>
      <c r="B6" s="213" t="s">
        <v>96</v>
      </c>
      <c r="C6" s="213" t="s">
        <v>97</v>
      </c>
      <c r="D6" s="212" t="s">
        <v>98</v>
      </c>
      <c r="E6" s="211" t="s">
        <v>99</v>
      </c>
      <c r="F6" s="210" t="s">
        <v>100</v>
      </c>
      <c r="G6" s="211" t="s">
        <v>29</v>
      </c>
      <c r="H6" s="214" t="s">
        <v>30</v>
      </c>
      <c r="I6" s="214" t="s">
        <v>101</v>
      </c>
      <c r="J6" s="214" t="s">
        <v>31</v>
      </c>
      <c r="K6" s="214" t="s">
        <v>102</v>
      </c>
      <c r="L6" s="214" t="s">
        <v>103</v>
      </c>
      <c r="M6" s="214" t="s">
        <v>104</v>
      </c>
      <c r="N6" s="214" t="s">
        <v>105</v>
      </c>
      <c r="O6" s="214" t="s">
        <v>106</v>
      </c>
      <c r="P6" s="214" t="s">
        <v>107</v>
      </c>
      <c r="Q6" s="214" t="s">
        <v>108</v>
      </c>
      <c r="R6" s="214" t="s">
        <v>109</v>
      </c>
      <c r="S6" s="214" t="s">
        <v>110</v>
      </c>
      <c r="T6" s="214" t="s">
        <v>111</v>
      </c>
      <c r="U6" s="214" t="s">
        <v>112</v>
      </c>
      <c r="V6" s="214" t="s">
        <v>113</v>
      </c>
      <c r="W6" s="214" t="s">
        <v>114</v>
      </c>
      <c r="X6" s="214" t="s">
        <v>115</v>
      </c>
      <c r="Y6" s="214" t="s">
        <v>116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29" t="s">
        <v>117</v>
      </c>
      <c r="B8" s="230" t="s">
        <v>63</v>
      </c>
      <c r="C8" s="254" t="s">
        <v>64</v>
      </c>
      <c r="D8" s="231"/>
      <c r="E8" s="232"/>
      <c r="F8" s="233"/>
      <c r="G8" s="233">
        <f>SUMIF(AG9:AG14,"&lt;&gt;NOR",G9:G14)</f>
        <v>0</v>
      </c>
      <c r="H8" s="233"/>
      <c r="I8" s="233">
        <f>SUM(I9:I14)</f>
        <v>0</v>
      </c>
      <c r="J8" s="233"/>
      <c r="K8" s="233">
        <f>SUM(K9:K14)</f>
        <v>0</v>
      </c>
      <c r="L8" s="233"/>
      <c r="M8" s="233">
        <f>SUM(M9:M14)</f>
        <v>0</v>
      </c>
      <c r="N8" s="232"/>
      <c r="O8" s="232">
        <f>SUM(O9:O14)</f>
        <v>5.0200000000000005</v>
      </c>
      <c r="P8" s="232"/>
      <c r="Q8" s="232">
        <f>SUM(Q9:Q14)</f>
        <v>0</v>
      </c>
      <c r="R8" s="233"/>
      <c r="S8" s="233"/>
      <c r="T8" s="234"/>
      <c r="U8" s="228"/>
      <c r="V8" s="228">
        <f>SUM(V9:V14)</f>
        <v>23.490000000000002</v>
      </c>
      <c r="W8" s="228"/>
      <c r="X8" s="228"/>
      <c r="Y8" s="228"/>
      <c r="AG8" t="s">
        <v>118</v>
      </c>
    </row>
    <row r="9" spans="1:60" ht="22.5" outlineLevel="1" x14ac:dyDescent="0.2">
      <c r="A9" s="236">
        <v>1</v>
      </c>
      <c r="B9" s="237" t="s">
        <v>119</v>
      </c>
      <c r="C9" s="255" t="s">
        <v>120</v>
      </c>
      <c r="D9" s="238" t="s">
        <v>121</v>
      </c>
      <c r="E9" s="239">
        <v>2.2799999999999998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0.12454999999999999</v>
      </c>
      <c r="O9" s="239">
        <f>ROUND(E9*N9,2)</f>
        <v>0.28000000000000003</v>
      </c>
      <c r="P9" s="239">
        <v>0</v>
      </c>
      <c r="Q9" s="239">
        <f>ROUND(E9*P9,2)</f>
        <v>0</v>
      </c>
      <c r="R9" s="241" t="s">
        <v>122</v>
      </c>
      <c r="S9" s="241" t="s">
        <v>123</v>
      </c>
      <c r="T9" s="242" t="s">
        <v>123</v>
      </c>
      <c r="U9" s="225">
        <v>0.88</v>
      </c>
      <c r="V9" s="225">
        <f>ROUND(E9*U9,2)</f>
        <v>2.0099999999999998</v>
      </c>
      <c r="W9" s="225"/>
      <c r="X9" s="225" t="s">
        <v>124</v>
      </c>
      <c r="Y9" s="225" t="s">
        <v>125</v>
      </c>
      <c r="Z9" s="215"/>
      <c r="AA9" s="215"/>
      <c r="AB9" s="215"/>
      <c r="AC9" s="215"/>
      <c r="AD9" s="215"/>
      <c r="AE9" s="215"/>
      <c r="AF9" s="215"/>
      <c r="AG9" s="215" t="s">
        <v>126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">
      <c r="A10" s="222"/>
      <c r="B10" s="223"/>
      <c r="C10" s="256" t="s">
        <v>127</v>
      </c>
      <c r="D10" s="243"/>
      <c r="E10" s="243"/>
      <c r="F10" s="243"/>
      <c r="G10" s="243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128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57" t="s">
        <v>129</v>
      </c>
      <c r="D11" s="226"/>
      <c r="E11" s="227">
        <v>2.2799999999999998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130</v>
      </c>
      <c r="AH11" s="215">
        <v>5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36">
        <v>2</v>
      </c>
      <c r="B12" s="237" t="s">
        <v>131</v>
      </c>
      <c r="C12" s="255" t="s">
        <v>132</v>
      </c>
      <c r="D12" s="238" t="s">
        <v>121</v>
      </c>
      <c r="E12" s="239">
        <v>18.675000000000001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0.25395000000000001</v>
      </c>
      <c r="O12" s="239">
        <f>ROUND(E12*N12,2)</f>
        <v>4.74</v>
      </c>
      <c r="P12" s="239">
        <v>0</v>
      </c>
      <c r="Q12" s="239">
        <f>ROUND(E12*P12,2)</f>
        <v>0</v>
      </c>
      <c r="R12" s="241" t="s">
        <v>122</v>
      </c>
      <c r="S12" s="241" t="s">
        <v>123</v>
      </c>
      <c r="T12" s="242" t="s">
        <v>123</v>
      </c>
      <c r="U12" s="225">
        <v>1.1499999999999999</v>
      </c>
      <c r="V12" s="225">
        <f>ROUND(E12*U12,2)</f>
        <v>21.48</v>
      </c>
      <c r="W12" s="225"/>
      <c r="X12" s="225" t="s">
        <v>124</v>
      </c>
      <c r="Y12" s="225" t="s">
        <v>125</v>
      </c>
      <c r="Z12" s="215"/>
      <c r="AA12" s="215"/>
      <c r="AB12" s="215"/>
      <c r="AC12" s="215"/>
      <c r="AD12" s="215"/>
      <c r="AE12" s="215"/>
      <c r="AF12" s="215"/>
      <c r="AG12" s="215" t="s">
        <v>126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2" x14ac:dyDescent="0.2">
      <c r="A13" s="222"/>
      <c r="B13" s="223"/>
      <c r="C13" s="256" t="s">
        <v>127</v>
      </c>
      <c r="D13" s="243"/>
      <c r="E13" s="243"/>
      <c r="F13" s="243"/>
      <c r="G13" s="243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128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2" x14ac:dyDescent="0.2">
      <c r="A14" s="222"/>
      <c r="B14" s="223"/>
      <c r="C14" s="257" t="s">
        <v>133</v>
      </c>
      <c r="D14" s="226"/>
      <c r="E14" s="227">
        <v>18.675000000000001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130</v>
      </c>
      <c r="AH14" s="215">
        <v>5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">
      <c r="A15" s="229" t="s">
        <v>117</v>
      </c>
      <c r="B15" s="230" t="s">
        <v>65</v>
      </c>
      <c r="C15" s="254" t="s">
        <v>66</v>
      </c>
      <c r="D15" s="231"/>
      <c r="E15" s="232"/>
      <c r="F15" s="233"/>
      <c r="G15" s="233">
        <f>SUMIF(AG16:AG27,"&lt;&gt;NOR",G16:G27)</f>
        <v>0</v>
      </c>
      <c r="H15" s="233"/>
      <c r="I15" s="233">
        <f>SUM(I16:I27)</f>
        <v>0</v>
      </c>
      <c r="J15" s="233"/>
      <c r="K15" s="233">
        <f>SUM(K16:K27)</f>
        <v>0</v>
      </c>
      <c r="L15" s="233"/>
      <c r="M15" s="233">
        <f>SUM(M16:M27)</f>
        <v>0</v>
      </c>
      <c r="N15" s="232"/>
      <c r="O15" s="232">
        <f>SUM(O16:O27)</f>
        <v>1.21</v>
      </c>
      <c r="P15" s="232"/>
      <c r="Q15" s="232">
        <f>SUM(Q16:Q27)</f>
        <v>0</v>
      </c>
      <c r="R15" s="233"/>
      <c r="S15" s="233"/>
      <c r="T15" s="234"/>
      <c r="U15" s="228"/>
      <c r="V15" s="228">
        <f>SUM(V16:V27)</f>
        <v>53.46</v>
      </c>
      <c r="W15" s="228"/>
      <c r="X15" s="228"/>
      <c r="Y15" s="228"/>
      <c r="AG15" t="s">
        <v>118</v>
      </c>
    </row>
    <row r="16" spans="1:60" outlineLevel="1" x14ac:dyDescent="0.2">
      <c r="A16" s="236">
        <v>3</v>
      </c>
      <c r="B16" s="237" t="s">
        <v>134</v>
      </c>
      <c r="C16" s="255" t="s">
        <v>135</v>
      </c>
      <c r="D16" s="238" t="s">
        <v>121</v>
      </c>
      <c r="E16" s="239">
        <v>0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39">
        <v>4.0000000000000003E-5</v>
      </c>
      <c r="O16" s="239">
        <f>ROUND(E16*N16,2)</f>
        <v>0</v>
      </c>
      <c r="P16" s="239">
        <v>0</v>
      </c>
      <c r="Q16" s="239">
        <f>ROUND(E16*P16,2)</f>
        <v>0</v>
      </c>
      <c r="R16" s="241" t="s">
        <v>122</v>
      </c>
      <c r="S16" s="241" t="s">
        <v>123</v>
      </c>
      <c r="T16" s="242" t="s">
        <v>123</v>
      </c>
      <c r="U16" s="225">
        <v>0.08</v>
      </c>
      <c r="V16" s="225">
        <f>ROUND(E16*U16,2)</f>
        <v>0</v>
      </c>
      <c r="W16" s="225"/>
      <c r="X16" s="225" t="s">
        <v>124</v>
      </c>
      <c r="Y16" s="225" t="s">
        <v>125</v>
      </c>
      <c r="Z16" s="215"/>
      <c r="AA16" s="215"/>
      <c r="AB16" s="215"/>
      <c r="AC16" s="215"/>
      <c r="AD16" s="215"/>
      <c r="AE16" s="215"/>
      <c r="AF16" s="215"/>
      <c r="AG16" s="215" t="s">
        <v>136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2" x14ac:dyDescent="0.2">
      <c r="A17" s="222"/>
      <c r="B17" s="223"/>
      <c r="C17" s="256" t="s">
        <v>137</v>
      </c>
      <c r="D17" s="243"/>
      <c r="E17" s="243"/>
      <c r="F17" s="243"/>
      <c r="G17" s="243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128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44" t="str">
        <f>C17</f>
        <v>které se zřizují před úpravami povrchu, a obalení osazených dveřních zárubní před znečištěním při úpravách povrchu nástřikem plastických maltovin včetně pozdějšího odkrytí,</v>
      </c>
      <c r="BB17" s="215"/>
      <c r="BC17" s="215"/>
      <c r="BD17" s="215"/>
      <c r="BE17" s="215"/>
      <c r="BF17" s="215"/>
      <c r="BG17" s="215"/>
      <c r="BH17" s="215"/>
    </row>
    <row r="18" spans="1:60" ht="22.5" outlineLevel="2" x14ac:dyDescent="0.2">
      <c r="A18" s="222"/>
      <c r="B18" s="223"/>
      <c r="C18" s="258" t="s">
        <v>137</v>
      </c>
      <c r="D18" s="245"/>
      <c r="E18" s="245"/>
      <c r="F18" s="245"/>
      <c r="G18" s="24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138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44" t="str">
        <f>C18</f>
        <v>které se zřizují před úpravami povrchu, a obalení osazených dveřních zárubní před znečištěním při úpravách povrchu nástřikem plastických maltovin včetně pozdějšího odkrytí,</v>
      </c>
      <c r="BB18" s="215"/>
      <c r="BC18" s="215"/>
      <c r="BD18" s="215"/>
      <c r="BE18" s="215"/>
      <c r="BF18" s="215"/>
      <c r="BG18" s="215"/>
      <c r="BH18" s="215"/>
    </row>
    <row r="19" spans="1:60" ht="22.5" outlineLevel="1" x14ac:dyDescent="0.2">
      <c r="A19" s="236">
        <v>4</v>
      </c>
      <c r="B19" s="237" t="s">
        <v>139</v>
      </c>
      <c r="C19" s="255" t="s">
        <v>140</v>
      </c>
      <c r="D19" s="238" t="s">
        <v>121</v>
      </c>
      <c r="E19" s="239">
        <v>10.477499999999999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39">
        <v>5.4299999999999999E-3</v>
      </c>
      <c r="O19" s="239">
        <f>ROUND(E19*N19,2)</f>
        <v>0.06</v>
      </c>
      <c r="P19" s="239">
        <v>0</v>
      </c>
      <c r="Q19" s="239">
        <f>ROUND(E19*P19,2)</f>
        <v>0</v>
      </c>
      <c r="R19" s="241" t="s">
        <v>141</v>
      </c>
      <c r="S19" s="241" t="s">
        <v>123</v>
      </c>
      <c r="T19" s="242" t="s">
        <v>123</v>
      </c>
      <c r="U19" s="225">
        <v>0.17</v>
      </c>
      <c r="V19" s="225">
        <f>ROUND(E19*U19,2)</f>
        <v>1.78</v>
      </c>
      <c r="W19" s="225"/>
      <c r="X19" s="225" t="s">
        <v>124</v>
      </c>
      <c r="Y19" s="225" t="s">
        <v>125</v>
      </c>
      <c r="Z19" s="215"/>
      <c r="AA19" s="215"/>
      <c r="AB19" s="215"/>
      <c r="AC19" s="215"/>
      <c r="AD19" s="215"/>
      <c r="AE19" s="215"/>
      <c r="AF19" s="215"/>
      <c r="AG19" s="215" t="s">
        <v>136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 x14ac:dyDescent="0.2">
      <c r="A20" s="222"/>
      <c r="B20" s="223"/>
      <c r="C20" s="257" t="s">
        <v>142</v>
      </c>
      <c r="D20" s="226"/>
      <c r="E20" s="227">
        <v>1.1399999999999999</v>
      </c>
      <c r="F20" s="225"/>
      <c r="G20" s="225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5"/>
      <c r="AA20" s="215"/>
      <c r="AB20" s="215"/>
      <c r="AC20" s="215"/>
      <c r="AD20" s="215"/>
      <c r="AE20" s="215"/>
      <c r="AF20" s="215"/>
      <c r="AG20" s="215" t="s">
        <v>130</v>
      </c>
      <c r="AH20" s="215">
        <v>5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3" x14ac:dyDescent="0.2">
      <c r="A21" s="222"/>
      <c r="B21" s="223"/>
      <c r="C21" s="257" t="s">
        <v>143</v>
      </c>
      <c r="D21" s="226"/>
      <c r="E21" s="227">
        <v>9.3375000000000004</v>
      </c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130</v>
      </c>
      <c r="AH21" s="215">
        <v>5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2.5" outlineLevel="1" x14ac:dyDescent="0.2">
      <c r="A22" s="236">
        <v>5</v>
      </c>
      <c r="B22" s="237" t="s">
        <v>144</v>
      </c>
      <c r="C22" s="255" t="s">
        <v>145</v>
      </c>
      <c r="D22" s="238" t="s">
        <v>121</v>
      </c>
      <c r="E22" s="239">
        <v>57.72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39">
        <v>1.9869999999999999E-2</v>
      </c>
      <c r="O22" s="239">
        <f>ROUND(E22*N22,2)</f>
        <v>1.1499999999999999</v>
      </c>
      <c r="P22" s="239">
        <v>0</v>
      </c>
      <c r="Q22" s="239">
        <f>ROUND(E22*P22,2)</f>
        <v>0</v>
      </c>
      <c r="R22" s="241" t="s">
        <v>141</v>
      </c>
      <c r="S22" s="241" t="s">
        <v>123</v>
      </c>
      <c r="T22" s="242" t="s">
        <v>123</v>
      </c>
      <c r="U22" s="225">
        <v>0.47</v>
      </c>
      <c r="V22" s="225">
        <f>ROUND(E22*U22,2)</f>
        <v>27.13</v>
      </c>
      <c r="W22" s="225"/>
      <c r="X22" s="225" t="s">
        <v>124</v>
      </c>
      <c r="Y22" s="225" t="s">
        <v>125</v>
      </c>
      <c r="Z22" s="215"/>
      <c r="AA22" s="215"/>
      <c r="AB22" s="215"/>
      <c r="AC22" s="215"/>
      <c r="AD22" s="215"/>
      <c r="AE22" s="215"/>
      <c r="AF22" s="215"/>
      <c r="AG22" s="215" t="s">
        <v>136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2" x14ac:dyDescent="0.2">
      <c r="A23" s="222"/>
      <c r="B23" s="223"/>
      <c r="C23" s="259" t="s">
        <v>146</v>
      </c>
      <c r="D23" s="246"/>
      <c r="E23" s="246"/>
      <c r="F23" s="246"/>
      <c r="G23" s="246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138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2" x14ac:dyDescent="0.2">
      <c r="A24" s="222"/>
      <c r="B24" s="223"/>
      <c r="C24" s="257" t="s">
        <v>147</v>
      </c>
      <c r="D24" s="226"/>
      <c r="E24" s="227">
        <v>57.72</v>
      </c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5"/>
      <c r="AA24" s="215"/>
      <c r="AB24" s="215"/>
      <c r="AC24" s="215"/>
      <c r="AD24" s="215"/>
      <c r="AE24" s="215"/>
      <c r="AF24" s="215"/>
      <c r="AG24" s="215" t="s">
        <v>130</v>
      </c>
      <c r="AH24" s="215">
        <v>5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36">
        <v>6</v>
      </c>
      <c r="B25" s="237" t="s">
        <v>148</v>
      </c>
      <c r="C25" s="255" t="s">
        <v>149</v>
      </c>
      <c r="D25" s="238" t="s">
        <v>121</v>
      </c>
      <c r="E25" s="239">
        <v>68.197500000000005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39">
        <v>0</v>
      </c>
      <c r="O25" s="239">
        <f>ROUND(E25*N25,2)</f>
        <v>0</v>
      </c>
      <c r="P25" s="239">
        <v>0</v>
      </c>
      <c r="Q25" s="239">
        <f>ROUND(E25*P25,2)</f>
        <v>0</v>
      </c>
      <c r="R25" s="241" t="s">
        <v>122</v>
      </c>
      <c r="S25" s="241" t="s">
        <v>123</v>
      </c>
      <c r="T25" s="242" t="s">
        <v>123</v>
      </c>
      <c r="U25" s="225">
        <v>0.36</v>
      </c>
      <c r="V25" s="225">
        <f>ROUND(E25*U25,2)</f>
        <v>24.55</v>
      </c>
      <c r="W25" s="225"/>
      <c r="X25" s="225" t="s">
        <v>124</v>
      </c>
      <c r="Y25" s="225" t="s">
        <v>125</v>
      </c>
      <c r="Z25" s="215"/>
      <c r="AA25" s="215"/>
      <c r="AB25" s="215"/>
      <c r="AC25" s="215"/>
      <c r="AD25" s="215"/>
      <c r="AE25" s="215"/>
      <c r="AF25" s="215"/>
      <c r="AG25" s="215" t="s">
        <v>136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2" x14ac:dyDescent="0.2">
      <c r="A26" s="222"/>
      <c r="B26" s="223"/>
      <c r="C26" s="257" t="s">
        <v>150</v>
      </c>
      <c r="D26" s="226"/>
      <c r="E26" s="227">
        <v>10.477499999999999</v>
      </c>
      <c r="F26" s="225"/>
      <c r="G26" s="225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5"/>
      <c r="AA26" s="215"/>
      <c r="AB26" s="215"/>
      <c r="AC26" s="215"/>
      <c r="AD26" s="215"/>
      <c r="AE26" s="215"/>
      <c r="AF26" s="215"/>
      <c r="AG26" s="215" t="s">
        <v>130</v>
      </c>
      <c r="AH26" s="215">
        <v>5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3" x14ac:dyDescent="0.2">
      <c r="A27" s="222"/>
      <c r="B27" s="223"/>
      <c r="C27" s="257" t="s">
        <v>151</v>
      </c>
      <c r="D27" s="226"/>
      <c r="E27" s="227">
        <v>57.72</v>
      </c>
      <c r="F27" s="225"/>
      <c r="G27" s="22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130</v>
      </c>
      <c r="AH27" s="215">
        <v>5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">
      <c r="A28" s="229" t="s">
        <v>117</v>
      </c>
      <c r="B28" s="230" t="s">
        <v>67</v>
      </c>
      <c r="C28" s="254" t="s">
        <v>68</v>
      </c>
      <c r="D28" s="231"/>
      <c r="E28" s="232"/>
      <c r="F28" s="233"/>
      <c r="G28" s="233">
        <f>SUMIF(AG29:AG43,"&lt;&gt;NOR",G29:G43)</f>
        <v>0</v>
      </c>
      <c r="H28" s="233"/>
      <c r="I28" s="233">
        <f>SUM(I29:I43)</f>
        <v>0</v>
      </c>
      <c r="J28" s="233"/>
      <c r="K28" s="233">
        <f>SUM(K29:K43)</f>
        <v>0</v>
      </c>
      <c r="L28" s="233"/>
      <c r="M28" s="233">
        <f>SUM(M29:M43)</f>
        <v>0</v>
      </c>
      <c r="N28" s="232"/>
      <c r="O28" s="232">
        <f>SUM(O29:O43)</f>
        <v>0.1</v>
      </c>
      <c r="P28" s="232"/>
      <c r="Q28" s="232">
        <f>SUM(Q29:Q43)</f>
        <v>6.35</v>
      </c>
      <c r="R28" s="233"/>
      <c r="S28" s="233"/>
      <c r="T28" s="234"/>
      <c r="U28" s="228"/>
      <c r="V28" s="228">
        <f>SUM(V29:V43)</f>
        <v>127.35</v>
      </c>
      <c r="W28" s="228"/>
      <c r="X28" s="228"/>
      <c r="Y28" s="228"/>
      <c r="AG28" t="s">
        <v>118</v>
      </c>
    </row>
    <row r="29" spans="1:60" outlineLevel="1" x14ac:dyDescent="0.2">
      <c r="A29" s="236">
        <v>7</v>
      </c>
      <c r="B29" s="237" t="s">
        <v>152</v>
      </c>
      <c r="C29" s="255" t="s">
        <v>153</v>
      </c>
      <c r="D29" s="238" t="s">
        <v>154</v>
      </c>
      <c r="E29" s="239">
        <v>6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39">
        <v>1.4E-3</v>
      </c>
      <c r="O29" s="239">
        <f>ROUND(E29*N29,2)</f>
        <v>0.01</v>
      </c>
      <c r="P29" s="239">
        <v>1.7700000000000001E-3</v>
      </c>
      <c r="Q29" s="239">
        <f>ROUND(E29*P29,2)</f>
        <v>0.01</v>
      </c>
      <c r="R29" s="241" t="s">
        <v>155</v>
      </c>
      <c r="S29" s="241" t="s">
        <v>123</v>
      </c>
      <c r="T29" s="242" t="s">
        <v>123</v>
      </c>
      <c r="U29" s="225">
        <v>2.5</v>
      </c>
      <c r="V29" s="225">
        <f>ROUND(E29*U29,2)</f>
        <v>15</v>
      </c>
      <c r="W29" s="225"/>
      <c r="X29" s="225" t="s">
        <v>124</v>
      </c>
      <c r="Y29" s="225" t="s">
        <v>125</v>
      </c>
      <c r="Z29" s="215"/>
      <c r="AA29" s="215"/>
      <c r="AB29" s="215"/>
      <c r="AC29" s="215"/>
      <c r="AD29" s="215"/>
      <c r="AE29" s="215"/>
      <c r="AF29" s="215"/>
      <c r="AG29" s="215" t="s">
        <v>126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2" x14ac:dyDescent="0.2">
      <c r="A30" s="222"/>
      <c r="B30" s="223"/>
      <c r="C30" s="257" t="s">
        <v>156</v>
      </c>
      <c r="D30" s="226"/>
      <c r="E30" s="227">
        <v>6</v>
      </c>
      <c r="F30" s="225"/>
      <c r="G30" s="225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130</v>
      </c>
      <c r="AH30" s="215">
        <v>5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36">
        <v>8</v>
      </c>
      <c r="B31" s="237" t="s">
        <v>157</v>
      </c>
      <c r="C31" s="255" t="s">
        <v>158</v>
      </c>
      <c r="D31" s="238" t="s">
        <v>154</v>
      </c>
      <c r="E31" s="239">
        <v>6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39">
        <v>1.92E-3</v>
      </c>
      <c r="O31" s="239">
        <f>ROUND(E31*N31,2)</f>
        <v>0.01</v>
      </c>
      <c r="P31" s="239">
        <v>3.3169999999999998E-2</v>
      </c>
      <c r="Q31" s="239">
        <f>ROUND(E31*P31,2)</f>
        <v>0.2</v>
      </c>
      <c r="R31" s="241" t="s">
        <v>155</v>
      </c>
      <c r="S31" s="241" t="s">
        <v>123</v>
      </c>
      <c r="T31" s="242" t="s">
        <v>123</v>
      </c>
      <c r="U31" s="225">
        <v>3.9</v>
      </c>
      <c r="V31" s="225">
        <f>ROUND(E31*U31,2)</f>
        <v>23.4</v>
      </c>
      <c r="W31" s="225"/>
      <c r="X31" s="225" t="s">
        <v>124</v>
      </c>
      <c r="Y31" s="225" t="s">
        <v>125</v>
      </c>
      <c r="Z31" s="215"/>
      <c r="AA31" s="215"/>
      <c r="AB31" s="215"/>
      <c r="AC31" s="215"/>
      <c r="AD31" s="215"/>
      <c r="AE31" s="215"/>
      <c r="AF31" s="215"/>
      <c r="AG31" s="215" t="s">
        <v>126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2" x14ac:dyDescent="0.2">
      <c r="A32" s="222"/>
      <c r="B32" s="223"/>
      <c r="C32" s="257" t="s">
        <v>156</v>
      </c>
      <c r="D32" s="226"/>
      <c r="E32" s="227">
        <v>6</v>
      </c>
      <c r="F32" s="225"/>
      <c r="G32" s="225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5"/>
      <c r="AA32" s="215"/>
      <c r="AB32" s="215"/>
      <c r="AC32" s="215"/>
      <c r="AD32" s="215"/>
      <c r="AE32" s="215"/>
      <c r="AF32" s="215"/>
      <c r="AG32" s="215" t="s">
        <v>130</v>
      </c>
      <c r="AH32" s="215">
        <v>5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2.5" outlineLevel="1" x14ac:dyDescent="0.2">
      <c r="A33" s="236">
        <v>9</v>
      </c>
      <c r="B33" s="237" t="s">
        <v>159</v>
      </c>
      <c r="C33" s="255" t="s">
        <v>160</v>
      </c>
      <c r="D33" s="238" t="s">
        <v>154</v>
      </c>
      <c r="E33" s="239">
        <v>6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39">
        <v>2.4499999999999999E-3</v>
      </c>
      <c r="O33" s="239">
        <f>ROUND(E33*N33,2)</f>
        <v>0.01</v>
      </c>
      <c r="P33" s="239">
        <v>0</v>
      </c>
      <c r="Q33" s="239">
        <f>ROUND(E33*P33,2)</f>
        <v>0</v>
      </c>
      <c r="R33" s="241" t="s">
        <v>155</v>
      </c>
      <c r="S33" s="241" t="s">
        <v>123</v>
      </c>
      <c r="T33" s="242" t="s">
        <v>123</v>
      </c>
      <c r="U33" s="225">
        <v>1.669</v>
      </c>
      <c r="V33" s="225">
        <f>ROUND(E33*U33,2)</f>
        <v>10.01</v>
      </c>
      <c r="W33" s="225"/>
      <c r="X33" s="225" t="s">
        <v>124</v>
      </c>
      <c r="Y33" s="225" t="s">
        <v>125</v>
      </c>
      <c r="Z33" s="215"/>
      <c r="AA33" s="215"/>
      <c r="AB33" s="215"/>
      <c r="AC33" s="215"/>
      <c r="AD33" s="215"/>
      <c r="AE33" s="215"/>
      <c r="AF33" s="215"/>
      <c r="AG33" s="215" t="s">
        <v>126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22"/>
      <c r="B34" s="223"/>
      <c r="C34" s="257" t="s">
        <v>156</v>
      </c>
      <c r="D34" s="226"/>
      <c r="E34" s="227">
        <v>6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130</v>
      </c>
      <c r="AH34" s="215">
        <v>5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2.5" outlineLevel="1" x14ac:dyDescent="0.2">
      <c r="A35" s="236">
        <v>10</v>
      </c>
      <c r="B35" s="237" t="s">
        <v>161</v>
      </c>
      <c r="C35" s="255" t="s">
        <v>162</v>
      </c>
      <c r="D35" s="238" t="s">
        <v>154</v>
      </c>
      <c r="E35" s="239">
        <v>6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21</v>
      </c>
      <c r="M35" s="241">
        <f>G35*(1+L35/100)</f>
        <v>0</v>
      </c>
      <c r="N35" s="239">
        <v>2.7299999999999998E-3</v>
      </c>
      <c r="O35" s="239">
        <f>ROUND(E35*N35,2)</f>
        <v>0.02</v>
      </c>
      <c r="P35" s="239">
        <v>0</v>
      </c>
      <c r="Q35" s="239">
        <f>ROUND(E35*P35,2)</f>
        <v>0</v>
      </c>
      <c r="R35" s="241" t="s">
        <v>155</v>
      </c>
      <c r="S35" s="241" t="s">
        <v>123</v>
      </c>
      <c r="T35" s="242" t="s">
        <v>123</v>
      </c>
      <c r="U35" s="225">
        <v>2.3889999999999998</v>
      </c>
      <c r="V35" s="225">
        <f>ROUND(E35*U35,2)</f>
        <v>14.33</v>
      </c>
      <c r="W35" s="225"/>
      <c r="X35" s="225" t="s">
        <v>124</v>
      </c>
      <c r="Y35" s="225" t="s">
        <v>125</v>
      </c>
      <c r="Z35" s="215"/>
      <c r="AA35" s="215"/>
      <c r="AB35" s="215"/>
      <c r="AC35" s="215"/>
      <c r="AD35" s="215"/>
      <c r="AE35" s="215"/>
      <c r="AF35" s="215"/>
      <c r="AG35" s="215" t="s">
        <v>126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22"/>
      <c r="B36" s="223"/>
      <c r="C36" s="257" t="s">
        <v>163</v>
      </c>
      <c r="D36" s="226"/>
      <c r="E36" s="227">
        <v>6</v>
      </c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130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36">
        <v>11</v>
      </c>
      <c r="B37" s="237" t="s">
        <v>164</v>
      </c>
      <c r="C37" s="255" t="s">
        <v>165</v>
      </c>
      <c r="D37" s="238" t="s">
        <v>154</v>
      </c>
      <c r="E37" s="239">
        <v>15.2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39">
        <v>4.8999999999999998E-4</v>
      </c>
      <c r="O37" s="239">
        <f>ROUND(E37*N37,2)</f>
        <v>0.01</v>
      </c>
      <c r="P37" s="239">
        <v>6.0000000000000001E-3</v>
      </c>
      <c r="Q37" s="239">
        <f>ROUND(E37*P37,2)</f>
        <v>0.09</v>
      </c>
      <c r="R37" s="241" t="s">
        <v>155</v>
      </c>
      <c r="S37" s="241" t="s">
        <v>123</v>
      </c>
      <c r="T37" s="242" t="s">
        <v>123</v>
      </c>
      <c r="U37" s="225">
        <v>0.27</v>
      </c>
      <c r="V37" s="225">
        <f>ROUND(E37*U37,2)</f>
        <v>4.0999999999999996</v>
      </c>
      <c r="W37" s="225"/>
      <c r="X37" s="225" t="s">
        <v>124</v>
      </c>
      <c r="Y37" s="225" t="s">
        <v>125</v>
      </c>
      <c r="Z37" s="215"/>
      <c r="AA37" s="215"/>
      <c r="AB37" s="215"/>
      <c r="AC37" s="215"/>
      <c r="AD37" s="215"/>
      <c r="AE37" s="215"/>
      <c r="AF37" s="215"/>
      <c r="AG37" s="215" t="s">
        <v>126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2" x14ac:dyDescent="0.2">
      <c r="A38" s="222"/>
      <c r="B38" s="223"/>
      <c r="C38" s="259" t="s">
        <v>166</v>
      </c>
      <c r="D38" s="246"/>
      <c r="E38" s="246"/>
      <c r="F38" s="246"/>
      <c r="G38" s="246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138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">
      <c r="A39" s="222"/>
      <c r="B39" s="223"/>
      <c r="C39" s="257" t="s">
        <v>167</v>
      </c>
      <c r="D39" s="226"/>
      <c r="E39" s="227">
        <v>9.1999999999999993</v>
      </c>
      <c r="F39" s="225"/>
      <c r="G39" s="22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130</v>
      </c>
      <c r="AH39" s="215">
        <v>5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3" x14ac:dyDescent="0.2">
      <c r="A40" s="222"/>
      <c r="B40" s="223"/>
      <c r="C40" s="257" t="s">
        <v>168</v>
      </c>
      <c r="D40" s="226"/>
      <c r="E40" s="227">
        <v>6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130</v>
      </c>
      <c r="AH40" s="215">
        <v>5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6">
        <v>12</v>
      </c>
      <c r="B41" s="237" t="s">
        <v>169</v>
      </c>
      <c r="C41" s="255" t="s">
        <v>170</v>
      </c>
      <c r="D41" s="238" t="s">
        <v>154</v>
      </c>
      <c r="E41" s="239">
        <v>74.7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21</v>
      </c>
      <c r="M41" s="241">
        <f>G41*(1+L41/100)</f>
        <v>0</v>
      </c>
      <c r="N41" s="239">
        <v>4.8999999999999998E-4</v>
      </c>
      <c r="O41" s="239">
        <f>ROUND(E41*N41,2)</f>
        <v>0.04</v>
      </c>
      <c r="P41" s="239">
        <v>8.1000000000000003E-2</v>
      </c>
      <c r="Q41" s="239">
        <f>ROUND(E41*P41,2)</f>
        <v>6.05</v>
      </c>
      <c r="R41" s="241" t="s">
        <v>155</v>
      </c>
      <c r="S41" s="241" t="s">
        <v>123</v>
      </c>
      <c r="T41" s="242" t="s">
        <v>123</v>
      </c>
      <c r="U41" s="225">
        <v>0.81</v>
      </c>
      <c r="V41" s="225">
        <f>ROUND(E41*U41,2)</f>
        <v>60.51</v>
      </c>
      <c r="W41" s="225"/>
      <c r="X41" s="225" t="s">
        <v>124</v>
      </c>
      <c r="Y41" s="225" t="s">
        <v>125</v>
      </c>
      <c r="Z41" s="215"/>
      <c r="AA41" s="215"/>
      <c r="AB41" s="215"/>
      <c r="AC41" s="215"/>
      <c r="AD41" s="215"/>
      <c r="AE41" s="215"/>
      <c r="AF41" s="215"/>
      <c r="AG41" s="215" t="s">
        <v>126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">
      <c r="A42" s="222"/>
      <c r="B42" s="223"/>
      <c r="C42" s="259" t="s">
        <v>166</v>
      </c>
      <c r="D42" s="246"/>
      <c r="E42" s="246"/>
      <c r="F42" s="246"/>
      <c r="G42" s="246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138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2" x14ac:dyDescent="0.2">
      <c r="A43" s="222"/>
      <c r="B43" s="223"/>
      <c r="C43" s="257" t="s">
        <v>171</v>
      </c>
      <c r="D43" s="226"/>
      <c r="E43" s="227">
        <v>74.7</v>
      </c>
      <c r="F43" s="225"/>
      <c r="G43" s="225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5"/>
      <c r="AA43" s="215"/>
      <c r="AB43" s="215"/>
      <c r="AC43" s="215"/>
      <c r="AD43" s="215"/>
      <c r="AE43" s="215"/>
      <c r="AF43" s="215"/>
      <c r="AG43" s="215" t="s">
        <v>130</v>
      </c>
      <c r="AH43" s="215">
        <v>5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x14ac:dyDescent="0.2">
      <c r="A44" s="229" t="s">
        <v>117</v>
      </c>
      <c r="B44" s="230" t="s">
        <v>69</v>
      </c>
      <c r="C44" s="254" t="s">
        <v>70</v>
      </c>
      <c r="D44" s="231"/>
      <c r="E44" s="232"/>
      <c r="F44" s="233"/>
      <c r="G44" s="233">
        <f>SUMIF(AG45:AG48,"&lt;&gt;NOR",G45:G48)</f>
        <v>0</v>
      </c>
      <c r="H44" s="233"/>
      <c r="I44" s="233">
        <f>SUM(I45:I48)</f>
        <v>0</v>
      </c>
      <c r="J44" s="233"/>
      <c r="K44" s="233">
        <f>SUM(K45:K48)</f>
        <v>0</v>
      </c>
      <c r="L44" s="233"/>
      <c r="M44" s="233">
        <f>SUM(M45:M48)</f>
        <v>0</v>
      </c>
      <c r="N44" s="232"/>
      <c r="O44" s="232">
        <f>SUM(O45:O48)</f>
        <v>0</v>
      </c>
      <c r="P44" s="232"/>
      <c r="Q44" s="232">
        <f>SUM(Q45:Q48)</f>
        <v>3.92</v>
      </c>
      <c r="R44" s="233"/>
      <c r="S44" s="233"/>
      <c r="T44" s="234"/>
      <c r="U44" s="228"/>
      <c r="V44" s="228">
        <f>SUM(V45:V48)</f>
        <v>17.32</v>
      </c>
      <c r="W44" s="228"/>
      <c r="X44" s="228"/>
      <c r="Y44" s="228"/>
      <c r="AG44" t="s">
        <v>118</v>
      </c>
    </row>
    <row r="45" spans="1:60" ht="22.5" outlineLevel="1" x14ac:dyDescent="0.2">
      <c r="A45" s="236">
        <v>13</v>
      </c>
      <c r="B45" s="237" t="s">
        <v>172</v>
      </c>
      <c r="C45" s="255" t="s">
        <v>173</v>
      </c>
      <c r="D45" s="238" t="s">
        <v>121</v>
      </c>
      <c r="E45" s="239">
        <v>57.72</v>
      </c>
      <c r="F45" s="240"/>
      <c r="G45" s="241">
        <f>ROUND(E45*F45,2)</f>
        <v>0</v>
      </c>
      <c r="H45" s="240"/>
      <c r="I45" s="241">
        <f>ROUND(E45*H45,2)</f>
        <v>0</v>
      </c>
      <c r="J45" s="240"/>
      <c r="K45" s="241">
        <f>ROUND(E45*J45,2)</f>
        <v>0</v>
      </c>
      <c r="L45" s="241">
        <v>21</v>
      </c>
      <c r="M45" s="241">
        <f>G45*(1+L45/100)</f>
        <v>0</v>
      </c>
      <c r="N45" s="239">
        <v>0</v>
      </c>
      <c r="O45" s="239">
        <f>ROUND(E45*N45,2)</f>
        <v>0</v>
      </c>
      <c r="P45" s="239">
        <v>6.8000000000000005E-2</v>
      </c>
      <c r="Q45" s="239">
        <f>ROUND(E45*P45,2)</f>
        <v>3.92</v>
      </c>
      <c r="R45" s="241" t="s">
        <v>155</v>
      </c>
      <c r="S45" s="241" t="s">
        <v>123</v>
      </c>
      <c r="T45" s="242" t="s">
        <v>123</v>
      </c>
      <c r="U45" s="225">
        <v>0.3</v>
      </c>
      <c r="V45" s="225">
        <f>ROUND(E45*U45,2)</f>
        <v>17.32</v>
      </c>
      <c r="W45" s="225"/>
      <c r="X45" s="225" t="s">
        <v>124</v>
      </c>
      <c r="Y45" s="225" t="s">
        <v>125</v>
      </c>
      <c r="Z45" s="215"/>
      <c r="AA45" s="215"/>
      <c r="AB45" s="215"/>
      <c r="AC45" s="215"/>
      <c r="AD45" s="215"/>
      <c r="AE45" s="215"/>
      <c r="AF45" s="215"/>
      <c r="AG45" s="215" t="s">
        <v>136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2" x14ac:dyDescent="0.2">
      <c r="A46" s="222"/>
      <c r="B46" s="223"/>
      <c r="C46" s="256" t="s">
        <v>174</v>
      </c>
      <c r="D46" s="243"/>
      <c r="E46" s="243"/>
      <c r="F46" s="243"/>
      <c r="G46" s="243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5"/>
      <c r="AA46" s="215"/>
      <c r="AB46" s="215"/>
      <c r="AC46" s="215"/>
      <c r="AD46" s="215"/>
      <c r="AE46" s="215"/>
      <c r="AF46" s="215"/>
      <c r="AG46" s="215" t="s">
        <v>128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2" x14ac:dyDescent="0.2">
      <c r="A47" s="222"/>
      <c r="B47" s="223"/>
      <c r="C47" s="258" t="s">
        <v>174</v>
      </c>
      <c r="D47" s="245"/>
      <c r="E47" s="245"/>
      <c r="F47" s="245"/>
      <c r="G47" s="245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138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2.5" outlineLevel="2" x14ac:dyDescent="0.2">
      <c r="A48" s="222"/>
      <c r="B48" s="223"/>
      <c r="C48" s="257" t="s">
        <v>175</v>
      </c>
      <c r="D48" s="226"/>
      <c r="E48" s="227">
        <v>57.72</v>
      </c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130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x14ac:dyDescent="0.2">
      <c r="A49" s="229" t="s">
        <v>117</v>
      </c>
      <c r="B49" s="230" t="s">
        <v>71</v>
      </c>
      <c r="C49" s="254" t="s">
        <v>72</v>
      </c>
      <c r="D49" s="231"/>
      <c r="E49" s="232"/>
      <c r="F49" s="233"/>
      <c r="G49" s="233">
        <f>SUMIF(AG50:AG59,"&lt;&gt;NOR",G50:G59)</f>
        <v>0</v>
      </c>
      <c r="H49" s="233"/>
      <c r="I49" s="233">
        <f>SUM(I50:I59)</f>
        <v>0</v>
      </c>
      <c r="J49" s="233"/>
      <c r="K49" s="233">
        <f>SUM(K50:K59)</f>
        <v>0</v>
      </c>
      <c r="L49" s="233"/>
      <c r="M49" s="233">
        <f>SUM(M50:M59)</f>
        <v>0</v>
      </c>
      <c r="N49" s="232"/>
      <c r="O49" s="232">
        <f>SUM(O50:O59)</f>
        <v>0</v>
      </c>
      <c r="P49" s="232"/>
      <c r="Q49" s="232">
        <f>SUM(Q50:Q59)</f>
        <v>0</v>
      </c>
      <c r="R49" s="233"/>
      <c r="S49" s="233"/>
      <c r="T49" s="234"/>
      <c r="U49" s="228"/>
      <c r="V49" s="228">
        <f>SUM(V50:V59)</f>
        <v>11.97</v>
      </c>
      <c r="W49" s="228"/>
      <c r="X49" s="228"/>
      <c r="Y49" s="228"/>
      <c r="AG49" t="s">
        <v>118</v>
      </c>
    </row>
    <row r="50" spans="1:60" ht="22.5" outlineLevel="1" x14ac:dyDescent="0.2">
      <c r="A50" s="236">
        <v>14</v>
      </c>
      <c r="B50" s="237" t="s">
        <v>176</v>
      </c>
      <c r="C50" s="255" t="s">
        <v>177</v>
      </c>
      <c r="D50" s="238" t="s">
        <v>178</v>
      </c>
      <c r="E50" s="239">
        <v>6.3253300000000001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39">
        <v>0</v>
      </c>
      <c r="O50" s="239">
        <f>ROUND(E50*N50,2)</f>
        <v>0</v>
      </c>
      <c r="P50" s="239">
        <v>0</v>
      </c>
      <c r="Q50" s="239">
        <f>ROUND(E50*P50,2)</f>
        <v>0</v>
      </c>
      <c r="R50" s="241" t="s">
        <v>141</v>
      </c>
      <c r="S50" s="241" t="s">
        <v>123</v>
      </c>
      <c r="T50" s="242" t="s">
        <v>123</v>
      </c>
      <c r="U50" s="225">
        <v>1.8919999999999999</v>
      </c>
      <c r="V50" s="225">
        <f>ROUND(E50*U50,2)</f>
        <v>11.97</v>
      </c>
      <c r="W50" s="225"/>
      <c r="X50" s="225" t="s">
        <v>179</v>
      </c>
      <c r="Y50" s="225" t="s">
        <v>125</v>
      </c>
      <c r="Z50" s="215"/>
      <c r="AA50" s="215"/>
      <c r="AB50" s="215"/>
      <c r="AC50" s="215"/>
      <c r="AD50" s="215"/>
      <c r="AE50" s="215"/>
      <c r="AF50" s="215"/>
      <c r="AG50" s="215" t="s">
        <v>180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2" x14ac:dyDescent="0.2">
      <c r="A51" s="222"/>
      <c r="B51" s="223"/>
      <c r="C51" s="256" t="s">
        <v>181</v>
      </c>
      <c r="D51" s="243"/>
      <c r="E51" s="243"/>
      <c r="F51" s="243"/>
      <c r="G51" s="243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128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2" x14ac:dyDescent="0.2">
      <c r="A52" s="222"/>
      <c r="B52" s="223"/>
      <c r="C52" s="257" t="s">
        <v>182</v>
      </c>
      <c r="D52" s="226"/>
      <c r="E52" s="227"/>
      <c r="F52" s="225"/>
      <c r="G52" s="22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5"/>
      <c r="AA52" s="215"/>
      <c r="AB52" s="215"/>
      <c r="AC52" s="215"/>
      <c r="AD52" s="215"/>
      <c r="AE52" s="215"/>
      <c r="AF52" s="215"/>
      <c r="AG52" s="215" t="s">
        <v>130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3" x14ac:dyDescent="0.2">
      <c r="A53" s="222"/>
      <c r="B53" s="223"/>
      <c r="C53" s="257" t="s">
        <v>183</v>
      </c>
      <c r="D53" s="226"/>
      <c r="E53" s="227"/>
      <c r="F53" s="225"/>
      <c r="G53" s="22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130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3" x14ac:dyDescent="0.2">
      <c r="A54" s="222"/>
      <c r="B54" s="223"/>
      <c r="C54" s="257" t="s">
        <v>184</v>
      </c>
      <c r="D54" s="226"/>
      <c r="E54" s="227">
        <v>6.3253300000000001</v>
      </c>
      <c r="F54" s="225"/>
      <c r="G54" s="225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130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33.75" outlineLevel="1" x14ac:dyDescent="0.2">
      <c r="A55" s="236">
        <v>15</v>
      </c>
      <c r="B55" s="237" t="s">
        <v>185</v>
      </c>
      <c r="C55" s="255" t="s">
        <v>186</v>
      </c>
      <c r="D55" s="238" t="s">
        <v>178</v>
      </c>
      <c r="E55" s="239">
        <v>6.3253300000000001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21</v>
      </c>
      <c r="M55" s="241">
        <f>G55*(1+L55/100)</f>
        <v>0</v>
      </c>
      <c r="N55" s="239">
        <v>0</v>
      </c>
      <c r="O55" s="239">
        <f>ROUND(E55*N55,2)</f>
        <v>0</v>
      </c>
      <c r="P55" s="239">
        <v>0</v>
      </c>
      <c r="Q55" s="239">
        <f>ROUND(E55*P55,2)</f>
        <v>0</v>
      </c>
      <c r="R55" s="241" t="s">
        <v>141</v>
      </c>
      <c r="S55" s="241" t="s">
        <v>123</v>
      </c>
      <c r="T55" s="242" t="s">
        <v>123</v>
      </c>
      <c r="U55" s="225">
        <v>0</v>
      </c>
      <c r="V55" s="225">
        <f>ROUND(E55*U55,2)</f>
        <v>0</v>
      </c>
      <c r="W55" s="225"/>
      <c r="X55" s="225" t="s">
        <v>179</v>
      </c>
      <c r="Y55" s="225" t="s">
        <v>125</v>
      </c>
      <c r="Z55" s="215"/>
      <c r="AA55" s="215"/>
      <c r="AB55" s="215"/>
      <c r="AC55" s="215"/>
      <c r="AD55" s="215"/>
      <c r="AE55" s="215"/>
      <c r="AF55" s="215"/>
      <c r="AG55" s="215" t="s">
        <v>180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2" x14ac:dyDescent="0.2">
      <c r="A56" s="222"/>
      <c r="B56" s="223"/>
      <c r="C56" s="256" t="s">
        <v>181</v>
      </c>
      <c r="D56" s="243"/>
      <c r="E56" s="243"/>
      <c r="F56" s="243"/>
      <c r="G56" s="243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5"/>
      <c r="AA56" s="215"/>
      <c r="AB56" s="215"/>
      <c r="AC56" s="215"/>
      <c r="AD56" s="215"/>
      <c r="AE56" s="215"/>
      <c r="AF56" s="215"/>
      <c r="AG56" s="215" t="s">
        <v>128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2" x14ac:dyDescent="0.2">
      <c r="A57" s="222"/>
      <c r="B57" s="223"/>
      <c r="C57" s="257" t="s">
        <v>182</v>
      </c>
      <c r="D57" s="226"/>
      <c r="E57" s="227"/>
      <c r="F57" s="225"/>
      <c r="G57" s="225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130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3" x14ac:dyDescent="0.2">
      <c r="A58" s="222"/>
      <c r="B58" s="223"/>
      <c r="C58" s="257" t="s">
        <v>183</v>
      </c>
      <c r="D58" s="226"/>
      <c r="E58" s="227"/>
      <c r="F58" s="225"/>
      <c r="G58" s="225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5"/>
      <c r="AA58" s="215"/>
      <c r="AB58" s="215"/>
      <c r="AC58" s="215"/>
      <c r="AD58" s="215"/>
      <c r="AE58" s="215"/>
      <c r="AF58" s="215"/>
      <c r="AG58" s="215" t="s">
        <v>130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3" x14ac:dyDescent="0.2">
      <c r="A59" s="222"/>
      <c r="B59" s="223"/>
      <c r="C59" s="257" t="s">
        <v>184</v>
      </c>
      <c r="D59" s="226"/>
      <c r="E59" s="227">
        <v>6.3253300000000001</v>
      </c>
      <c r="F59" s="225"/>
      <c r="G59" s="225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130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x14ac:dyDescent="0.2">
      <c r="A60" s="229" t="s">
        <v>117</v>
      </c>
      <c r="B60" s="230" t="s">
        <v>73</v>
      </c>
      <c r="C60" s="254" t="s">
        <v>74</v>
      </c>
      <c r="D60" s="231"/>
      <c r="E60" s="232"/>
      <c r="F60" s="233"/>
      <c r="G60" s="233">
        <f>SUMIF(AG61:AG105,"&lt;&gt;NOR",G61:G105)</f>
        <v>0</v>
      </c>
      <c r="H60" s="233"/>
      <c r="I60" s="233">
        <f>SUM(I61:I105)</f>
        <v>0</v>
      </c>
      <c r="J60" s="233"/>
      <c r="K60" s="233">
        <f>SUM(K61:K105)</f>
        <v>0</v>
      </c>
      <c r="L60" s="233"/>
      <c r="M60" s="233">
        <f>SUM(M61:M105)</f>
        <v>0</v>
      </c>
      <c r="N60" s="232"/>
      <c r="O60" s="232">
        <f>SUM(O61:O105)</f>
        <v>0.12</v>
      </c>
      <c r="P60" s="232"/>
      <c r="Q60" s="232">
        <f>SUM(Q61:Q105)</f>
        <v>1.34</v>
      </c>
      <c r="R60" s="233"/>
      <c r="S60" s="233"/>
      <c r="T60" s="234"/>
      <c r="U60" s="228"/>
      <c r="V60" s="228">
        <f>SUM(V61:V105)</f>
        <v>116.69</v>
      </c>
      <c r="W60" s="228"/>
      <c r="X60" s="228"/>
      <c r="Y60" s="228"/>
      <c r="AG60" t="s">
        <v>118</v>
      </c>
    </row>
    <row r="61" spans="1:60" outlineLevel="1" x14ac:dyDescent="0.2">
      <c r="A61" s="236">
        <v>16</v>
      </c>
      <c r="B61" s="237" t="s">
        <v>187</v>
      </c>
      <c r="C61" s="255" t="s">
        <v>188</v>
      </c>
      <c r="D61" s="238" t="s">
        <v>154</v>
      </c>
      <c r="E61" s="239">
        <v>89.9</v>
      </c>
      <c r="F61" s="240"/>
      <c r="G61" s="241">
        <f>ROUND(E61*F61,2)</f>
        <v>0</v>
      </c>
      <c r="H61" s="240"/>
      <c r="I61" s="241">
        <f>ROUND(E61*H61,2)</f>
        <v>0</v>
      </c>
      <c r="J61" s="240"/>
      <c r="K61" s="241">
        <f>ROUND(E61*J61,2)</f>
        <v>0</v>
      </c>
      <c r="L61" s="241">
        <v>21</v>
      </c>
      <c r="M61" s="241">
        <f>G61*(1+L61/100)</f>
        <v>0</v>
      </c>
      <c r="N61" s="239">
        <v>0</v>
      </c>
      <c r="O61" s="239">
        <f>ROUND(E61*N61,2)</f>
        <v>0</v>
      </c>
      <c r="P61" s="239">
        <v>1.4919999999999999E-2</v>
      </c>
      <c r="Q61" s="239">
        <f>ROUND(E61*P61,2)</f>
        <v>1.34</v>
      </c>
      <c r="R61" s="241" t="s">
        <v>189</v>
      </c>
      <c r="S61" s="241" t="s">
        <v>123</v>
      </c>
      <c r="T61" s="242" t="s">
        <v>123</v>
      </c>
      <c r="U61" s="225">
        <v>0.41299999999999998</v>
      </c>
      <c r="V61" s="225">
        <f>ROUND(E61*U61,2)</f>
        <v>37.130000000000003</v>
      </c>
      <c r="W61" s="225"/>
      <c r="X61" s="225" t="s">
        <v>124</v>
      </c>
      <c r="Y61" s="225" t="s">
        <v>125</v>
      </c>
      <c r="Z61" s="215"/>
      <c r="AA61" s="215"/>
      <c r="AB61" s="215"/>
      <c r="AC61" s="215"/>
      <c r="AD61" s="215"/>
      <c r="AE61" s="215"/>
      <c r="AF61" s="215"/>
      <c r="AG61" s="215" t="s">
        <v>126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2" x14ac:dyDescent="0.2">
      <c r="A62" s="222"/>
      <c r="B62" s="223"/>
      <c r="C62" s="256" t="s">
        <v>190</v>
      </c>
      <c r="D62" s="243"/>
      <c r="E62" s="243"/>
      <c r="F62" s="243"/>
      <c r="G62" s="243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128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2" x14ac:dyDescent="0.2">
      <c r="A63" s="222"/>
      <c r="B63" s="223"/>
      <c r="C63" s="257" t="s">
        <v>167</v>
      </c>
      <c r="D63" s="226"/>
      <c r="E63" s="227">
        <v>9.1999999999999993</v>
      </c>
      <c r="F63" s="225"/>
      <c r="G63" s="22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130</v>
      </c>
      <c r="AH63" s="215">
        <v>5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">
      <c r="A64" s="222"/>
      <c r="B64" s="223"/>
      <c r="C64" s="257" t="s">
        <v>168</v>
      </c>
      <c r="D64" s="226"/>
      <c r="E64" s="227">
        <v>6</v>
      </c>
      <c r="F64" s="225"/>
      <c r="G64" s="22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130</v>
      </c>
      <c r="AH64" s="215">
        <v>5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3" x14ac:dyDescent="0.2">
      <c r="A65" s="222"/>
      <c r="B65" s="223"/>
      <c r="C65" s="257" t="s">
        <v>171</v>
      </c>
      <c r="D65" s="226"/>
      <c r="E65" s="227">
        <v>74.7</v>
      </c>
      <c r="F65" s="225"/>
      <c r="G65" s="22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5"/>
      <c r="AA65" s="215"/>
      <c r="AB65" s="215"/>
      <c r="AC65" s="215"/>
      <c r="AD65" s="215"/>
      <c r="AE65" s="215"/>
      <c r="AF65" s="215"/>
      <c r="AG65" s="215" t="s">
        <v>130</v>
      </c>
      <c r="AH65" s="215">
        <v>5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47">
        <v>17</v>
      </c>
      <c r="B66" s="248" t="s">
        <v>191</v>
      </c>
      <c r="C66" s="260" t="s">
        <v>192</v>
      </c>
      <c r="D66" s="249" t="s">
        <v>193</v>
      </c>
      <c r="E66" s="250">
        <v>4</v>
      </c>
      <c r="F66" s="251"/>
      <c r="G66" s="252">
        <f>ROUND(E66*F66,2)</f>
        <v>0</v>
      </c>
      <c r="H66" s="251"/>
      <c r="I66" s="252">
        <f>ROUND(E66*H66,2)</f>
        <v>0</v>
      </c>
      <c r="J66" s="251"/>
      <c r="K66" s="252">
        <f>ROUND(E66*J66,2)</f>
        <v>0</v>
      </c>
      <c r="L66" s="252">
        <v>21</v>
      </c>
      <c r="M66" s="252">
        <f>G66*(1+L66/100)</f>
        <v>0</v>
      </c>
      <c r="N66" s="250">
        <v>0</v>
      </c>
      <c r="O66" s="250">
        <f>ROUND(E66*N66,2)</f>
        <v>0</v>
      </c>
      <c r="P66" s="250">
        <v>0</v>
      </c>
      <c r="Q66" s="250">
        <f>ROUND(E66*P66,2)</f>
        <v>0</v>
      </c>
      <c r="R66" s="252" t="s">
        <v>189</v>
      </c>
      <c r="S66" s="252" t="s">
        <v>123</v>
      </c>
      <c r="T66" s="253" t="s">
        <v>123</v>
      </c>
      <c r="U66" s="225">
        <v>0.83399999999999996</v>
      </c>
      <c r="V66" s="225">
        <f>ROUND(E66*U66,2)</f>
        <v>3.34</v>
      </c>
      <c r="W66" s="225"/>
      <c r="X66" s="225" t="s">
        <v>124</v>
      </c>
      <c r="Y66" s="225" t="s">
        <v>125</v>
      </c>
      <c r="Z66" s="215"/>
      <c r="AA66" s="215"/>
      <c r="AB66" s="215"/>
      <c r="AC66" s="215"/>
      <c r="AD66" s="215"/>
      <c r="AE66" s="215"/>
      <c r="AF66" s="215"/>
      <c r="AG66" s="215" t="s">
        <v>126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36">
        <v>18</v>
      </c>
      <c r="B67" s="237" t="s">
        <v>194</v>
      </c>
      <c r="C67" s="255" t="s">
        <v>195</v>
      </c>
      <c r="D67" s="238" t="s">
        <v>193</v>
      </c>
      <c r="E67" s="239">
        <v>4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21</v>
      </c>
      <c r="M67" s="241">
        <f>G67*(1+L67/100)</f>
        <v>0</v>
      </c>
      <c r="N67" s="239">
        <v>4.4999999999999999E-4</v>
      </c>
      <c r="O67" s="239">
        <f>ROUND(E67*N67,2)</f>
        <v>0</v>
      </c>
      <c r="P67" s="239">
        <v>0</v>
      </c>
      <c r="Q67" s="239">
        <f>ROUND(E67*P67,2)</f>
        <v>0</v>
      </c>
      <c r="R67" s="241" t="s">
        <v>189</v>
      </c>
      <c r="S67" s="241" t="s">
        <v>123</v>
      </c>
      <c r="T67" s="242" t="s">
        <v>123</v>
      </c>
      <c r="U67" s="225">
        <v>0.25</v>
      </c>
      <c r="V67" s="225">
        <f>ROUND(E67*U67,2)</f>
        <v>1</v>
      </c>
      <c r="W67" s="225"/>
      <c r="X67" s="225" t="s">
        <v>124</v>
      </c>
      <c r="Y67" s="225" t="s">
        <v>125</v>
      </c>
      <c r="Z67" s="215"/>
      <c r="AA67" s="215"/>
      <c r="AB67" s="215"/>
      <c r="AC67" s="215"/>
      <c r="AD67" s="215"/>
      <c r="AE67" s="215"/>
      <c r="AF67" s="215"/>
      <c r="AG67" s="215" t="s">
        <v>196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2" x14ac:dyDescent="0.2">
      <c r="A68" s="222"/>
      <c r="B68" s="223"/>
      <c r="C68" s="256" t="s">
        <v>197</v>
      </c>
      <c r="D68" s="243"/>
      <c r="E68" s="243"/>
      <c r="F68" s="243"/>
      <c r="G68" s="243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128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36">
        <v>19</v>
      </c>
      <c r="B69" s="237" t="s">
        <v>198</v>
      </c>
      <c r="C69" s="255" t="s">
        <v>199</v>
      </c>
      <c r="D69" s="238" t="s">
        <v>193</v>
      </c>
      <c r="E69" s="239">
        <v>4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21</v>
      </c>
      <c r="M69" s="241">
        <f>G69*(1+L69/100)</f>
        <v>0</v>
      </c>
      <c r="N69" s="239">
        <v>1.265E-2</v>
      </c>
      <c r="O69" s="239">
        <f>ROUND(E69*N69,2)</f>
        <v>0.05</v>
      </c>
      <c r="P69" s="239">
        <v>0</v>
      </c>
      <c r="Q69" s="239">
        <f>ROUND(E69*P69,2)</f>
        <v>0</v>
      </c>
      <c r="R69" s="241" t="s">
        <v>189</v>
      </c>
      <c r="S69" s="241" t="s">
        <v>123</v>
      </c>
      <c r="T69" s="242" t="s">
        <v>123</v>
      </c>
      <c r="U69" s="225">
        <v>0.50600000000000001</v>
      </c>
      <c r="V69" s="225">
        <f>ROUND(E69*U69,2)</f>
        <v>2.02</v>
      </c>
      <c r="W69" s="225"/>
      <c r="X69" s="225" t="s">
        <v>124</v>
      </c>
      <c r="Y69" s="225" t="s">
        <v>125</v>
      </c>
      <c r="Z69" s="215"/>
      <c r="AA69" s="215"/>
      <c r="AB69" s="215"/>
      <c r="AC69" s="215"/>
      <c r="AD69" s="215"/>
      <c r="AE69" s="215"/>
      <c r="AF69" s="215"/>
      <c r="AG69" s="215" t="s">
        <v>126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2" x14ac:dyDescent="0.2">
      <c r="A70" s="222"/>
      <c r="B70" s="223"/>
      <c r="C70" s="259" t="s">
        <v>200</v>
      </c>
      <c r="D70" s="246"/>
      <c r="E70" s="246"/>
      <c r="F70" s="246"/>
      <c r="G70" s="246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5"/>
      <c r="AA70" s="215"/>
      <c r="AB70" s="215"/>
      <c r="AC70" s="215"/>
      <c r="AD70" s="215"/>
      <c r="AE70" s="215"/>
      <c r="AF70" s="215"/>
      <c r="AG70" s="215" t="s">
        <v>138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36">
        <v>20</v>
      </c>
      <c r="B71" s="237" t="s">
        <v>201</v>
      </c>
      <c r="C71" s="255" t="s">
        <v>202</v>
      </c>
      <c r="D71" s="238" t="s">
        <v>193</v>
      </c>
      <c r="E71" s="239">
        <v>1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21</v>
      </c>
      <c r="M71" s="241">
        <f>G71*(1+L71/100)</f>
        <v>0</v>
      </c>
      <c r="N71" s="239">
        <v>6.62E-3</v>
      </c>
      <c r="O71" s="239">
        <f>ROUND(E71*N71,2)</f>
        <v>0.01</v>
      </c>
      <c r="P71" s="239">
        <v>0</v>
      </c>
      <c r="Q71" s="239">
        <f>ROUND(E71*P71,2)</f>
        <v>0</v>
      </c>
      <c r="R71" s="241" t="s">
        <v>189</v>
      </c>
      <c r="S71" s="241" t="s">
        <v>123</v>
      </c>
      <c r="T71" s="242" t="s">
        <v>123</v>
      </c>
      <c r="U71" s="225">
        <v>0.57299999999999995</v>
      </c>
      <c r="V71" s="225">
        <f>ROUND(E71*U71,2)</f>
        <v>0.56999999999999995</v>
      </c>
      <c r="W71" s="225"/>
      <c r="X71" s="225" t="s">
        <v>124</v>
      </c>
      <c r="Y71" s="225" t="s">
        <v>125</v>
      </c>
      <c r="Z71" s="215"/>
      <c r="AA71" s="215"/>
      <c r="AB71" s="215"/>
      <c r="AC71" s="215"/>
      <c r="AD71" s="215"/>
      <c r="AE71" s="215"/>
      <c r="AF71" s="215"/>
      <c r="AG71" s="215" t="s">
        <v>196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2" x14ac:dyDescent="0.2">
      <c r="A72" s="222"/>
      <c r="B72" s="223"/>
      <c r="C72" s="259" t="s">
        <v>200</v>
      </c>
      <c r="D72" s="246"/>
      <c r="E72" s="246"/>
      <c r="F72" s="246"/>
      <c r="G72" s="246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5"/>
      <c r="AA72" s="215"/>
      <c r="AB72" s="215"/>
      <c r="AC72" s="215"/>
      <c r="AD72" s="215"/>
      <c r="AE72" s="215"/>
      <c r="AF72" s="215"/>
      <c r="AG72" s="215" t="s">
        <v>138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36">
        <v>21</v>
      </c>
      <c r="B73" s="237" t="s">
        <v>203</v>
      </c>
      <c r="C73" s="255" t="s">
        <v>204</v>
      </c>
      <c r="D73" s="238" t="s">
        <v>154</v>
      </c>
      <c r="E73" s="239">
        <v>9.1999999999999993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21</v>
      </c>
      <c r="M73" s="241">
        <f>G73*(1+L73/100)</f>
        <v>0</v>
      </c>
      <c r="N73" s="239">
        <v>3.8000000000000002E-4</v>
      </c>
      <c r="O73" s="239">
        <f>ROUND(E73*N73,2)</f>
        <v>0</v>
      </c>
      <c r="P73" s="239">
        <v>0</v>
      </c>
      <c r="Q73" s="239">
        <f>ROUND(E73*P73,2)</f>
        <v>0</v>
      </c>
      <c r="R73" s="241" t="s">
        <v>189</v>
      </c>
      <c r="S73" s="241" t="s">
        <v>123</v>
      </c>
      <c r="T73" s="242" t="s">
        <v>123</v>
      </c>
      <c r="U73" s="225">
        <v>0.32</v>
      </c>
      <c r="V73" s="225">
        <f>ROUND(E73*U73,2)</f>
        <v>2.94</v>
      </c>
      <c r="W73" s="225"/>
      <c r="X73" s="225" t="s">
        <v>124</v>
      </c>
      <c r="Y73" s="225" t="s">
        <v>125</v>
      </c>
      <c r="Z73" s="215"/>
      <c r="AA73" s="215"/>
      <c r="AB73" s="215"/>
      <c r="AC73" s="215"/>
      <c r="AD73" s="215"/>
      <c r="AE73" s="215"/>
      <c r="AF73" s="215"/>
      <c r="AG73" s="215" t="s">
        <v>196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2" x14ac:dyDescent="0.2">
      <c r="A74" s="222"/>
      <c r="B74" s="223"/>
      <c r="C74" s="256" t="s">
        <v>205</v>
      </c>
      <c r="D74" s="243"/>
      <c r="E74" s="243"/>
      <c r="F74" s="243"/>
      <c r="G74" s="243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5"/>
      <c r="AA74" s="215"/>
      <c r="AB74" s="215"/>
      <c r="AC74" s="215"/>
      <c r="AD74" s="215"/>
      <c r="AE74" s="215"/>
      <c r="AF74" s="215"/>
      <c r="AG74" s="215" t="s">
        <v>128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2" x14ac:dyDescent="0.2">
      <c r="A75" s="222"/>
      <c r="B75" s="223"/>
      <c r="C75" s="258" t="s">
        <v>206</v>
      </c>
      <c r="D75" s="245"/>
      <c r="E75" s="245"/>
      <c r="F75" s="245"/>
      <c r="G75" s="24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5"/>
      <c r="AA75" s="215"/>
      <c r="AB75" s="215"/>
      <c r="AC75" s="215"/>
      <c r="AD75" s="215"/>
      <c r="AE75" s="215"/>
      <c r="AF75" s="215"/>
      <c r="AG75" s="215" t="s">
        <v>138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2" x14ac:dyDescent="0.2">
      <c r="A76" s="222"/>
      <c r="B76" s="223"/>
      <c r="C76" s="257" t="s">
        <v>207</v>
      </c>
      <c r="D76" s="226"/>
      <c r="E76" s="227">
        <v>9.1999999999999993</v>
      </c>
      <c r="F76" s="225"/>
      <c r="G76" s="22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130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36">
        <v>22</v>
      </c>
      <c r="B77" s="237" t="s">
        <v>208</v>
      </c>
      <c r="C77" s="255" t="s">
        <v>209</v>
      </c>
      <c r="D77" s="238" t="s">
        <v>154</v>
      </c>
      <c r="E77" s="239">
        <v>6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21</v>
      </c>
      <c r="M77" s="241">
        <f>G77*(1+L77/100)</f>
        <v>0</v>
      </c>
      <c r="N77" s="239">
        <v>4.6999999999999999E-4</v>
      </c>
      <c r="O77" s="239">
        <f>ROUND(E77*N77,2)</f>
        <v>0</v>
      </c>
      <c r="P77" s="239">
        <v>0</v>
      </c>
      <c r="Q77" s="239">
        <f>ROUND(E77*P77,2)</f>
        <v>0</v>
      </c>
      <c r="R77" s="241" t="s">
        <v>189</v>
      </c>
      <c r="S77" s="241" t="s">
        <v>123</v>
      </c>
      <c r="T77" s="242" t="s">
        <v>123</v>
      </c>
      <c r="U77" s="225">
        <v>0.36</v>
      </c>
      <c r="V77" s="225">
        <f>ROUND(E77*U77,2)</f>
        <v>2.16</v>
      </c>
      <c r="W77" s="225"/>
      <c r="X77" s="225" t="s">
        <v>124</v>
      </c>
      <c r="Y77" s="225" t="s">
        <v>125</v>
      </c>
      <c r="Z77" s="215"/>
      <c r="AA77" s="215"/>
      <c r="AB77" s="215"/>
      <c r="AC77" s="215"/>
      <c r="AD77" s="215"/>
      <c r="AE77" s="215"/>
      <c r="AF77" s="215"/>
      <c r="AG77" s="215" t="s">
        <v>126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2" x14ac:dyDescent="0.2">
      <c r="A78" s="222"/>
      <c r="B78" s="223"/>
      <c r="C78" s="256" t="s">
        <v>205</v>
      </c>
      <c r="D78" s="243"/>
      <c r="E78" s="243"/>
      <c r="F78" s="243"/>
      <c r="G78" s="243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5"/>
      <c r="AA78" s="215"/>
      <c r="AB78" s="215"/>
      <c r="AC78" s="215"/>
      <c r="AD78" s="215"/>
      <c r="AE78" s="215"/>
      <c r="AF78" s="215"/>
      <c r="AG78" s="215" t="s">
        <v>128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2" x14ac:dyDescent="0.2">
      <c r="A79" s="222"/>
      <c r="B79" s="223"/>
      <c r="C79" s="258" t="s">
        <v>206</v>
      </c>
      <c r="D79" s="245"/>
      <c r="E79" s="245"/>
      <c r="F79" s="245"/>
      <c r="G79" s="24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5"/>
      <c r="AA79" s="215"/>
      <c r="AB79" s="215"/>
      <c r="AC79" s="215"/>
      <c r="AD79" s="215"/>
      <c r="AE79" s="215"/>
      <c r="AF79" s="215"/>
      <c r="AG79" s="215" t="s">
        <v>138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2" x14ac:dyDescent="0.2">
      <c r="A80" s="222"/>
      <c r="B80" s="223"/>
      <c r="C80" s="257" t="s">
        <v>210</v>
      </c>
      <c r="D80" s="226"/>
      <c r="E80" s="227">
        <v>6</v>
      </c>
      <c r="F80" s="225"/>
      <c r="G80" s="225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130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36">
        <v>23</v>
      </c>
      <c r="B81" s="237" t="s">
        <v>211</v>
      </c>
      <c r="C81" s="255" t="s">
        <v>212</v>
      </c>
      <c r="D81" s="238" t="s">
        <v>154</v>
      </c>
      <c r="E81" s="239">
        <v>74.7</v>
      </c>
      <c r="F81" s="240"/>
      <c r="G81" s="241">
        <f>ROUND(E81*F81,2)</f>
        <v>0</v>
      </c>
      <c r="H81" s="240"/>
      <c r="I81" s="241">
        <f>ROUND(E81*H81,2)</f>
        <v>0</v>
      </c>
      <c r="J81" s="240"/>
      <c r="K81" s="241">
        <f>ROUND(E81*J81,2)</f>
        <v>0</v>
      </c>
      <c r="L81" s="241">
        <v>21</v>
      </c>
      <c r="M81" s="241">
        <f>G81*(1+L81/100)</f>
        <v>0</v>
      </c>
      <c r="N81" s="239">
        <v>7.7999999999999999E-4</v>
      </c>
      <c r="O81" s="239">
        <f>ROUND(E81*N81,2)</f>
        <v>0.06</v>
      </c>
      <c r="P81" s="239">
        <v>0</v>
      </c>
      <c r="Q81" s="239">
        <f>ROUND(E81*P81,2)</f>
        <v>0</v>
      </c>
      <c r="R81" s="241" t="s">
        <v>189</v>
      </c>
      <c r="S81" s="241" t="s">
        <v>123</v>
      </c>
      <c r="T81" s="242" t="s">
        <v>123</v>
      </c>
      <c r="U81" s="225">
        <v>0.81899999999999995</v>
      </c>
      <c r="V81" s="225">
        <f>ROUND(E81*U81,2)</f>
        <v>61.18</v>
      </c>
      <c r="W81" s="225"/>
      <c r="X81" s="225" t="s">
        <v>124</v>
      </c>
      <c r="Y81" s="225" t="s">
        <v>125</v>
      </c>
      <c r="Z81" s="215"/>
      <c r="AA81" s="215"/>
      <c r="AB81" s="215"/>
      <c r="AC81" s="215"/>
      <c r="AD81" s="215"/>
      <c r="AE81" s="215"/>
      <c r="AF81" s="215"/>
      <c r="AG81" s="215" t="s">
        <v>126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2" x14ac:dyDescent="0.2">
      <c r="A82" s="222"/>
      <c r="B82" s="223"/>
      <c r="C82" s="256" t="s">
        <v>205</v>
      </c>
      <c r="D82" s="243"/>
      <c r="E82" s="243"/>
      <c r="F82" s="243"/>
      <c r="G82" s="243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5"/>
      <c r="AA82" s="215"/>
      <c r="AB82" s="215"/>
      <c r="AC82" s="215"/>
      <c r="AD82" s="215"/>
      <c r="AE82" s="215"/>
      <c r="AF82" s="215"/>
      <c r="AG82" s="215" t="s">
        <v>128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2" x14ac:dyDescent="0.2">
      <c r="A83" s="222"/>
      <c r="B83" s="223"/>
      <c r="C83" s="258" t="s">
        <v>213</v>
      </c>
      <c r="D83" s="245"/>
      <c r="E83" s="245"/>
      <c r="F83" s="245"/>
      <c r="G83" s="24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138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3" x14ac:dyDescent="0.2">
      <c r="A84" s="222"/>
      <c r="B84" s="223"/>
      <c r="C84" s="258" t="s">
        <v>214</v>
      </c>
      <c r="D84" s="245"/>
      <c r="E84" s="245"/>
      <c r="F84" s="245"/>
      <c r="G84" s="245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5"/>
      <c r="AA84" s="215"/>
      <c r="AB84" s="215"/>
      <c r="AC84" s="215"/>
      <c r="AD84" s="215"/>
      <c r="AE84" s="215"/>
      <c r="AF84" s="215"/>
      <c r="AG84" s="215" t="s">
        <v>138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2" x14ac:dyDescent="0.2">
      <c r="A85" s="222"/>
      <c r="B85" s="223"/>
      <c r="C85" s="257" t="s">
        <v>215</v>
      </c>
      <c r="D85" s="226"/>
      <c r="E85" s="227">
        <v>74.7</v>
      </c>
      <c r="F85" s="225"/>
      <c r="G85" s="225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130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33.75" outlineLevel="1" x14ac:dyDescent="0.2">
      <c r="A86" s="247">
        <v>24</v>
      </c>
      <c r="B86" s="248" t="s">
        <v>216</v>
      </c>
      <c r="C86" s="260" t="s">
        <v>217</v>
      </c>
      <c r="D86" s="249" t="s">
        <v>193</v>
      </c>
      <c r="E86" s="250">
        <v>5</v>
      </c>
      <c r="F86" s="251"/>
      <c r="G86" s="252">
        <f>ROUND(E86*F86,2)</f>
        <v>0</v>
      </c>
      <c r="H86" s="251"/>
      <c r="I86" s="252">
        <f>ROUND(E86*H86,2)</f>
        <v>0</v>
      </c>
      <c r="J86" s="251"/>
      <c r="K86" s="252">
        <f>ROUND(E86*J86,2)</f>
        <v>0</v>
      </c>
      <c r="L86" s="252">
        <v>21</v>
      </c>
      <c r="M86" s="252">
        <f>G86*(1+L86/100)</f>
        <v>0</v>
      </c>
      <c r="N86" s="250">
        <v>4.8999999999999998E-4</v>
      </c>
      <c r="O86" s="250">
        <f>ROUND(E86*N86,2)</f>
        <v>0</v>
      </c>
      <c r="P86" s="250">
        <v>0</v>
      </c>
      <c r="Q86" s="250">
        <f>ROUND(E86*P86,2)</f>
        <v>0</v>
      </c>
      <c r="R86" s="252" t="s">
        <v>189</v>
      </c>
      <c r="S86" s="252" t="s">
        <v>123</v>
      </c>
      <c r="T86" s="253" t="s">
        <v>123</v>
      </c>
      <c r="U86" s="225">
        <v>0.13300000000000001</v>
      </c>
      <c r="V86" s="225">
        <f>ROUND(E86*U86,2)</f>
        <v>0.67</v>
      </c>
      <c r="W86" s="225"/>
      <c r="X86" s="225" t="s">
        <v>124</v>
      </c>
      <c r="Y86" s="225" t="s">
        <v>125</v>
      </c>
      <c r="Z86" s="215"/>
      <c r="AA86" s="215"/>
      <c r="AB86" s="215"/>
      <c r="AC86" s="215"/>
      <c r="AD86" s="215"/>
      <c r="AE86" s="215"/>
      <c r="AF86" s="215"/>
      <c r="AG86" s="215" t="s">
        <v>126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36">
        <v>25</v>
      </c>
      <c r="B87" s="237" t="s">
        <v>218</v>
      </c>
      <c r="C87" s="255" t="s">
        <v>219</v>
      </c>
      <c r="D87" s="238" t="s">
        <v>154</v>
      </c>
      <c r="E87" s="239">
        <v>89.9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21</v>
      </c>
      <c r="M87" s="241">
        <f>G87*(1+L87/100)</f>
        <v>0</v>
      </c>
      <c r="N87" s="239">
        <v>0</v>
      </c>
      <c r="O87" s="239">
        <f>ROUND(E87*N87,2)</f>
        <v>0</v>
      </c>
      <c r="P87" s="239">
        <v>0</v>
      </c>
      <c r="Q87" s="239">
        <f>ROUND(E87*P87,2)</f>
        <v>0</v>
      </c>
      <c r="R87" s="241" t="s">
        <v>189</v>
      </c>
      <c r="S87" s="241" t="s">
        <v>123</v>
      </c>
      <c r="T87" s="242" t="s">
        <v>123</v>
      </c>
      <c r="U87" s="225">
        <v>0.06</v>
      </c>
      <c r="V87" s="225">
        <f>ROUND(E87*U87,2)</f>
        <v>5.39</v>
      </c>
      <c r="W87" s="225"/>
      <c r="X87" s="225" t="s">
        <v>124</v>
      </c>
      <c r="Y87" s="225" t="s">
        <v>125</v>
      </c>
      <c r="Z87" s="215"/>
      <c r="AA87" s="215"/>
      <c r="AB87" s="215"/>
      <c r="AC87" s="215"/>
      <c r="AD87" s="215"/>
      <c r="AE87" s="215"/>
      <c r="AF87" s="215"/>
      <c r="AG87" s="215" t="s">
        <v>196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2" x14ac:dyDescent="0.2">
      <c r="A88" s="222"/>
      <c r="B88" s="223"/>
      <c r="C88" s="257" t="s">
        <v>167</v>
      </c>
      <c r="D88" s="226"/>
      <c r="E88" s="227">
        <v>9.1999999999999993</v>
      </c>
      <c r="F88" s="225"/>
      <c r="G88" s="225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5"/>
      <c r="AA88" s="215"/>
      <c r="AB88" s="215"/>
      <c r="AC88" s="215"/>
      <c r="AD88" s="215"/>
      <c r="AE88" s="215"/>
      <c r="AF88" s="215"/>
      <c r="AG88" s="215" t="s">
        <v>130</v>
      </c>
      <c r="AH88" s="215">
        <v>5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3" x14ac:dyDescent="0.2">
      <c r="A89" s="222"/>
      <c r="B89" s="223"/>
      <c r="C89" s="257" t="s">
        <v>168</v>
      </c>
      <c r="D89" s="226"/>
      <c r="E89" s="227">
        <v>6</v>
      </c>
      <c r="F89" s="225"/>
      <c r="G89" s="225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130</v>
      </c>
      <c r="AH89" s="215">
        <v>5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3" x14ac:dyDescent="0.2">
      <c r="A90" s="222"/>
      <c r="B90" s="223"/>
      <c r="C90" s="257" t="s">
        <v>171</v>
      </c>
      <c r="D90" s="226"/>
      <c r="E90" s="227">
        <v>74.7</v>
      </c>
      <c r="F90" s="225"/>
      <c r="G90" s="22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130</v>
      </c>
      <c r="AH90" s="215">
        <v>5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36">
        <v>26</v>
      </c>
      <c r="B91" s="237" t="s">
        <v>220</v>
      </c>
      <c r="C91" s="255" t="s">
        <v>221</v>
      </c>
      <c r="D91" s="238" t="s">
        <v>178</v>
      </c>
      <c r="E91" s="239">
        <v>0.12605</v>
      </c>
      <c r="F91" s="240"/>
      <c r="G91" s="241">
        <f>ROUND(E91*F91,2)</f>
        <v>0</v>
      </c>
      <c r="H91" s="240"/>
      <c r="I91" s="241">
        <f>ROUND(E91*H91,2)</f>
        <v>0</v>
      </c>
      <c r="J91" s="240"/>
      <c r="K91" s="241">
        <f>ROUND(E91*J91,2)</f>
        <v>0</v>
      </c>
      <c r="L91" s="241">
        <v>21</v>
      </c>
      <c r="M91" s="241">
        <f>G91*(1+L91/100)</f>
        <v>0</v>
      </c>
      <c r="N91" s="239">
        <v>0</v>
      </c>
      <c r="O91" s="239">
        <f>ROUND(E91*N91,2)</f>
        <v>0</v>
      </c>
      <c r="P91" s="239">
        <v>0</v>
      </c>
      <c r="Q91" s="239">
        <f>ROUND(E91*P91,2)</f>
        <v>0</v>
      </c>
      <c r="R91" s="241" t="s">
        <v>189</v>
      </c>
      <c r="S91" s="241" t="s">
        <v>123</v>
      </c>
      <c r="T91" s="242" t="s">
        <v>123</v>
      </c>
      <c r="U91" s="225">
        <v>1.5229999999999999</v>
      </c>
      <c r="V91" s="225">
        <f>ROUND(E91*U91,2)</f>
        <v>0.19</v>
      </c>
      <c r="W91" s="225"/>
      <c r="X91" s="225" t="s">
        <v>179</v>
      </c>
      <c r="Y91" s="225" t="s">
        <v>125</v>
      </c>
      <c r="Z91" s="215"/>
      <c r="AA91" s="215"/>
      <c r="AB91" s="215"/>
      <c r="AC91" s="215"/>
      <c r="AD91" s="215"/>
      <c r="AE91" s="215"/>
      <c r="AF91" s="215"/>
      <c r="AG91" s="215" t="s">
        <v>222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2" x14ac:dyDescent="0.2">
      <c r="A92" s="222"/>
      <c r="B92" s="223"/>
      <c r="C92" s="256" t="s">
        <v>223</v>
      </c>
      <c r="D92" s="243"/>
      <c r="E92" s="243"/>
      <c r="F92" s="243"/>
      <c r="G92" s="243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128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2" x14ac:dyDescent="0.2">
      <c r="A93" s="222"/>
      <c r="B93" s="223"/>
      <c r="C93" s="257" t="s">
        <v>182</v>
      </c>
      <c r="D93" s="226"/>
      <c r="E93" s="227"/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130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3" x14ac:dyDescent="0.2">
      <c r="A94" s="222"/>
      <c r="B94" s="223"/>
      <c r="C94" s="257" t="s">
        <v>224</v>
      </c>
      <c r="D94" s="226"/>
      <c r="E94" s="227"/>
      <c r="F94" s="225"/>
      <c r="G94" s="22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130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3" x14ac:dyDescent="0.2">
      <c r="A95" s="222"/>
      <c r="B95" s="223"/>
      <c r="C95" s="257" t="s">
        <v>225</v>
      </c>
      <c r="D95" s="226"/>
      <c r="E95" s="227">
        <v>0.12605</v>
      </c>
      <c r="F95" s="225"/>
      <c r="G95" s="225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5"/>
      <c r="AA95" s="215"/>
      <c r="AB95" s="215"/>
      <c r="AC95" s="215"/>
      <c r="AD95" s="215"/>
      <c r="AE95" s="215"/>
      <c r="AF95" s="215"/>
      <c r="AG95" s="215" t="s">
        <v>130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22.5" outlineLevel="1" x14ac:dyDescent="0.2">
      <c r="A96" s="236">
        <v>27</v>
      </c>
      <c r="B96" s="237" t="s">
        <v>226</v>
      </c>
      <c r="C96" s="255" t="s">
        <v>227</v>
      </c>
      <c r="D96" s="238" t="s">
        <v>178</v>
      </c>
      <c r="E96" s="239">
        <v>0.12605</v>
      </c>
      <c r="F96" s="240"/>
      <c r="G96" s="241">
        <f>ROUND(E96*F96,2)</f>
        <v>0</v>
      </c>
      <c r="H96" s="240"/>
      <c r="I96" s="241">
        <f>ROUND(E96*H96,2)</f>
        <v>0</v>
      </c>
      <c r="J96" s="240"/>
      <c r="K96" s="241">
        <f>ROUND(E96*J96,2)</f>
        <v>0</v>
      </c>
      <c r="L96" s="241">
        <v>21</v>
      </c>
      <c r="M96" s="241">
        <f>G96*(1+L96/100)</f>
        <v>0</v>
      </c>
      <c r="N96" s="239">
        <v>0</v>
      </c>
      <c r="O96" s="239">
        <f>ROUND(E96*N96,2)</f>
        <v>0</v>
      </c>
      <c r="P96" s="239">
        <v>0</v>
      </c>
      <c r="Q96" s="239">
        <f>ROUND(E96*P96,2)</f>
        <v>0</v>
      </c>
      <c r="R96" s="241" t="s">
        <v>189</v>
      </c>
      <c r="S96" s="241" t="s">
        <v>123</v>
      </c>
      <c r="T96" s="242" t="s">
        <v>123</v>
      </c>
      <c r="U96" s="225">
        <v>0.81100000000000005</v>
      </c>
      <c r="V96" s="225">
        <f>ROUND(E96*U96,2)</f>
        <v>0.1</v>
      </c>
      <c r="W96" s="225"/>
      <c r="X96" s="225" t="s">
        <v>179</v>
      </c>
      <c r="Y96" s="225" t="s">
        <v>125</v>
      </c>
      <c r="Z96" s="215"/>
      <c r="AA96" s="215"/>
      <c r="AB96" s="215"/>
      <c r="AC96" s="215"/>
      <c r="AD96" s="215"/>
      <c r="AE96" s="215"/>
      <c r="AF96" s="215"/>
      <c r="AG96" s="215" t="s">
        <v>222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2" x14ac:dyDescent="0.2">
      <c r="A97" s="222"/>
      <c r="B97" s="223"/>
      <c r="C97" s="256" t="s">
        <v>223</v>
      </c>
      <c r="D97" s="243"/>
      <c r="E97" s="243"/>
      <c r="F97" s="243"/>
      <c r="G97" s="243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128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2" x14ac:dyDescent="0.2">
      <c r="A98" s="222"/>
      <c r="B98" s="223"/>
      <c r="C98" s="257" t="s">
        <v>182</v>
      </c>
      <c r="D98" s="226"/>
      <c r="E98" s="227"/>
      <c r="F98" s="225"/>
      <c r="G98" s="225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5"/>
      <c r="AA98" s="215"/>
      <c r="AB98" s="215"/>
      <c r="AC98" s="215"/>
      <c r="AD98" s="215"/>
      <c r="AE98" s="215"/>
      <c r="AF98" s="215"/>
      <c r="AG98" s="215" t="s">
        <v>130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3" x14ac:dyDescent="0.2">
      <c r="A99" s="222"/>
      <c r="B99" s="223"/>
      <c r="C99" s="257" t="s">
        <v>224</v>
      </c>
      <c r="D99" s="226"/>
      <c r="E99" s="227"/>
      <c r="F99" s="225"/>
      <c r="G99" s="225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5"/>
      <c r="AA99" s="215"/>
      <c r="AB99" s="215"/>
      <c r="AC99" s="215"/>
      <c r="AD99" s="215"/>
      <c r="AE99" s="215"/>
      <c r="AF99" s="215"/>
      <c r="AG99" s="215" t="s">
        <v>130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3" x14ac:dyDescent="0.2">
      <c r="A100" s="222"/>
      <c r="B100" s="223"/>
      <c r="C100" s="257" t="s">
        <v>225</v>
      </c>
      <c r="D100" s="226"/>
      <c r="E100" s="227">
        <v>0.12605</v>
      </c>
      <c r="F100" s="225"/>
      <c r="G100" s="225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5"/>
      <c r="AA100" s="215"/>
      <c r="AB100" s="215"/>
      <c r="AC100" s="215"/>
      <c r="AD100" s="215"/>
      <c r="AE100" s="215"/>
      <c r="AF100" s="215"/>
      <c r="AG100" s="215" t="s">
        <v>130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ht="22.5" outlineLevel="1" x14ac:dyDescent="0.2">
      <c r="A101" s="236">
        <v>28</v>
      </c>
      <c r="B101" s="237" t="s">
        <v>228</v>
      </c>
      <c r="C101" s="255" t="s">
        <v>229</v>
      </c>
      <c r="D101" s="238" t="s">
        <v>178</v>
      </c>
      <c r="E101" s="239">
        <v>0.12605</v>
      </c>
      <c r="F101" s="240"/>
      <c r="G101" s="241">
        <f>ROUND(E101*F101,2)</f>
        <v>0</v>
      </c>
      <c r="H101" s="240"/>
      <c r="I101" s="241">
        <f>ROUND(E101*H101,2)</f>
        <v>0</v>
      </c>
      <c r="J101" s="240"/>
      <c r="K101" s="241">
        <f>ROUND(E101*J101,2)</f>
        <v>0</v>
      </c>
      <c r="L101" s="241">
        <v>21</v>
      </c>
      <c r="M101" s="241">
        <f>G101*(1+L101/100)</f>
        <v>0</v>
      </c>
      <c r="N101" s="239">
        <v>0</v>
      </c>
      <c r="O101" s="239">
        <f>ROUND(E101*N101,2)</f>
        <v>0</v>
      </c>
      <c r="P101" s="239">
        <v>0</v>
      </c>
      <c r="Q101" s="239">
        <f>ROUND(E101*P101,2)</f>
        <v>0</v>
      </c>
      <c r="R101" s="241" t="s">
        <v>189</v>
      </c>
      <c r="S101" s="241" t="s">
        <v>123</v>
      </c>
      <c r="T101" s="242" t="s">
        <v>123</v>
      </c>
      <c r="U101" s="225">
        <v>0</v>
      </c>
      <c r="V101" s="225">
        <f>ROUND(E101*U101,2)</f>
        <v>0</v>
      </c>
      <c r="W101" s="225"/>
      <c r="X101" s="225" t="s">
        <v>179</v>
      </c>
      <c r="Y101" s="225" t="s">
        <v>125</v>
      </c>
      <c r="Z101" s="215"/>
      <c r="AA101" s="215"/>
      <c r="AB101" s="215"/>
      <c r="AC101" s="215"/>
      <c r="AD101" s="215"/>
      <c r="AE101" s="215"/>
      <c r="AF101" s="215"/>
      <c r="AG101" s="215" t="s">
        <v>222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2" x14ac:dyDescent="0.2">
      <c r="A102" s="222"/>
      <c r="B102" s="223"/>
      <c r="C102" s="256" t="s">
        <v>223</v>
      </c>
      <c r="D102" s="243"/>
      <c r="E102" s="243"/>
      <c r="F102" s="243"/>
      <c r="G102" s="243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5"/>
      <c r="AA102" s="215"/>
      <c r="AB102" s="215"/>
      <c r="AC102" s="215"/>
      <c r="AD102" s="215"/>
      <c r="AE102" s="215"/>
      <c r="AF102" s="215"/>
      <c r="AG102" s="215" t="s">
        <v>128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2" x14ac:dyDescent="0.2">
      <c r="A103" s="222"/>
      <c r="B103" s="223"/>
      <c r="C103" s="257" t="s">
        <v>182</v>
      </c>
      <c r="D103" s="226"/>
      <c r="E103" s="227"/>
      <c r="F103" s="225"/>
      <c r="G103" s="225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5"/>
      <c r="AA103" s="215"/>
      <c r="AB103" s="215"/>
      <c r="AC103" s="215"/>
      <c r="AD103" s="215"/>
      <c r="AE103" s="215"/>
      <c r="AF103" s="215"/>
      <c r="AG103" s="215" t="s">
        <v>130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3" x14ac:dyDescent="0.2">
      <c r="A104" s="222"/>
      <c r="B104" s="223"/>
      <c r="C104" s="257" t="s">
        <v>224</v>
      </c>
      <c r="D104" s="226"/>
      <c r="E104" s="227"/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130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3" x14ac:dyDescent="0.2">
      <c r="A105" s="222"/>
      <c r="B105" s="223"/>
      <c r="C105" s="257" t="s">
        <v>225</v>
      </c>
      <c r="D105" s="226"/>
      <c r="E105" s="227">
        <v>0.12605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130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x14ac:dyDescent="0.2">
      <c r="A106" s="229" t="s">
        <v>117</v>
      </c>
      <c r="B106" s="230" t="s">
        <v>75</v>
      </c>
      <c r="C106" s="254" t="s">
        <v>76</v>
      </c>
      <c r="D106" s="231"/>
      <c r="E106" s="232"/>
      <c r="F106" s="233"/>
      <c r="G106" s="233">
        <f>SUMIF(AG107:AG173,"&lt;&gt;NOR",G107:G173)</f>
        <v>0</v>
      </c>
      <c r="H106" s="233"/>
      <c r="I106" s="233">
        <f>SUM(I107:I173)</f>
        <v>0</v>
      </c>
      <c r="J106" s="233"/>
      <c r="K106" s="233">
        <f>SUM(K107:K173)</f>
        <v>0</v>
      </c>
      <c r="L106" s="233"/>
      <c r="M106" s="233">
        <f>SUM(M107:M173)</f>
        <v>0</v>
      </c>
      <c r="N106" s="232"/>
      <c r="O106" s="232">
        <f>SUM(O107:O173)</f>
        <v>0.11</v>
      </c>
      <c r="P106" s="232"/>
      <c r="Q106" s="232">
        <f>SUM(Q107:Q173)</f>
        <v>0.21</v>
      </c>
      <c r="R106" s="233"/>
      <c r="S106" s="233"/>
      <c r="T106" s="234"/>
      <c r="U106" s="228"/>
      <c r="V106" s="228">
        <f>SUM(V107:V173)</f>
        <v>117.76</v>
      </c>
      <c r="W106" s="228"/>
      <c r="X106" s="228"/>
      <c r="Y106" s="228"/>
      <c r="AG106" t="s">
        <v>118</v>
      </c>
    </row>
    <row r="107" spans="1:60" outlineLevel="1" x14ac:dyDescent="0.2">
      <c r="A107" s="236">
        <v>29</v>
      </c>
      <c r="B107" s="237" t="s">
        <v>230</v>
      </c>
      <c r="C107" s="255" t="s">
        <v>231</v>
      </c>
      <c r="D107" s="238" t="s">
        <v>154</v>
      </c>
      <c r="E107" s="239">
        <v>100.3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21</v>
      </c>
      <c r="M107" s="241">
        <f>G107*(1+L107/100)</f>
        <v>0</v>
      </c>
      <c r="N107" s="239">
        <v>0</v>
      </c>
      <c r="O107" s="239">
        <f>ROUND(E107*N107,2)</f>
        <v>0</v>
      </c>
      <c r="P107" s="239">
        <v>2.1299999999999999E-3</v>
      </c>
      <c r="Q107" s="239">
        <f>ROUND(E107*P107,2)</f>
        <v>0.21</v>
      </c>
      <c r="R107" s="241" t="s">
        <v>189</v>
      </c>
      <c r="S107" s="241" t="s">
        <v>123</v>
      </c>
      <c r="T107" s="242" t="s">
        <v>123</v>
      </c>
      <c r="U107" s="225">
        <v>0.17299999999999999</v>
      </c>
      <c r="V107" s="225">
        <f>ROUND(E107*U107,2)</f>
        <v>17.350000000000001</v>
      </c>
      <c r="W107" s="225"/>
      <c r="X107" s="225" t="s">
        <v>124</v>
      </c>
      <c r="Y107" s="225" t="s">
        <v>125</v>
      </c>
      <c r="Z107" s="215"/>
      <c r="AA107" s="215"/>
      <c r="AB107" s="215"/>
      <c r="AC107" s="215"/>
      <c r="AD107" s="215"/>
      <c r="AE107" s="215"/>
      <c r="AF107" s="215"/>
      <c r="AG107" s="215" t="s">
        <v>126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2" x14ac:dyDescent="0.2">
      <c r="A108" s="222"/>
      <c r="B108" s="223"/>
      <c r="C108" s="257" t="s">
        <v>232</v>
      </c>
      <c r="D108" s="226"/>
      <c r="E108" s="227">
        <v>81.099999999999994</v>
      </c>
      <c r="F108" s="225"/>
      <c r="G108" s="225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5"/>
      <c r="AA108" s="215"/>
      <c r="AB108" s="215"/>
      <c r="AC108" s="215"/>
      <c r="AD108" s="215"/>
      <c r="AE108" s="215"/>
      <c r="AF108" s="215"/>
      <c r="AG108" s="215" t="s">
        <v>130</v>
      </c>
      <c r="AH108" s="215">
        <v>5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3" x14ac:dyDescent="0.2">
      <c r="A109" s="222"/>
      <c r="B109" s="223"/>
      <c r="C109" s="257" t="s">
        <v>233</v>
      </c>
      <c r="D109" s="226"/>
      <c r="E109" s="227">
        <v>19.2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5"/>
      <c r="AA109" s="215"/>
      <c r="AB109" s="215"/>
      <c r="AC109" s="215"/>
      <c r="AD109" s="215"/>
      <c r="AE109" s="215"/>
      <c r="AF109" s="215"/>
      <c r="AG109" s="215" t="s">
        <v>130</v>
      </c>
      <c r="AH109" s="215">
        <v>5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ht="22.5" outlineLevel="1" x14ac:dyDescent="0.2">
      <c r="A110" s="247">
        <v>30</v>
      </c>
      <c r="B110" s="248" t="s">
        <v>234</v>
      </c>
      <c r="C110" s="260" t="s">
        <v>235</v>
      </c>
      <c r="D110" s="249" t="s">
        <v>193</v>
      </c>
      <c r="E110" s="250">
        <v>4</v>
      </c>
      <c r="F110" s="251"/>
      <c r="G110" s="252">
        <f>ROUND(E110*F110,2)</f>
        <v>0</v>
      </c>
      <c r="H110" s="251"/>
      <c r="I110" s="252">
        <f>ROUND(E110*H110,2)</f>
        <v>0</v>
      </c>
      <c r="J110" s="251"/>
      <c r="K110" s="252">
        <f>ROUND(E110*J110,2)</f>
        <v>0</v>
      </c>
      <c r="L110" s="252">
        <v>21</v>
      </c>
      <c r="M110" s="252">
        <f>G110*(1+L110/100)</f>
        <v>0</v>
      </c>
      <c r="N110" s="250">
        <v>0</v>
      </c>
      <c r="O110" s="250">
        <f>ROUND(E110*N110,2)</f>
        <v>0</v>
      </c>
      <c r="P110" s="250">
        <v>0</v>
      </c>
      <c r="Q110" s="250">
        <f>ROUND(E110*P110,2)</f>
        <v>0</v>
      </c>
      <c r="R110" s="252" t="s">
        <v>189</v>
      </c>
      <c r="S110" s="252" t="s">
        <v>123</v>
      </c>
      <c r="T110" s="253" t="s">
        <v>123</v>
      </c>
      <c r="U110" s="225">
        <v>0.16145000000000001</v>
      </c>
      <c r="V110" s="225">
        <f>ROUND(E110*U110,2)</f>
        <v>0.65</v>
      </c>
      <c r="W110" s="225"/>
      <c r="X110" s="225" t="s">
        <v>124</v>
      </c>
      <c r="Y110" s="225" t="s">
        <v>125</v>
      </c>
      <c r="Z110" s="215"/>
      <c r="AA110" s="215"/>
      <c r="AB110" s="215"/>
      <c r="AC110" s="215"/>
      <c r="AD110" s="215"/>
      <c r="AE110" s="215"/>
      <c r="AF110" s="215"/>
      <c r="AG110" s="215" t="s">
        <v>126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33.75" outlineLevel="1" x14ac:dyDescent="0.2">
      <c r="A111" s="236">
        <v>31</v>
      </c>
      <c r="B111" s="237" t="s">
        <v>236</v>
      </c>
      <c r="C111" s="255" t="s">
        <v>237</v>
      </c>
      <c r="D111" s="238" t="s">
        <v>154</v>
      </c>
      <c r="E111" s="239">
        <v>81.099999999999994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39">
        <v>4.6000000000000001E-4</v>
      </c>
      <c r="O111" s="239">
        <f>ROUND(E111*N111,2)</f>
        <v>0.04</v>
      </c>
      <c r="P111" s="239">
        <v>0</v>
      </c>
      <c r="Q111" s="239">
        <f>ROUND(E111*P111,2)</f>
        <v>0</v>
      </c>
      <c r="R111" s="241" t="s">
        <v>189</v>
      </c>
      <c r="S111" s="241" t="s">
        <v>123</v>
      </c>
      <c r="T111" s="242" t="s">
        <v>123</v>
      </c>
      <c r="U111" s="225">
        <v>0.52</v>
      </c>
      <c r="V111" s="225">
        <f>ROUND(E111*U111,2)</f>
        <v>42.17</v>
      </c>
      <c r="W111" s="225"/>
      <c r="X111" s="225" t="s">
        <v>124</v>
      </c>
      <c r="Y111" s="225" t="s">
        <v>125</v>
      </c>
      <c r="Z111" s="215"/>
      <c r="AA111" s="215"/>
      <c r="AB111" s="215"/>
      <c r="AC111" s="215"/>
      <c r="AD111" s="215"/>
      <c r="AE111" s="215"/>
      <c r="AF111" s="215"/>
      <c r="AG111" s="215" t="s">
        <v>196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2" x14ac:dyDescent="0.2">
      <c r="A112" s="222"/>
      <c r="B112" s="223"/>
      <c r="C112" s="256" t="s">
        <v>238</v>
      </c>
      <c r="D112" s="243"/>
      <c r="E112" s="243"/>
      <c r="F112" s="243"/>
      <c r="G112" s="243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128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2" x14ac:dyDescent="0.2">
      <c r="A113" s="222"/>
      <c r="B113" s="223"/>
      <c r="C113" s="258" t="s">
        <v>239</v>
      </c>
      <c r="D113" s="245"/>
      <c r="E113" s="245"/>
      <c r="F113" s="245"/>
      <c r="G113" s="24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5"/>
      <c r="AA113" s="215"/>
      <c r="AB113" s="215"/>
      <c r="AC113" s="215"/>
      <c r="AD113" s="215"/>
      <c r="AE113" s="215"/>
      <c r="AF113" s="215"/>
      <c r="AG113" s="215" t="s">
        <v>138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3" x14ac:dyDescent="0.2">
      <c r="A114" s="222"/>
      <c r="B114" s="223"/>
      <c r="C114" s="258" t="s">
        <v>200</v>
      </c>
      <c r="D114" s="245"/>
      <c r="E114" s="245"/>
      <c r="F114" s="245"/>
      <c r="G114" s="245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5"/>
      <c r="AA114" s="215"/>
      <c r="AB114" s="215"/>
      <c r="AC114" s="215"/>
      <c r="AD114" s="215"/>
      <c r="AE114" s="215"/>
      <c r="AF114" s="215"/>
      <c r="AG114" s="215" t="s">
        <v>138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2" x14ac:dyDescent="0.2">
      <c r="A115" s="222"/>
      <c r="B115" s="223"/>
      <c r="C115" s="257" t="s">
        <v>240</v>
      </c>
      <c r="D115" s="226"/>
      <c r="E115" s="227">
        <v>75.7</v>
      </c>
      <c r="F115" s="225"/>
      <c r="G115" s="225"/>
      <c r="H115" s="225"/>
      <c r="I115" s="225"/>
      <c r="J115" s="225"/>
      <c r="K115" s="225"/>
      <c r="L115" s="225"/>
      <c r="M115" s="225"/>
      <c r="N115" s="224"/>
      <c r="O115" s="224"/>
      <c r="P115" s="224"/>
      <c r="Q115" s="224"/>
      <c r="R115" s="225"/>
      <c r="S115" s="225"/>
      <c r="T115" s="225"/>
      <c r="U115" s="225"/>
      <c r="V115" s="225"/>
      <c r="W115" s="225"/>
      <c r="X115" s="225"/>
      <c r="Y115" s="225"/>
      <c r="Z115" s="215"/>
      <c r="AA115" s="215"/>
      <c r="AB115" s="215"/>
      <c r="AC115" s="215"/>
      <c r="AD115" s="215"/>
      <c r="AE115" s="215"/>
      <c r="AF115" s="215"/>
      <c r="AG115" s="215" t="s">
        <v>130</v>
      </c>
      <c r="AH115" s="215">
        <v>5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3" x14ac:dyDescent="0.2">
      <c r="A116" s="222"/>
      <c r="B116" s="223"/>
      <c r="C116" s="257" t="s">
        <v>241</v>
      </c>
      <c r="D116" s="226"/>
      <c r="E116" s="227">
        <v>5.4</v>
      </c>
      <c r="F116" s="225"/>
      <c r="G116" s="225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5"/>
      <c r="AA116" s="215"/>
      <c r="AB116" s="215"/>
      <c r="AC116" s="215"/>
      <c r="AD116" s="215"/>
      <c r="AE116" s="215"/>
      <c r="AF116" s="215"/>
      <c r="AG116" s="215" t="s">
        <v>130</v>
      </c>
      <c r="AH116" s="215">
        <v>5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33.75" outlineLevel="1" x14ac:dyDescent="0.2">
      <c r="A117" s="236">
        <v>32</v>
      </c>
      <c r="B117" s="237" t="s">
        <v>242</v>
      </c>
      <c r="C117" s="255" t="s">
        <v>243</v>
      </c>
      <c r="D117" s="238" t="s">
        <v>154</v>
      </c>
      <c r="E117" s="239">
        <v>19.2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21</v>
      </c>
      <c r="M117" s="241">
        <f>G117*(1+L117/100)</f>
        <v>0</v>
      </c>
      <c r="N117" s="239">
        <v>5.8E-4</v>
      </c>
      <c r="O117" s="239">
        <f>ROUND(E117*N117,2)</f>
        <v>0.01</v>
      </c>
      <c r="P117" s="239">
        <v>0</v>
      </c>
      <c r="Q117" s="239">
        <f>ROUND(E117*P117,2)</f>
        <v>0</v>
      </c>
      <c r="R117" s="241" t="s">
        <v>189</v>
      </c>
      <c r="S117" s="241" t="s">
        <v>123</v>
      </c>
      <c r="T117" s="242" t="s">
        <v>123</v>
      </c>
      <c r="U117" s="225">
        <v>0.62</v>
      </c>
      <c r="V117" s="225">
        <f>ROUND(E117*U117,2)</f>
        <v>11.9</v>
      </c>
      <c r="W117" s="225"/>
      <c r="X117" s="225" t="s">
        <v>124</v>
      </c>
      <c r="Y117" s="225" t="s">
        <v>125</v>
      </c>
      <c r="Z117" s="215"/>
      <c r="AA117" s="215"/>
      <c r="AB117" s="215"/>
      <c r="AC117" s="215"/>
      <c r="AD117" s="215"/>
      <c r="AE117" s="215"/>
      <c r="AF117" s="215"/>
      <c r="AG117" s="215" t="s">
        <v>196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2" x14ac:dyDescent="0.2">
      <c r="A118" s="222"/>
      <c r="B118" s="223"/>
      <c r="C118" s="256" t="s">
        <v>238</v>
      </c>
      <c r="D118" s="243"/>
      <c r="E118" s="243"/>
      <c r="F118" s="243"/>
      <c r="G118" s="243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25"/>
      <c r="Z118" s="215"/>
      <c r="AA118" s="215"/>
      <c r="AB118" s="215"/>
      <c r="AC118" s="215"/>
      <c r="AD118" s="215"/>
      <c r="AE118" s="215"/>
      <c r="AF118" s="215"/>
      <c r="AG118" s="215" t="s">
        <v>128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2" x14ac:dyDescent="0.2">
      <c r="A119" s="222"/>
      <c r="B119" s="223"/>
      <c r="C119" s="258" t="s">
        <v>239</v>
      </c>
      <c r="D119" s="245"/>
      <c r="E119" s="245"/>
      <c r="F119" s="245"/>
      <c r="G119" s="24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5"/>
      <c r="AA119" s="215"/>
      <c r="AB119" s="215"/>
      <c r="AC119" s="215"/>
      <c r="AD119" s="215"/>
      <c r="AE119" s="215"/>
      <c r="AF119" s="215"/>
      <c r="AG119" s="215" t="s">
        <v>138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3" x14ac:dyDescent="0.2">
      <c r="A120" s="222"/>
      <c r="B120" s="223"/>
      <c r="C120" s="258" t="s">
        <v>200</v>
      </c>
      <c r="D120" s="245"/>
      <c r="E120" s="245"/>
      <c r="F120" s="245"/>
      <c r="G120" s="245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5"/>
      <c r="AA120" s="215"/>
      <c r="AB120" s="215"/>
      <c r="AC120" s="215"/>
      <c r="AD120" s="215"/>
      <c r="AE120" s="215"/>
      <c r="AF120" s="215"/>
      <c r="AG120" s="215" t="s">
        <v>138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2" x14ac:dyDescent="0.2">
      <c r="A121" s="222"/>
      <c r="B121" s="223"/>
      <c r="C121" s="257" t="s">
        <v>244</v>
      </c>
      <c r="D121" s="226"/>
      <c r="E121" s="227">
        <v>19.2</v>
      </c>
      <c r="F121" s="225"/>
      <c r="G121" s="225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25"/>
      <c r="Z121" s="215"/>
      <c r="AA121" s="215"/>
      <c r="AB121" s="215"/>
      <c r="AC121" s="215"/>
      <c r="AD121" s="215"/>
      <c r="AE121" s="215"/>
      <c r="AF121" s="215"/>
      <c r="AG121" s="215" t="s">
        <v>130</v>
      </c>
      <c r="AH121" s="215">
        <v>5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ht="22.5" outlineLevel="1" x14ac:dyDescent="0.2">
      <c r="A122" s="236">
        <v>33</v>
      </c>
      <c r="B122" s="237" t="s">
        <v>245</v>
      </c>
      <c r="C122" s="255" t="s">
        <v>246</v>
      </c>
      <c r="D122" s="238" t="s">
        <v>154</v>
      </c>
      <c r="E122" s="239">
        <v>75.7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21</v>
      </c>
      <c r="M122" s="241">
        <f>G122*(1+L122/100)</f>
        <v>0</v>
      </c>
      <c r="N122" s="239">
        <v>3.0000000000000001E-5</v>
      </c>
      <c r="O122" s="239">
        <f>ROUND(E122*N122,2)</f>
        <v>0</v>
      </c>
      <c r="P122" s="239">
        <v>0</v>
      </c>
      <c r="Q122" s="239">
        <f>ROUND(E122*P122,2)</f>
        <v>0</v>
      </c>
      <c r="R122" s="241" t="s">
        <v>189</v>
      </c>
      <c r="S122" s="241" t="s">
        <v>123</v>
      </c>
      <c r="T122" s="242" t="s">
        <v>123</v>
      </c>
      <c r="U122" s="225">
        <v>0.13</v>
      </c>
      <c r="V122" s="225">
        <f>ROUND(E122*U122,2)</f>
        <v>9.84</v>
      </c>
      <c r="W122" s="225"/>
      <c r="X122" s="225" t="s">
        <v>124</v>
      </c>
      <c r="Y122" s="225" t="s">
        <v>125</v>
      </c>
      <c r="Z122" s="215"/>
      <c r="AA122" s="215"/>
      <c r="AB122" s="215"/>
      <c r="AC122" s="215"/>
      <c r="AD122" s="215"/>
      <c r="AE122" s="215"/>
      <c r="AF122" s="215"/>
      <c r="AG122" s="215" t="s">
        <v>196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2" x14ac:dyDescent="0.2">
      <c r="A123" s="222"/>
      <c r="B123" s="223"/>
      <c r="C123" s="259" t="s">
        <v>247</v>
      </c>
      <c r="D123" s="246"/>
      <c r="E123" s="246"/>
      <c r="F123" s="246"/>
      <c r="G123" s="246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5"/>
      <c r="AA123" s="215"/>
      <c r="AB123" s="215"/>
      <c r="AC123" s="215"/>
      <c r="AD123" s="215"/>
      <c r="AE123" s="215"/>
      <c r="AF123" s="215"/>
      <c r="AG123" s="215" t="s">
        <v>138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2" x14ac:dyDescent="0.2">
      <c r="A124" s="222"/>
      <c r="B124" s="223"/>
      <c r="C124" s="257" t="s">
        <v>248</v>
      </c>
      <c r="D124" s="226"/>
      <c r="E124" s="227">
        <v>75.7</v>
      </c>
      <c r="F124" s="225"/>
      <c r="G124" s="225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5"/>
      <c r="AA124" s="215"/>
      <c r="AB124" s="215"/>
      <c r="AC124" s="215"/>
      <c r="AD124" s="215"/>
      <c r="AE124" s="215"/>
      <c r="AF124" s="215"/>
      <c r="AG124" s="215" t="s">
        <v>130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ht="22.5" outlineLevel="1" x14ac:dyDescent="0.2">
      <c r="A125" s="236">
        <v>34</v>
      </c>
      <c r="B125" s="237" t="s">
        <v>249</v>
      </c>
      <c r="C125" s="255" t="s">
        <v>250</v>
      </c>
      <c r="D125" s="238" t="s">
        <v>154</v>
      </c>
      <c r="E125" s="239">
        <v>19.2</v>
      </c>
      <c r="F125" s="240"/>
      <c r="G125" s="241">
        <f>ROUND(E125*F125,2)</f>
        <v>0</v>
      </c>
      <c r="H125" s="240"/>
      <c r="I125" s="241">
        <f>ROUND(E125*H125,2)</f>
        <v>0</v>
      </c>
      <c r="J125" s="240"/>
      <c r="K125" s="241">
        <f>ROUND(E125*J125,2)</f>
        <v>0</v>
      </c>
      <c r="L125" s="241">
        <v>21</v>
      </c>
      <c r="M125" s="241">
        <f>G125*(1+L125/100)</f>
        <v>0</v>
      </c>
      <c r="N125" s="239">
        <v>6.9999999999999994E-5</v>
      </c>
      <c r="O125" s="239">
        <f>ROUND(E125*N125,2)</f>
        <v>0</v>
      </c>
      <c r="P125" s="239">
        <v>0</v>
      </c>
      <c r="Q125" s="239">
        <f>ROUND(E125*P125,2)</f>
        <v>0</v>
      </c>
      <c r="R125" s="241" t="s">
        <v>189</v>
      </c>
      <c r="S125" s="241" t="s">
        <v>123</v>
      </c>
      <c r="T125" s="242" t="s">
        <v>123</v>
      </c>
      <c r="U125" s="225">
        <v>0.13</v>
      </c>
      <c r="V125" s="225">
        <f>ROUND(E125*U125,2)</f>
        <v>2.5</v>
      </c>
      <c r="W125" s="225"/>
      <c r="X125" s="225" t="s">
        <v>124</v>
      </c>
      <c r="Y125" s="225" t="s">
        <v>125</v>
      </c>
      <c r="Z125" s="215"/>
      <c r="AA125" s="215"/>
      <c r="AB125" s="215"/>
      <c r="AC125" s="215"/>
      <c r="AD125" s="215"/>
      <c r="AE125" s="215"/>
      <c r="AF125" s="215"/>
      <c r="AG125" s="215" t="s">
        <v>196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2" x14ac:dyDescent="0.2">
      <c r="A126" s="222"/>
      <c r="B126" s="223"/>
      <c r="C126" s="259" t="s">
        <v>247</v>
      </c>
      <c r="D126" s="246"/>
      <c r="E126" s="246"/>
      <c r="F126" s="246"/>
      <c r="G126" s="246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5"/>
      <c r="AA126" s="215"/>
      <c r="AB126" s="215"/>
      <c r="AC126" s="215"/>
      <c r="AD126" s="215"/>
      <c r="AE126" s="215"/>
      <c r="AF126" s="215"/>
      <c r="AG126" s="215" t="s">
        <v>138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2" x14ac:dyDescent="0.2">
      <c r="A127" s="222"/>
      <c r="B127" s="223"/>
      <c r="C127" s="257" t="s">
        <v>251</v>
      </c>
      <c r="D127" s="226"/>
      <c r="E127" s="227">
        <v>19.2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5"/>
      <c r="AA127" s="215"/>
      <c r="AB127" s="215"/>
      <c r="AC127" s="215"/>
      <c r="AD127" s="215"/>
      <c r="AE127" s="215"/>
      <c r="AF127" s="215"/>
      <c r="AG127" s="215" t="s">
        <v>130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ht="22.5" outlineLevel="1" x14ac:dyDescent="0.2">
      <c r="A128" s="236">
        <v>35</v>
      </c>
      <c r="B128" s="237" t="s">
        <v>252</v>
      </c>
      <c r="C128" s="255" t="s">
        <v>253</v>
      </c>
      <c r="D128" s="238" t="s">
        <v>154</v>
      </c>
      <c r="E128" s="239">
        <v>5.4</v>
      </c>
      <c r="F128" s="240"/>
      <c r="G128" s="241">
        <f>ROUND(E128*F128,2)</f>
        <v>0</v>
      </c>
      <c r="H128" s="240"/>
      <c r="I128" s="241">
        <f>ROUND(E128*H128,2)</f>
        <v>0</v>
      </c>
      <c r="J128" s="240"/>
      <c r="K128" s="241">
        <f>ROUND(E128*J128,2)</f>
        <v>0</v>
      </c>
      <c r="L128" s="241">
        <v>21</v>
      </c>
      <c r="M128" s="241">
        <f>G128*(1+L128/100)</f>
        <v>0</v>
      </c>
      <c r="N128" s="239">
        <v>6.0000000000000002E-5</v>
      </c>
      <c r="O128" s="239">
        <f>ROUND(E128*N128,2)</f>
        <v>0</v>
      </c>
      <c r="P128" s="239">
        <v>0</v>
      </c>
      <c r="Q128" s="239">
        <f>ROUND(E128*P128,2)</f>
        <v>0</v>
      </c>
      <c r="R128" s="241" t="s">
        <v>189</v>
      </c>
      <c r="S128" s="241" t="s">
        <v>123</v>
      </c>
      <c r="T128" s="242" t="s">
        <v>123</v>
      </c>
      <c r="U128" s="225">
        <v>0.13</v>
      </c>
      <c r="V128" s="225">
        <f>ROUND(E128*U128,2)</f>
        <v>0.7</v>
      </c>
      <c r="W128" s="225"/>
      <c r="X128" s="225" t="s">
        <v>124</v>
      </c>
      <c r="Y128" s="225" t="s">
        <v>125</v>
      </c>
      <c r="Z128" s="215"/>
      <c r="AA128" s="215"/>
      <c r="AB128" s="215"/>
      <c r="AC128" s="215"/>
      <c r="AD128" s="215"/>
      <c r="AE128" s="215"/>
      <c r="AF128" s="215"/>
      <c r="AG128" s="215" t="s">
        <v>196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2" x14ac:dyDescent="0.2">
      <c r="A129" s="222"/>
      <c r="B129" s="223"/>
      <c r="C129" s="259" t="s">
        <v>247</v>
      </c>
      <c r="D129" s="246"/>
      <c r="E129" s="246"/>
      <c r="F129" s="246"/>
      <c r="G129" s="246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5"/>
      <c r="AA129" s="215"/>
      <c r="AB129" s="215"/>
      <c r="AC129" s="215"/>
      <c r="AD129" s="215"/>
      <c r="AE129" s="215"/>
      <c r="AF129" s="215"/>
      <c r="AG129" s="215" t="s">
        <v>138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2" x14ac:dyDescent="0.2">
      <c r="A130" s="222"/>
      <c r="B130" s="223"/>
      <c r="C130" s="257" t="s">
        <v>254</v>
      </c>
      <c r="D130" s="226"/>
      <c r="E130" s="227">
        <v>5.4</v>
      </c>
      <c r="F130" s="225"/>
      <c r="G130" s="225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5"/>
      <c r="AA130" s="215"/>
      <c r="AB130" s="215"/>
      <c r="AC130" s="215"/>
      <c r="AD130" s="215"/>
      <c r="AE130" s="215"/>
      <c r="AF130" s="215"/>
      <c r="AG130" s="215" t="s">
        <v>130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ht="22.5" outlineLevel="1" x14ac:dyDescent="0.2">
      <c r="A131" s="236">
        <v>36</v>
      </c>
      <c r="B131" s="237" t="s">
        <v>255</v>
      </c>
      <c r="C131" s="255" t="s">
        <v>256</v>
      </c>
      <c r="D131" s="238" t="s">
        <v>193</v>
      </c>
      <c r="E131" s="239">
        <v>13</v>
      </c>
      <c r="F131" s="240"/>
      <c r="G131" s="241">
        <f>ROUND(E131*F131,2)</f>
        <v>0</v>
      </c>
      <c r="H131" s="240"/>
      <c r="I131" s="241">
        <f>ROUND(E131*H131,2)</f>
        <v>0</v>
      </c>
      <c r="J131" s="240"/>
      <c r="K131" s="241">
        <f>ROUND(E131*J131,2)</f>
        <v>0</v>
      </c>
      <c r="L131" s="241">
        <v>21</v>
      </c>
      <c r="M131" s="241">
        <f>G131*(1+L131/100)</f>
        <v>0</v>
      </c>
      <c r="N131" s="239">
        <v>6.9999999999999999E-4</v>
      </c>
      <c r="O131" s="239">
        <f>ROUND(E131*N131,2)</f>
        <v>0.01</v>
      </c>
      <c r="P131" s="239">
        <v>0</v>
      </c>
      <c r="Q131" s="239">
        <f>ROUND(E131*P131,2)</f>
        <v>0</v>
      </c>
      <c r="R131" s="241" t="s">
        <v>189</v>
      </c>
      <c r="S131" s="241" t="s">
        <v>123</v>
      </c>
      <c r="T131" s="242" t="s">
        <v>123</v>
      </c>
      <c r="U131" s="225">
        <v>0.3</v>
      </c>
      <c r="V131" s="225">
        <f>ROUND(E131*U131,2)</f>
        <v>3.9</v>
      </c>
      <c r="W131" s="225"/>
      <c r="X131" s="225" t="s">
        <v>124</v>
      </c>
      <c r="Y131" s="225" t="s">
        <v>125</v>
      </c>
      <c r="Z131" s="215"/>
      <c r="AA131" s="215"/>
      <c r="AB131" s="215"/>
      <c r="AC131" s="215"/>
      <c r="AD131" s="215"/>
      <c r="AE131" s="215"/>
      <c r="AF131" s="215"/>
      <c r="AG131" s="215" t="s">
        <v>196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2" x14ac:dyDescent="0.2">
      <c r="A132" s="222"/>
      <c r="B132" s="223"/>
      <c r="C132" s="259" t="s">
        <v>257</v>
      </c>
      <c r="D132" s="246"/>
      <c r="E132" s="246"/>
      <c r="F132" s="246"/>
      <c r="G132" s="246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5"/>
      <c r="AA132" s="215"/>
      <c r="AB132" s="215"/>
      <c r="AC132" s="215"/>
      <c r="AD132" s="215"/>
      <c r="AE132" s="215"/>
      <c r="AF132" s="215"/>
      <c r="AG132" s="215" t="s">
        <v>138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2" x14ac:dyDescent="0.2">
      <c r="A133" s="222"/>
      <c r="B133" s="223"/>
      <c r="C133" s="257" t="s">
        <v>258</v>
      </c>
      <c r="D133" s="226"/>
      <c r="E133" s="227">
        <v>13</v>
      </c>
      <c r="F133" s="225"/>
      <c r="G133" s="225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5"/>
      <c r="AA133" s="215"/>
      <c r="AB133" s="215"/>
      <c r="AC133" s="215"/>
      <c r="AD133" s="215"/>
      <c r="AE133" s="215"/>
      <c r="AF133" s="215"/>
      <c r="AG133" s="215" t="s">
        <v>130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ht="22.5" outlineLevel="1" x14ac:dyDescent="0.2">
      <c r="A134" s="236">
        <v>37</v>
      </c>
      <c r="B134" s="237" t="s">
        <v>259</v>
      </c>
      <c r="C134" s="255" t="s">
        <v>260</v>
      </c>
      <c r="D134" s="238" t="s">
        <v>261</v>
      </c>
      <c r="E134" s="239">
        <v>20</v>
      </c>
      <c r="F134" s="240"/>
      <c r="G134" s="241">
        <f>ROUND(E134*F134,2)</f>
        <v>0</v>
      </c>
      <c r="H134" s="240"/>
      <c r="I134" s="241">
        <f>ROUND(E134*H134,2)</f>
        <v>0</v>
      </c>
      <c r="J134" s="240"/>
      <c r="K134" s="241">
        <f>ROUND(E134*J134,2)</f>
        <v>0</v>
      </c>
      <c r="L134" s="241">
        <v>21</v>
      </c>
      <c r="M134" s="241">
        <f>G134*(1+L134/100)</f>
        <v>0</v>
      </c>
      <c r="N134" s="239">
        <v>1.48E-3</v>
      </c>
      <c r="O134" s="239">
        <f>ROUND(E134*N134,2)</f>
        <v>0.03</v>
      </c>
      <c r="P134" s="239">
        <v>0</v>
      </c>
      <c r="Q134" s="239">
        <f>ROUND(E134*P134,2)</f>
        <v>0</v>
      </c>
      <c r="R134" s="241" t="s">
        <v>189</v>
      </c>
      <c r="S134" s="241" t="s">
        <v>123</v>
      </c>
      <c r="T134" s="242" t="s">
        <v>123</v>
      </c>
      <c r="U134" s="225">
        <v>0.54</v>
      </c>
      <c r="V134" s="225">
        <f>ROUND(E134*U134,2)</f>
        <v>10.8</v>
      </c>
      <c r="W134" s="225"/>
      <c r="X134" s="225" t="s">
        <v>124</v>
      </c>
      <c r="Y134" s="225" t="s">
        <v>125</v>
      </c>
      <c r="Z134" s="215"/>
      <c r="AA134" s="215"/>
      <c r="AB134" s="215"/>
      <c r="AC134" s="215"/>
      <c r="AD134" s="215"/>
      <c r="AE134" s="215"/>
      <c r="AF134" s="215"/>
      <c r="AG134" s="215" t="s">
        <v>196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2" x14ac:dyDescent="0.2">
      <c r="A135" s="222"/>
      <c r="B135" s="223"/>
      <c r="C135" s="259" t="s">
        <v>257</v>
      </c>
      <c r="D135" s="246"/>
      <c r="E135" s="246"/>
      <c r="F135" s="246"/>
      <c r="G135" s="246"/>
      <c r="H135" s="225"/>
      <c r="I135" s="225"/>
      <c r="J135" s="225"/>
      <c r="K135" s="225"/>
      <c r="L135" s="225"/>
      <c r="M135" s="225"/>
      <c r="N135" s="224"/>
      <c r="O135" s="224"/>
      <c r="P135" s="224"/>
      <c r="Q135" s="224"/>
      <c r="R135" s="225"/>
      <c r="S135" s="225"/>
      <c r="T135" s="225"/>
      <c r="U135" s="225"/>
      <c r="V135" s="225"/>
      <c r="W135" s="225"/>
      <c r="X135" s="225"/>
      <c r="Y135" s="225"/>
      <c r="Z135" s="215"/>
      <c r="AA135" s="215"/>
      <c r="AB135" s="215"/>
      <c r="AC135" s="215"/>
      <c r="AD135" s="215"/>
      <c r="AE135" s="215"/>
      <c r="AF135" s="215"/>
      <c r="AG135" s="215" t="s">
        <v>138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2" x14ac:dyDescent="0.2">
      <c r="A136" s="222"/>
      <c r="B136" s="223"/>
      <c r="C136" s="257" t="s">
        <v>262</v>
      </c>
      <c r="D136" s="226"/>
      <c r="E136" s="227">
        <v>20</v>
      </c>
      <c r="F136" s="225"/>
      <c r="G136" s="225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5"/>
      <c r="AA136" s="215"/>
      <c r="AB136" s="215"/>
      <c r="AC136" s="215"/>
      <c r="AD136" s="215"/>
      <c r="AE136" s="215"/>
      <c r="AF136" s="215"/>
      <c r="AG136" s="215" t="s">
        <v>130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ht="22.5" outlineLevel="1" x14ac:dyDescent="0.2">
      <c r="A137" s="247">
        <v>38</v>
      </c>
      <c r="B137" s="248" t="s">
        <v>263</v>
      </c>
      <c r="C137" s="260" t="s">
        <v>264</v>
      </c>
      <c r="D137" s="249" t="s">
        <v>193</v>
      </c>
      <c r="E137" s="250">
        <v>5</v>
      </c>
      <c r="F137" s="251"/>
      <c r="G137" s="252">
        <f>ROUND(E137*F137,2)</f>
        <v>0</v>
      </c>
      <c r="H137" s="251"/>
      <c r="I137" s="252">
        <f>ROUND(E137*H137,2)</f>
        <v>0</v>
      </c>
      <c r="J137" s="251"/>
      <c r="K137" s="252">
        <f>ROUND(E137*J137,2)</f>
        <v>0</v>
      </c>
      <c r="L137" s="252">
        <v>21</v>
      </c>
      <c r="M137" s="252">
        <f>G137*(1+L137/100)</f>
        <v>0</v>
      </c>
      <c r="N137" s="250">
        <v>1.2999999999999999E-4</v>
      </c>
      <c r="O137" s="250">
        <f>ROUND(E137*N137,2)</f>
        <v>0</v>
      </c>
      <c r="P137" s="250">
        <v>0</v>
      </c>
      <c r="Q137" s="250">
        <f>ROUND(E137*P137,2)</f>
        <v>0</v>
      </c>
      <c r="R137" s="252" t="s">
        <v>189</v>
      </c>
      <c r="S137" s="252" t="s">
        <v>123</v>
      </c>
      <c r="T137" s="253" t="s">
        <v>123</v>
      </c>
      <c r="U137" s="225">
        <v>8.3000000000000004E-2</v>
      </c>
      <c r="V137" s="225">
        <f>ROUND(E137*U137,2)</f>
        <v>0.42</v>
      </c>
      <c r="W137" s="225"/>
      <c r="X137" s="225" t="s">
        <v>124</v>
      </c>
      <c r="Y137" s="225" t="s">
        <v>125</v>
      </c>
      <c r="Z137" s="215"/>
      <c r="AA137" s="215"/>
      <c r="AB137" s="215"/>
      <c r="AC137" s="215"/>
      <c r="AD137" s="215"/>
      <c r="AE137" s="215"/>
      <c r="AF137" s="215"/>
      <c r="AG137" s="215" t="s">
        <v>196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47">
        <v>39</v>
      </c>
      <c r="B138" s="248" t="s">
        <v>265</v>
      </c>
      <c r="C138" s="260" t="s">
        <v>266</v>
      </c>
      <c r="D138" s="249" t="s">
        <v>193</v>
      </c>
      <c r="E138" s="250">
        <v>5</v>
      </c>
      <c r="F138" s="251"/>
      <c r="G138" s="252">
        <f>ROUND(E138*F138,2)</f>
        <v>0</v>
      </c>
      <c r="H138" s="251"/>
      <c r="I138" s="252">
        <f>ROUND(E138*H138,2)</f>
        <v>0</v>
      </c>
      <c r="J138" s="251"/>
      <c r="K138" s="252">
        <f>ROUND(E138*J138,2)</f>
        <v>0</v>
      </c>
      <c r="L138" s="252">
        <v>21</v>
      </c>
      <c r="M138" s="252">
        <f>G138*(1+L138/100)</f>
        <v>0</v>
      </c>
      <c r="N138" s="250">
        <v>0</v>
      </c>
      <c r="O138" s="250">
        <f>ROUND(E138*N138,2)</f>
        <v>0</v>
      </c>
      <c r="P138" s="250">
        <v>5.2999999999999998E-4</v>
      </c>
      <c r="Q138" s="250">
        <f>ROUND(E138*P138,2)</f>
        <v>0</v>
      </c>
      <c r="R138" s="252" t="s">
        <v>189</v>
      </c>
      <c r="S138" s="252" t="s">
        <v>123</v>
      </c>
      <c r="T138" s="253" t="s">
        <v>123</v>
      </c>
      <c r="U138" s="225">
        <v>6.2E-2</v>
      </c>
      <c r="V138" s="225">
        <f>ROUND(E138*U138,2)</f>
        <v>0.31</v>
      </c>
      <c r="W138" s="225"/>
      <c r="X138" s="225" t="s">
        <v>124</v>
      </c>
      <c r="Y138" s="225" t="s">
        <v>125</v>
      </c>
      <c r="Z138" s="215"/>
      <c r="AA138" s="215"/>
      <c r="AB138" s="215"/>
      <c r="AC138" s="215"/>
      <c r="AD138" s="215"/>
      <c r="AE138" s="215"/>
      <c r="AF138" s="215"/>
      <c r="AG138" s="215" t="s">
        <v>126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47">
        <v>40</v>
      </c>
      <c r="B139" s="248" t="s">
        <v>267</v>
      </c>
      <c r="C139" s="260" t="s">
        <v>268</v>
      </c>
      <c r="D139" s="249" t="s">
        <v>193</v>
      </c>
      <c r="E139" s="250">
        <v>2</v>
      </c>
      <c r="F139" s="251"/>
      <c r="G139" s="252">
        <f>ROUND(E139*F139,2)</f>
        <v>0</v>
      </c>
      <c r="H139" s="251"/>
      <c r="I139" s="252">
        <f>ROUND(E139*H139,2)</f>
        <v>0</v>
      </c>
      <c r="J139" s="251"/>
      <c r="K139" s="252">
        <f>ROUND(E139*J139,2)</f>
        <v>0</v>
      </c>
      <c r="L139" s="252">
        <v>21</v>
      </c>
      <c r="M139" s="252">
        <f>G139*(1+L139/100)</f>
        <v>0</v>
      </c>
      <c r="N139" s="250">
        <v>1.3999999999999999E-4</v>
      </c>
      <c r="O139" s="250">
        <f>ROUND(E139*N139,2)</f>
        <v>0</v>
      </c>
      <c r="P139" s="250">
        <v>0</v>
      </c>
      <c r="Q139" s="250">
        <f>ROUND(E139*P139,2)</f>
        <v>0</v>
      </c>
      <c r="R139" s="252" t="s">
        <v>189</v>
      </c>
      <c r="S139" s="252" t="s">
        <v>123</v>
      </c>
      <c r="T139" s="253" t="s">
        <v>123</v>
      </c>
      <c r="U139" s="225">
        <v>0.16500000000000001</v>
      </c>
      <c r="V139" s="225">
        <f>ROUND(E139*U139,2)</f>
        <v>0.33</v>
      </c>
      <c r="W139" s="225"/>
      <c r="X139" s="225" t="s">
        <v>124</v>
      </c>
      <c r="Y139" s="225" t="s">
        <v>125</v>
      </c>
      <c r="Z139" s="215"/>
      <c r="AA139" s="215"/>
      <c r="AB139" s="215"/>
      <c r="AC139" s="215"/>
      <c r="AD139" s="215"/>
      <c r="AE139" s="215"/>
      <c r="AF139" s="215"/>
      <c r="AG139" s="215" t="s">
        <v>126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47">
        <v>41</v>
      </c>
      <c r="B140" s="248" t="s">
        <v>269</v>
      </c>
      <c r="C140" s="260" t="s">
        <v>270</v>
      </c>
      <c r="D140" s="249" t="s">
        <v>193</v>
      </c>
      <c r="E140" s="250">
        <v>3</v>
      </c>
      <c r="F140" s="251"/>
      <c r="G140" s="252">
        <f>ROUND(E140*F140,2)</f>
        <v>0</v>
      </c>
      <c r="H140" s="251"/>
      <c r="I140" s="252">
        <f>ROUND(E140*H140,2)</f>
        <v>0</v>
      </c>
      <c r="J140" s="251"/>
      <c r="K140" s="252">
        <f>ROUND(E140*J140,2)</f>
        <v>0</v>
      </c>
      <c r="L140" s="252">
        <v>21</v>
      </c>
      <c r="M140" s="252">
        <f>G140*(1+L140/100)</f>
        <v>0</v>
      </c>
      <c r="N140" s="250">
        <v>2.0000000000000001E-4</v>
      </c>
      <c r="O140" s="250">
        <f>ROUND(E140*N140,2)</f>
        <v>0</v>
      </c>
      <c r="P140" s="250">
        <v>0</v>
      </c>
      <c r="Q140" s="250">
        <f>ROUND(E140*P140,2)</f>
        <v>0</v>
      </c>
      <c r="R140" s="252" t="s">
        <v>189</v>
      </c>
      <c r="S140" s="252" t="s">
        <v>123</v>
      </c>
      <c r="T140" s="253" t="s">
        <v>123</v>
      </c>
      <c r="U140" s="225">
        <v>0.20699999999999999</v>
      </c>
      <c r="V140" s="225">
        <f>ROUND(E140*U140,2)</f>
        <v>0.62</v>
      </c>
      <c r="W140" s="225"/>
      <c r="X140" s="225" t="s">
        <v>124</v>
      </c>
      <c r="Y140" s="225" t="s">
        <v>125</v>
      </c>
      <c r="Z140" s="215"/>
      <c r="AA140" s="215"/>
      <c r="AB140" s="215"/>
      <c r="AC140" s="215"/>
      <c r="AD140" s="215"/>
      <c r="AE140" s="215"/>
      <c r="AF140" s="215"/>
      <c r="AG140" s="215" t="s">
        <v>196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36">
        <v>42</v>
      </c>
      <c r="B141" s="237" t="s">
        <v>271</v>
      </c>
      <c r="C141" s="255" t="s">
        <v>272</v>
      </c>
      <c r="D141" s="238" t="s">
        <v>193</v>
      </c>
      <c r="E141" s="239">
        <v>6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21</v>
      </c>
      <c r="M141" s="241">
        <f>G141*(1+L141/100)</f>
        <v>0</v>
      </c>
      <c r="N141" s="239">
        <v>0</v>
      </c>
      <c r="O141" s="239">
        <f>ROUND(E141*N141,2)</f>
        <v>0</v>
      </c>
      <c r="P141" s="239">
        <v>0</v>
      </c>
      <c r="Q141" s="239">
        <f>ROUND(E141*P141,2)</f>
        <v>0</v>
      </c>
      <c r="R141" s="241" t="s">
        <v>189</v>
      </c>
      <c r="S141" s="241" t="s">
        <v>123</v>
      </c>
      <c r="T141" s="242" t="s">
        <v>123</v>
      </c>
      <c r="U141" s="225">
        <v>0.17</v>
      </c>
      <c r="V141" s="225">
        <f>ROUND(E141*U141,2)</f>
        <v>1.02</v>
      </c>
      <c r="W141" s="225"/>
      <c r="X141" s="225" t="s">
        <v>124</v>
      </c>
      <c r="Y141" s="225" t="s">
        <v>125</v>
      </c>
      <c r="Z141" s="215"/>
      <c r="AA141" s="215"/>
      <c r="AB141" s="215"/>
      <c r="AC141" s="215"/>
      <c r="AD141" s="215"/>
      <c r="AE141" s="215"/>
      <c r="AF141" s="215"/>
      <c r="AG141" s="215" t="s">
        <v>196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2" x14ac:dyDescent="0.2">
      <c r="A142" s="222"/>
      <c r="B142" s="223"/>
      <c r="C142" s="257" t="s">
        <v>273</v>
      </c>
      <c r="D142" s="226"/>
      <c r="E142" s="227">
        <v>6</v>
      </c>
      <c r="F142" s="225"/>
      <c r="G142" s="225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25"/>
      <c r="Z142" s="215"/>
      <c r="AA142" s="215"/>
      <c r="AB142" s="215"/>
      <c r="AC142" s="215"/>
      <c r="AD142" s="215"/>
      <c r="AE142" s="215"/>
      <c r="AF142" s="215"/>
      <c r="AG142" s="215" t="s">
        <v>130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36">
        <v>43</v>
      </c>
      <c r="B143" s="237" t="s">
        <v>274</v>
      </c>
      <c r="C143" s="255" t="s">
        <v>275</v>
      </c>
      <c r="D143" s="238" t="s">
        <v>193</v>
      </c>
      <c r="E143" s="239">
        <v>9</v>
      </c>
      <c r="F143" s="240"/>
      <c r="G143" s="241">
        <f>ROUND(E143*F143,2)</f>
        <v>0</v>
      </c>
      <c r="H143" s="240"/>
      <c r="I143" s="241">
        <f>ROUND(E143*H143,2)</f>
        <v>0</v>
      </c>
      <c r="J143" s="240"/>
      <c r="K143" s="241">
        <f>ROUND(E143*J143,2)</f>
        <v>0</v>
      </c>
      <c r="L143" s="241">
        <v>21</v>
      </c>
      <c r="M143" s="241">
        <f>G143*(1+L143/100)</f>
        <v>0</v>
      </c>
      <c r="N143" s="239">
        <v>0</v>
      </c>
      <c r="O143" s="239">
        <f>ROUND(E143*N143,2)</f>
        <v>0</v>
      </c>
      <c r="P143" s="239">
        <v>0</v>
      </c>
      <c r="Q143" s="239">
        <f>ROUND(E143*P143,2)</f>
        <v>0</v>
      </c>
      <c r="R143" s="241" t="s">
        <v>189</v>
      </c>
      <c r="S143" s="241" t="s">
        <v>123</v>
      </c>
      <c r="T143" s="242" t="s">
        <v>123</v>
      </c>
      <c r="U143" s="225">
        <v>0.21</v>
      </c>
      <c r="V143" s="225">
        <f>ROUND(E143*U143,2)</f>
        <v>1.89</v>
      </c>
      <c r="W143" s="225"/>
      <c r="X143" s="225" t="s">
        <v>124</v>
      </c>
      <c r="Y143" s="225" t="s">
        <v>125</v>
      </c>
      <c r="Z143" s="215"/>
      <c r="AA143" s="215"/>
      <c r="AB143" s="215"/>
      <c r="AC143" s="215"/>
      <c r="AD143" s="215"/>
      <c r="AE143" s="215"/>
      <c r="AF143" s="215"/>
      <c r="AG143" s="215" t="s">
        <v>196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2" x14ac:dyDescent="0.2">
      <c r="A144" s="222"/>
      <c r="B144" s="223"/>
      <c r="C144" s="257" t="s">
        <v>276</v>
      </c>
      <c r="D144" s="226"/>
      <c r="E144" s="227">
        <v>9</v>
      </c>
      <c r="F144" s="225"/>
      <c r="G144" s="225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5"/>
      <c r="AA144" s="215"/>
      <c r="AB144" s="215"/>
      <c r="AC144" s="215"/>
      <c r="AD144" s="215"/>
      <c r="AE144" s="215"/>
      <c r="AF144" s="215"/>
      <c r="AG144" s="215" t="s">
        <v>130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36">
        <v>44</v>
      </c>
      <c r="B145" s="237" t="s">
        <v>277</v>
      </c>
      <c r="C145" s="255" t="s">
        <v>278</v>
      </c>
      <c r="D145" s="238" t="s">
        <v>154</v>
      </c>
      <c r="E145" s="239">
        <v>100.3</v>
      </c>
      <c r="F145" s="240"/>
      <c r="G145" s="241">
        <f>ROUND(E145*F145,2)</f>
        <v>0</v>
      </c>
      <c r="H145" s="240"/>
      <c r="I145" s="241">
        <f>ROUND(E145*H145,2)</f>
        <v>0</v>
      </c>
      <c r="J145" s="240"/>
      <c r="K145" s="241">
        <f>ROUND(E145*J145,2)</f>
        <v>0</v>
      </c>
      <c r="L145" s="241">
        <v>21</v>
      </c>
      <c r="M145" s="241">
        <f>G145*(1+L145/100)</f>
        <v>0</v>
      </c>
      <c r="N145" s="239">
        <v>1.8000000000000001E-4</v>
      </c>
      <c r="O145" s="239">
        <f>ROUND(E145*N145,2)</f>
        <v>0.02</v>
      </c>
      <c r="P145" s="239">
        <v>0</v>
      </c>
      <c r="Q145" s="239">
        <f>ROUND(E145*P145,2)</f>
        <v>0</v>
      </c>
      <c r="R145" s="241" t="s">
        <v>189</v>
      </c>
      <c r="S145" s="241" t="s">
        <v>123</v>
      </c>
      <c r="T145" s="242" t="s">
        <v>123</v>
      </c>
      <c r="U145" s="225">
        <v>7.0000000000000007E-2</v>
      </c>
      <c r="V145" s="225">
        <f>ROUND(E145*U145,2)</f>
        <v>7.02</v>
      </c>
      <c r="W145" s="225"/>
      <c r="X145" s="225" t="s">
        <v>124</v>
      </c>
      <c r="Y145" s="225" t="s">
        <v>125</v>
      </c>
      <c r="Z145" s="215"/>
      <c r="AA145" s="215"/>
      <c r="AB145" s="215"/>
      <c r="AC145" s="215"/>
      <c r="AD145" s="215"/>
      <c r="AE145" s="215"/>
      <c r="AF145" s="215"/>
      <c r="AG145" s="215" t="s">
        <v>196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2" x14ac:dyDescent="0.2">
      <c r="A146" s="222"/>
      <c r="B146" s="223"/>
      <c r="C146" s="259" t="s">
        <v>279</v>
      </c>
      <c r="D146" s="246"/>
      <c r="E146" s="246"/>
      <c r="F146" s="246"/>
      <c r="G146" s="246"/>
      <c r="H146" s="225"/>
      <c r="I146" s="225"/>
      <c r="J146" s="225"/>
      <c r="K146" s="225"/>
      <c r="L146" s="225"/>
      <c r="M146" s="225"/>
      <c r="N146" s="224"/>
      <c r="O146" s="224"/>
      <c r="P146" s="224"/>
      <c r="Q146" s="224"/>
      <c r="R146" s="225"/>
      <c r="S146" s="225"/>
      <c r="T146" s="225"/>
      <c r="U146" s="225"/>
      <c r="V146" s="225"/>
      <c r="W146" s="225"/>
      <c r="X146" s="225"/>
      <c r="Y146" s="225"/>
      <c r="Z146" s="215"/>
      <c r="AA146" s="215"/>
      <c r="AB146" s="215"/>
      <c r="AC146" s="215"/>
      <c r="AD146" s="215"/>
      <c r="AE146" s="215"/>
      <c r="AF146" s="215"/>
      <c r="AG146" s="215" t="s">
        <v>138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2" x14ac:dyDescent="0.2">
      <c r="A147" s="222"/>
      <c r="B147" s="223"/>
      <c r="C147" s="257" t="s">
        <v>232</v>
      </c>
      <c r="D147" s="226"/>
      <c r="E147" s="227">
        <v>81.099999999999994</v>
      </c>
      <c r="F147" s="225"/>
      <c r="G147" s="225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25"/>
      <c r="Z147" s="215"/>
      <c r="AA147" s="215"/>
      <c r="AB147" s="215"/>
      <c r="AC147" s="215"/>
      <c r="AD147" s="215"/>
      <c r="AE147" s="215"/>
      <c r="AF147" s="215"/>
      <c r="AG147" s="215" t="s">
        <v>130</v>
      </c>
      <c r="AH147" s="215">
        <v>5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3" x14ac:dyDescent="0.2">
      <c r="A148" s="222"/>
      <c r="B148" s="223"/>
      <c r="C148" s="257" t="s">
        <v>233</v>
      </c>
      <c r="D148" s="226"/>
      <c r="E148" s="227">
        <v>19.2</v>
      </c>
      <c r="F148" s="225"/>
      <c r="G148" s="225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5"/>
      <c r="AA148" s="215"/>
      <c r="AB148" s="215"/>
      <c r="AC148" s="215"/>
      <c r="AD148" s="215"/>
      <c r="AE148" s="215"/>
      <c r="AF148" s="215"/>
      <c r="AG148" s="215" t="s">
        <v>130</v>
      </c>
      <c r="AH148" s="215">
        <v>5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36">
        <v>45</v>
      </c>
      <c r="B149" s="237" t="s">
        <v>280</v>
      </c>
      <c r="C149" s="255" t="s">
        <v>281</v>
      </c>
      <c r="D149" s="238" t="s">
        <v>154</v>
      </c>
      <c r="E149" s="239">
        <v>100.3</v>
      </c>
      <c r="F149" s="240"/>
      <c r="G149" s="241">
        <f>ROUND(E149*F149,2)</f>
        <v>0</v>
      </c>
      <c r="H149" s="240"/>
      <c r="I149" s="241">
        <f>ROUND(E149*H149,2)</f>
        <v>0</v>
      </c>
      <c r="J149" s="240"/>
      <c r="K149" s="241">
        <f>ROUND(E149*J149,2)</f>
        <v>0</v>
      </c>
      <c r="L149" s="241">
        <v>21</v>
      </c>
      <c r="M149" s="241">
        <f>G149*(1+L149/100)</f>
        <v>0</v>
      </c>
      <c r="N149" s="239">
        <v>1.0000000000000001E-5</v>
      </c>
      <c r="O149" s="239">
        <f>ROUND(E149*N149,2)</f>
        <v>0</v>
      </c>
      <c r="P149" s="239">
        <v>0</v>
      </c>
      <c r="Q149" s="239">
        <f>ROUND(E149*P149,2)</f>
        <v>0</v>
      </c>
      <c r="R149" s="241" t="s">
        <v>189</v>
      </c>
      <c r="S149" s="241" t="s">
        <v>123</v>
      </c>
      <c r="T149" s="242" t="s">
        <v>123</v>
      </c>
      <c r="U149" s="225">
        <v>0.06</v>
      </c>
      <c r="V149" s="225">
        <f>ROUND(E149*U149,2)</f>
        <v>6.02</v>
      </c>
      <c r="W149" s="225"/>
      <c r="X149" s="225" t="s">
        <v>124</v>
      </c>
      <c r="Y149" s="225" t="s">
        <v>125</v>
      </c>
      <c r="Z149" s="215"/>
      <c r="AA149" s="215"/>
      <c r="AB149" s="215"/>
      <c r="AC149" s="215"/>
      <c r="AD149" s="215"/>
      <c r="AE149" s="215"/>
      <c r="AF149" s="215"/>
      <c r="AG149" s="215" t="s">
        <v>196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2" x14ac:dyDescent="0.2">
      <c r="A150" s="222"/>
      <c r="B150" s="223"/>
      <c r="C150" s="259" t="s">
        <v>282</v>
      </c>
      <c r="D150" s="246"/>
      <c r="E150" s="246"/>
      <c r="F150" s="246"/>
      <c r="G150" s="246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5"/>
      <c r="AA150" s="215"/>
      <c r="AB150" s="215"/>
      <c r="AC150" s="215"/>
      <c r="AD150" s="215"/>
      <c r="AE150" s="215"/>
      <c r="AF150" s="215"/>
      <c r="AG150" s="215" t="s">
        <v>138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2" x14ac:dyDescent="0.2">
      <c r="A151" s="222"/>
      <c r="B151" s="223"/>
      <c r="C151" s="257" t="s">
        <v>283</v>
      </c>
      <c r="D151" s="226"/>
      <c r="E151" s="227">
        <v>100.3</v>
      </c>
      <c r="F151" s="225"/>
      <c r="G151" s="225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130</v>
      </c>
      <c r="AH151" s="215">
        <v>5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ht="22.5" outlineLevel="1" x14ac:dyDescent="0.2">
      <c r="A152" s="247">
        <v>46</v>
      </c>
      <c r="B152" s="248" t="s">
        <v>284</v>
      </c>
      <c r="C152" s="260" t="s">
        <v>285</v>
      </c>
      <c r="D152" s="249" t="s">
        <v>193</v>
      </c>
      <c r="E152" s="250">
        <v>1</v>
      </c>
      <c r="F152" s="251"/>
      <c r="G152" s="252">
        <f>ROUND(E152*F152,2)</f>
        <v>0</v>
      </c>
      <c r="H152" s="251"/>
      <c r="I152" s="252">
        <f>ROUND(E152*H152,2)</f>
        <v>0</v>
      </c>
      <c r="J152" s="251"/>
      <c r="K152" s="252">
        <f>ROUND(E152*J152,2)</f>
        <v>0</v>
      </c>
      <c r="L152" s="252">
        <v>21</v>
      </c>
      <c r="M152" s="252">
        <f>G152*(1+L152/100)</f>
        <v>0</v>
      </c>
      <c r="N152" s="250">
        <v>1.9000000000000001E-4</v>
      </c>
      <c r="O152" s="250">
        <f>ROUND(E152*N152,2)</f>
        <v>0</v>
      </c>
      <c r="P152" s="250">
        <v>0</v>
      </c>
      <c r="Q152" s="250">
        <f>ROUND(E152*P152,2)</f>
        <v>0</v>
      </c>
      <c r="R152" s="252" t="s">
        <v>286</v>
      </c>
      <c r="S152" s="252" t="s">
        <v>123</v>
      </c>
      <c r="T152" s="253" t="s">
        <v>123</v>
      </c>
      <c r="U152" s="225">
        <v>0.08</v>
      </c>
      <c r="V152" s="225">
        <f>ROUND(E152*U152,2)</f>
        <v>0.08</v>
      </c>
      <c r="W152" s="225"/>
      <c r="X152" s="225" t="s">
        <v>124</v>
      </c>
      <c r="Y152" s="225" t="s">
        <v>125</v>
      </c>
      <c r="Z152" s="215"/>
      <c r="AA152" s="215"/>
      <c r="AB152" s="215"/>
      <c r="AC152" s="215"/>
      <c r="AD152" s="215"/>
      <c r="AE152" s="215"/>
      <c r="AF152" s="215"/>
      <c r="AG152" s="215" t="s">
        <v>126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ht="22.5" outlineLevel="1" x14ac:dyDescent="0.2">
      <c r="A153" s="247">
        <v>47</v>
      </c>
      <c r="B153" s="248" t="s">
        <v>287</v>
      </c>
      <c r="C153" s="260" t="s">
        <v>288</v>
      </c>
      <c r="D153" s="249" t="s">
        <v>193</v>
      </c>
      <c r="E153" s="250">
        <v>2</v>
      </c>
      <c r="F153" s="251"/>
      <c r="G153" s="252">
        <f>ROUND(E153*F153,2)</f>
        <v>0</v>
      </c>
      <c r="H153" s="251"/>
      <c r="I153" s="252">
        <f>ROUND(E153*H153,2)</f>
        <v>0</v>
      </c>
      <c r="J153" s="251"/>
      <c r="K153" s="252">
        <f>ROUND(E153*J153,2)</f>
        <v>0</v>
      </c>
      <c r="L153" s="252">
        <v>21</v>
      </c>
      <c r="M153" s="252">
        <f>G153*(1+L153/100)</f>
        <v>0</v>
      </c>
      <c r="N153" s="250">
        <v>6.0000000000000002E-5</v>
      </c>
      <c r="O153" s="250">
        <f>ROUND(E153*N153,2)</f>
        <v>0</v>
      </c>
      <c r="P153" s="250">
        <v>0</v>
      </c>
      <c r="Q153" s="250">
        <f>ROUND(E153*P153,2)</f>
        <v>0</v>
      </c>
      <c r="R153" s="252" t="s">
        <v>289</v>
      </c>
      <c r="S153" s="252" t="s">
        <v>123</v>
      </c>
      <c r="T153" s="253" t="s">
        <v>123</v>
      </c>
      <c r="U153" s="225">
        <v>0</v>
      </c>
      <c r="V153" s="225">
        <f>ROUND(E153*U153,2)</f>
        <v>0</v>
      </c>
      <c r="W153" s="225"/>
      <c r="X153" s="225" t="s">
        <v>290</v>
      </c>
      <c r="Y153" s="225" t="s">
        <v>125</v>
      </c>
      <c r="Z153" s="215"/>
      <c r="AA153" s="215"/>
      <c r="AB153" s="215"/>
      <c r="AC153" s="215"/>
      <c r="AD153" s="215"/>
      <c r="AE153" s="215"/>
      <c r="AF153" s="215"/>
      <c r="AG153" s="215" t="s">
        <v>291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ht="22.5" outlineLevel="1" x14ac:dyDescent="0.2">
      <c r="A154" s="247">
        <v>48</v>
      </c>
      <c r="B154" s="248" t="s">
        <v>292</v>
      </c>
      <c r="C154" s="260" t="s">
        <v>293</v>
      </c>
      <c r="D154" s="249" t="s">
        <v>193</v>
      </c>
      <c r="E154" s="250">
        <v>3</v>
      </c>
      <c r="F154" s="251"/>
      <c r="G154" s="252">
        <f>ROUND(E154*F154,2)</f>
        <v>0</v>
      </c>
      <c r="H154" s="251"/>
      <c r="I154" s="252">
        <f>ROUND(E154*H154,2)</f>
        <v>0</v>
      </c>
      <c r="J154" s="251"/>
      <c r="K154" s="252">
        <f>ROUND(E154*J154,2)</f>
        <v>0</v>
      </c>
      <c r="L154" s="252">
        <v>21</v>
      </c>
      <c r="M154" s="252">
        <f>G154*(1+L154/100)</f>
        <v>0</v>
      </c>
      <c r="N154" s="250">
        <v>2.0000000000000001E-4</v>
      </c>
      <c r="O154" s="250">
        <f>ROUND(E154*N154,2)</f>
        <v>0</v>
      </c>
      <c r="P154" s="250">
        <v>0</v>
      </c>
      <c r="Q154" s="250">
        <f>ROUND(E154*P154,2)</f>
        <v>0</v>
      </c>
      <c r="R154" s="252" t="s">
        <v>289</v>
      </c>
      <c r="S154" s="252" t="s">
        <v>123</v>
      </c>
      <c r="T154" s="253" t="s">
        <v>123</v>
      </c>
      <c r="U154" s="225">
        <v>0</v>
      </c>
      <c r="V154" s="225">
        <f>ROUND(E154*U154,2)</f>
        <v>0</v>
      </c>
      <c r="W154" s="225"/>
      <c r="X154" s="225" t="s">
        <v>290</v>
      </c>
      <c r="Y154" s="225" t="s">
        <v>125</v>
      </c>
      <c r="Z154" s="215"/>
      <c r="AA154" s="215"/>
      <c r="AB154" s="215"/>
      <c r="AC154" s="215"/>
      <c r="AD154" s="215"/>
      <c r="AE154" s="215"/>
      <c r="AF154" s="215"/>
      <c r="AG154" s="215" t="s">
        <v>291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ht="22.5" outlineLevel="1" x14ac:dyDescent="0.2">
      <c r="A155" s="247">
        <v>49</v>
      </c>
      <c r="B155" s="248" t="s">
        <v>294</v>
      </c>
      <c r="C155" s="260" t="s">
        <v>295</v>
      </c>
      <c r="D155" s="249" t="s">
        <v>193</v>
      </c>
      <c r="E155" s="250">
        <v>2</v>
      </c>
      <c r="F155" s="251"/>
      <c r="G155" s="252">
        <f>ROUND(E155*F155,2)</f>
        <v>0</v>
      </c>
      <c r="H155" s="251"/>
      <c r="I155" s="252">
        <f>ROUND(E155*H155,2)</f>
        <v>0</v>
      </c>
      <c r="J155" s="251"/>
      <c r="K155" s="252">
        <f>ROUND(E155*J155,2)</f>
        <v>0</v>
      </c>
      <c r="L155" s="252">
        <v>21</v>
      </c>
      <c r="M155" s="252">
        <f>G155*(1+L155/100)</f>
        <v>0</v>
      </c>
      <c r="N155" s="250">
        <v>4.0000000000000003E-5</v>
      </c>
      <c r="O155" s="250">
        <f>ROUND(E155*N155,2)</f>
        <v>0</v>
      </c>
      <c r="P155" s="250">
        <v>0</v>
      </c>
      <c r="Q155" s="250">
        <f>ROUND(E155*P155,2)</f>
        <v>0</v>
      </c>
      <c r="R155" s="252" t="s">
        <v>289</v>
      </c>
      <c r="S155" s="252" t="s">
        <v>123</v>
      </c>
      <c r="T155" s="253" t="s">
        <v>123</v>
      </c>
      <c r="U155" s="225">
        <v>0</v>
      </c>
      <c r="V155" s="225">
        <f>ROUND(E155*U155,2)</f>
        <v>0</v>
      </c>
      <c r="W155" s="225"/>
      <c r="X155" s="225" t="s">
        <v>290</v>
      </c>
      <c r="Y155" s="225" t="s">
        <v>125</v>
      </c>
      <c r="Z155" s="215"/>
      <c r="AA155" s="215"/>
      <c r="AB155" s="215"/>
      <c r="AC155" s="215"/>
      <c r="AD155" s="215"/>
      <c r="AE155" s="215"/>
      <c r="AF155" s="215"/>
      <c r="AG155" s="215" t="s">
        <v>296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ht="22.5" outlineLevel="1" x14ac:dyDescent="0.2">
      <c r="A156" s="247">
        <v>50</v>
      </c>
      <c r="B156" s="248" t="s">
        <v>297</v>
      </c>
      <c r="C156" s="260" t="s">
        <v>298</v>
      </c>
      <c r="D156" s="249" t="s">
        <v>193</v>
      </c>
      <c r="E156" s="250">
        <v>3</v>
      </c>
      <c r="F156" s="251"/>
      <c r="G156" s="252">
        <f>ROUND(E156*F156,2)</f>
        <v>0</v>
      </c>
      <c r="H156" s="251"/>
      <c r="I156" s="252">
        <f>ROUND(E156*H156,2)</f>
        <v>0</v>
      </c>
      <c r="J156" s="251"/>
      <c r="K156" s="252">
        <f>ROUND(E156*J156,2)</f>
        <v>0</v>
      </c>
      <c r="L156" s="252">
        <v>21</v>
      </c>
      <c r="M156" s="252">
        <f>G156*(1+L156/100)</f>
        <v>0</v>
      </c>
      <c r="N156" s="250">
        <v>4.0000000000000003E-5</v>
      </c>
      <c r="O156" s="250">
        <f>ROUND(E156*N156,2)</f>
        <v>0</v>
      </c>
      <c r="P156" s="250">
        <v>0</v>
      </c>
      <c r="Q156" s="250">
        <f>ROUND(E156*P156,2)</f>
        <v>0</v>
      </c>
      <c r="R156" s="252" t="s">
        <v>289</v>
      </c>
      <c r="S156" s="252" t="s">
        <v>123</v>
      </c>
      <c r="T156" s="253" t="s">
        <v>123</v>
      </c>
      <c r="U156" s="225">
        <v>0</v>
      </c>
      <c r="V156" s="225">
        <f>ROUND(E156*U156,2)</f>
        <v>0</v>
      </c>
      <c r="W156" s="225"/>
      <c r="X156" s="225" t="s">
        <v>290</v>
      </c>
      <c r="Y156" s="225" t="s">
        <v>125</v>
      </c>
      <c r="Z156" s="215"/>
      <c r="AA156" s="215"/>
      <c r="AB156" s="215"/>
      <c r="AC156" s="215"/>
      <c r="AD156" s="215"/>
      <c r="AE156" s="215"/>
      <c r="AF156" s="215"/>
      <c r="AG156" s="215" t="s">
        <v>296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ht="22.5" outlineLevel="1" x14ac:dyDescent="0.2">
      <c r="A157" s="247">
        <v>51</v>
      </c>
      <c r="B157" s="248" t="s">
        <v>299</v>
      </c>
      <c r="C157" s="260" t="s">
        <v>300</v>
      </c>
      <c r="D157" s="249" t="s">
        <v>193</v>
      </c>
      <c r="E157" s="250">
        <v>2</v>
      </c>
      <c r="F157" s="251"/>
      <c r="G157" s="252">
        <f>ROUND(E157*F157,2)</f>
        <v>0</v>
      </c>
      <c r="H157" s="251"/>
      <c r="I157" s="252">
        <f>ROUND(E157*H157,2)</f>
        <v>0</v>
      </c>
      <c r="J157" s="251"/>
      <c r="K157" s="252">
        <f>ROUND(E157*J157,2)</f>
        <v>0</v>
      </c>
      <c r="L157" s="252">
        <v>21</v>
      </c>
      <c r="M157" s="252">
        <f>G157*(1+L157/100)</f>
        <v>0</v>
      </c>
      <c r="N157" s="250">
        <v>4.0000000000000002E-4</v>
      </c>
      <c r="O157" s="250">
        <f>ROUND(E157*N157,2)</f>
        <v>0</v>
      </c>
      <c r="P157" s="250">
        <v>0</v>
      </c>
      <c r="Q157" s="250">
        <f>ROUND(E157*P157,2)</f>
        <v>0</v>
      </c>
      <c r="R157" s="252" t="s">
        <v>289</v>
      </c>
      <c r="S157" s="252" t="s">
        <v>123</v>
      </c>
      <c r="T157" s="253" t="s">
        <v>123</v>
      </c>
      <c r="U157" s="225">
        <v>0</v>
      </c>
      <c r="V157" s="225">
        <f>ROUND(E157*U157,2)</f>
        <v>0</v>
      </c>
      <c r="W157" s="225"/>
      <c r="X157" s="225" t="s">
        <v>290</v>
      </c>
      <c r="Y157" s="225" t="s">
        <v>125</v>
      </c>
      <c r="Z157" s="215"/>
      <c r="AA157" s="215"/>
      <c r="AB157" s="215"/>
      <c r="AC157" s="215"/>
      <c r="AD157" s="215"/>
      <c r="AE157" s="215"/>
      <c r="AF157" s="215"/>
      <c r="AG157" s="215" t="s">
        <v>296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ht="22.5" outlineLevel="1" x14ac:dyDescent="0.2">
      <c r="A158" s="247">
        <v>52</v>
      </c>
      <c r="B158" s="248" t="s">
        <v>301</v>
      </c>
      <c r="C158" s="260" t="s">
        <v>302</v>
      </c>
      <c r="D158" s="249" t="s">
        <v>193</v>
      </c>
      <c r="E158" s="250">
        <v>3</v>
      </c>
      <c r="F158" s="251"/>
      <c r="G158" s="252">
        <f>ROUND(E158*F158,2)</f>
        <v>0</v>
      </c>
      <c r="H158" s="251"/>
      <c r="I158" s="252">
        <f>ROUND(E158*H158,2)</f>
        <v>0</v>
      </c>
      <c r="J158" s="251"/>
      <c r="K158" s="252">
        <f>ROUND(E158*J158,2)</f>
        <v>0</v>
      </c>
      <c r="L158" s="252">
        <v>21</v>
      </c>
      <c r="M158" s="252">
        <f>G158*(1+L158/100)</f>
        <v>0</v>
      </c>
      <c r="N158" s="250">
        <v>6.9999999999999999E-4</v>
      </c>
      <c r="O158" s="250">
        <f>ROUND(E158*N158,2)</f>
        <v>0</v>
      </c>
      <c r="P158" s="250">
        <v>0</v>
      </c>
      <c r="Q158" s="250">
        <f>ROUND(E158*P158,2)</f>
        <v>0</v>
      </c>
      <c r="R158" s="252" t="s">
        <v>289</v>
      </c>
      <c r="S158" s="252" t="s">
        <v>123</v>
      </c>
      <c r="T158" s="253" t="s">
        <v>123</v>
      </c>
      <c r="U158" s="225">
        <v>0</v>
      </c>
      <c r="V158" s="225">
        <f>ROUND(E158*U158,2)</f>
        <v>0</v>
      </c>
      <c r="W158" s="225"/>
      <c r="X158" s="225" t="s">
        <v>290</v>
      </c>
      <c r="Y158" s="225" t="s">
        <v>125</v>
      </c>
      <c r="Z158" s="215"/>
      <c r="AA158" s="215"/>
      <c r="AB158" s="215"/>
      <c r="AC158" s="215"/>
      <c r="AD158" s="215"/>
      <c r="AE158" s="215"/>
      <c r="AF158" s="215"/>
      <c r="AG158" s="215" t="s">
        <v>296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36">
        <v>53</v>
      </c>
      <c r="B159" s="237" t="s">
        <v>303</v>
      </c>
      <c r="C159" s="255" t="s">
        <v>304</v>
      </c>
      <c r="D159" s="238" t="s">
        <v>178</v>
      </c>
      <c r="E159" s="239">
        <v>0.11568000000000001</v>
      </c>
      <c r="F159" s="240"/>
      <c r="G159" s="241">
        <f>ROUND(E159*F159,2)</f>
        <v>0</v>
      </c>
      <c r="H159" s="240"/>
      <c r="I159" s="241">
        <f>ROUND(E159*H159,2)</f>
        <v>0</v>
      </c>
      <c r="J159" s="240"/>
      <c r="K159" s="241">
        <f>ROUND(E159*J159,2)</f>
        <v>0</v>
      </c>
      <c r="L159" s="241">
        <v>21</v>
      </c>
      <c r="M159" s="241">
        <f>G159*(1+L159/100)</f>
        <v>0</v>
      </c>
      <c r="N159" s="239">
        <v>0</v>
      </c>
      <c r="O159" s="239">
        <f>ROUND(E159*N159,2)</f>
        <v>0</v>
      </c>
      <c r="P159" s="239">
        <v>0</v>
      </c>
      <c r="Q159" s="239">
        <f>ROUND(E159*P159,2)</f>
        <v>0</v>
      </c>
      <c r="R159" s="241" t="s">
        <v>189</v>
      </c>
      <c r="S159" s="241" t="s">
        <v>123</v>
      </c>
      <c r="T159" s="242" t="s">
        <v>123</v>
      </c>
      <c r="U159" s="225">
        <v>1.3740000000000001</v>
      </c>
      <c r="V159" s="225">
        <f>ROUND(E159*U159,2)</f>
        <v>0.16</v>
      </c>
      <c r="W159" s="225"/>
      <c r="X159" s="225" t="s">
        <v>179</v>
      </c>
      <c r="Y159" s="225" t="s">
        <v>125</v>
      </c>
      <c r="Z159" s="215"/>
      <c r="AA159" s="215"/>
      <c r="AB159" s="215"/>
      <c r="AC159" s="215"/>
      <c r="AD159" s="215"/>
      <c r="AE159" s="215"/>
      <c r="AF159" s="215"/>
      <c r="AG159" s="215" t="s">
        <v>222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2" x14ac:dyDescent="0.2">
      <c r="A160" s="222"/>
      <c r="B160" s="223"/>
      <c r="C160" s="256" t="s">
        <v>305</v>
      </c>
      <c r="D160" s="243"/>
      <c r="E160" s="243"/>
      <c r="F160" s="243"/>
      <c r="G160" s="243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5"/>
      <c r="AA160" s="215"/>
      <c r="AB160" s="215"/>
      <c r="AC160" s="215"/>
      <c r="AD160" s="215"/>
      <c r="AE160" s="215"/>
      <c r="AF160" s="215"/>
      <c r="AG160" s="215" t="s">
        <v>128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2" x14ac:dyDescent="0.2">
      <c r="A161" s="222"/>
      <c r="B161" s="223"/>
      <c r="C161" s="257" t="s">
        <v>182</v>
      </c>
      <c r="D161" s="226"/>
      <c r="E161" s="227"/>
      <c r="F161" s="225"/>
      <c r="G161" s="225"/>
      <c r="H161" s="225"/>
      <c r="I161" s="225"/>
      <c r="J161" s="225"/>
      <c r="K161" s="225"/>
      <c r="L161" s="225"/>
      <c r="M161" s="225"/>
      <c r="N161" s="224"/>
      <c r="O161" s="224"/>
      <c r="P161" s="224"/>
      <c r="Q161" s="224"/>
      <c r="R161" s="225"/>
      <c r="S161" s="225"/>
      <c r="T161" s="225"/>
      <c r="U161" s="225"/>
      <c r="V161" s="225"/>
      <c r="W161" s="225"/>
      <c r="X161" s="225"/>
      <c r="Y161" s="225"/>
      <c r="Z161" s="215"/>
      <c r="AA161" s="215"/>
      <c r="AB161" s="215"/>
      <c r="AC161" s="215"/>
      <c r="AD161" s="215"/>
      <c r="AE161" s="215"/>
      <c r="AF161" s="215"/>
      <c r="AG161" s="215" t="s">
        <v>130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3" x14ac:dyDescent="0.2">
      <c r="A162" s="222"/>
      <c r="B162" s="223"/>
      <c r="C162" s="257" t="s">
        <v>306</v>
      </c>
      <c r="D162" s="226"/>
      <c r="E162" s="227"/>
      <c r="F162" s="225"/>
      <c r="G162" s="225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5"/>
      <c r="AA162" s="215"/>
      <c r="AB162" s="215"/>
      <c r="AC162" s="215"/>
      <c r="AD162" s="215"/>
      <c r="AE162" s="215"/>
      <c r="AF162" s="215"/>
      <c r="AG162" s="215" t="s">
        <v>130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3" x14ac:dyDescent="0.2">
      <c r="A163" s="222"/>
      <c r="B163" s="223"/>
      <c r="C163" s="257" t="s">
        <v>307</v>
      </c>
      <c r="D163" s="226"/>
      <c r="E163" s="227">
        <v>0.11568000000000001</v>
      </c>
      <c r="F163" s="225"/>
      <c r="G163" s="225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5"/>
      <c r="AA163" s="215"/>
      <c r="AB163" s="215"/>
      <c r="AC163" s="215"/>
      <c r="AD163" s="215"/>
      <c r="AE163" s="215"/>
      <c r="AF163" s="215"/>
      <c r="AG163" s="215" t="s">
        <v>130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ht="22.5" outlineLevel="1" x14ac:dyDescent="0.2">
      <c r="A164" s="236">
        <v>54</v>
      </c>
      <c r="B164" s="237" t="s">
        <v>308</v>
      </c>
      <c r="C164" s="255" t="s">
        <v>309</v>
      </c>
      <c r="D164" s="238" t="s">
        <v>178</v>
      </c>
      <c r="E164" s="239">
        <v>0.11568000000000001</v>
      </c>
      <c r="F164" s="240"/>
      <c r="G164" s="241">
        <f>ROUND(E164*F164,2)</f>
        <v>0</v>
      </c>
      <c r="H164" s="240"/>
      <c r="I164" s="241">
        <f>ROUND(E164*H164,2)</f>
        <v>0</v>
      </c>
      <c r="J164" s="240"/>
      <c r="K164" s="241">
        <f>ROUND(E164*J164,2)</f>
        <v>0</v>
      </c>
      <c r="L164" s="241">
        <v>21</v>
      </c>
      <c r="M164" s="241">
        <f>G164*(1+L164/100)</f>
        <v>0</v>
      </c>
      <c r="N164" s="239">
        <v>0</v>
      </c>
      <c r="O164" s="239">
        <f>ROUND(E164*N164,2)</f>
        <v>0</v>
      </c>
      <c r="P164" s="239">
        <v>0</v>
      </c>
      <c r="Q164" s="239">
        <f>ROUND(E164*P164,2)</f>
        <v>0</v>
      </c>
      <c r="R164" s="241" t="s">
        <v>189</v>
      </c>
      <c r="S164" s="241" t="s">
        <v>123</v>
      </c>
      <c r="T164" s="242" t="s">
        <v>123</v>
      </c>
      <c r="U164" s="225">
        <v>0.72499999999999998</v>
      </c>
      <c r="V164" s="225">
        <f>ROUND(E164*U164,2)</f>
        <v>0.08</v>
      </c>
      <c r="W164" s="225"/>
      <c r="X164" s="225" t="s">
        <v>179</v>
      </c>
      <c r="Y164" s="225" t="s">
        <v>125</v>
      </c>
      <c r="Z164" s="215"/>
      <c r="AA164" s="215"/>
      <c r="AB164" s="215"/>
      <c r="AC164" s="215"/>
      <c r="AD164" s="215"/>
      <c r="AE164" s="215"/>
      <c r="AF164" s="215"/>
      <c r="AG164" s="215" t="s">
        <v>222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2" x14ac:dyDescent="0.2">
      <c r="A165" s="222"/>
      <c r="B165" s="223"/>
      <c r="C165" s="256" t="s">
        <v>305</v>
      </c>
      <c r="D165" s="243"/>
      <c r="E165" s="243"/>
      <c r="F165" s="243"/>
      <c r="G165" s="243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5"/>
      <c r="AA165" s="215"/>
      <c r="AB165" s="215"/>
      <c r="AC165" s="215"/>
      <c r="AD165" s="215"/>
      <c r="AE165" s="215"/>
      <c r="AF165" s="215"/>
      <c r="AG165" s="215" t="s">
        <v>128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2" x14ac:dyDescent="0.2">
      <c r="A166" s="222"/>
      <c r="B166" s="223"/>
      <c r="C166" s="257" t="s">
        <v>182</v>
      </c>
      <c r="D166" s="226"/>
      <c r="E166" s="227"/>
      <c r="F166" s="225"/>
      <c r="G166" s="225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5"/>
      <c r="AA166" s="215"/>
      <c r="AB166" s="215"/>
      <c r="AC166" s="215"/>
      <c r="AD166" s="215"/>
      <c r="AE166" s="215"/>
      <c r="AF166" s="215"/>
      <c r="AG166" s="215" t="s">
        <v>130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3" x14ac:dyDescent="0.2">
      <c r="A167" s="222"/>
      <c r="B167" s="223"/>
      <c r="C167" s="257" t="s">
        <v>306</v>
      </c>
      <c r="D167" s="226"/>
      <c r="E167" s="227"/>
      <c r="F167" s="225"/>
      <c r="G167" s="225"/>
      <c r="H167" s="225"/>
      <c r="I167" s="225"/>
      <c r="J167" s="225"/>
      <c r="K167" s="225"/>
      <c r="L167" s="225"/>
      <c r="M167" s="225"/>
      <c r="N167" s="224"/>
      <c r="O167" s="224"/>
      <c r="P167" s="224"/>
      <c r="Q167" s="224"/>
      <c r="R167" s="225"/>
      <c r="S167" s="225"/>
      <c r="T167" s="225"/>
      <c r="U167" s="225"/>
      <c r="V167" s="225"/>
      <c r="W167" s="225"/>
      <c r="X167" s="225"/>
      <c r="Y167" s="225"/>
      <c r="Z167" s="215"/>
      <c r="AA167" s="215"/>
      <c r="AB167" s="215"/>
      <c r="AC167" s="215"/>
      <c r="AD167" s="215"/>
      <c r="AE167" s="215"/>
      <c r="AF167" s="215"/>
      <c r="AG167" s="215" t="s">
        <v>130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3" x14ac:dyDescent="0.2">
      <c r="A168" s="222"/>
      <c r="B168" s="223"/>
      <c r="C168" s="257" t="s">
        <v>307</v>
      </c>
      <c r="D168" s="226"/>
      <c r="E168" s="227">
        <v>0.11568000000000001</v>
      </c>
      <c r="F168" s="225"/>
      <c r="G168" s="225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5"/>
      <c r="AA168" s="215"/>
      <c r="AB168" s="215"/>
      <c r="AC168" s="215"/>
      <c r="AD168" s="215"/>
      <c r="AE168" s="215"/>
      <c r="AF168" s="215"/>
      <c r="AG168" s="215" t="s">
        <v>130</v>
      </c>
      <c r="AH168" s="215">
        <v>0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ht="22.5" outlineLevel="1" x14ac:dyDescent="0.2">
      <c r="A169" s="236">
        <v>55</v>
      </c>
      <c r="B169" s="237" t="s">
        <v>310</v>
      </c>
      <c r="C169" s="255" t="s">
        <v>311</v>
      </c>
      <c r="D169" s="238" t="s">
        <v>178</v>
      </c>
      <c r="E169" s="239">
        <v>0.11568000000000001</v>
      </c>
      <c r="F169" s="240"/>
      <c r="G169" s="241">
        <f>ROUND(E169*F169,2)</f>
        <v>0</v>
      </c>
      <c r="H169" s="240"/>
      <c r="I169" s="241">
        <f>ROUND(E169*H169,2)</f>
        <v>0</v>
      </c>
      <c r="J169" s="240"/>
      <c r="K169" s="241">
        <f>ROUND(E169*J169,2)</f>
        <v>0</v>
      </c>
      <c r="L169" s="241">
        <v>21</v>
      </c>
      <c r="M169" s="241">
        <f>G169*(1+L169/100)</f>
        <v>0</v>
      </c>
      <c r="N169" s="239">
        <v>0</v>
      </c>
      <c r="O169" s="239">
        <f>ROUND(E169*N169,2)</f>
        <v>0</v>
      </c>
      <c r="P169" s="239">
        <v>0</v>
      </c>
      <c r="Q169" s="239">
        <f>ROUND(E169*P169,2)</f>
        <v>0</v>
      </c>
      <c r="R169" s="241" t="s">
        <v>189</v>
      </c>
      <c r="S169" s="241" t="s">
        <v>123</v>
      </c>
      <c r="T169" s="242" t="s">
        <v>123</v>
      </c>
      <c r="U169" s="225">
        <v>0</v>
      </c>
      <c r="V169" s="225">
        <f>ROUND(E169*U169,2)</f>
        <v>0</v>
      </c>
      <c r="W169" s="225"/>
      <c r="X169" s="225" t="s">
        <v>179</v>
      </c>
      <c r="Y169" s="225" t="s">
        <v>125</v>
      </c>
      <c r="Z169" s="215"/>
      <c r="AA169" s="215"/>
      <c r="AB169" s="215"/>
      <c r="AC169" s="215"/>
      <c r="AD169" s="215"/>
      <c r="AE169" s="215"/>
      <c r="AF169" s="215"/>
      <c r="AG169" s="215" t="s">
        <v>222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2" x14ac:dyDescent="0.2">
      <c r="A170" s="222"/>
      <c r="B170" s="223"/>
      <c r="C170" s="256" t="s">
        <v>305</v>
      </c>
      <c r="D170" s="243"/>
      <c r="E170" s="243"/>
      <c r="F170" s="243"/>
      <c r="G170" s="243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25"/>
      <c r="Z170" s="215"/>
      <c r="AA170" s="215"/>
      <c r="AB170" s="215"/>
      <c r="AC170" s="215"/>
      <c r="AD170" s="215"/>
      <c r="AE170" s="215"/>
      <c r="AF170" s="215"/>
      <c r="AG170" s="215" t="s">
        <v>128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2" x14ac:dyDescent="0.2">
      <c r="A171" s="222"/>
      <c r="B171" s="223"/>
      <c r="C171" s="257" t="s">
        <v>182</v>
      </c>
      <c r="D171" s="226"/>
      <c r="E171" s="227"/>
      <c r="F171" s="225"/>
      <c r="G171" s="225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5"/>
      <c r="AA171" s="215"/>
      <c r="AB171" s="215"/>
      <c r="AC171" s="215"/>
      <c r="AD171" s="215"/>
      <c r="AE171" s="215"/>
      <c r="AF171" s="215"/>
      <c r="AG171" s="215" t="s">
        <v>130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3" x14ac:dyDescent="0.2">
      <c r="A172" s="222"/>
      <c r="B172" s="223"/>
      <c r="C172" s="257" t="s">
        <v>306</v>
      </c>
      <c r="D172" s="226"/>
      <c r="E172" s="227"/>
      <c r="F172" s="225"/>
      <c r="G172" s="225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25"/>
      <c r="Z172" s="215"/>
      <c r="AA172" s="215"/>
      <c r="AB172" s="215"/>
      <c r="AC172" s="215"/>
      <c r="AD172" s="215"/>
      <c r="AE172" s="215"/>
      <c r="AF172" s="215"/>
      <c r="AG172" s="215" t="s">
        <v>130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3" x14ac:dyDescent="0.2">
      <c r="A173" s="222"/>
      <c r="B173" s="223"/>
      <c r="C173" s="257" t="s">
        <v>307</v>
      </c>
      <c r="D173" s="226"/>
      <c r="E173" s="227">
        <v>0.11568000000000001</v>
      </c>
      <c r="F173" s="225"/>
      <c r="G173" s="225"/>
      <c r="H173" s="225"/>
      <c r="I173" s="225"/>
      <c r="J173" s="225"/>
      <c r="K173" s="225"/>
      <c r="L173" s="225"/>
      <c r="M173" s="225"/>
      <c r="N173" s="224"/>
      <c r="O173" s="224"/>
      <c r="P173" s="224"/>
      <c r="Q173" s="224"/>
      <c r="R173" s="225"/>
      <c r="S173" s="225"/>
      <c r="T173" s="225"/>
      <c r="U173" s="225"/>
      <c r="V173" s="225"/>
      <c r="W173" s="225"/>
      <c r="X173" s="225"/>
      <c r="Y173" s="225"/>
      <c r="Z173" s="215"/>
      <c r="AA173" s="215"/>
      <c r="AB173" s="215"/>
      <c r="AC173" s="215"/>
      <c r="AD173" s="215"/>
      <c r="AE173" s="215"/>
      <c r="AF173" s="215"/>
      <c r="AG173" s="215" t="s">
        <v>130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x14ac:dyDescent="0.2">
      <c r="A174" s="229" t="s">
        <v>117</v>
      </c>
      <c r="B174" s="230" t="s">
        <v>77</v>
      </c>
      <c r="C174" s="254" t="s">
        <v>78</v>
      </c>
      <c r="D174" s="231"/>
      <c r="E174" s="232"/>
      <c r="F174" s="233"/>
      <c r="G174" s="233">
        <f>SUMIF(AG175:AG216,"&lt;&gt;NOR",G175:G216)</f>
        <v>0</v>
      </c>
      <c r="H174" s="233"/>
      <c r="I174" s="233">
        <f>SUM(I175:I216)</f>
        <v>0</v>
      </c>
      <c r="J174" s="233"/>
      <c r="K174" s="233">
        <f>SUM(K175:K216)</f>
        <v>0</v>
      </c>
      <c r="L174" s="233"/>
      <c r="M174" s="233">
        <f>SUM(M175:M216)</f>
        <v>0</v>
      </c>
      <c r="N174" s="232"/>
      <c r="O174" s="232">
        <f>SUM(O175:O216)</f>
        <v>0.47</v>
      </c>
      <c r="P174" s="232"/>
      <c r="Q174" s="232">
        <f>SUM(Q175:Q216)</f>
        <v>0.95</v>
      </c>
      <c r="R174" s="233"/>
      <c r="S174" s="233"/>
      <c r="T174" s="234"/>
      <c r="U174" s="228"/>
      <c r="V174" s="228">
        <f>SUM(V175:V216)</f>
        <v>86.710000000000008</v>
      </c>
      <c r="W174" s="228"/>
      <c r="X174" s="228"/>
      <c r="Y174" s="228"/>
      <c r="AG174" t="s">
        <v>118</v>
      </c>
    </row>
    <row r="175" spans="1:60" outlineLevel="1" x14ac:dyDescent="0.2">
      <c r="A175" s="247">
        <v>56</v>
      </c>
      <c r="B175" s="248" t="s">
        <v>312</v>
      </c>
      <c r="C175" s="260" t="s">
        <v>313</v>
      </c>
      <c r="D175" s="249" t="s">
        <v>314</v>
      </c>
      <c r="E175" s="250">
        <v>21</v>
      </c>
      <c r="F175" s="251"/>
      <c r="G175" s="252">
        <f>ROUND(E175*F175,2)</f>
        <v>0</v>
      </c>
      <c r="H175" s="251"/>
      <c r="I175" s="252">
        <f>ROUND(E175*H175,2)</f>
        <v>0</v>
      </c>
      <c r="J175" s="251"/>
      <c r="K175" s="252">
        <f>ROUND(E175*J175,2)</f>
        <v>0</v>
      </c>
      <c r="L175" s="252">
        <v>21</v>
      </c>
      <c r="M175" s="252">
        <f>G175*(1+L175/100)</f>
        <v>0</v>
      </c>
      <c r="N175" s="250">
        <v>0</v>
      </c>
      <c r="O175" s="250">
        <f>ROUND(E175*N175,2)</f>
        <v>0</v>
      </c>
      <c r="P175" s="250">
        <v>1.9460000000000002E-2</v>
      </c>
      <c r="Q175" s="250">
        <f>ROUND(E175*P175,2)</f>
        <v>0.41</v>
      </c>
      <c r="R175" s="252" t="s">
        <v>189</v>
      </c>
      <c r="S175" s="252" t="s">
        <v>123</v>
      </c>
      <c r="T175" s="253" t="s">
        <v>123</v>
      </c>
      <c r="U175" s="225">
        <v>0.38</v>
      </c>
      <c r="V175" s="225">
        <f>ROUND(E175*U175,2)</f>
        <v>7.98</v>
      </c>
      <c r="W175" s="225"/>
      <c r="X175" s="225" t="s">
        <v>124</v>
      </c>
      <c r="Y175" s="225" t="s">
        <v>125</v>
      </c>
      <c r="Z175" s="215"/>
      <c r="AA175" s="215"/>
      <c r="AB175" s="215"/>
      <c r="AC175" s="215"/>
      <c r="AD175" s="215"/>
      <c r="AE175" s="215"/>
      <c r="AF175" s="215"/>
      <c r="AG175" s="215" t="s">
        <v>196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">
      <c r="A176" s="247">
        <v>57</v>
      </c>
      <c r="B176" s="248" t="s">
        <v>315</v>
      </c>
      <c r="C176" s="260" t="s">
        <v>316</v>
      </c>
      <c r="D176" s="249" t="s">
        <v>314</v>
      </c>
      <c r="E176" s="250">
        <v>16</v>
      </c>
      <c r="F176" s="251"/>
      <c r="G176" s="252">
        <f>ROUND(E176*F176,2)</f>
        <v>0</v>
      </c>
      <c r="H176" s="251"/>
      <c r="I176" s="252">
        <f>ROUND(E176*H176,2)</f>
        <v>0</v>
      </c>
      <c r="J176" s="251"/>
      <c r="K176" s="252">
        <f>ROUND(E176*J176,2)</f>
        <v>0</v>
      </c>
      <c r="L176" s="252">
        <v>21</v>
      </c>
      <c r="M176" s="252">
        <f>G176*(1+L176/100)</f>
        <v>0</v>
      </c>
      <c r="N176" s="250">
        <v>1.5310000000000001E-2</v>
      </c>
      <c r="O176" s="250">
        <f>ROUND(E176*N176,2)</f>
        <v>0.24</v>
      </c>
      <c r="P176" s="250">
        <v>0</v>
      </c>
      <c r="Q176" s="250">
        <f>ROUND(E176*P176,2)</f>
        <v>0</v>
      </c>
      <c r="R176" s="252" t="s">
        <v>189</v>
      </c>
      <c r="S176" s="252" t="s">
        <v>123</v>
      </c>
      <c r="T176" s="253" t="s">
        <v>123</v>
      </c>
      <c r="U176" s="225">
        <v>1.1890000000000001</v>
      </c>
      <c r="V176" s="225">
        <f>ROUND(E176*U176,2)</f>
        <v>19.02</v>
      </c>
      <c r="W176" s="225"/>
      <c r="X176" s="225" t="s">
        <v>124</v>
      </c>
      <c r="Y176" s="225" t="s">
        <v>125</v>
      </c>
      <c r="Z176" s="215"/>
      <c r="AA176" s="215"/>
      <c r="AB176" s="215"/>
      <c r="AC176" s="215"/>
      <c r="AD176" s="215"/>
      <c r="AE176" s="215"/>
      <c r="AF176" s="215"/>
      <c r="AG176" s="215" t="s">
        <v>126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">
      <c r="A177" s="247">
        <v>58</v>
      </c>
      <c r="B177" s="248" t="s">
        <v>317</v>
      </c>
      <c r="C177" s="260" t="s">
        <v>318</v>
      </c>
      <c r="D177" s="249" t="s">
        <v>314</v>
      </c>
      <c r="E177" s="250">
        <v>16</v>
      </c>
      <c r="F177" s="251"/>
      <c r="G177" s="252">
        <f>ROUND(E177*F177,2)</f>
        <v>0</v>
      </c>
      <c r="H177" s="251"/>
      <c r="I177" s="252">
        <f>ROUND(E177*H177,2)</f>
        <v>0</v>
      </c>
      <c r="J177" s="251"/>
      <c r="K177" s="252">
        <f>ROUND(E177*J177,2)</f>
        <v>0</v>
      </c>
      <c r="L177" s="252">
        <v>21</v>
      </c>
      <c r="M177" s="252">
        <f>G177*(1+L177/100)</f>
        <v>0</v>
      </c>
      <c r="N177" s="250">
        <v>7.0699999999999999E-3</v>
      </c>
      <c r="O177" s="250">
        <f>ROUND(E177*N177,2)</f>
        <v>0.11</v>
      </c>
      <c r="P177" s="250">
        <v>0</v>
      </c>
      <c r="Q177" s="250">
        <f>ROUND(E177*P177,2)</f>
        <v>0</v>
      </c>
      <c r="R177" s="252" t="s">
        <v>189</v>
      </c>
      <c r="S177" s="252" t="s">
        <v>123</v>
      </c>
      <c r="T177" s="253" t="s">
        <v>123</v>
      </c>
      <c r="U177" s="225">
        <v>0.32500000000000001</v>
      </c>
      <c r="V177" s="225">
        <f>ROUND(E177*U177,2)</f>
        <v>5.2</v>
      </c>
      <c r="W177" s="225"/>
      <c r="X177" s="225" t="s">
        <v>124</v>
      </c>
      <c r="Y177" s="225" t="s">
        <v>125</v>
      </c>
      <c r="Z177" s="215"/>
      <c r="AA177" s="215"/>
      <c r="AB177" s="215"/>
      <c r="AC177" s="215"/>
      <c r="AD177" s="215"/>
      <c r="AE177" s="215"/>
      <c r="AF177" s="215"/>
      <c r="AG177" s="215" t="s">
        <v>126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">
      <c r="A178" s="247">
        <v>59</v>
      </c>
      <c r="B178" s="248" t="s">
        <v>319</v>
      </c>
      <c r="C178" s="260" t="s">
        <v>320</v>
      </c>
      <c r="D178" s="249" t="s">
        <v>314</v>
      </c>
      <c r="E178" s="250">
        <v>2</v>
      </c>
      <c r="F178" s="251"/>
      <c r="G178" s="252">
        <f>ROUND(E178*F178,2)</f>
        <v>0</v>
      </c>
      <c r="H178" s="251"/>
      <c r="I178" s="252">
        <f>ROUND(E178*H178,2)</f>
        <v>0</v>
      </c>
      <c r="J178" s="251"/>
      <c r="K178" s="252">
        <f>ROUND(E178*J178,2)</f>
        <v>0</v>
      </c>
      <c r="L178" s="252">
        <v>21</v>
      </c>
      <c r="M178" s="252">
        <f>G178*(1+L178/100)</f>
        <v>0</v>
      </c>
      <c r="N178" s="250">
        <v>2.1309999999999999E-2</v>
      </c>
      <c r="O178" s="250">
        <f>ROUND(E178*N178,2)</f>
        <v>0.04</v>
      </c>
      <c r="P178" s="250">
        <v>0</v>
      </c>
      <c r="Q178" s="250">
        <f>ROUND(E178*P178,2)</f>
        <v>0</v>
      </c>
      <c r="R178" s="252" t="s">
        <v>189</v>
      </c>
      <c r="S178" s="252" t="s">
        <v>123</v>
      </c>
      <c r="T178" s="253" t="s">
        <v>123</v>
      </c>
      <c r="U178" s="225">
        <v>0.85099999999999998</v>
      </c>
      <c r="V178" s="225">
        <f>ROUND(E178*U178,2)</f>
        <v>1.7</v>
      </c>
      <c r="W178" s="225"/>
      <c r="X178" s="225" t="s">
        <v>124</v>
      </c>
      <c r="Y178" s="225" t="s">
        <v>125</v>
      </c>
      <c r="Z178" s="215"/>
      <c r="AA178" s="215"/>
      <c r="AB178" s="215"/>
      <c r="AC178" s="215"/>
      <c r="AD178" s="215"/>
      <c r="AE178" s="215"/>
      <c r="AF178" s="215"/>
      <c r="AG178" s="215" t="s">
        <v>126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36">
        <v>60</v>
      </c>
      <c r="B179" s="237" t="s">
        <v>321</v>
      </c>
      <c r="C179" s="255" t="s">
        <v>322</v>
      </c>
      <c r="D179" s="238" t="s">
        <v>314</v>
      </c>
      <c r="E179" s="239">
        <v>4</v>
      </c>
      <c r="F179" s="240"/>
      <c r="G179" s="241">
        <f>ROUND(E179*F179,2)</f>
        <v>0</v>
      </c>
      <c r="H179" s="240"/>
      <c r="I179" s="241">
        <f>ROUND(E179*H179,2)</f>
        <v>0</v>
      </c>
      <c r="J179" s="240"/>
      <c r="K179" s="241">
        <f>ROUND(E179*J179,2)</f>
        <v>0</v>
      </c>
      <c r="L179" s="241">
        <v>21</v>
      </c>
      <c r="M179" s="241">
        <f>G179*(1+L179/100)</f>
        <v>0</v>
      </c>
      <c r="N179" s="239">
        <v>0</v>
      </c>
      <c r="O179" s="239">
        <f>ROUND(E179*N179,2)</f>
        <v>0</v>
      </c>
      <c r="P179" s="239">
        <v>9.1999999999999998E-3</v>
      </c>
      <c r="Q179" s="239">
        <f>ROUND(E179*P179,2)</f>
        <v>0.04</v>
      </c>
      <c r="R179" s="241" t="s">
        <v>189</v>
      </c>
      <c r="S179" s="241" t="s">
        <v>123</v>
      </c>
      <c r="T179" s="242" t="s">
        <v>123</v>
      </c>
      <c r="U179" s="225">
        <v>0.46500000000000002</v>
      </c>
      <c r="V179" s="225">
        <f>ROUND(E179*U179,2)</f>
        <v>1.86</v>
      </c>
      <c r="W179" s="225"/>
      <c r="X179" s="225" t="s">
        <v>124</v>
      </c>
      <c r="Y179" s="225" t="s">
        <v>125</v>
      </c>
      <c r="Z179" s="215"/>
      <c r="AA179" s="215"/>
      <c r="AB179" s="215"/>
      <c r="AC179" s="215"/>
      <c r="AD179" s="215"/>
      <c r="AE179" s="215"/>
      <c r="AF179" s="215"/>
      <c r="AG179" s="215" t="s">
        <v>126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2" x14ac:dyDescent="0.2">
      <c r="A180" s="222"/>
      <c r="B180" s="223"/>
      <c r="C180" s="256" t="s">
        <v>323</v>
      </c>
      <c r="D180" s="243"/>
      <c r="E180" s="243"/>
      <c r="F180" s="243"/>
      <c r="G180" s="243"/>
      <c r="H180" s="225"/>
      <c r="I180" s="225"/>
      <c r="J180" s="225"/>
      <c r="K180" s="225"/>
      <c r="L180" s="225"/>
      <c r="M180" s="225"/>
      <c r="N180" s="224"/>
      <c r="O180" s="224"/>
      <c r="P180" s="224"/>
      <c r="Q180" s="224"/>
      <c r="R180" s="225"/>
      <c r="S180" s="225"/>
      <c r="T180" s="225"/>
      <c r="U180" s="225"/>
      <c r="V180" s="225"/>
      <c r="W180" s="225"/>
      <c r="X180" s="225"/>
      <c r="Y180" s="225"/>
      <c r="Z180" s="215"/>
      <c r="AA180" s="215"/>
      <c r="AB180" s="215"/>
      <c r="AC180" s="215"/>
      <c r="AD180" s="215"/>
      <c r="AE180" s="215"/>
      <c r="AF180" s="215"/>
      <c r="AG180" s="215" t="s">
        <v>128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ht="22.5" outlineLevel="1" x14ac:dyDescent="0.2">
      <c r="A181" s="236">
        <v>61</v>
      </c>
      <c r="B181" s="237" t="s">
        <v>324</v>
      </c>
      <c r="C181" s="255" t="s">
        <v>325</v>
      </c>
      <c r="D181" s="238" t="s">
        <v>314</v>
      </c>
      <c r="E181" s="239">
        <v>6</v>
      </c>
      <c r="F181" s="240"/>
      <c r="G181" s="241">
        <f>ROUND(E181*F181,2)</f>
        <v>0</v>
      </c>
      <c r="H181" s="240"/>
      <c r="I181" s="241">
        <f>ROUND(E181*H181,2)</f>
        <v>0</v>
      </c>
      <c r="J181" s="240"/>
      <c r="K181" s="241">
        <f>ROUND(E181*J181,2)</f>
        <v>0</v>
      </c>
      <c r="L181" s="241">
        <v>21</v>
      </c>
      <c r="M181" s="241">
        <f>G181*(1+L181/100)</f>
        <v>0</v>
      </c>
      <c r="N181" s="239">
        <v>3.8700000000000002E-3</v>
      </c>
      <c r="O181" s="239">
        <f>ROUND(E181*N181,2)</f>
        <v>0.02</v>
      </c>
      <c r="P181" s="239">
        <v>0</v>
      </c>
      <c r="Q181" s="239">
        <f>ROUND(E181*P181,2)</f>
        <v>0</v>
      </c>
      <c r="R181" s="241" t="s">
        <v>189</v>
      </c>
      <c r="S181" s="241" t="s">
        <v>123</v>
      </c>
      <c r="T181" s="242" t="s">
        <v>123</v>
      </c>
      <c r="U181" s="225">
        <v>0.50700000000000001</v>
      </c>
      <c r="V181" s="225">
        <f>ROUND(E181*U181,2)</f>
        <v>3.04</v>
      </c>
      <c r="W181" s="225"/>
      <c r="X181" s="225" t="s">
        <v>124</v>
      </c>
      <c r="Y181" s="225" t="s">
        <v>125</v>
      </c>
      <c r="Z181" s="215"/>
      <c r="AA181" s="215"/>
      <c r="AB181" s="215"/>
      <c r="AC181" s="215"/>
      <c r="AD181" s="215"/>
      <c r="AE181" s="215"/>
      <c r="AF181" s="215"/>
      <c r="AG181" s="215" t="s">
        <v>126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2" x14ac:dyDescent="0.2">
      <c r="A182" s="222"/>
      <c r="B182" s="223"/>
      <c r="C182" s="259" t="s">
        <v>326</v>
      </c>
      <c r="D182" s="246"/>
      <c r="E182" s="246"/>
      <c r="F182" s="246"/>
      <c r="G182" s="246"/>
      <c r="H182" s="225"/>
      <c r="I182" s="225"/>
      <c r="J182" s="225"/>
      <c r="K182" s="225"/>
      <c r="L182" s="225"/>
      <c r="M182" s="225"/>
      <c r="N182" s="224"/>
      <c r="O182" s="224"/>
      <c r="P182" s="224"/>
      <c r="Q182" s="224"/>
      <c r="R182" s="225"/>
      <c r="S182" s="225"/>
      <c r="T182" s="225"/>
      <c r="U182" s="225"/>
      <c r="V182" s="225"/>
      <c r="W182" s="225"/>
      <c r="X182" s="225"/>
      <c r="Y182" s="225"/>
      <c r="Z182" s="215"/>
      <c r="AA182" s="215"/>
      <c r="AB182" s="215"/>
      <c r="AC182" s="215"/>
      <c r="AD182" s="215"/>
      <c r="AE182" s="215"/>
      <c r="AF182" s="215"/>
      <c r="AG182" s="215" t="s">
        <v>138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">
      <c r="A183" s="247">
        <v>62</v>
      </c>
      <c r="B183" s="248" t="s">
        <v>327</v>
      </c>
      <c r="C183" s="260" t="s">
        <v>328</v>
      </c>
      <c r="D183" s="249" t="s">
        <v>314</v>
      </c>
      <c r="E183" s="250">
        <v>6</v>
      </c>
      <c r="F183" s="251"/>
      <c r="G183" s="252">
        <f>ROUND(E183*F183,2)</f>
        <v>0</v>
      </c>
      <c r="H183" s="251"/>
      <c r="I183" s="252">
        <f>ROUND(E183*H183,2)</f>
        <v>0</v>
      </c>
      <c r="J183" s="251"/>
      <c r="K183" s="252">
        <f>ROUND(E183*J183,2)</f>
        <v>0</v>
      </c>
      <c r="L183" s="252">
        <v>21</v>
      </c>
      <c r="M183" s="252">
        <f>G183*(1+L183/100)</f>
        <v>0</v>
      </c>
      <c r="N183" s="250">
        <v>0</v>
      </c>
      <c r="O183" s="250">
        <f>ROUND(E183*N183,2)</f>
        <v>0</v>
      </c>
      <c r="P183" s="250">
        <v>1.4930000000000001E-2</v>
      </c>
      <c r="Q183" s="250">
        <f>ROUND(E183*P183,2)</f>
        <v>0.09</v>
      </c>
      <c r="R183" s="252" t="s">
        <v>189</v>
      </c>
      <c r="S183" s="252" t="s">
        <v>123</v>
      </c>
      <c r="T183" s="253" t="s">
        <v>123</v>
      </c>
      <c r="U183" s="225">
        <v>0.23799999999999999</v>
      </c>
      <c r="V183" s="225">
        <f>ROUND(E183*U183,2)</f>
        <v>1.43</v>
      </c>
      <c r="W183" s="225"/>
      <c r="X183" s="225" t="s">
        <v>124</v>
      </c>
      <c r="Y183" s="225" t="s">
        <v>125</v>
      </c>
      <c r="Z183" s="215"/>
      <c r="AA183" s="215"/>
      <c r="AB183" s="215"/>
      <c r="AC183" s="215"/>
      <c r="AD183" s="215"/>
      <c r="AE183" s="215"/>
      <c r="AF183" s="215"/>
      <c r="AG183" s="215" t="s">
        <v>126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 x14ac:dyDescent="0.2">
      <c r="A184" s="236">
        <v>63</v>
      </c>
      <c r="B184" s="237" t="s">
        <v>329</v>
      </c>
      <c r="C184" s="255" t="s">
        <v>330</v>
      </c>
      <c r="D184" s="238" t="s">
        <v>314</v>
      </c>
      <c r="E184" s="239">
        <v>40</v>
      </c>
      <c r="F184" s="240"/>
      <c r="G184" s="241">
        <f>ROUND(E184*F184,2)</f>
        <v>0</v>
      </c>
      <c r="H184" s="240"/>
      <c r="I184" s="241">
        <f>ROUND(E184*H184,2)</f>
        <v>0</v>
      </c>
      <c r="J184" s="240"/>
      <c r="K184" s="241">
        <f>ROUND(E184*J184,2)</f>
        <v>0</v>
      </c>
      <c r="L184" s="241">
        <v>21</v>
      </c>
      <c r="M184" s="241">
        <f>G184*(1+L184/100)</f>
        <v>0</v>
      </c>
      <c r="N184" s="239">
        <v>2.4000000000000001E-4</v>
      </c>
      <c r="O184" s="239">
        <f>ROUND(E184*N184,2)</f>
        <v>0.01</v>
      </c>
      <c r="P184" s="239">
        <v>0</v>
      </c>
      <c r="Q184" s="239">
        <f>ROUND(E184*P184,2)</f>
        <v>0</v>
      </c>
      <c r="R184" s="241" t="s">
        <v>189</v>
      </c>
      <c r="S184" s="241" t="s">
        <v>123</v>
      </c>
      <c r="T184" s="242" t="s">
        <v>123</v>
      </c>
      <c r="U184" s="225">
        <v>0.12</v>
      </c>
      <c r="V184" s="225">
        <f>ROUND(E184*U184,2)</f>
        <v>4.8</v>
      </c>
      <c r="W184" s="225"/>
      <c r="X184" s="225" t="s">
        <v>124</v>
      </c>
      <c r="Y184" s="225" t="s">
        <v>125</v>
      </c>
      <c r="Z184" s="215"/>
      <c r="AA184" s="215"/>
      <c r="AB184" s="215"/>
      <c r="AC184" s="215"/>
      <c r="AD184" s="215"/>
      <c r="AE184" s="215"/>
      <c r="AF184" s="215"/>
      <c r="AG184" s="215" t="s">
        <v>126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2" x14ac:dyDescent="0.2">
      <c r="A185" s="222"/>
      <c r="B185" s="223"/>
      <c r="C185" s="257" t="s">
        <v>331</v>
      </c>
      <c r="D185" s="226"/>
      <c r="E185" s="227">
        <v>40</v>
      </c>
      <c r="F185" s="225"/>
      <c r="G185" s="225"/>
      <c r="H185" s="225"/>
      <c r="I185" s="225"/>
      <c r="J185" s="225"/>
      <c r="K185" s="225"/>
      <c r="L185" s="225"/>
      <c r="M185" s="225"/>
      <c r="N185" s="224"/>
      <c r="O185" s="224"/>
      <c r="P185" s="224"/>
      <c r="Q185" s="224"/>
      <c r="R185" s="225"/>
      <c r="S185" s="225"/>
      <c r="T185" s="225"/>
      <c r="U185" s="225"/>
      <c r="V185" s="225"/>
      <c r="W185" s="225"/>
      <c r="X185" s="225"/>
      <c r="Y185" s="225"/>
      <c r="Z185" s="215"/>
      <c r="AA185" s="215"/>
      <c r="AB185" s="215"/>
      <c r="AC185" s="215"/>
      <c r="AD185" s="215"/>
      <c r="AE185" s="215"/>
      <c r="AF185" s="215"/>
      <c r="AG185" s="215" t="s">
        <v>130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ht="22.5" outlineLevel="1" x14ac:dyDescent="0.2">
      <c r="A186" s="247">
        <v>64</v>
      </c>
      <c r="B186" s="248" t="s">
        <v>332</v>
      </c>
      <c r="C186" s="260" t="s">
        <v>333</v>
      </c>
      <c r="D186" s="249" t="s">
        <v>193</v>
      </c>
      <c r="E186" s="250">
        <v>4</v>
      </c>
      <c r="F186" s="251"/>
      <c r="G186" s="252">
        <f>ROUND(E186*F186,2)</f>
        <v>0</v>
      </c>
      <c r="H186" s="251"/>
      <c r="I186" s="252">
        <f>ROUND(E186*H186,2)</f>
        <v>0</v>
      </c>
      <c r="J186" s="251"/>
      <c r="K186" s="252">
        <f>ROUND(E186*J186,2)</f>
        <v>0</v>
      </c>
      <c r="L186" s="252">
        <v>21</v>
      </c>
      <c r="M186" s="252">
        <f>G186*(1+L186/100)</f>
        <v>0</v>
      </c>
      <c r="N186" s="250">
        <v>8.4999999999999995E-4</v>
      </c>
      <c r="O186" s="250">
        <f>ROUND(E186*N186,2)</f>
        <v>0</v>
      </c>
      <c r="P186" s="250">
        <v>0</v>
      </c>
      <c r="Q186" s="250">
        <f>ROUND(E186*P186,2)</f>
        <v>0</v>
      </c>
      <c r="R186" s="252" t="s">
        <v>189</v>
      </c>
      <c r="S186" s="252" t="s">
        <v>123</v>
      </c>
      <c r="T186" s="253" t="s">
        <v>123</v>
      </c>
      <c r="U186" s="225">
        <v>0.44500000000000001</v>
      </c>
      <c r="V186" s="225">
        <f>ROUND(E186*U186,2)</f>
        <v>1.78</v>
      </c>
      <c r="W186" s="225"/>
      <c r="X186" s="225" t="s">
        <v>124</v>
      </c>
      <c r="Y186" s="225" t="s">
        <v>125</v>
      </c>
      <c r="Z186" s="215"/>
      <c r="AA186" s="215"/>
      <c r="AB186" s="215"/>
      <c r="AC186" s="215"/>
      <c r="AD186" s="215"/>
      <c r="AE186" s="215"/>
      <c r="AF186" s="215"/>
      <c r="AG186" s="215" t="s">
        <v>196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ht="22.5" outlineLevel="1" x14ac:dyDescent="0.2">
      <c r="A187" s="247">
        <v>65</v>
      </c>
      <c r="B187" s="248" t="s">
        <v>334</v>
      </c>
      <c r="C187" s="260" t="s">
        <v>335</v>
      </c>
      <c r="D187" s="249" t="s">
        <v>193</v>
      </c>
      <c r="E187" s="250">
        <v>2</v>
      </c>
      <c r="F187" s="251"/>
      <c r="G187" s="252">
        <f>ROUND(E187*F187,2)</f>
        <v>0</v>
      </c>
      <c r="H187" s="251"/>
      <c r="I187" s="252">
        <f>ROUND(E187*H187,2)</f>
        <v>0</v>
      </c>
      <c r="J187" s="251"/>
      <c r="K187" s="252">
        <f>ROUND(E187*J187,2)</f>
        <v>0</v>
      </c>
      <c r="L187" s="252">
        <v>21</v>
      </c>
      <c r="M187" s="252">
        <f>G187*(1+L187/100)</f>
        <v>0</v>
      </c>
      <c r="N187" s="250">
        <v>1.64E-3</v>
      </c>
      <c r="O187" s="250">
        <f>ROUND(E187*N187,2)</f>
        <v>0</v>
      </c>
      <c r="P187" s="250">
        <v>0</v>
      </c>
      <c r="Q187" s="250">
        <f>ROUND(E187*P187,2)</f>
        <v>0</v>
      </c>
      <c r="R187" s="252" t="s">
        <v>189</v>
      </c>
      <c r="S187" s="252" t="s">
        <v>123</v>
      </c>
      <c r="T187" s="253" t="s">
        <v>123</v>
      </c>
      <c r="U187" s="225">
        <v>0.44500000000000001</v>
      </c>
      <c r="V187" s="225">
        <f>ROUND(E187*U187,2)</f>
        <v>0.89</v>
      </c>
      <c r="W187" s="225"/>
      <c r="X187" s="225" t="s">
        <v>124</v>
      </c>
      <c r="Y187" s="225" t="s">
        <v>125</v>
      </c>
      <c r="Z187" s="215"/>
      <c r="AA187" s="215"/>
      <c r="AB187" s="215"/>
      <c r="AC187" s="215"/>
      <c r="AD187" s="215"/>
      <c r="AE187" s="215"/>
      <c r="AF187" s="215"/>
      <c r="AG187" s="215" t="s">
        <v>126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ht="22.5" outlineLevel="1" x14ac:dyDescent="0.2">
      <c r="A188" s="247">
        <v>66</v>
      </c>
      <c r="B188" s="248" t="s">
        <v>336</v>
      </c>
      <c r="C188" s="260" t="s">
        <v>337</v>
      </c>
      <c r="D188" s="249" t="s">
        <v>193</v>
      </c>
      <c r="E188" s="250">
        <v>12</v>
      </c>
      <c r="F188" s="251"/>
      <c r="G188" s="252">
        <f>ROUND(E188*F188,2)</f>
        <v>0</v>
      </c>
      <c r="H188" s="251"/>
      <c r="I188" s="252">
        <f>ROUND(E188*H188,2)</f>
        <v>0</v>
      </c>
      <c r="J188" s="251"/>
      <c r="K188" s="252">
        <f>ROUND(E188*J188,2)</f>
        <v>0</v>
      </c>
      <c r="L188" s="252">
        <v>21</v>
      </c>
      <c r="M188" s="252">
        <f>G188*(1+L188/100)</f>
        <v>0</v>
      </c>
      <c r="N188" s="250">
        <v>1.1999999999999999E-3</v>
      </c>
      <c r="O188" s="250">
        <f>ROUND(E188*N188,2)</f>
        <v>0.01</v>
      </c>
      <c r="P188" s="250">
        <v>0</v>
      </c>
      <c r="Q188" s="250">
        <f>ROUND(E188*P188,2)</f>
        <v>0</v>
      </c>
      <c r="R188" s="252" t="s">
        <v>189</v>
      </c>
      <c r="S188" s="252" t="s">
        <v>123</v>
      </c>
      <c r="T188" s="253" t="s">
        <v>123</v>
      </c>
      <c r="U188" s="225">
        <v>0.40500000000000003</v>
      </c>
      <c r="V188" s="225">
        <f>ROUND(E188*U188,2)</f>
        <v>4.8600000000000003</v>
      </c>
      <c r="W188" s="225"/>
      <c r="X188" s="225" t="s">
        <v>124</v>
      </c>
      <c r="Y188" s="225" t="s">
        <v>125</v>
      </c>
      <c r="Z188" s="215"/>
      <c r="AA188" s="215"/>
      <c r="AB188" s="215"/>
      <c r="AC188" s="215"/>
      <c r="AD188" s="215"/>
      <c r="AE188" s="215"/>
      <c r="AF188" s="215"/>
      <c r="AG188" s="215" t="s">
        <v>126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ht="22.5" outlineLevel="1" x14ac:dyDescent="0.2">
      <c r="A189" s="247">
        <v>67</v>
      </c>
      <c r="B189" s="248" t="s">
        <v>338</v>
      </c>
      <c r="C189" s="260" t="s">
        <v>339</v>
      </c>
      <c r="D189" s="249" t="s">
        <v>193</v>
      </c>
      <c r="E189" s="250">
        <v>2</v>
      </c>
      <c r="F189" s="251"/>
      <c r="G189" s="252">
        <f>ROUND(E189*F189,2)</f>
        <v>0</v>
      </c>
      <c r="H189" s="251"/>
      <c r="I189" s="252">
        <f>ROUND(E189*H189,2)</f>
        <v>0</v>
      </c>
      <c r="J189" s="251"/>
      <c r="K189" s="252">
        <f>ROUND(E189*J189,2)</f>
        <v>0</v>
      </c>
      <c r="L189" s="252">
        <v>21</v>
      </c>
      <c r="M189" s="252">
        <f>G189*(1+L189/100)</f>
        <v>0</v>
      </c>
      <c r="N189" s="250">
        <v>1.72E-3</v>
      </c>
      <c r="O189" s="250">
        <f>ROUND(E189*N189,2)</f>
        <v>0</v>
      </c>
      <c r="P189" s="250">
        <v>0</v>
      </c>
      <c r="Q189" s="250">
        <f>ROUND(E189*P189,2)</f>
        <v>0</v>
      </c>
      <c r="R189" s="252" t="s">
        <v>189</v>
      </c>
      <c r="S189" s="252" t="s">
        <v>123</v>
      </c>
      <c r="T189" s="253" t="s">
        <v>123</v>
      </c>
      <c r="U189" s="225">
        <v>0.47599999999999998</v>
      </c>
      <c r="V189" s="225">
        <f>ROUND(E189*U189,2)</f>
        <v>0.95</v>
      </c>
      <c r="W189" s="225"/>
      <c r="X189" s="225" t="s">
        <v>124</v>
      </c>
      <c r="Y189" s="225" t="s">
        <v>125</v>
      </c>
      <c r="Z189" s="215"/>
      <c r="AA189" s="215"/>
      <c r="AB189" s="215"/>
      <c r="AC189" s="215"/>
      <c r="AD189" s="215"/>
      <c r="AE189" s="215"/>
      <c r="AF189" s="215"/>
      <c r="AG189" s="215" t="s">
        <v>126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ht="22.5" outlineLevel="1" x14ac:dyDescent="0.2">
      <c r="A190" s="236">
        <v>68</v>
      </c>
      <c r="B190" s="237" t="s">
        <v>340</v>
      </c>
      <c r="C190" s="255" t="s">
        <v>341</v>
      </c>
      <c r="D190" s="238" t="s">
        <v>193</v>
      </c>
      <c r="E190" s="239">
        <v>5</v>
      </c>
      <c r="F190" s="240"/>
      <c r="G190" s="241">
        <f>ROUND(E190*F190,2)</f>
        <v>0</v>
      </c>
      <c r="H190" s="240"/>
      <c r="I190" s="241">
        <f>ROUND(E190*H190,2)</f>
        <v>0</v>
      </c>
      <c r="J190" s="240"/>
      <c r="K190" s="241">
        <f>ROUND(E190*J190,2)</f>
        <v>0</v>
      </c>
      <c r="L190" s="241">
        <v>21</v>
      </c>
      <c r="M190" s="241">
        <f>G190*(1+L190/100)</f>
        <v>0</v>
      </c>
      <c r="N190" s="239">
        <v>4.0000000000000003E-5</v>
      </c>
      <c r="O190" s="239">
        <f>ROUND(E190*N190,2)</f>
        <v>0</v>
      </c>
      <c r="P190" s="239">
        <v>0</v>
      </c>
      <c r="Q190" s="239">
        <f>ROUND(E190*P190,2)</f>
        <v>0</v>
      </c>
      <c r="R190" s="241" t="s">
        <v>189</v>
      </c>
      <c r="S190" s="241" t="s">
        <v>123</v>
      </c>
      <c r="T190" s="242" t="s">
        <v>123</v>
      </c>
      <c r="U190" s="225">
        <v>0.45</v>
      </c>
      <c r="V190" s="225">
        <f>ROUND(E190*U190,2)</f>
        <v>2.25</v>
      </c>
      <c r="W190" s="225"/>
      <c r="X190" s="225" t="s">
        <v>124</v>
      </c>
      <c r="Y190" s="225" t="s">
        <v>125</v>
      </c>
      <c r="Z190" s="215"/>
      <c r="AA190" s="215"/>
      <c r="AB190" s="215"/>
      <c r="AC190" s="215"/>
      <c r="AD190" s="215"/>
      <c r="AE190" s="215"/>
      <c r="AF190" s="215"/>
      <c r="AG190" s="215" t="s">
        <v>126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2" x14ac:dyDescent="0.2">
      <c r="A191" s="222"/>
      <c r="B191" s="223"/>
      <c r="C191" s="257" t="s">
        <v>342</v>
      </c>
      <c r="D191" s="226"/>
      <c r="E191" s="227">
        <v>5</v>
      </c>
      <c r="F191" s="225"/>
      <c r="G191" s="225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5"/>
      <c r="AA191" s="215"/>
      <c r="AB191" s="215"/>
      <c r="AC191" s="215"/>
      <c r="AD191" s="215"/>
      <c r="AE191" s="215"/>
      <c r="AF191" s="215"/>
      <c r="AG191" s="215" t="s">
        <v>130</v>
      </c>
      <c r="AH191" s="215">
        <v>0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">
      <c r="A192" s="247">
        <v>69</v>
      </c>
      <c r="B192" s="248" t="s">
        <v>343</v>
      </c>
      <c r="C192" s="260" t="s">
        <v>344</v>
      </c>
      <c r="D192" s="249" t="s">
        <v>314</v>
      </c>
      <c r="E192" s="250">
        <v>20</v>
      </c>
      <c r="F192" s="251"/>
      <c r="G192" s="252">
        <f>ROUND(E192*F192,2)</f>
        <v>0</v>
      </c>
      <c r="H192" s="251"/>
      <c r="I192" s="252">
        <f>ROUND(E192*H192,2)</f>
        <v>0</v>
      </c>
      <c r="J192" s="251"/>
      <c r="K192" s="252">
        <f>ROUND(E192*J192,2)</f>
        <v>0</v>
      </c>
      <c r="L192" s="252">
        <v>21</v>
      </c>
      <c r="M192" s="252">
        <f>G192*(1+L192/100)</f>
        <v>0</v>
      </c>
      <c r="N192" s="250">
        <v>0</v>
      </c>
      <c r="O192" s="250">
        <f>ROUND(E192*N192,2)</f>
        <v>0</v>
      </c>
      <c r="P192" s="250">
        <v>1.56E-3</v>
      </c>
      <c r="Q192" s="250">
        <f>ROUND(E192*P192,2)</f>
        <v>0.03</v>
      </c>
      <c r="R192" s="252" t="s">
        <v>189</v>
      </c>
      <c r="S192" s="252" t="s">
        <v>123</v>
      </c>
      <c r="T192" s="253" t="s">
        <v>123</v>
      </c>
      <c r="U192" s="225">
        <v>0.217</v>
      </c>
      <c r="V192" s="225">
        <f>ROUND(E192*U192,2)</f>
        <v>4.34</v>
      </c>
      <c r="W192" s="225"/>
      <c r="X192" s="225" t="s">
        <v>124</v>
      </c>
      <c r="Y192" s="225" t="s">
        <v>125</v>
      </c>
      <c r="Z192" s="215"/>
      <c r="AA192" s="215"/>
      <c r="AB192" s="215"/>
      <c r="AC192" s="215"/>
      <c r="AD192" s="215"/>
      <c r="AE192" s="215"/>
      <c r="AF192" s="215"/>
      <c r="AG192" s="215" t="s">
        <v>126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47">
        <v>70</v>
      </c>
      <c r="B193" s="248" t="s">
        <v>345</v>
      </c>
      <c r="C193" s="260" t="s">
        <v>346</v>
      </c>
      <c r="D193" s="249" t="s">
        <v>314</v>
      </c>
      <c r="E193" s="250">
        <v>5</v>
      </c>
      <c r="F193" s="251"/>
      <c r="G193" s="252">
        <f>ROUND(E193*F193,2)</f>
        <v>0</v>
      </c>
      <c r="H193" s="251"/>
      <c r="I193" s="252">
        <f>ROUND(E193*H193,2)</f>
        <v>0</v>
      </c>
      <c r="J193" s="251"/>
      <c r="K193" s="252">
        <f>ROUND(E193*J193,2)</f>
        <v>0</v>
      </c>
      <c r="L193" s="252">
        <v>21</v>
      </c>
      <c r="M193" s="252">
        <f>G193*(1+L193/100)</f>
        <v>0</v>
      </c>
      <c r="N193" s="250">
        <v>0</v>
      </c>
      <c r="O193" s="250">
        <f>ROUND(E193*N193,2)</f>
        <v>0</v>
      </c>
      <c r="P193" s="250">
        <v>8.5999999999999998E-4</v>
      </c>
      <c r="Q193" s="250">
        <f>ROUND(E193*P193,2)</f>
        <v>0</v>
      </c>
      <c r="R193" s="252" t="s">
        <v>189</v>
      </c>
      <c r="S193" s="252" t="s">
        <v>123</v>
      </c>
      <c r="T193" s="253" t="s">
        <v>123</v>
      </c>
      <c r="U193" s="225">
        <v>0.222</v>
      </c>
      <c r="V193" s="225">
        <f>ROUND(E193*U193,2)</f>
        <v>1.1100000000000001</v>
      </c>
      <c r="W193" s="225"/>
      <c r="X193" s="225" t="s">
        <v>124</v>
      </c>
      <c r="Y193" s="225" t="s">
        <v>125</v>
      </c>
      <c r="Z193" s="215"/>
      <c r="AA193" s="215"/>
      <c r="AB193" s="215"/>
      <c r="AC193" s="215"/>
      <c r="AD193" s="215"/>
      <c r="AE193" s="215"/>
      <c r="AF193" s="215"/>
      <c r="AG193" s="215" t="s">
        <v>126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ht="22.5" outlineLevel="1" x14ac:dyDescent="0.2">
      <c r="A194" s="247">
        <v>71</v>
      </c>
      <c r="B194" s="248" t="s">
        <v>347</v>
      </c>
      <c r="C194" s="260" t="s">
        <v>348</v>
      </c>
      <c r="D194" s="249" t="s">
        <v>193</v>
      </c>
      <c r="E194" s="250">
        <v>4</v>
      </c>
      <c r="F194" s="251"/>
      <c r="G194" s="252">
        <f>ROUND(E194*F194,2)</f>
        <v>0</v>
      </c>
      <c r="H194" s="251"/>
      <c r="I194" s="252">
        <f>ROUND(E194*H194,2)</f>
        <v>0</v>
      </c>
      <c r="J194" s="251"/>
      <c r="K194" s="252">
        <f>ROUND(E194*J194,2)</f>
        <v>0</v>
      </c>
      <c r="L194" s="252">
        <v>21</v>
      </c>
      <c r="M194" s="252">
        <f>G194*(1+L194/100)</f>
        <v>0</v>
      </c>
      <c r="N194" s="250">
        <v>2.2000000000000001E-4</v>
      </c>
      <c r="O194" s="250">
        <f>ROUND(E194*N194,2)</f>
        <v>0</v>
      </c>
      <c r="P194" s="250">
        <v>0</v>
      </c>
      <c r="Q194" s="250">
        <f>ROUND(E194*P194,2)</f>
        <v>0</v>
      </c>
      <c r="R194" s="252" t="s">
        <v>189</v>
      </c>
      <c r="S194" s="252" t="s">
        <v>123</v>
      </c>
      <c r="T194" s="253" t="s">
        <v>123</v>
      </c>
      <c r="U194" s="225">
        <v>0.246</v>
      </c>
      <c r="V194" s="225">
        <f>ROUND(E194*U194,2)</f>
        <v>0.98</v>
      </c>
      <c r="W194" s="225"/>
      <c r="X194" s="225" t="s">
        <v>124</v>
      </c>
      <c r="Y194" s="225" t="s">
        <v>125</v>
      </c>
      <c r="Z194" s="215"/>
      <c r="AA194" s="215"/>
      <c r="AB194" s="215"/>
      <c r="AC194" s="215"/>
      <c r="AD194" s="215"/>
      <c r="AE194" s="215"/>
      <c r="AF194" s="215"/>
      <c r="AG194" s="215" t="s">
        <v>126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ht="33.75" outlineLevel="1" x14ac:dyDescent="0.2">
      <c r="A195" s="247">
        <v>72</v>
      </c>
      <c r="B195" s="248" t="s">
        <v>349</v>
      </c>
      <c r="C195" s="260" t="s">
        <v>350</v>
      </c>
      <c r="D195" s="249" t="s">
        <v>193</v>
      </c>
      <c r="E195" s="250">
        <v>16</v>
      </c>
      <c r="F195" s="251"/>
      <c r="G195" s="252">
        <f>ROUND(E195*F195,2)</f>
        <v>0</v>
      </c>
      <c r="H195" s="251"/>
      <c r="I195" s="252">
        <f>ROUND(E195*H195,2)</f>
        <v>0</v>
      </c>
      <c r="J195" s="251"/>
      <c r="K195" s="252">
        <f>ROUND(E195*J195,2)</f>
        <v>0</v>
      </c>
      <c r="L195" s="252">
        <v>21</v>
      </c>
      <c r="M195" s="252">
        <f>G195*(1+L195/100)</f>
        <v>0</v>
      </c>
      <c r="N195" s="250">
        <v>2.0000000000000001E-4</v>
      </c>
      <c r="O195" s="250">
        <f>ROUND(E195*N195,2)</f>
        <v>0</v>
      </c>
      <c r="P195" s="250">
        <v>0</v>
      </c>
      <c r="Q195" s="250">
        <f>ROUND(E195*P195,2)</f>
        <v>0</v>
      </c>
      <c r="R195" s="252" t="s">
        <v>189</v>
      </c>
      <c r="S195" s="252" t="s">
        <v>123</v>
      </c>
      <c r="T195" s="253" t="s">
        <v>123</v>
      </c>
      <c r="U195" s="225">
        <v>0.246</v>
      </c>
      <c r="V195" s="225">
        <f>ROUND(E195*U195,2)</f>
        <v>3.94</v>
      </c>
      <c r="W195" s="225"/>
      <c r="X195" s="225" t="s">
        <v>124</v>
      </c>
      <c r="Y195" s="225" t="s">
        <v>125</v>
      </c>
      <c r="Z195" s="215"/>
      <c r="AA195" s="215"/>
      <c r="AB195" s="215"/>
      <c r="AC195" s="215"/>
      <c r="AD195" s="215"/>
      <c r="AE195" s="215"/>
      <c r="AF195" s="215"/>
      <c r="AG195" s="215" t="s">
        <v>126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ht="22.5" outlineLevel="1" x14ac:dyDescent="0.2">
      <c r="A196" s="236">
        <v>73</v>
      </c>
      <c r="B196" s="237" t="s">
        <v>351</v>
      </c>
      <c r="C196" s="255" t="s">
        <v>352</v>
      </c>
      <c r="D196" s="238" t="s">
        <v>193</v>
      </c>
      <c r="E196" s="239">
        <v>75</v>
      </c>
      <c r="F196" s="240"/>
      <c r="G196" s="241">
        <f>ROUND(E196*F196,2)</f>
        <v>0</v>
      </c>
      <c r="H196" s="240"/>
      <c r="I196" s="241">
        <f>ROUND(E196*H196,2)</f>
        <v>0</v>
      </c>
      <c r="J196" s="240"/>
      <c r="K196" s="241">
        <f>ROUND(E196*J196,2)</f>
        <v>0</v>
      </c>
      <c r="L196" s="241">
        <v>21</v>
      </c>
      <c r="M196" s="241">
        <f>G196*(1+L196/100)</f>
        <v>0</v>
      </c>
      <c r="N196" s="239">
        <v>1.0000000000000001E-5</v>
      </c>
      <c r="O196" s="239">
        <f>ROUND(E196*N196,2)</f>
        <v>0</v>
      </c>
      <c r="P196" s="239">
        <v>0</v>
      </c>
      <c r="Q196" s="239">
        <f>ROUND(E196*P196,2)</f>
        <v>0</v>
      </c>
      <c r="R196" s="241" t="s">
        <v>189</v>
      </c>
      <c r="S196" s="241" t="s">
        <v>123</v>
      </c>
      <c r="T196" s="242" t="s">
        <v>123</v>
      </c>
      <c r="U196" s="225">
        <v>0.11700000000000001</v>
      </c>
      <c r="V196" s="225">
        <f>ROUND(E196*U196,2)</f>
        <v>8.7799999999999994</v>
      </c>
      <c r="W196" s="225"/>
      <c r="X196" s="225" t="s">
        <v>124</v>
      </c>
      <c r="Y196" s="225" t="s">
        <v>125</v>
      </c>
      <c r="Z196" s="215"/>
      <c r="AA196" s="215"/>
      <c r="AB196" s="215"/>
      <c r="AC196" s="215"/>
      <c r="AD196" s="215"/>
      <c r="AE196" s="215"/>
      <c r="AF196" s="215"/>
      <c r="AG196" s="215" t="s">
        <v>126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2" x14ac:dyDescent="0.2">
      <c r="A197" s="222"/>
      <c r="B197" s="223"/>
      <c r="C197" s="257" t="s">
        <v>353</v>
      </c>
      <c r="D197" s="226"/>
      <c r="E197" s="227">
        <v>75</v>
      </c>
      <c r="F197" s="225"/>
      <c r="G197" s="225"/>
      <c r="H197" s="225"/>
      <c r="I197" s="225"/>
      <c r="J197" s="225"/>
      <c r="K197" s="225"/>
      <c r="L197" s="225"/>
      <c r="M197" s="225"/>
      <c r="N197" s="224"/>
      <c r="O197" s="224"/>
      <c r="P197" s="224"/>
      <c r="Q197" s="224"/>
      <c r="R197" s="225"/>
      <c r="S197" s="225"/>
      <c r="T197" s="225"/>
      <c r="U197" s="225"/>
      <c r="V197" s="225"/>
      <c r="W197" s="225"/>
      <c r="X197" s="225"/>
      <c r="Y197" s="225"/>
      <c r="Z197" s="215"/>
      <c r="AA197" s="215"/>
      <c r="AB197" s="215"/>
      <c r="AC197" s="215"/>
      <c r="AD197" s="215"/>
      <c r="AE197" s="215"/>
      <c r="AF197" s="215"/>
      <c r="AG197" s="215" t="s">
        <v>130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47">
        <v>74</v>
      </c>
      <c r="B198" s="248" t="s">
        <v>354</v>
      </c>
      <c r="C198" s="260" t="s">
        <v>355</v>
      </c>
      <c r="D198" s="249" t="s">
        <v>193</v>
      </c>
      <c r="E198" s="250">
        <v>7</v>
      </c>
      <c r="F198" s="251"/>
      <c r="G198" s="252">
        <f>ROUND(E198*F198,2)</f>
        <v>0</v>
      </c>
      <c r="H198" s="251"/>
      <c r="I198" s="252">
        <f>ROUND(E198*H198,2)</f>
        <v>0</v>
      </c>
      <c r="J198" s="251"/>
      <c r="K198" s="252">
        <f>ROUND(E198*J198,2)</f>
        <v>0</v>
      </c>
      <c r="L198" s="252">
        <v>21</v>
      </c>
      <c r="M198" s="252">
        <f>G198*(1+L198/100)</f>
        <v>0</v>
      </c>
      <c r="N198" s="250">
        <v>5.0000000000000001E-4</v>
      </c>
      <c r="O198" s="250">
        <f>ROUND(E198*N198,2)</f>
        <v>0</v>
      </c>
      <c r="P198" s="250">
        <v>0</v>
      </c>
      <c r="Q198" s="250">
        <f>ROUND(E198*P198,2)</f>
        <v>0</v>
      </c>
      <c r="R198" s="252" t="s">
        <v>189</v>
      </c>
      <c r="S198" s="252" t="s">
        <v>123</v>
      </c>
      <c r="T198" s="253" t="s">
        <v>123</v>
      </c>
      <c r="U198" s="225">
        <v>0.37</v>
      </c>
      <c r="V198" s="225">
        <f>ROUND(E198*U198,2)</f>
        <v>2.59</v>
      </c>
      <c r="W198" s="225"/>
      <c r="X198" s="225" t="s">
        <v>124</v>
      </c>
      <c r="Y198" s="225" t="s">
        <v>125</v>
      </c>
      <c r="Z198" s="215"/>
      <c r="AA198" s="215"/>
      <c r="AB198" s="215"/>
      <c r="AC198" s="215"/>
      <c r="AD198" s="215"/>
      <c r="AE198" s="215"/>
      <c r="AF198" s="215"/>
      <c r="AG198" s="215" t="s">
        <v>126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">
      <c r="A199" s="236">
        <v>75</v>
      </c>
      <c r="B199" s="237" t="s">
        <v>356</v>
      </c>
      <c r="C199" s="255" t="s">
        <v>357</v>
      </c>
      <c r="D199" s="238" t="s">
        <v>193</v>
      </c>
      <c r="E199" s="239">
        <v>75</v>
      </c>
      <c r="F199" s="240"/>
      <c r="G199" s="241">
        <f>ROUND(E199*F199,2)</f>
        <v>0</v>
      </c>
      <c r="H199" s="240"/>
      <c r="I199" s="241">
        <f>ROUND(E199*H199,2)</f>
        <v>0</v>
      </c>
      <c r="J199" s="240"/>
      <c r="K199" s="241">
        <f>ROUND(E199*J199,2)</f>
        <v>0</v>
      </c>
      <c r="L199" s="241">
        <v>21</v>
      </c>
      <c r="M199" s="241">
        <f>G199*(1+L199/100)</f>
        <v>0</v>
      </c>
      <c r="N199" s="239">
        <v>0</v>
      </c>
      <c r="O199" s="239">
        <f>ROUND(E199*N199,2)</f>
        <v>0</v>
      </c>
      <c r="P199" s="239">
        <v>5.0000000000000001E-3</v>
      </c>
      <c r="Q199" s="239">
        <f>ROUND(E199*P199,2)</f>
        <v>0.38</v>
      </c>
      <c r="R199" s="241" t="s">
        <v>189</v>
      </c>
      <c r="S199" s="241" t="s">
        <v>123</v>
      </c>
      <c r="T199" s="242" t="s">
        <v>123</v>
      </c>
      <c r="U199" s="225">
        <v>8.4000000000000005E-2</v>
      </c>
      <c r="V199" s="225">
        <f>ROUND(E199*U199,2)</f>
        <v>6.3</v>
      </c>
      <c r="W199" s="225"/>
      <c r="X199" s="225" t="s">
        <v>124</v>
      </c>
      <c r="Y199" s="225" t="s">
        <v>125</v>
      </c>
      <c r="Z199" s="215"/>
      <c r="AA199" s="215"/>
      <c r="AB199" s="215"/>
      <c r="AC199" s="215"/>
      <c r="AD199" s="215"/>
      <c r="AE199" s="215"/>
      <c r="AF199" s="215"/>
      <c r="AG199" s="215" t="s">
        <v>126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2" x14ac:dyDescent="0.2">
      <c r="A200" s="222"/>
      <c r="B200" s="223"/>
      <c r="C200" s="257" t="s">
        <v>358</v>
      </c>
      <c r="D200" s="226"/>
      <c r="E200" s="227">
        <v>75</v>
      </c>
      <c r="F200" s="225"/>
      <c r="G200" s="225"/>
      <c r="H200" s="225"/>
      <c r="I200" s="225"/>
      <c r="J200" s="225"/>
      <c r="K200" s="225"/>
      <c r="L200" s="225"/>
      <c r="M200" s="225"/>
      <c r="N200" s="224"/>
      <c r="O200" s="224"/>
      <c r="P200" s="224"/>
      <c r="Q200" s="224"/>
      <c r="R200" s="225"/>
      <c r="S200" s="225"/>
      <c r="T200" s="225"/>
      <c r="U200" s="225"/>
      <c r="V200" s="225"/>
      <c r="W200" s="225"/>
      <c r="X200" s="225"/>
      <c r="Y200" s="225"/>
      <c r="Z200" s="215"/>
      <c r="AA200" s="215"/>
      <c r="AB200" s="215"/>
      <c r="AC200" s="215"/>
      <c r="AD200" s="215"/>
      <c r="AE200" s="215"/>
      <c r="AF200" s="215"/>
      <c r="AG200" s="215" t="s">
        <v>130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">
      <c r="A201" s="247">
        <v>76</v>
      </c>
      <c r="B201" s="248" t="s">
        <v>359</v>
      </c>
      <c r="C201" s="260" t="s">
        <v>360</v>
      </c>
      <c r="D201" s="249" t="s">
        <v>314</v>
      </c>
      <c r="E201" s="250">
        <v>2</v>
      </c>
      <c r="F201" s="251"/>
      <c r="G201" s="252">
        <f>ROUND(E201*F201,2)</f>
        <v>0</v>
      </c>
      <c r="H201" s="251"/>
      <c r="I201" s="252">
        <f>ROUND(E201*H201,2)</f>
        <v>0</v>
      </c>
      <c r="J201" s="251"/>
      <c r="K201" s="252">
        <f>ROUND(E201*J201,2)</f>
        <v>0</v>
      </c>
      <c r="L201" s="252">
        <v>21</v>
      </c>
      <c r="M201" s="252">
        <f>G201*(1+L201/100)</f>
        <v>0</v>
      </c>
      <c r="N201" s="250">
        <v>2.1309999999999999E-2</v>
      </c>
      <c r="O201" s="250">
        <f>ROUND(E201*N201,2)</f>
        <v>0.04</v>
      </c>
      <c r="P201" s="250">
        <v>0</v>
      </c>
      <c r="Q201" s="250">
        <f>ROUND(E201*P201,2)</f>
        <v>0</v>
      </c>
      <c r="R201" s="252"/>
      <c r="S201" s="252" t="s">
        <v>361</v>
      </c>
      <c r="T201" s="253" t="s">
        <v>362</v>
      </c>
      <c r="U201" s="225">
        <v>0.85</v>
      </c>
      <c r="V201" s="225">
        <f>ROUND(E201*U201,2)</f>
        <v>1.7</v>
      </c>
      <c r="W201" s="225"/>
      <c r="X201" s="225" t="s">
        <v>124</v>
      </c>
      <c r="Y201" s="225" t="s">
        <v>125</v>
      </c>
      <c r="Z201" s="215"/>
      <c r="AA201" s="215"/>
      <c r="AB201" s="215"/>
      <c r="AC201" s="215"/>
      <c r="AD201" s="215"/>
      <c r="AE201" s="215"/>
      <c r="AF201" s="215"/>
      <c r="AG201" s="215" t="s">
        <v>126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">
      <c r="A202" s="236">
        <v>77</v>
      </c>
      <c r="B202" s="237" t="s">
        <v>363</v>
      </c>
      <c r="C202" s="255" t="s">
        <v>364</v>
      </c>
      <c r="D202" s="238" t="s">
        <v>178</v>
      </c>
      <c r="E202" s="239">
        <v>0.50919000000000003</v>
      </c>
      <c r="F202" s="240"/>
      <c r="G202" s="241">
        <f>ROUND(E202*F202,2)</f>
        <v>0</v>
      </c>
      <c r="H202" s="240"/>
      <c r="I202" s="241">
        <f>ROUND(E202*H202,2)</f>
        <v>0</v>
      </c>
      <c r="J202" s="240"/>
      <c r="K202" s="241">
        <f>ROUND(E202*J202,2)</f>
        <v>0</v>
      </c>
      <c r="L202" s="241">
        <v>21</v>
      </c>
      <c r="M202" s="241">
        <f>G202*(1+L202/100)</f>
        <v>0</v>
      </c>
      <c r="N202" s="239">
        <v>0</v>
      </c>
      <c r="O202" s="239">
        <f>ROUND(E202*N202,2)</f>
        <v>0</v>
      </c>
      <c r="P202" s="239">
        <v>0</v>
      </c>
      <c r="Q202" s="239">
        <f>ROUND(E202*P202,2)</f>
        <v>0</v>
      </c>
      <c r="R202" s="241" t="s">
        <v>189</v>
      </c>
      <c r="S202" s="241" t="s">
        <v>123</v>
      </c>
      <c r="T202" s="242" t="s">
        <v>123</v>
      </c>
      <c r="U202" s="225">
        <v>1.573</v>
      </c>
      <c r="V202" s="225">
        <f>ROUND(E202*U202,2)</f>
        <v>0.8</v>
      </c>
      <c r="W202" s="225"/>
      <c r="X202" s="225" t="s">
        <v>179</v>
      </c>
      <c r="Y202" s="225" t="s">
        <v>125</v>
      </c>
      <c r="Z202" s="215"/>
      <c r="AA202" s="215"/>
      <c r="AB202" s="215"/>
      <c r="AC202" s="215"/>
      <c r="AD202" s="215"/>
      <c r="AE202" s="215"/>
      <c r="AF202" s="215"/>
      <c r="AG202" s="215" t="s">
        <v>222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2" x14ac:dyDescent="0.2">
      <c r="A203" s="222"/>
      <c r="B203" s="223"/>
      <c r="C203" s="256" t="s">
        <v>305</v>
      </c>
      <c r="D203" s="243"/>
      <c r="E203" s="243"/>
      <c r="F203" s="243"/>
      <c r="G203" s="243"/>
      <c r="H203" s="225"/>
      <c r="I203" s="225"/>
      <c r="J203" s="225"/>
      <c r="K203" s="225"/>
      <c r="L203" s="225"/>
      <c r="M203" s="225"/>
      <c r="N203" s="224"/>
      <c r="O203" s="224"/>
      <c r="P203" s="224"/>
      <c r="Q203" s="224"/>
      <c r="R203" s="225"/>
      <c r="S203" s="225"/>
      <c r="T203" s="225"/>
      <c r="U203" s="225"/>
      <c r="V203" s="225"/>
      <c r="W203" s="225"/>
      <c r="X203" s="225"/>
      <c r="Y203" s="225"/>
      <c r="Z203" s="215"/>
      <c r="AA203" s="215"/>
      <c r="AB203" s="215"/>
      <c r="AC203" s="215"/>
      <c r="AD203" s="215"/>
      <c r="AE203" s="215"/>
      <c r="AF203" s="215"/>
      <c r="AG203" s="215" t="s">
        <v>128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2" x14ac:dyDescent="0.2">
      <c r="A204" s="222"/>
      <c r="B204" s="223"/>
      <c r="C204" s="257" t="s">
        <v>182</v>
      </c>
      <c r="D204" s="226"/>
      <c r="E204" s="227"/>
      <c r="F204" s="225"/>
      <c r="G204" s="225"/>
      <c r="H204" s="225"/>
      <c r="I204" s="225"/>
      <c r="J204" s="225"/>
      <c r="K204" s="225"/>
      <c r="L204" s="225"/>
      <c r="M204" s="225"/>
      <c r="N204" s="224"/>
      <c r="O204" s="224"/>
      <c r="P204" s="224"/>
      <c r="Q204" s="224"/>
      <c r="R204" s="225"/>
      <c r="S204" s="225"/>
      <c r="T204" s="225"/>
      <c r="U204" s="225"/>
      <c r="V204" s="225"/>
      <c r="W204" s="225"/>
      <c r="X204" s="225"/>
      <c r="Y204" s="225"/>
      <c r="Z204" s="215"/>
      <c r="AA204" s="215"/>
      <c r="AB204" s="215"/>
      <c r="AC204" s="215"/>
      <c r="AD204" s="215"/>
      <c r="AE204" s="215"/>
      <c r="AF204" s="215"/>
      <c r="AG204" s="215" t="s">
        <v>130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3" x14ac:dyDescent="0.2">
      <c r="A205" s="222"/>
      <c r="B205" s="223"/>
      <c r="C205" s="257" t="s">
        <v>365</v>
      </c>
      <c r="D205" s="226"/>
      <c r="E205" s="227"/>
      <c r="F205" s="225"/>
      <c r="G205" s="225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25"/>
      <c r="Z205" s="215"/>
      <c r="AA205" s="215"/>
      <c r="AB205" s="215"/>
      <c r="AC205" s="215"/>
      <c r="AD205" s="215"/>
      <c r="AE205" s="215"/>
      <c r="AF205" s="215"/>
      <c r="AG205" s="215" t="s">
        <v>130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3" x14ac:dyDescent="0.2">
      <c r="A206" s="222"/>
      <c r="B206" s="223"/>
      <c r="C206" s="257" t="s">
        <v>366</v>
      </c>
      <c r="D206" s="226"/>
      <c r="E206" s="227">
        <v>0.50919000000000003</v>
      </c>
      <c r="F206" s="225"/>
      <c r="G206" s="225"/>
      <c r="H206" s="225"/>
      <c r="I206" s="225"/>
      <c r="J206" s="225"/>
      <c r="K206" s="225"/>
      <c r="L206" s="225"/>
      <c r="M206" s="225"/>
      <c r="N206" s="224"/>
      <c r="O206" s="224"/>
      <c r="P206" s="224"/>
      <c r="Q206" s="224"/>
      <c r="R206" s="225"/>
      <c r="S206" s="225"/>
      <c r="T206" s="225"/>
      <c r="U206" s="225"/>
      <c r="V206" s="225"/>
      <c r="W206" s="225"/>
      <c r="X206" s="225"/>
      <c r="Y206" s="225"/>
      <c r="Z206" s="215"/>
      <c r="AA206" s="215"/>
      <c r="AB206" s="215"/>
      <c r="AC206" s="215"/>
      <c r="AD206" s="215"/>
      <c r="AE206" s="215"/>
      <c r="AF206" s="215"/>
      <c r="AG206" s="215" t="s">
        <v>130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ht="22.5" outlineLevel="1" x14ac:dyDescent="0.2">
      <c r="A207" s="236">
        <v>78</v>
      </c>
      <c r="B207" s="237" t="s">
        <v>367</v>
      </c>
      <c r="C207" s="255" t="s">
        <v>368</v>
      </c>
      <c r="D207" s="238" t="s">
        <v>178</v>
      </c>
      <c r="E207" s="239">
        <v>0.50919000000000003</v>
      </c>
      <c r="F207" s="240"/>
      <c r="G207" s="241">
        <f>ROUND(E207*F207,2)</f>
        <v>0</v>
      </c>
      <c r="H207" s="240"/>
      <c r="I207" s="241">
        <f>ROUND(E207*H207,2)</f>
        <v>0</v>
      </c>
      <c r="J207" s="240"/>
      <c r="K207" s="241">
        <f>ROUND(E207*J207,2)</f>
        <v>0</v>
      </c>
      <c r="L207" s="241">
        <v>21</v>
      </c>
      <c r="M207" s="241">
        <f>G207*(1+L207/100)</f>
        <v>0</v>
      </c>
      <c r="N207" s="239">
        <v>0</v>
      </c>
      <c r="O207" s="239">
        <f>ROUND(E207*N207,2)</f>
        <v>0</v>
      </c>
      <c r="P207" s="239">
        <v>0</v>
      </c>
      <c r="Q207" s="239">
        <f>ROUND(E207*P207,2)</f>
        <v>0</v>
      </c>
      <c r="R207" s="241" t="s">
        <v>189</v>
      </c>
      <c r="S207" s="241" t="s">
        <v>123</v>
      </c>
      <c r="T207" s="242" t="s">
        <v>123</v>
      </c>
      <c r="U207" s="225">
        <v>0.81200000000000006</v>
      </c>
      <c r="V207" s="225">
        <f>ROUND(E207*U207,2)</f>
        <v>0.41</v>
      </c>
      <c r="W207" s="225"/>
      <c r="X207" s="225" t="s">
        <v>179</v>
      </c>
      <c r="Y207" s="225" t="s">
        <v>125</v>
      </c>
      <c r="Z207" s="215"/>
      <c r="AA207" s="215"/>
      <c r="AB207" s="215"/>
      <c r="AC207" s="215"/>
      <c r="AD207" s="215"/>
      <c r="AE207" s="215"/>
      <c r="AF207" s="215"/>
      <c r="AG207" s="215" t="s">
        <v>222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2" x14ac:dyDescent="0.2">
      <c r="A208" s="222"/>
      <c r="B208" s="223"/>
      <c r="C208" s="256" t="s">
        <v>305</v>
      </c>
      <c r="D208" s="243"/>
      <c r="E208" s="243"/>
      <c r="F208" s="243"/>
      <c r="G208" s="243"/>
      <c r="H208" s="225"/>
      <c r="I208" s="225"/>
      <c r="J208" s="225"/>
      <c r="K208" s="225"/>
      <c r="L208" s="225"/>
      <c r="M208" s="225"/>
      <c r="N208" s="224"/>
      <c r="O208" s="224"/>
      <c r="P208" s="224"/>
      <c r="Q208" s="224"/>
      <c r="R208" s="225"/>
      <c r="S208" s="225"/>
      <c r="T208" s="225"/>
      <c r="U208" s="225"/>
      <c r="V208" s="225"/>
      <c r="W208" s="225"/>
      <c r="X208" s="225"/>
      <c r="Y208" s="225"/>
      <c r="Z208" s="215"/>
      <c r="AA208" s="215"/>
      <c r="AB208" s="215"/>
      <c r="AC208" s="215"/>
      <c r="AD208" s="215"/>
      <c r="AE208" s="215"/>
      <c r="AF208" s="215"/>
      <c r="AG208" s="215" t="s">
        <v>128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2" x14ac:dyDescent="0.2">
      <c r="A209" s="222"/>
      <c r="B209" s="223"/>
      <c r="C209" s="257" t="s">
        <v>182</v>
      </c>
      <c r="D209" s="226"/>
      <c r="E209" s="227"/>
      <c r="F209" s="225"/>
      <c r="G209" s="225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5"/>
      <c r="AA209" s="215"/>
      <c r="AB209" s="215"/>
      <c r="AC209" s="215"/>
      <c r="AD209" s="215"/>
      <c r="AE209" s="215"/>
      <c r="AF209" s="215"/>
      <c r="AG209" s="215" t="s">
        <v>130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3" x14ac:dyDescent="0.2">
      <c r="A210" s="222"/>
      <c r="B210" s="223"/>
      <c r="C210" s="257" t="s">
        <v>365</v>
      </c>
      <c r="D210" s="226"/>
      <c r="E210" s="227"/>
      <c r="F210" s="225"/>
      <c r="G210" s="225"/>
      <c r="H210" s="225"/>
      <c r="I210" s="225"/>
      <c r="J210" s="225"/>
      <c r="K210" s="225"/>
      <c r="L210" s="225"/>
      <c r="M210" s="225"/>
      <c r="N210" s="224"/>
      <c r="O210" s="224"/>
      <c r="P210" s="224"/>
      <c r="Q210" s="224"/>
      <c r="R210" s="225"/>
      <c r="S210" s="225"/>
      <c r="T210" s="225"/>
      <c r="U210" s="225"/>
      <c r="V210" s="225"/>
      <c r="W210" s="225"/>
      <c r="X210" s="225"/>
      <c r="Y210" s="225"/>
      <c r="Z210" s="215"/>
      <c r="AA210" s="215"/>
      <c r="AB210" s="215"/>
      <c r="AC210" s="215"/>
      <c r="AD210" s="215"/>
      <c r="AE210" s="215"/>
      <c r="AF210" s="215"/>
      <c r="AG210" s="215" t="s">
        <v>130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3" x14ac:dyDescent="0.2">
      <c r="A211" s="222"/>
      <c r="B211" s="223"/>
      <c r="C211" s="257" t="s">
        <v>366</v>
      </c>
      <c r="D211" s="226"/>
      <c r="E211" s="227">
        <v>0.50919000000000003</v>
      </c>
      <c r="F211" s="225"/>
      <c r="G211" s="225"/>
      <c r="H211" s="225"/>
      <c r="I211" s="225"/>
      <c r="J211" s="225"/>
      <c r="K211" s="225"/>
      <c r="L211" s="225"/>
      <c r="M211" s="225"/>
      <c r="N211" s="224"/>
      <c r="O211" s="224"/>
      <c r="P211" s="224"/>
      <c r="Q211" s="224"/>
      <c r="R211" s="225"/>
      <c r="S211" s="225"/>
      <c r="T211" s="225"/>
      <c r="U211" s="225"/>
      <c r="V211" s="225"/>
      <c r="W211" s="225"/>
      <c r="X211" s="225"/>
      <c r="Y211" s="225"/>
      <c r="Z211" s="215"/>
      <c r="AA211" s="215"/>
      <c r="AB211" s="215"/>
      <c r="AC211" s="215"/>
      <c r="AD211" s="215"/>
      <c r="AE211" s="215"/>
      <c r="AF211" s="215"/>
      <c r="AG211" s="215" t="s">
        <v>130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ht="33.75" outlineLevel="1" x14ac:dyDescent="0.2">
      <c r="A212" s="236">
        <v>79</v>
      </c>
      <c r="B212" s="237" t="s">
        <v>369</v>
      </c>
      <c r="C212" s="255" t="s">
        <v>370</v>
      </c>
      <c r="D212" s="238" t="s">
        <v>178</v>
      </c>
      <c r="E212" s="239">
        <v>0.50919000000000003</v>
      </c>
      <c r="F212" s="240"/>
      <c r="G212" s="241">
        <f>ROUND(E212*F212,2)</f>
        <v>0</v>
      </c>
      <c r="H212" s="240"/>
      <c r="I212" s="241">
        <f>ROUND(E212*H212,2)</f>
        <v>0</v>
      </c>
      <c r="J212" s="240"/>
      <c r="K212" s="241">
        <f>ROUND(E212*J212,2)</f>
        <v>0</v>
      </c>
      <c r="L212" s="241">
        <v>21</v>
      </c>
      <c r="M212" s="241">
        <f>G212*(1+L212/100)</f>
        <v>0</v>
      </c>
      <c r="N212" s="239">
        <v>0</v>
      </c>
      <c r="O212" s="239">
        <f>ROUND(E212*N212,2)</f>
        <v>0</v>
      </c>
      <c r="P212" s="239">
        <v>0</v>
      </c>
      <c r="Q212" s="239">
        <f>ROUND(E212*P212,2)</f>
        <v>0</v>
      </c>
      <c r="R212" s="241" t="s">
        <v>189</v>
      </c>
      <c r="S212" s="241" t="s">
        <v>123</v>
      </c>
      <c r="T212" s="242" t="s">
        <v>123</v>
      </c>
      <c r="U212" s="225">
        <v>0</v>
      </c>
      <c r="V212" s="225">
        <f>ROUND(E212*U212,2)</f>
        <v>0</v>
      </c>
      <c r="W212" s="225"/>
      <c r="X212" s="225" t="s">
        <v>179</v>
      </c>
      <c r="Y212" s="225" t="s">
        <v>125</v>
      </c>
      <c r="Z212" s="215"/>
      <c r="AA212" s="215"/>
      <c r="AB212" s="215"/>
      <c r="AC212" s="215"/>
      <c r="AD212" s="215"/>
      <c r="AE212" s="215"/>
      <c r="AF212" s="215"/>
      <c r="AG212" s="215" t="s">
        <v>222</v>
      </c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2" x14ac:dyDescent="0.2">
      <c r="A213" s="222"/>
      <c r="B213" s="223"/>
      <c r="C213" s="256" t="s">
        <v>305</v>
      </c>
      <c r="D213" s="243"/>
      <c r="E213" s="243"/>
      <c r="F213" s="243"/>
      <c r="G213" s="243"/>
      <c r="H213" s="225"/>
      <c r="I213" s="225"/>
      <c r="J213" s="225"/>
      <c r="K213" s="225"/>
      <c r="L213" s="225"/>
      <c r="M213" s="225"/>
      <c r="N213" s="224"/>
      <c r="O213" s="224"/>
      <c r="P213" s="224"/>
      <c r="Q213" s="224"/>
      <c r="R213" s="225"/>
      <c r="S213" s="225"/>
      <c r="T213" s="225"/>
      <c r="U213" s="225"/>
      <c r="V213" s="225"/>
      <c r="W213" s="225"/>
      <c r="X213" s="225"/>
      <c r="Y213" s="225"/>
      <c r="Z213" s="215"/>
      <c r="AA213" s="215"/>
      <c r="AB213" s="215"/>
      <c r="AC213" s="215"/>
      <c r="AD213" s="215"/>
      <c r="AE213" s="215"/>
      <c r="AF213" s="215"/>
      <c r="AG213" s="215" t="s">
        <v>128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2" x14ac:dyDescent="0.2">
      <c r="A214" s="222"/>
      <c r="B214" s="223"/>
      <c r="C214" s="257" t="s">
        <v>182</v>
      </c>
      <c r="D214" s="226"/>
      <c r="E214" s="227"/>
      <c r="F214" s="225"/>
      <c r="G214" s="225"/>
      <c r="H214" s="225"/>
      <c r="I214" s="225"/>
      <c r="J214" s="225"/>
      <c r="K214" s="225"/>
      <c r="L214" s="225"/>
      <c r="M214" s="225"/>
      <c r="N214" s="224"/>
      <c r="O214" s="224"/>
      <c r="P214" s="224"/>
      <c r="Q214" s="224"/>
      <c r="R214" s="225"/>
      <c r="S214" s="225"/>
      <c r="T214" s="225"/>
      <c r="U214" s="225"/>
      <c r="V214" s="225"/>
      <c r="W214" s="225"/>
      <c r="X214" s="225"/>
      <c r="Y214" s="225"/>
      <c r="Z214" s="215"/>
      <c r="AA214" s="215"/>
      <c r="AB214" s="215"/>
      <c r="AC214" s="215"/>
      <c r="AD214" s="215"/>
      <c r="AE214" s="215"/>
      <c r="AF214" s="215"/>
      <c r="AG214" s="215" t="s">
        <v>130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3" x14ac:dyDescent="0.2">
      <c r="A215" s="222"/>
      <c r="B215" s="223"/>
      <c r="C215" s="257" t="s">
        <v>365</v>
      </c>
      <c r="D215" s="226"/>
      <c r="E215" s="227"/>
      <c r="F215" s="225"/>
      <c r="G215" s="225"/>
      <c r="H215" s="225"/>
      <c r="I215" s="225"/>
      <c r="J215" s="225"/>
      <c r="K215" s="225"/>
      <c r="L215" s="225"/>
      <c r="M215" s="225"/>
      <c r="N215" s="224"/>
      <c r="O215" s="224"/>
      <c r="P215" s="224"/>
      <c r="Q215" s="224"/>
      <c r="R215" s="225"/>
      <c r="S215" s="225"/>
      <c r="T215" s="225"/>
      <c r="U215" s="225"/>
      <c r="V215" s="225"/>
      <c r="W215" s="225"/>
      <c r="X215" s="225"/>
      <c r="Y215" s="225"/>
      <c r="Z215" s="215"/>
      <c r="AA215" s="215"/>
      <c r="AB215" s="215"/>
      <c r="AC215" s="215"/>
      <c r="AD215" s="215"/>
      <c r="AE215" s="215"/>
      <c r="AF215" s="215"/>
      <c r="AG215" s="215" t="s">
        <v>130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3" x14ac:dyDescent="0.2">
      <c r="A216" s="222"/>
      <c r="B216" s="223"/>
      <c r="C216" s="257" t="s">
        <v>366</v>
      </c>
      <c r="D216" s="226"/>
      <c r="E216" s="227">
        <v>0.50919000000000003</v>
      </c>
      <c r="F216" s="225"/>
      <c r="G216" s="225"/>
      <c r="H216" s="225"/>
      <c r="I216" s="225"/>
      <c r="J216" s="225"/>
      <c r="K216" s="225"/>
      <c r="L216" s="225"/>
      <c r="M216" s="225"/>
      <c r="N216" s="224"/>
      <c r="O216" s="224"/>
      <c r="P216" s="224"/>
      <c r="Q216" s="224"/>
      <c r="R216" s="225"/>
      <c r="S216" s="225"/>
      <c r="T216" s="225"/>
      <c r="U216" s="225"/>
      <c r="V216" s="225"/>
      <c r="W216" s="225"/>
      <c r="X216" s="225"/>
      <c r="Y216" s="225"/>
      <c r="Z216" s="215"/>
      <c r="AA216" s="215"/>
      <c r="AB216" s="215"/>
      <c r="AC216" s="215"/>
      <c r="AD216" s="215"/>
      <c r="AE216" s="215"/>
      <c r="AF216" s="215"/>
      <c r="AG216" s="215" t="s">
        <v>130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x14ac:dyDescent="0.2">
      <c r="A217" s="229" t="s">
        <v>117</v>
      </c>
      <c r="B217" s="230" t="s">
        <v>79</v>
      </c>
      <c r="C217" s="254" t="s">
        <v>80</v>
      </c>
      <c r="D217" s="231"/>
      <c r="E217" s="232"/>
      <c r="F217" s="233"/>
      <c r="G217" s="233">
        <f>SUMIF(AG218:AG219,"&lt;&gt;NOR",G218:G219)</f>
        <v>0</v>
      </c>
      <c r="H217" s="233"/>
      <c r="I217" s="233">
        <f>SUM(I218:I219)</f>
        <v>0</v>
      </c>
      <c r="J217" s="233"/>
      <c r="K217" s="233">
        <f>SUM(K218:K219)</f>
        <v>0</v>
      </c>
      <c r="L217" s="233"/>
      <c r="M217" s="233">
        <f>SUM(M218:M219)</f>
        <v>0</v>
      </c>
      <c r="N217" s="232"/>
      <c r="O217" s="232">
        <f>SUM(O218:O219)</f>
        <v>2.5</v>
      </c>
      <c r="P217" s="232"/>
      <c r="Q217" s="232">
        <f>SUM(Q218:Q219)</f>
        <v>0</v>
      </c>
      <c r="R217" s="233"/>
      <c r="S217" s="233"/>
      <c r="T217" s="234"/>
      <c r="U217" s="228"/>
      <c r="V217" s="228">
        <f>SUM(V218:V219)</f>
        <v>650</v>
      </c>
      <c r="W217" s="228"/>
      <c r="X217" s="228"/>
      <c r="Y217" s="228"/>
      <c r="AG217" t="s">
        <v>118</v>
      </c>
    </row>
    <row r="218" spans="1:60" ht="22.5" outlineLevel="1" x14ac:dyDescent="0.2">
      <c r="A218" s="236">
        <v>80</v>
      </c>
      <c r="B218" s="237" t="s">
        <v>371</v>
      </c>
      <c r="C218" s="255" t="s">
        <v>372</v>
      </c>
      <c r="D218" s="238" t="s">
        <v>193</v>
      </c>
      <c r="E218" s="239">
        <v>25</v>
      </c>
      <c r="F218" s="240"/>
      <c r="G218" s="241">
        <f>ROUND(E218*F218,2)</f>
        <v>0</v>
      </c>
      <c r="H218" s="240"/>
      <c r="I218" s="241">
        <f>ROUND(E218*H218,2)</f>
        <v>0</v>
      </c>
      <c r="J218" s="240"/>
      <c r="K218" s="241">
        <f>ROUND(E218*J218,2)</f>
        <v>0</v>
      </c>
      <c r="L218" s="241">
        <v>21</v>
      </c>
      <c r="M218" s="241">
        <f>G218*(1+L218/100)</f>
        <v>0</v>
      </c>
      <c r="N218" s="239">
        <v>0.10007000000000001</v>
      </c>
      <c r="O218" s="239">
        <f>ROUND(E218*N218,2)</f>
        <v>2.5</v>
      </c>
      <c r="P218" s="239">
        <v>0</v>
      </c>
      <c r="Q218" s="239">
        <f>ROUND(E218*P218,2)</f>
        <v>0</v>
      </c>
      <c r="R218" s="241" t="s">
        <v>373</v>
      </c>
      <c r="S218" s="241" t="s">
        <v>123</v>
      </c>
      <c r="T218" s="242" t="s">
        <v>362</v>
      </c>
      <c r="U218" s="225">
        <v>26</v>
      </c>
      <c r="V218" s="225">
        <f>ROUND(E218*U218,2)</f>
        <v>650</v>
      </c>
      <c r="W218" s="225"/>
      <c r="X218" s="225" t="s">
        <v>124</v>
      </c>
      <c r="Y218" s="225" t="s">
        <v>125</v>
      </c>
      <c r="Z218" s="215"/>
      <c r="AA218" s="215"/>
      <c r="AB218" s="215"/>
      <c r="AC218" s="215"/>
      <c r="AD218" s="215"/>
      <c r="AE218" s="215"/>
      <c r="AF218" s="215"/>
      <c r="AG218" s="215" t="s">
        <v>126</v>
      </c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2" x14ac:dyDescent="0.2">
      <c r="A219" s="222"/>
      <c r="B219" s="223"/>
      <c r="C219" s="259" t="s">
        <v>374</v>
      </c>
      <c r="D219" s="246"/>
      <c r="E219" s="246"/>
      <c r="F219" s="246"/>
      <c r="G219" s="246"/>
      <c r="H219" s="225"/>
      <c r="I219" s="225"/>
      <c r="J219" s="225"/>
      <c r="K219" s="225"/>
      <c r="L219" s="225"/>
      <c r="M219" s="225"/>
      <c r="N219" s="224"/>
      <c r="O219" s="224"/>
      <c r="P219" s="224"/>
      <c r="Q219" s="224"/>
      <c r="R219" s="225"/>
      <c r="S219" s="225"/>
      <c r="T219" s="225"/>
      <c r="U219" s="225"/>
      <c r="V219" s="225"/>
      <c r="W219" s="225"/>
      <c r="X219" s="225"/>
      <c r="Y219" s="225"/>
      <c r="Z219" s="215"/>
      <c r="AA219" s="215"/>
      <c r="AB219" s="215"/>
      <c r="AC219" s="215"/>
      <c r="AD219" s="215"/>
      <c r="AE219" s="215"/>
      <c r="AF219" s="215"/>
      <c r="AG219" s="215" t="s">
        <v>138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x14ac:dyDescent="0.2">
      <c r="A220" s="229" t="s">
        <v>117</v>
      </c>
      <c r="B220" s="230" t="s">
        <v>81</v>
      </c>
      <c r="C220" s="254" t="s">
        <v>82</v>
      </c>
      <c r="D220" s="231"/>
      <c r="E220" s="232"/>
      <c r="F220" s="233"/>
      <c r="G220" s="233">
        <f>SUMIF(AG221:AG243,"&lt;&gt;NOR",G221:G243)</f>
        <v>0</v>
      </c>
      <c r="H220" s="233"/>
      <c r="I220" s="233">
        <f>SUM(I221:I243)</f>
        <v>0</v>
      </c>
      <c r="J220" s="233"/>
      <c r="K220" s="233">
        <f>SUM(K221:K243)</f>
        <v>0</v>
      </c>
      <c r="L220" s="233"/>
      <c r="M220" s="233">
        <f>SUM(M221:M243)</f>
        <v>0</v>
      </c>
      <c r="N220" s="232"/>
      <c r="O220" s="232">
        <f>SUM(O221:O243)</f>
        <v>1.8399999999999999</v>
      </c>
      <c r="P220" s="232"/>
      <c r="Q220" s="232">
        <f>SUM(Q221:Q243)</f>
        <v>0</v>
      </c>
      <c r="R220" s="233"/>
      <c r="S220" s="233"/>
      <c r="T220" s="234"/>
      <c r="U220" s="228"/>
      <c r="V220" s="228">
        <f>SUM(V221:V243)</f>
        <v>78.319999999999993</v>
      </c>
      <c r="W220" s="228"/>
      <c r="X220" s="228"/>
      <c r="Y220" s="228"/>
      <c r="AG220" t="s">
        <v>118</v>
      </c>
    </row>
    <row r="221" spans="1:60" outlineLevel="1" x14ac:dyDescent="0.2">
      <c r="A221" s="236">
        <v>81</v>
      </c>
      <c r="B221" s="237" t="s">
        <v>375</v>
      </c>
      <c r="C221" s="255" t="s">
        <v>376</v>
      </c>
      <c r="D221" s="238" t="s">
        <v>121</v>
      </c>
      <c r="E221" s="239">
        <v>66.599999999999994</v>
      </c>
      <c r="F221" s="240"/>
      <c r="G221" s="241">
        <f>ROUND(E221*F221,2)</f>
        <v>0</v>
      </c>
      <c r="H221" s="240"/>
      <c r="I221" s="241">
        <f>ROUND(E221*H221,2)</f>
        <v>0</v>
      </c>
      <c r="J221" s="240"/>
      <c r="K221" s="241">
        <f>ROUND(E221*J221,2)</f>
        <v>0</v>
      </c>
      <c r="L221" s="241">
        <v>21</v>
      </c>
      <c r="M221" s="241">
        <f>G221*(1+L221/100)</f>
        <v>0</v>
      </c>
      <c r="N221" s="239">
        <v>2.1000000000000001E-4</v>
      </c>
      <c r="O221" s="239">
        <f>ROUND(E221*N221,2)</f>
        <v>0.01</v>
      </c>
      <c r="P221" s="239">
        <v>0</v>
      </c>
      <c r="Q221" s="239">
        <f>ROUND(E221*P221,2)</f>
        <v>0</v>
      </c>
      <c r="R221" s="241" t="s">
        <v>377</v>
      </c>
      <c r="S221" s="241" t="s">
        <v>123</v>
      </c>
      <c r="T221" s="242" t="s">
        <v>123</v>
      </c>
      <c r="U221" s="225">
        <v>0.05</v>
      </c>
      <c r="V221" s="225">
        <f>ROUND(E221*U221,2)</f>
        <v>3.33</v>
      </c>
      <c r="W221" s="225"/>
      <c r="X221" s="225" t="s">
        <v>124</v>
      </c>
      <c r="Y221" s="225" t="s">
        <v>125</v>
      </c>
      <c r="Z221" s="215"/>
      <c r="AA221" s="215"/>
      <c r="AB221" s="215"/>
      <c r="AC221" s="215"/>
      <c r="AD221" s="215"/>
      <c r="AE221" s="215"/>
      <c r="AF221" s="215"/>
      <c r="AG221" s="215" t="s">
        <v>196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2" x14ac:dyDescent="0.2">
      <c r="A222" s="222"/>
      <c r="B222" s="223"/>
      <c r="C222" s="259" t="s">
        <v>378</v>
      </c>
      <c r="D222" s="246"/>
      <c r="E222" s="246"/>
      <c r="F222" s="246"/>
      <c r="G222" s="246"/>
      <c r="H222" s="225"/>
      <c r="I222" s="225"/>
      <c r="J222" s="225"/>
      <c r="K222" s="225"/>
      <c r="L222" s="225"/>
      <c r="M222" s="225"/>
      <c r="N222" s="224"/>
      <c r="O222" s="224"/>
      <c r="P222" s="224"/>
      <c r="Q222" s="224"/>
      <c r="R222" s="225"/>
      <c r="S222" s="225"/>
      <c r="T222" s="225"/>
      <c r="U222" s="225"/>
      <c r="V222" s="225"/>
      <c r="W222" s="225"/>
      <c r="X222" s="225"/>
      <c r="Y222" s="225"/>
      <c r="Z222" s="215"/>
      <c r="AA222" s="215"/>
      <c r="AB222" s="215"/>
      <c r="AC222" s="215"/>
      <c r="AD222" s="215"/>
      <c r="AE222" s="215"/>
      <c r="AF222" s="215"/>
      <c r="AG222" s="215" t="s">
        <v>138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2" x14ac:dyDescent="0.2">
      <c r="A223" s="222"/>
      <c r="B223" s="223"/>
      <c r="C223" s="257" t="s">
        <v>379</v>
      </c>
      <c r="D223" s="226"/>
      <c r="E223" s="227">
        <v>66.599999999999994</v>
      </c>
      <c r="F223" s="225"/>
      <c r="G223" s="225"/>
      <c r="H223" s="225"/>
      <c r="I223" s="225"/>
      <c r="J223" s="225"/>
      <c r="K223" s="225"/>
      <c r="L223" s="225"/>
      <c r="M223" s="225"/>
      <c r="N223" s="224"/>
      <c r="O223" s="224"/>
      <c r="P223" s="224"/>
      <c r="Q223" s="224"/>
      <c r="R223" s="225"/>
      <c r="S223" s="225"/>
      <c r="T223" s="225"/>
      <c r="U223" s="225"/>
      <c r="V223" s="225"/>
      <c r="W223" s="225"/>
      <c r="X223" s="225"/>
      <c r="Y223" s="225"/>
      <c r="Z223" s="215"/>
      <c r="AA223" s="215"/>
      <c r="AB223" s="215"/>
      <c r="AC223" s="215"/>
      <c r="AD223" s="215"/>
      <c r="AE223" s="215"/>
      <c r="AF223" s="215"/>
      <c r="AG223" s="215" t="s">
        <v>130</v>
      </c>
      <c r="AH223" s="215">
        <v>5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ht="22.5" outlineLevel="1" x14ac:dyDescent="0.2">
      <c r="A224" s="236">
        <v>82</v>
      </c>
      <c r="B224" s="237" t="s">
        <v>380</v>
      </c>
      <c r="C224" s="255" t="s">
        <v>381</v>
      </c>
      <c r="D224" s="238" t="s">
        <v>121</v>
      </c>
      <c r="E224" s="239">
        <v>66.599999999999994</v>
      </c>
      <c r="F224" s="240"/>
      <c r="G224" s="241">
        <f>ROUND(E224*F224,2)</f>
        <v>0</v>
      </c>
      <c r="H224" s="240"/>
      <c r="I224" s="241">
        <f>ROUND(E224*H224,2)</f>
        <v>0</v>
      </c>
      <c r="J224" s="240"/>
      <c r="K224" s="241">
        <f>ROUND(E224*J224,2)</f>
        <v>0</v>
      </c>
      <c r="L224" s="241">
        <v>21</v>
      </c>
      <c r="M224" s="241">
        <f>G224*(1+L224/100)</f>
        <v>0</v>
      </c>
      <c r="N224" s="239">
        <v>5.2399999999999999E-3</v>
      </c>
      <c r="O224" s="239">
        <f>ROUND(E224*N224,2)</f>
        <v>0.35</v>
      </c>
      <c r="P224" s="239">
        <v>0</v>
      </c>
      <c r="Q224" s="239">
        <f>ROUND(E224*P224,2)</f>
        <v>0</v>
      </c>
      <c r="R224" s="241" t="s">
        <v>377</v>
      </c>
      <c r="S224" s="241" t="s">
        <v>123</v>
      </c>
      <c r="T224" s="242" t="s">
        <v>123</v>
      </c>
      <c r="U224" s="225">
        <v>0.96</v>
      </c>
      <c r="V224" s="225">
        <f>ROUND(E224*U224,2)</f>
        <v>63.94</v>
      </c>
      <c r="W224" s="225"/>
      <c r="X224" s="225" t="s">
        <v>124</v>
      </c>
      <c r="Y224" s="225" t="s">
        <v>125</v>
      </c>
      <c r="Z224" s="215"/>
      <c r="AA224" s="215"/>
      <c r="AB224" s="215"/>
      <c r="AC224" s="215"/>
      <c r="AD224" s="215"/>
      <c r="AE224" s="215"/>
      <c r="AF224" s="215"/>
      <c r="AG224" s="215" t="s">
        <v>196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ht="22.5" outlineLevel="2" x14ac:dyDescent="0.2">
      <c r="A225" s="222"/>
      <c r="B225" s="223"/>
      <c r="C225" s="257" t="s">
        <v>382</v>
      </c>
      <c r="D225" s="226"/>
      <c r="E225" s="227">
        <v>66.599999999999994</v>
      </c>
      <c r="F225" s="225"/>
      <c r="G225" s="225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25"/>
      <c r="Z225" s="215"/>
      <c r="AA225" s="215"/>
      <c r="AB225" s="215"/>
      <c r="AC225" s="215"/>
      <c r="AD225" s="215"/>
      <c r="AE225" s="215"/>
      <c r="AF225" s="215"/>
      <c r="AG225" s="215" t="s">
        <v>130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ht="22.5" outlineLevel="1" x14ac:dyDescent="0.2">
      <c r="A226" s="236">
        <v>83</v>
      </c>
      <c r="B226" s="237" t="s">
        <v>383</v>
      </c>
      <c r="C226" s="255" t="s">
        <v>384</v>
      </c>
      <c r="D226" s="238" t="s">
        <v>154</v>
      </c>
      <c r="E226" s="239">
        <v>69</v>
      </c>
      <c r="F226" s="240"/>
      <c r="G226" s="241">
        <f>ROUND(E226*F226,2)</f>
        <v>0</v>
      </c>
      <c r="H226" s="240"/>
      <c r="I226" s="241">
        <f>ROUND(E226*H226,2)</f>
        <v>0</v>
      </c>
      <c r="J226" s="240"/>
      <c r="K226" s="241">
        <f>ROUND(E226*J226,2)</f>
        <v>0</v>
      </c>
      <c r="L226" s="241">
        <v>21</v>
      </c>
      <c r="M226" s="241">
        <f>G226*(1+L226/100)</f>
        <v>0</v>
      </c>
      <c r="N226" s="239">
        <v>4.2000000000000002E-4</v>
      </c>
      <c r="O226" s="239">
        <f>ROUND(E226*N226,2)</f>
        <v>0.03</v>
      </c>
      <c r="P226" s="239">
        <v>0</v>
      </c>
      <c r="Q226" s="239">
        <f>ROUND(E226*P226,2)</f>
        <v>0</v>
      </c>
      <c r="R226" s="241" t="s">
        <v>377</v>
      </c>
      <c r="S226" s="241" t="s">
        <v>123</v>
      </c>
      <c r="T226" s="242" t="s">
        <v>123</v>
      </c>
      <c r="U226" s="225">
        <v>0.12</v>
      </c>
      <c r="V226" s="225">
        <f>ROUND(E226*U226,2)</f>
        <v>8.2799999999999994</v>
      </c>
      <c r="W226" s="225"/>
      <c r="X226" s="225" t="s">
        <v>124</v>
      </c>
      <c r="Y226" s="225" t="s">
        <v>125</v>
      </c>
      <c r="Z226" s="215"/>
      <c r="AA226" s="215"/>
      <c r="AB226" s="215"/>
      <c r="AC226" s="215"/>
      <c r="AD226" s="215"/>
      <c r="AE226" s="215"/>
      <c r="AF226" s="215"/>
      <c r="AG226" s="215" t="s">
        <v>196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2" x14ac:dyDescent="0.2">
      <c r="A227" s="222"/>
      <c r="B227" s="223"/>
      <c r="C227" s="257" t="s">
        <v>385</v>
      </c>
      <c r="D227" s="226"/>
      <c r="E227" s="227">
        <v>69</v>
      </c>
      <c r="F227" s="225"/>
      <c r="G227" s="225"/>
      <c r="H227" s="225"/>
      <c r="I227" s="225"/>
      <c r="J227" s="225"/>
      <c r="K227" s="225"/>
      <c r="L227" s="225"/>
      <c r="M227" s="225"/>
      <c r="N227" s="224"/>
      <c r="O227" s="224"/>
      <c r="P227" s="224"/>
      <c r="Q227" s="224"/>
      <c r="R227" s="225"/>
      <c r="S227" s="225"/>
      <c r="T227" s="225"/>
      <c r="U227" s="225"/>
      <c r="V227" s="225"/>
      <c r="W227" s="225"/>
      <c r="X227" s="225"/>
      <c r="Y227" s="225"/>
      <c r="Z227" s="215"/>
      <c r="AA227" s="215"/>
      <c r="AB227" s="215"/>
      <c r="AC227" s="215"/>
      <c r="AD227" s="215"/>
      <c r="AE227" s="215"/>
      <c r="AF227" s="215"/>
      <c r="AG227" s="215" t="s">
        <v>130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ht="22.5" outlineLevel="1" x14ac:dyDescent="0.2">
      <c r="A228" s="236">
        <v>84</v>
      </c>
      <c r="B228" s="237" t="s">
        <v>386</v>
      </c>
      <c r="C228" s="255" t="s">
        <v>387</v>
      </c>
      <c r="D228" s="238" t="s">
        <v>388</v>
      </c>
      <c r="E228" s="239">
        <v>6.66</v>
      </c>
      <c r="F228" s="240"/>
      <c r="G228" s="241">
        <f>ROUND(E228*F228,2)</f>
        <v>0</v>
      </c>
      <c r="H228" s="240"/>
      <c r="I228" s="241">
        <f>ROUND(E228*H228,2)</f>
        <v>0</v>
      </c>
      <c r="J228" s="240"/>
      <c r="K228" s="241">
        <f>ROUND(E228*J228,2)</f>
        <v>0</v>
      </c>
      <c r="L228" s="241">
        <v>21</v>
      </c>
      <c r="M228" s="241">
        <f>G228*(1+L228/100)</f>
        <v>0</v>
      </c>
      <c r="N228" s="239">
        <v>1E-3</v>
      </c>
      <c r="O228" s="239">
        <f>ROUND(E228*N228,2)</f>
        <v>0.01</v>
      </c>
      <c r="P228" s="239">
        <v>0</v>
      </c>
      <c r="Q228" s="239">
        <f>ROUND(E228*P228,2)</f>
        <v>0</v>
      </c>
      <c r="R228" s="241" t="s">
        <v>289</v>
      </c>
      <c r="S228" s="241" t="s">
        <v>123</v>
      </c>
      <c r="T228" s="242" t="s">
        <v>123</v>
      </c>
      <c r="U228" s="225">
        <v>0</v>
      </c>
      <c r="V228" s="225">
        <f>ROUND(E228*U228,2)</f>
        <v>0</v>
      </c>
      <c r="W228" s="225"/>
      <c r="X228" s="225" t="s">
        <v>290</v>
      </c>
      <c r="Y228" s="225" t="s">
        <v>125</v>
      </c>
      <c r="Z228" s="215"/>
      <c r="AA228" s="215"/>
      <c r="AB228" s="215"/>
      <c r="AC228" s="215"/>
      <c r="AD228" s="215"/>
      <c r="AE228" s="215"/>
      <c r="AF228" s="215"/>
      <c r="AG228" s="215" t="s">
        <v>291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2" x14ac:dyDescent="0.2">
      <c r="A229" s="222"/>
      <c r="B229" s="223"/>
      <c r="C229" s="257" t="s">
        <v>389</v>
      </c>
      <c r="D229" s="226"/>
      <c r="E229" s="227">
        <v>6.66</v>
      </c>
      <c r="F229" s="225"/>
      <c r="G229" s="225"/>
      <c r="H229" s="225"/>
      <c r="I229" s="225"/>
      <c r="J229" s="225"/>
      <c r="K229" s="225"/>
      <c r="L229" s="225"/>
      <c r="M229" s="225"/>
      <c r="N229" s="224"/>
      <c r="O229" s="224"/>
      <c r="P229" s="224"/>
      <c r="Q229" s="224"/>
      <c r="R229" s="225"/>
      <c r="S229" s="225"/>
      <c r="T229" s="225"/>
      <c r="U229" s="225"/>
      <c r="V229" s="225"/>
      <c r="W229" s="225"/>
      <c r="X229" s="225"/>
      <c r="Y229" s="225"/>
      <c r="Z229" s="215"/>
      <c r="AA229" s="215"/>
      <c r="AB229" s="215"/>
      <c r="AC229" s="215"/>
      <c r="AD229" s="215"/>
      <c r="AE229" s="215"/>
      <c r="AF229" s="215"/>
      <c r="AG229" s="215" t="s">
        <v>130</v>
      </c>
      <c r="AH229" s="215">
        <v>5</v>
      </c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ht="22.5" outlineLevel="1" x14ac:dyDescent="0.2">
      <c r="A230" s="236">
        <v>85</v>
      </c>
      <c r="B230" s="237" t="s">
        <v>390</v>
      </c>
      <c r="C230" s="255" t="s">
        <v>391</v>
      </c>
      <c r="D230" s="238" t="s">
        <v>121</v>
      </c>
      <c r="E230" s="239">
        <v>79.92</v>
      </c>
      <c r="F230" s="240"/>
      <c r="G230" s="241">
        <f>ROUND(E230*F230,2)</f>
        <v>0</v>
      </c>
      <c r="H230" s="240"/>
      <c r="I230" s="241">
        <f>ROUND(E230*H230,2)</f>
        <v>0</v>
      </c>
      <c r="J230" s="240"/>
      <c r="K230" s="241">
        <f>ROUND(E230*J230,2)</f>
        <v>0</v>
      </c>
      <c r="L230" s="241">
        <v>21</v>
      </c>
      <c r="M230" s="241">
        <f>G230*(1+L230/100)</f>
        <v>0</v>
      </c>
      <c r="N230" s="239">
        <v>1.7999999999999999E-2</v>
      </c>
      <c r="O230" s="239">
        <f>ROUND(E230*N230,2)</f>
        <v>1.44</v>
      </c>
      <c r="P230" s="239">
        <v>0</v>
      </c>
      <c r="Q230" s="239">
        <f>ROUND(E230*P230,2)</f>
        <v>0</v>
      </c>
      <c r="R230" s="241" t="s">
        <v>289</v>
      </c>
      <c r="S230" s="241" t="s">
        <v>123</v>
      </c>
      <c r="T230" s="242" t="s">
        <v>123</v>
      </c>
      <c r="U230" s="225">
        <v>0</v>
      </c>
      <c r="V230" s="225">
        <f>ROUND(E230*U230,2)</f>
        <v>0</v>
      </c>
      <c r="W230" s="225"/>
      <c r="X230" s="225" t="s">
        <v>290</v>
      </c>
      <c r="Y230" s="225" t="s">
        <v>125</v>
      </c>
      <c r="Z230" s="215"/>
      <c r="AA230" s="215"/>
      <c r="AB230" s="215"/>
      <c r="AC230" s="215"/>
      <c r="AD230" s="215"/>
      <c r="AE230" s="215"/>
      <c r="AF230" s="215"/>
      <c r="AG230" s="215" t="s">
        <v>291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2" x14ac:dyDescent="0.2">
      <c r="A231" s="222"/>
      <c r="B231" s="223"/>
      <c r="C231" s="257" t="s">
        <v>392</v>
      </c>
      <c r="D231" s="226"/>
      <c r="E231" s="227">
        <v>79.92</v>
      </c>
      <c r="F231" s="225"/>
      <c r="G231" s="225"/>
      <c r="H231" s="225"/>
      <c r="I231" s="225"/>
      <c r="J231" s="225"/>
      <c r="K231" s="225"/>
      <c r="L231" s="225"/>
      <c r="M231" s="225"/>
      <c r="N231" s="224"/>
      <c r="O231" s="224"/>
      <c r="P231" s="224"/>
      <c r="Q231" s="224"/>
      <c r="R231" s="225"/>
      <c r="S231" s="225"/>
      <c r="T231" s="225"/>
      <c r="U231" s="225"/>
      <c r="V231" s="225"/>
      <c r="W231" s="225"/>
      <c r="X231" s="225"/>
      <c r="Y231" s="225"/>
      <c r="Z231" s="215"/>
      <c r="AA231" s="215"/>
      <c r="AB231" s="215"/>
      <c r="AC231" s="215"/>
      <c r="AD231" s="215"/>
      <c r="AE231" s="215"/>
      <c r="AF231" s="215"/>
      <c r="AG231" s="215" t="s">
        <v>130</v>
      </c>
      <c r="AH231" s="215">
        <v>5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">
      <c r="A232" s="236">
        <v>86</v>
      </c>
      <c r="B232" s="237" t="s">
        <v>393</v>
      </c>
      <c r="C232" s="255" t="s">
        <v>394</v>
      </c>
      <c r="D232" s="238" t="s">
        <v>178</v>
      </c>
      <c r="E232" s="239">
        <v>1.83717</v>
      </c>
      <c r="F232" s="240"/>
      <c r="G232" s="241">
        <f>ROUND(E232*F232,2)</f>
        <v>0</v>
      </c>
      <c r="H232" s="240"/>
      <c r="I232" s="241">
        <f>ROUND(E232*H232,2)</f>
        <v>0</v>
      </c>
      <c r="J232" s="240"/>
      <c r="K232" s="241">
        <f>ROUND(E232*J232,2)</f>
        <v>0</v>
      </c>
      <c r="L232" s="241">
        <v>21</v>
      </c>
      <c r="M232" s="241">
        <f>G232*(1+L232/100)</f>
        <v>0</v>
      </c>
      <c r="N232" s="239">
        <v>0</v>
      </c>
      <c r="O232" s="239">
        <f>ROUND(E232*N232,2)</f>
        <v>0</v>
      </c>
      <c r="P232" s="239">
        <v>0</v>
      </c>
      <c r="Q232" s="239">
        <f>ROUND(E232*P232,2)</f>
        <v>0</v>
      </c>
      <c r="R232" s="241" t="s">
        <v>377</v>
      </c>
      <c r="S232" s="241" t="s">
        <v>123</v>
      </c>
      <c r="T232" s="242" t="s">
        <v>123</v>
      </c>
      <c r="U232" s="225">
        <v>1.2649999999999999</v>
      </c>
      <c r="V232" s="225">
        <f>ROUND(E232*U232,2)</f>
        <v>2.3199999999999998</v>
      </c>
      <c r="W232" s="225"/>
      <c r="X232" s="225" t="s">
        <v>179</v>
      </c>
      <c r="Y232" s="225" t="s">
        <v>125</v>
      </c>
      <c r="Z232" s="215"/>
      <c r="AA232" s="215"/>
      <c r="AB232" s="215"/>
      <c r="AC232" s="215"/>
      <c r="AD232" s="215"/>
      <c r="AE232" s="215"/>
      <c r="AF232" s="215"/>
      <c r="AG232" s="215" t="s">
        <v>222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2" x14ac:dyDescent="0.2">
      <c r="A233" s="222"/>
      <c r="B233" s="223"/>
      <c r="C233" s="257" t="s">
        <v>182</v>
      </c>
      <c r="D233" s="226"/>
      <c r="E233" s="227"/>
      <c r="F233" s="225"/>
      <c r="G233" s="225"/>
      <c r="H233" s="225"/>
      <c r="I233" s="225"/>
      <c r="J233" s="225"/>
      <c r="K233" s="225"/>
      <c r="L233" s="225"/>
      <c r="M233" s="225"/>
      <c r="N233" s="224"/>
      <c r="O233" s="224"/>
      <c r="P233" s="224"/>
      <c r="Q233" s="224"/>
      <c r="R233" s="225"/>
      <c r="S233" s="225"/>
      <c r="T233" s="225"/>
      <c r="U233" s="225"/>
      <c r="V233" s="225"/>
      <c r="W233" s="225"/>
      <c r="X233" s="225"/>
      <c r="Y233" s="225"/>
      <c r="Z233" s="215"/>
      <c r="AA233" s="215"/>
      <c r="AB233" s="215"/>
      <c r="AC233" s="215"/>
      <c r="AD233" s="215"/>
      <c r="AE233" s="215"/>
      <c r="AF233" s="215"/>
      <c r="AG233" s="215" t="s">
        <v>130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3" x14ac:dyDescent="0.2">
      <c r="A234" s="222"/>
      <c r="B234" s="223"/>
      <c r="C234" s="257" t="s">
        <v>395</v>
      </c>
      <c r="D234" s="226"/>
      <c r="E234" s="227"/>
      <c r="F234" s="225"/>
      <c r="G234" s="225"/>
      <c r="H234" s="225"/>
      <c r="I234" s="225"/>
      <c r="J234" s="225"/>
      <c r="K234" s="225"/>
      <c r="L234" s="225"/>
      <c r="M234" s="225"/>
      <c r="N234" s="224"/>
      <c r="O234" s="224"/>
      <c r="P234" s="224"/>
      <c r="Q234" s="224"/>
      <c r="R234" s="225"/>
      <c r="S234" s="225"/>
      <c r="T234" s="225"/>
      <c r="U234" s="225"/>
      <c r="V234" s="225"/>
      <c r="W234" s="225"/>
      <c r="X234" s="225"/>
      <c r="Y234" s="225"/>
      <c r="Z234" s="215"/>
      <c r="AA234" s="215"/>
      <c r="AB234" s="215"/>
      <c r="AC234" s="215"/>
      <c r="AD234" s="215"/>
      <c r="AE234" s="215"/>
      <c r="AF234" s="215"/>
      <c r="AG234" s="215" t="s">
        <v>130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3" x14ac:dyDescent="0.2">
      <c r="A235" s="222"/>
      <c r="B235" s="223"/>
      <c r="C235" s="257" t="s">
        <v>396</v>
      </c>
      <c r="D235" s="226"/>
      <c r="E235" s="227">
        <v>1.83717</v>
      </c>
      <c r="F235" s="225"/>
      <c r="G235" s="225"/>
      <c r="H235" s="225"/>
      <c r="I235" s="225"/>
      <c r="J235" s="225"/>
      <c r="K235" s="225"/>
      <c r="L235" s="225"/>
      <c r="M235" s="225"/>
      <c r="N235" s="224"/>
      <c r="O235" s="224"/>
      <c r="P235" s="224"/>
      <c r="Q235" s="224"/>
      <c r="R235" s="225"/>
      <c r="S235" s="225"/>
      <c r="T235" s="225"/>
      <c r="U235" s="225"/>
      <c r="V235" s="225"/>
      <c r="W235" s="225"/>
      <c r="X235" s="225"/>
      <c r="Y235" s="225"/>
      <c r="Z235" s="215"/>
      <c r="AA235" s="215"/>
      <c r="AB235" s="215"/>
      <c r="AC235" s="215"/>
      <c r="AD235" s="215"/>
      <c r="AE235" s="215"/>
      <c r="AF235" s="215"/>
      <c r="AG235" s="215" t="s">
        <v>130</v>
      </c>
      <c r="AH235" s="215">
        <v>0</v>
      </c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ht="22.5" outlineLevel="1" x14ac:dyDescent="0.2">
      <c r="A236" s="236">
        <v>87</v>
      </c>
      <c r="B236" s="237" t="s">
        <v>397</v>
      </c>
      <c r="C236" s="255" t="s">
        <v>398</v>
      </c>
      <c r="D236" s="238" t="s">
        <v>178</v>
      </c>
      <c r="E236" s="239">
        <v>1.83717</v>
      </c>
      <c r="F236" s="240"/>
      <c r="G236" s="241">
        <f>ROUND(E236*F236,2)</f>
        <v>0</v>
      </c>
      <c r="H236" s="240"/>
      <c r="I236" s="241">
        <f>ROUND(E236*H236,2)</f>
        <v>0</v>
      </c>
      <c r="J236" s="240"/>
      <c r="K236" s="241">
        <f>ROUND(E236*J236,2)</f>
        <v>0</v>
      </c>
      <c r="L236" s="241">
        <v>21</v>
      </c>
      <c r="M236" s="241">
        <f>G236*(1+L236/100)</f>
        <v>0</v>
      </c>
      <c r="N236" s="239">
        <v>0</v>
      </c>
      <c r="O236" s="239">
        <f>ROUND(E236*N236,2)</f>
        <v>0</v>
      </c>
      <c r="P236" s="239">
        <v>0</v>
      </c>
      <c r="Q236" s="239">
        <f>ROUND(E236*P236,2)</f>
        <v>0</v>
      </c>
      <c r="R236" s="241" t="s">
        <v>377</v>
      </c>
      <c r="S236" s="241" t="s">
        <v>123</v>
      </c>
      <c r="T236" s="242" t="s">
        <v>123</v>
      </c>
      <c r="U236" s="225">
        <v>0.245</v>
      </c>
      <c r="V236" s="225">
        <f>ROUND(E236*U236,2)</f>
        <v>0.45</v>
      </c>
      <c r="W236" s="225"/>
      <c r="X236" s="225" t="s">
        <v>179</v>
      </c>
      <c r="Y236" s="225" t="s">
        <v>125</v>
      </c>
      <c r="Z236" s="215"/>
      <c r="AA236" s="215"/>
      <c r="AB236" s="215"/>
      <c r="AC236" s="215"/>
      <c r="AD236" s="215"/>
      <c r="AE236" s="215"/>
      <c r="AF236" s="215"/>
      <c r="AG236" s="215" t="s">
        <v>222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2" x14ac:dyDescent="0.2">
      <c r="A237" s="222"/>
      <c r="B237" s="223"/>
      <c r="C237" s="257" t="s">
        <v>182</v>
      </c>
      <c r="D237" s="226"/>
      <c r="E237" s="227"/>
      <c r="F237" s="225"/>
      <c r="G237" s="225"/>
      <c r="H237" s="225"/>
      <c r="I237" s="225"/>
      <c r="J237" s="225"/>
      <c r="K237" s="225"/>
      <c r="L237" s="225"/>
      <c r="M237" s="225"/>
      <c r="N237" s="224"/>
      <c r="O237" s="224"/>
      <c r="P237" s="224"/>
      <c r="Q237" s="224"/>
      <c r="R237" s="225"/>
      <c r="S237" s="225"/>
      <c r="T237" s="225"/>
      <c r="U237" s="225"/>
      <c r="V237" s="225"/>
      <c r="W237" s="225"/>
      <c r="X237" s="225"/>
      <c r="Y237" s="225"/>
      <c r="Z237" s="215"/>
      <c r="AA237" s="215"/>
      <c r="AB237" s="215"/>
      <c r="AC237" s="215"/>
      <c r="AD237" s="215"/>
      <c r="AE237" s="215"/>
      <c r="AF237" s="215"/>
      <c r="AG237" s="215" t="s">
        <v>130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3" x14ac:dyDescent="0.2">
      <c r="A238" s="222"/>
      <c r="B238" s="223"/>
      <c r="C238" s="257" t="s">
        <v>395</v>
      </c>
      <c r="D238" s="226"/>
      <c r="E238" s="227"/>
      <c r="F238" s="225"/>
      <c r="G238" s="225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25"/>
      <c r="Z238" s="215"/>
      <c r="AA238" s="215"/>
      <c r="AB238" s="215"/>
      <c r="AC238" s="215"/>
      <c r="AD238" s="215"/>
      <c r="AE238" s="215"/>
      <c r="AF238" s="215"/>
      <c r="AG238" s="215" t="s">
        <v>130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3" x14ac:dyDescent="0.2">
      <c r="A239" s="222"/>
      <c r="B239" s="223"/>
      <c r="C239" s="257" t="s">
        <v>396</v>
      </c>
      <c r="D239" s="226"/>
      <c r="E239" s="227">
        <v>1.83717</v>
      </c>
      <c r="F239" s="225"/>
      <c r="G239" s="225"/>
      <c r="H239" s="225"/>
      <c r="I239" s="225"/>
      <c r="J239" s="225"/>
      <c r="K239" s="225"/>
      <c r="L239" s="225"/>
      <c r="M239" s="225"/>
      <c r="N239" s="224"/>
      <c r="O239" s="224"/>
      <c r="P239" s="224"/>
      <c r="Q239" s="224"/>
      <c r="R239" s="225"/>
      <c r="S239" s="225"/>
      <c r="T239" s="225"/>
      <c r="U239" s="225"/>
      <c r="V239" s="225"/>
      <c r="W239" s="225"/>
      <c r="X239" s="225"/>
      <c r="Y239" s="225"/>
      <c r="Z239" s="215"/>
      <c r="AA239" s="215"/>
      <c r="AB239" s="215"/>
      <c r="AC239" s="215"/>
      <c r="AD239" s="215"/>
      <c r="AE239" s="215"/>
      <c r="AF239" s="215"/>
      <c r="AG239" s="215" t="s">
        <v>130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ht="33.75" outlineLevel="1" x14ac:dyDescent="0.2">
      <c r="A240" s="236">
        <v>88</v>
      </c>
      <c r="B240" s="237" t="s">
        <v>399</v>
      </c>
      <c r="C240" s="255" t="s">
        <v>400</v>
      </c>
      <c r="D240" s="238" t="s">
        <v>178</v>
      </c>
      <c r="E240" s="239">
        <v>1.83717</v>
      </c>
      <c r="F240" s="240"/>
      <c r="G240" s="241">
        <f>ROUND(E240*F240,2)</f>
        <v>0</v>
      </c>
      <c r="H240" s="240"/>
      <c r="I240" s="241">
        <f>ROUND(E240*H240,2)</f>
        <v>0</v>
      </c>
      <c r="J240" s="240"/>
      <c r="K240" s="241">
        <f>ROUND(E240*J240,2)</f>
        <v>0</v>
      </c>
      <c r="L240" s="241">
        <v>21</v>
      </c>
      <c r="M240" s="241">
        <f>G240*(1+L240/100)</f>
        <v>0</v>
      </c>
      <c r="N240" s="239">
        <v>0</v>
      </c>
      <c r="O240" s="239">
        <f>ROUND(E240*N240,2)</f>
        <v>0</v>
      </c>
      <c r="P240" s="239">
        <v>0</v>
      </c>
      <c r="Q240" s="239">
        <f>ROUND(E240*P240,2)</f>
        <v>0</v>
      </c>
      <c r="R240" s="241" t="s">
        <v>377</v>
      </c>
      <c r="S240" s="241" t="s">
        <v>123</v>
      </c>
      <c r="T240" s="242" t="s">
        <v>123</v>
      </c>
      <c r="U240" s="225">
        <v>0</v>
      </c>
      <c r="V240" s="225">
        <f>ROUND(E240*U240,2)</f>
        <v>0</v>
      </c>
      <c r="W240" s="225"/>
      <c r="X240" s="225" t="s">
        <v>179</v>
      </c>
      <c r="Y240" s="225" t="s">
        <v>125</v>
      </c>
      <c r="Z240" s="215"/>
      <c r="AA240" s="215"/>
      <c r="AB240" s="215"/>
      <c r="AC240" s="215"/>
      <c r="AD240" s="215"/>
      <c r="AE240" s="215"/>
      <c r="AF240" s="215"/>
      <c r="AG240" s="215" t="s">
        <v>222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2" x14ac:dyDescent="0.2">
      <c r="A241" s="222"/>
      <c r="B241" s="223"/>
      <c r="C241" s="257" t="s">
        <v>182</v>
      </c>
      <c r="D241" s="226"/>
      <c r="E241" s="227"/>
      <c r="F241" s="225"/>
      <c r="G241" s="225"/>
      <c r="H241" s="225"/>
      <c r="I241" s="225"/>
      <c r="J241" s="225"/>
      <c r="K241" s="225"/>
      <c r="L241" s="225"/>
      <c r="M241" s="225"/>
      <c r="N241" s="224"/>
      <c r="O241" s="224"/>
      <c r="P241" s="224"/>
      <c r="Q241" s="224"/>
      <c r="R241" s="225"/>
      <c r="S241" s="225"/>
      <c r="T241" s="225"/>
      <c r="U241" s="225"/>
      <c r="V241" s="225"/>
      <c r="W241" s="225"/>
      <c r="X241" s="225"/>
      <c r="Y241" s="225"/>
      <c r="Z241" s="215"/>
      <c r="AA241" s="215"/>
      <c r="AB241" s="215"/>
      <c r="AC241" s="215"/>
      <c r="AD241" s="215"/>
      <c r="AE241" s="215"/>
      <c r="AF241" s="215"/>
      <c r="AG241" s="215" t="s">
        <v>130</v>
      </c>
      <c r="AH241" s="215">
        <v>0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3" x14ac:dyDescent="0.2">
      <c r="A242" s="222"/>
      <c r="B242" s="223"/>
      <c r="C242" s="257" t="s">
        <v>395</v>
      </c>
      <c r="D242" s="226"/>
      <c r="E242" s="227"/>
      <c r="F242" s="225"/>
      <c r="G242" s="225"/>
      <c r="H242" s="225"/>
      <c r="I242" s="225"/>
      <c r="J242" s="225"/>
      <c r="K242" s="225"/>
      <c r="L242" s="225"/>
      <c r="M242" s="225"/>
      <c r="N242" s="224"/>
      <c r="O242" s="224"/>
      <c r="P242" s="224"/>
      <c r="Q242" s="224"/>
      <c r="R242" s="225"/>
      <c r="S242" s="225"/>
      <c r="T242" s="225"/>
      <c r="U242" s="225"/>
      <c r="V242" s="225"/>
      <c r="W242" s="225"/>
      <c r="X242" s="225"/>
      <c r="Y242" s="225"/>
      <c r="Z242" s="215"/>
      <c r="AA242" s="215"/>
      <c r="AB242" s="215"/>
      <c r="AC242" s="215"/>
      <c r="AD242" s="215"/>
      <c r="AE242" s="215"/>
      <c r="AF242" s="215"/>
      <c r="AG242" s="215" t="s">
        <v>130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3" x14ac:dyDescent="0.2">
      <c r="A243" s="222"/>
      <c r="B243" s="223"/>
      <c r="C243" s="257" t="s">
        <v>396</v>
      </c>
      <c r="D243" s="226"/>
      <c r="E243" s="227">
        <v>1.83717</v>
      </c>
      <c r="F243" s="225"/>
      <c r="G243" s="225"/>
      <c r="H243" s="225"/>
      <c r="I243" s="225"/>
      <c r="J243" s="225"/>
      <c r="K243" s="225"/>
      <c r="L243" s="225"/>
      <c r="M243" s="225"/>
      <c r="N243" s="224"/>
      <c r="O243" s="224"/>
      <c r="P243" s="224"/>
      <c r="Q243" s="224"/>
      <c r="R243" s="225"/>
      <c r="S243" s="225"/>
      <c r="T243" s="225"/>
      <c r="U243" s="225"/>
      <c r="V243" s="225"/>
      <c r="W243" s="225"/>
      <c r="X243" s="225"/>
      <c r="Y243" s="225"/>
      <c r="Z243" s="215"/>
      <c r="AA243" s="215"/>
      <c r="AB243" s="215"/>
      <c r="AC243" s="215"/>
      <c r="AD243" s="215"/>
      <c r="AE243" s="215"/>
      <c r="AF243" s="215"/>
      <c r="AG243" s="215" t="s">
        <v>130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x14ac:dyDescent="0.2">
      <c r="A244" s="229" t="s">
        <v>117</v>
      </c>
      <c r="B244" s="230" t="s">
        <v>83</v>
      </c>
      <c r="C244" s="254" t="s">
        <v>84</v>
      </c>
      <c r="D244" s="231"/>
      <c r="E244" s="232"/>
      <c r="F244" s="233"/>
      <c r="G244" s="233">
        <f>SUMIF(AG245:AG248,"&lt;&gt;NOR",G245:G248)</f>
        <v>0</v>
      </c>
      <c r="H244" s="233"/>
      <c r="I244" s="233">
        <f>SUM(I245:I248)</f>
        <v>0</v>
      </c>
      <c r="J244" s="233"/>
      <c r="K244" s="233">
        <f>SUM(K245:K248)</f>
        <v>0</v>
      </c>
      <c r="L244" s="233"/>
      <c r="M244" s="233">
        <f>SUM(M245:M248)</f>
        <v>0</v>
      </c>
      <c r="N244" s="232"/>
      <c r="O244" s="232">
        <f>SUM(O245:O248)</f>
        <v>0</v>
      </c>
      <c r="P244" s="232"/>
      <c r="Q244" s="232">
        <f>SUM(Q245:Q248)</f>
        <v>0</v>
      </c>
      <c r="R244" s="233"/>
      <c r="S244" s="233"/>
      <c r="T244" s="234"/>
      <c r="U244" s="228"/>
      <c r="V244" s="228">
        <f>SUM(V245:V248)</f>
        <v>1.77</v>
      </c>
      <c r="W244" s="228"/>
      <c r="X244" s="228"/>
      <c r="Y244" s="228"/>
      <c r="AG244" t="s">
        <v>118</v>
      </c>
    </row>
    <row r="245" spans="1:60" outlineLevel="1" x14ac:dyDescent="0.2">
      <c r="A245" s="236">
        <v>89</v>
      </c>
      <c r="B245" s="237" t="s">
        <v>401</v>
      </c>
      <c r="C245" s="255" t="s">
        <v>402</v>
      </c>
      <c r="D245" s="238" t="s">
        <v>121</v>
      </c>
      <c r="E245" s="239">
        <v>13.620749999999999</v>
      </c>
      <c r="F245" s="240"/>
      <c r="G245" s="241">
        <f>ROUND(E245*F245,2)</f>
        <v>0</v>
      </c>
      <c r="H245" s="240"/>
      <c r="I245" s="241">
        <f>ROUND(E245*H245,2)</f>
        <v>0</v>
      </c>
      <c r="J245" s="240"/>
      <c r="K245" s="241">
        <f>ROUND(E245*J245,2)</f>
        <v>0</v>
      </c>
      <c r="L245" s="241">
        <v>21</v>
      </c>
      <c r="M245" s="241">
        <f>G245*(1+L245/100)</f>
        <v>0</v>
      </c>
      <c r="N245" s="239">
        <v>6.9999999999999994E-5</v>
      </c>
      <c r="O245" s="239">
        <f>ROUND(E245*N245,2)</f>
        <v>0</v>
      </c>
      <c r="P245" s="239">
        <v>0</v>
      </c>
      <c r="Q245" s="239">
        <f>ROUND(E245*P245,2)</f>
        <v>0</v>
      </c>
      <c r="R245" s="241" t="s">
        <v>403</v>
      </c>
      <c r="S245" s="241" t="s">
        <v>123</v>
      </c>
      <c r="T245" s="242" t="s">
        <v>123</v>
      </c>
      <c r="U245" s="225">
        <v>0.03</v>
      </c>
      <c r="V245" s="225">
        <f>ROUND(E245*U245,2)</f>
        <v>0.41</v>
      </c>
      <c r="W245" s="225"/>
      <c r="X245" s="225" t="s">
        <v>124</v>
      </c>
      <c r="Y245" s="225" t="s">
        <v>125</v>
      </c>
      <c r="Z245" s="215"/>
      <c r="AA245" s="215"/>
      <c r="AB245" s="215"/>
      <c r="AC245" s="215"/>
      <c r="AD245" s="215"/>
      <c r="AE245" s="215"/>
      <c r="AF245" s="215"/>
      <c r="AG245" s="215" t="s">
        <v>196</v>
      </c>
      <c r="AH245" s="215"/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2" x14ac:dyDescent="0.2">
      <c r="A246" s="222"/>
      <c r="B246" s="223"/>
      <c r="C246" s="257" t="s">
        <v>404</v>
      </c>
      <c r="D246" s="226"/>
      <c r="E246" s="227">
        <v>13.620749999999999</v>
      </c>
      <c r="F246" s="225"/>
      <c r="G246" s="225"/>
      <c r="H246" s="225"/>
      <c r="I246" s="225"/>
      <c r="J246" s="225"/>
      <c r="K246" s="225"/>
      <c r="L246" s="225"/>
      <c r="M246" s="225"/>
      <c r="N246" s="224"/>
      <c r="O246" s="224"/>
      <c r="P246" s="224"/>
      <c r="Q246" s="224"/>
      <c r="R246" s="225"/>
      <c r="S246" s="225"/>
      <c r="T246" s="225"/>
      <c r="U246" s="225"/>
      <c r="V246" s="225"/>
      <c r="W246" s="225"/>
      <c r="X246" s="225"/>
      <c r="Y246" s="225"/>
      <c r="Z246" s="215"/>
      <c r="AA246" s="215"/>
      <c r="AB246" s="215"/>
      <c r="AC246" s="215"/>
      <c r="AD246" s="215"/>
      <c r="AE246" s="215"/>
      <c r="AF246" s="215"/>
      <c r="AG246" s="215" t="s">
        <v>130</v>
      </c>
      <c r="AH246" s="215">
        <v>5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ht="22.5" outlineLevel="1" x14ac:dyDescent="0.2">
      <c r="A247" s="236">
        <v>90</v>
      </c>
      <c r="B247" s="237" t="s">
        <v>405</v>
      </c>
      <c r="C247" s="255" t="s">
        <v>406</v>
      </c>
      <c r="D247" s="238" t="s">
        <v>121</v>
      </c>
      <c r="E247" s="239">
        <v>13.620749999999999</v>
      </c>
      <c r="F247" s="240"/>
      <c r="G247" s="241">
        <f>ROUND(E247*F247,2)</f>
        <v>0</v>
      </c>
      <c r="H247" s="240"/>
      <c r="I247" s="241">
        <f>ROUND(E247*H247,2)</f>
        <v>0</v>
      </c>
      <c r="J247" s="240"/>
      <c r="K247" s="241">
        <f>ROUND(E247*J247,2)</f>
        <v>0</v>
      </c>
      <c r="L247" s="241">
        <v>21</v>
      </c>
      <c r="M247" s="241">
        <f>G247*(1+L247/100)</f>
        <v>0</v>
      </c>
      <c r="N247" s="239">
        <v>2.9E-4</v>
      </c>
      <c r="O247" s="239">
        <f>ROUND(E247*N247,2)</f>
        <v>0</v>
      </c>
      <c r="P247" s="239">
        <v>0</v>
      </c>
      <c r="Q247" s="239">
        <f>ROUND(E247*P247,2)</f>
        <v>0</v>
      </c>
      <c r="R247" s="241" t="s">
        <v>403</v>
      </c>
      <c r="S247" s="241" t="s">
        <v>123</v>
      </c>
      <c r="T247" s="242" t="s">
        <v>123</v>
      </c>
      <c r="U247" s="225">
        <v>0.1</v>
      </c>
      <c r="V247" s="225">
        <f>ROUND(E247*U247,2)</f>
        <v>1.36</v>
      </c>
      <c r="W247" s="225"/>
      <c r="X247" s="225" t="s">
        <v>124</v>
      </c>
      <c r="Y247" s="225" t="s">
        <v>125</v>
      </c>
      <c r="Z247" s="215"/>
      <c r="AA247" s="215"/>
      <c r="AB247" s="215"/>
      <c r="AC247" s="215"/>
      <c r="AD247" s="215"/>
      <c r="AE247" s="215"/>
      <c r="AF247" s="215"/>
      <c r="AG247" s="215" t="s">
        <v>196</v>
      </c>
      <c r="AH247" s="215"/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2" x14ac:dyDescent="0.2">
      <c r="A248" s="222"/>
      <c r="B248" s="223"/>
      <c r="C248" s="257" t="s">
        <v>407</v>
      </c>
      <c r="D248" s="226"/>
      <c r="E248" s="227">
        <v>13.620749999999999</v>
      </c>
      <c r="F248" s="225"/>
      <c r="G248" s="225"/>
      <c r="H248" s="225"/>
      <c r="I248" s="225"/>
      <c r="J248" s="225"/>
      <c r="K248" s="225"/>
      <c r="L248" s="225"/>
      <c r="M248" s="225"/>
      <c r="N248" s="224"/>
      <c r="O248" s="224"/>
      <c r="P248" s="224"/>
      <c r="Q248" s="224"/>
      <c r="R248" s="225"/>
      <c r="S248" s="225"/>
      <c r="T248" s="225"/>
      <c r="U248" s="225"/>
      <c r="V248" s="225"/>
      <c r="W248" s="225"/>
      <c r="X248" s="225"/>
      <c r="Y248" s="225"/>
      <c r="Z248" s="215"/>
      <c r="AA248" s="215"/>
      <c r="AB248" s="215"/>
      <c r="AC248" s="215"/>
      <c r="AD248" s="215"/>
      <c r="AE248" s="215"/>
      <c r="AF248" s="215"/>
      <c r="AG248" s="215" t="s">
        <v>130</v>
      </c>
      <c r="AH248" s="215">
        <v>5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x14ac:dyDescent="0.2">
      <c r="A249" s="229" t="s">
        <v>117</v>
      </c>
      <c r="B249" s="230" t="s">
        <v>85</v>
      </c>
      <c r="C249" s="254" t="s">
        <v>86</v>
      </c>
      <c r="D249" s="231"/>
      <c r="E249" s="232"/>
      <c r="F249" s="233"/>
      <c r="G249" s="233">
        <f>SUMIF(AG250:AG266,"&lt;&gt;NOR",G250:G266)</f>
        <v>0</v>
      </c>
      <c r="H249" s="233"/>
      <c r="I249" s="233">
        <f>SUM(I250:I266)</f>
        <v>0</v>
      </c>
      <c r="J249" s="233"/>
      <c r="K249" s="233">
        <f>SUM(K250:K266)</f>
        <v>0</v>
      </c>
      <c r="L249" s="233"/>
      <c r="M249" s="233">
        <f>SUM(M250:M266)</f>
        <v>0</v>
      </c>
      <c r="N249" s="232"/>
      <c r="O249" s="232">
        <f>SUM(O250:O266)</f>
        <v>0</v>
      </c>
      <c r="P249" s="232"/>
      <c r="Q249" s="232">
        <f>SUM(Q250:Q266)</f>
        <v>0</v>
      </c>
      <c r="R249" s="233"/>
      <c r="S249" s="233"/>
      <c r="T249" s="234"/>
      <c r="U249" s="228"/>
      <c r="V249" s="228">
        <f>SUM(V250:V266)</f>
        <v>18.18</v>
      </c>
      <c r="W249" s="228"/>
      <c r="X249" s="228"/>
      <c r="Y249" s="228"/>
      <c r="AG249" t="s">
        <v>118</v>
      </c>
    </row>
    <row r="250" spans="1:60" ht="22.5" outlineLevel="1" x14ac:dyDescent="0.2">
      <c r="A250" s="236">
        <v>91</v>
      </c>
      <c r="B250" s="237" t="s">
        <v>408</v>
      </c>
      <c r="C250" s="255" t="s">
        <v>409</v>
      </c>
      <c r="D250" s="238" t="s">
        <v>178</v>
      </c>
      <c r="E250" s="239">
        <v>12.779640000000001</v>
      </c>
      <c r="F250" s="240"/>
      <c r="G250" s="241">
        <f>ROUND(E250*F250,2)</f>
        <v>0</v>
      </c>
      <c r="H250" s="240"/>
      <c r="I250" s="241">
        <f>ROUND(E250*H250,2)</f>
        <v>0</v>
      </c>
      <c r="J250" s="240"/>
      <c r="K250" s="241">
        <f>ROUND(E250*J250,2)</f>
        <v>0</v>
      </c>
      <c r="L250" s="241">
        <v>21</v>
      </c>
      <c r="M250" s="241">
        <f>G250*(1+L250/100)</f>
        <v>0</v>
      </c>
      <c r="N250" s="239">
        <v>0</v>
      </c>
      <c r="O250" s="239">
        <f>ROUND(E250*N250,2)</f>
        <v>0</v>
      </c>
      <c r="P250" s="239">
        <v>0</v>
      </c>
      <c r="Q250" s="239">
        <f>ROUND(E250*P250,2)</f>
        <v>0</v>
      </c>
      <c r="R250" s="241" t="s">
        <v>155</v>
      </c>
      <c r="S250" s="241" t="s">
        <v>123</v>
      </c>
      <c r="T250" s="242" t="s">
        <v>123</v>
      </c>
      <c r="U250" s="225">
        <v>0.93300000000000005</v>
      </c>
      <c r="V250" s="225">
        <f>ROUND(E250*U250,2)</f>
        <v>11.92</v>
      </c>
      <c r="W250" s="225"/>
      <c r="X250" s="225" t="s">
        <v>410</v>
      </c>
      <c r="Y250" s="225" t="s">
        <v>125</v>
      </c>
      <c r="Z250" s="215"/>
      <c r="AA250" s="215"/>
      <c r="AB250" s="215"/>
      <c r="AC250" s="215"/>
      <c r="AD250" s="215"/>
      <c r="AE250" s="215"/>
      <c r="AF250" s="215"/>
      <c r="AG250" s="215" t="s">
        <v>411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2" x14ac:dyDescent="0.2">
      <c r="A251" s="222"/>
      <c r="B251" s="223"/>
      <c r="C251" s="257" t="s">
        <v>412</v>
      </c>
      <c r="D251" s="226"/>
      <c r="E251" s="227"/>
      <c r="F251" s="225"/>
      <c r="G251" s="225"/>
      <c r="H251" s="225"/>
      <c r="I251" s="225"/>
      <c r="J251" s="225"/>
      <c r="K251" s="225"/>
      <c r="L251" s="225"/>
      <c r="M251" s="225"/>
      <c r="N251" s="224"/>
      <c r="O251" s="224"/>
      <c r="P251" s="224"/>
      <c r="Q251" s="224"/>
      <c r="R251" s="225"/>
      <c r="S251" s="225"/>
      <c r="T251" s="225"/>
      <c r="U251" s="225"/>
      <c r="V251" s="225"/>
      <c r="W251" s="225"/>
      <c r="X251" s="225"/>
      <c r="Y251" s="225"/>
      <c r="Z251" s="215"/>
      <c r="AA251" s="215"/>
      <c r="AB251" s="215"/>
      <c r="AC251" s="215"/>
      <c r="AD251" s="215"/>
      <c r="AE251" s="215"/>
      <c r="AF251" s="215"/>
      <c r="AG251" s="215" t="s">
        <v>130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3" x14ac:dyDescent="0.2">
      <c r="A252" s="222"/>
      <c r="B252" s="223"/>
      <c r="C252" s="257" t="s">
        <v>413</v>
      </c>
      <c r="D252" s="226"/>
      <c r="E252" s="227"/>
      <c r="F252" s="225"/>
      <c r="G252" s="225"/>
      <c r="H252" s="225"/>
      <c r="I252" s="225"/>
      <c r="J252" s="225"/>
      <c r="K252" s="225"/>
      <c r="L252" s="225"/>
      <c r="M252" s="225"/>
      <c r="N252" s="224"/>
      <c r="O252" s="224"/>
      <c r="P252" s="224"/>
      <c r="Q252" s="224"/>
      <c r="R252" s="225"/>
      <c r="S252" s="225"/>
      <c r="T252" s="225"/>
      <c r="U252" s="225"/>
      <c r="V252" s="225"/>
      <c r="W252" s="225"/>
      <c r="X252" s="225"/>
      <c r="Y252" s="225"/>
      <c r="Z252" s="215"/>
      <c r="AA252" s="215"/>
      <c r="AB252" s="215"/>
      <c r="AC252" s="215"/>
      <c r="AD252" s="215"/>
      <c r="AE252" s="215"/>
      <c r="AF252" s="215"/>
      <c r="AG252" s="215" t="s">
        <v>130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3" x14ac:dyDescent="0.2">
      <c r="A253" s="222"/>
      <c r="B253" s="223"/>
      <c r="C253" s="257" t="s">
        <v>414</v>
      </c>
      <c r="D253" s="226"/>
      <c r="E253" s="227">
        <v>12.779640000000001</v>
      </c>
      <c r="F253" s="225"/>
      <c r="G253" s="225"/>
      <c r="H253" s="225"/>
      <c r="I253" s="225"/>
      <c r="J253" s="225"/>
      <c r="K253" s="225"/>
      <c r="L253" s="225"/>
      <c r="M253" s="225"/>
      <c r="N253" s="224"/>
      <c r="O253" s="224"/>
      <c r="P253" s="224"/>
      <c r="Q253" s="224"/>
      <c r="R253" s="225"/>
      <c r="S253" s="225"/>
      <c r="T253" s="225"/>
      <c r="U253" s="225"/>
      <c r="V253" s="225"/>
      <c r="W253" s="225"/>
      <c r="X253" s="225"/>
      <c r="Y253" s="225"/>
      <c r="Z253" s="215"/>
      <c r="AA253" s="215"/>
      <c r="AB253" s="215"/>
      <c r="AC253" s="215"/>
      <c r="AD253" s="215"/>
      <c r="AE253" s="215"/>
      <c r="AF253" s="215"/>
      <c r="AG253" s="215" t="s">
        <v>130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">
      <c r="A254" s="236">
        <v>92</v>
      </c>
      <c r="B254" s="237" t="s">
        <v>415</v>
      </c>
      <c r="C254" s="255" t="s">
        <v>416</v>
      </c>
      <c r="D254" s="238" t="s">
        <v>178</v>
      </c>
      <c r="E254" s="239">
        <v>12.779640000000001</v>
      </c>
      <c r="F254" s="240"/>
      <c r="G254" s="241">
        <f>ROUND(E254*F254,2)</f>
        <v>0</v>
      </c>
      <c r="H254" s="240"/>
      <c r="I254" s="241">
        <f>ROUND(E254*H254,2)</f>
        <v>0</v>
      </c>
      <c r="J254" s="240"/>
      <c r="K254" s="241">
        <f>ROUND(E254*J254,2)</f>
        <v>0</v>
      </c>
      <c r="L254" s="241">
        <v>21</v>
      </c>
      <c r="M254" s="241">
        <f>G254*(1+L254/100)</f>
        <v>0</v>
      </c>
      <c r="N254" s="239">
        <v>0</v>
      </c>
      <c r="O254" s="239">
        <f>ROUND(E254*N254,2)</f>
        <v>0</v>
      </c>
      <c r="P254" s="239">
        <v>0</v>
      </c>
      <c r="Q254" s="239">
        <f>ROUND(E254*P254,2)</f>
        <v>0</v>
      </c>
      <c r="R254" s="241" t="s">
        <v>155</v>
      </c>
      <c r="S254" s="241" t="s">
        <v>123</v>
      </c>
      <c r="T254" s="242" t="s">
        <v>123</v>
      </c>
      <c r="U254" s="225">
        <v>0.49</v>
      </c>
      <c r="V254" s="225">
        <f>ROUND(E254*U254,2)</f>
        <v>6.26</v>
      </c>
      <c r="W254" s="225"/>
      <c r="X254" s="225" t="s">
        <v>410</v>
      </c>
      <c r="Y254" s="225" t="s">
        <v>125</v>
      </c>
      <c r="Z254" s="215"/>
      <c r="AA254" s="215"/>
      <c r="AB254" s="215"/>
      <c r="AC254" s="215"/>
      <c r="AD254" s="215"/>
      <c r="AE254" s="215"/>
      <c r="AF254" s="215"/>
      <c r="AG254" s="215" t="s">
        <v>411</v>
      </c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2" x14ac:dyDescent="0.2">
      <c r="A255" s="222"/>
      <c r="B255" s="223"/>
      <c r="C255" s="259" t="s">
        <v>417</v>
      </c>
      <c r="D255" s="246"/>
      <c r="E255" s="246"/>
      <c r="F255" s="246"/>
      <c r="G255" s="246"/>
      <c r="H255" s="225"/>
      <c r="I255" s="225"/>
      <c r="J255" s="225"/>
      <c r="K255" s="225"/>
      <c r="L255" s="225"/>
      <c r="M255" s="225"/>
      <c r="N255" s="224"/>
      <c r="O255" s="224"/>
      <c r="P255" s="224"/>
      <c r="Q255" s="224"/>
      <c r="R255" s="225"/>
      <c r="S255" s="225"/>
      <c r="T255" s="225"/>
      <c r="U255" s="225"/>
      <c r="V255" s="225"/>
      <c r="W255" s="225"/>
      <c r="X255" s="225"/>
      <c r="Y255" s="225"/>
      <c r="Z255" s="215"/>
      <c r="AA255" s="215"/>
      <c r="AB255" s="215"/>
      <c r="AC255" s="215"/>
      <c r="AD255" s="215"/>
      <c r="AE255" s="215"/>
      <c r="AF255" s="215"/>
      <c r="AG255" s="215" t="s">
        <v>138</v>
      </c>
      <c r="AH255" s="215"/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2" x14ac:dyDescent="0.2">
      <c r="A256" s="222"/>
      <c r="B256" s="223"/>
      <c r="C256" s="257" t="s">
        <v>412</v>
      </c>
      <c r="D256" s="226"/>
      <c r="E256" s="227"/>
      <c r="F256" s="225"/>
      <c r="G256" s="225"/>
      <c r="H256" s="225"/>
      <c r="I256" s="225"/>
      <c r="J256" s="225"/>
      <c r="K256" s="225"/>
      <c r="L256" s="225"/>
      <c r="M256" s="225"/>
      <c r="N256" s="224"/>
      <c r="O256" s="224"/>
      <c r="P256" s="224"/>
      <c r="Q256" s="224"/>
      <c r="R256" s="225"/>
      <c r="S256" s="225"/>
      <c r="T256" s="225"/>
      <c r="U256" s="225"/>
      <c r="V256" s="225"/>
      <c r="W256" s="225"/>
      <c r="X256" s="225"/>
      <c r="Y256" s="225"/>
      <c r="Z256" s="215"/>
      <c r="AA256" s="215"/>
      <c r="AB256" s="215"/>
      <c r="AC256" s="215"/>
      <c r="AD256" s="215"/>
      <c r="AE256" s="215"/>
      <c r="AF256" s="215"/>
      <c r="AG256" s="215" t="s">
        <v>130</v>
      </c>
      <c r="AH256" s="215">
        <v>0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3" x14ac:dyDescent="0.2">
      <c r="A257" s="222"/>
      <c r="B257" s="223"/>
      <c r="C257" s="257" t="s">
        <v>413</v>
      </c>
      <c r="D257" s="226"/>
      <c r="E257" s="227"/>
      <c r="F257" s="225"/>
      <c r="G257" s="225"/>
      <c r="H257" s="225"/>
      <c r="I257" s="225"/>
      <c r="J257" s="225"/>
      <c r="K257" s="225"/>
      <c r="L257" s="225"/>
      <c r="M257" s="225"/>
      <c r="N257" s="224"/>
      <c r="O257" s="224"/>
      <c r="P257" s="224"/>
      <c r="Q257" s="224"/>
      <c r="R257" s="225"/>
      <c r="S257" s="225"/>
      <c r="T257" s="225"/>
      <c r="U257" s="225"/>
      <c r="V257" s="225"/>
      <c r="W257" s="225"/>
      <c r="X257" s="225"/>
      <c r="Y257" s="225"/>
      <c r="Z257" s="215"/>
      <c r="AA257" s="215"/>
      <c r="AB257" s="215"/>
      <c r="AC257" s="215"/>
      <c r="AD257" s="215"/>
      <c r="AE257" s="215"/>
      <c r="AF257" s="215"/>
      <c r="AG257" s="215" t="s">
        <v>130</v>
      </c>
      <c r="AH257" s="215">
        <v>0</v>
      </c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3" x14ac:dyDescent="0.2">
      <c r="A258" s="222"/>
      <c r="B258" s="223"/>
      <c r="C258" s="257" t="s">
        <v>414</v>
      </c>
      <c r="D258" s="226"/>
      <c r="E258" s="227">
        <v>12.779640000000001</v>
      </c>
      <c r="F258" s="225"/>
      <c r="G258" s="225"/>
      <c r="H258" s="225"/>
      <c r="I258" s="225"/>
      <c r="J258" s="225"/>
      <c r="K258" s="225"/>
      <c r="L258" s="225"/>
      <c r="M258" s="225"/>
      <c r="N258" s="224"/>
      <c r="O258" s="224"/>
      <c r="P258" s="224"/>
      <c r="Q258" s="224"/>
      <c r="R258" s="225"/>
      <c r="S258" s="225"/>
      <c r="T258" s="225"/>
      <c r="U258" s="225"/>
      <c r="V258" s="225"/>
      <c r="W258" s="225"/>
      <c r="X258" s="225"/>
      <c r="Y258" s="225"/>
      <c r="Z258" s="215"/>
      <c r="AA258" s="215"/>
      <c r="AB258" s="215"/>
      <c r="AC258" s="215"/>
      <c r="AD258" s="215"/>
      <c r="AE258" s="215"/>
      <c r="AF258" s="215"/>
      <c r="AG258" s="215" t="s">
        <v>130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">
      <c r="A259" s="236">
        <v>93</v>
      </c>
      <c r="B259" s="237" t="s">
        <v>418</v>
      </c>
      <c r="C259" s="255" t="s">
        <v>419</v>
      </c>
      <c r="D259" s="238" t="s">
        <v>178</v>
      </c>
      <c r="E259" s="239">
        <v>12.779640000000001</v>
      </c>
      <c r="F259" s="240"/>
      <c r="G259" s="241">
        <f>ROUND(E259*F259,2)</f>
        <v>0</v>
      </c>
      <c r="H259" s="240"/>
      <c r="I259" s="241">
        <f>ROUND(E259*H259,2)</f>
        <v>0</v>
      </c>
      <c r="J259" s="240"/>
      <c r="K259" s="241">
        <f>ROUND(E259*J259,2)</f>
        <v>0</v>
      </c>
      <c r="L259" s="241">
        <v>21</v>
      </c>
      <c r="M259" s="241">
        <f>G259*(1+L259/100)</f>
        <v>0</v>
      </c>
      <c r="N259" s="239">
        <v>0</v>
      </c>
      <c r="O259" s="239">
        <f>ROUND(E259*N259,2)</f>
        <v>0</v>
      </c>
      <c r="P259" s="239">
        <v>0</v>
      </c>
      <c r="Q259" s="239">
        <f>ROUND(E259*P259,2)</f>
        <v>0</v>
      </c>
      <c r="R259" s="241" t="s">
        <v>155</v>
      </c>
      <c r="S259" s="241" t="s">
        <v>123</v>
      </c>
      <c r="T259" s="242" t="s">
        <v>123</v>
      </c>
      <c r="U259" s="225">
        <v>0</v>
      </c>
      <c r="V259" s="225">
        <f>ROUND(E259*U259,2)</f>
        <v>0</v>
      </c>
      <c r="W259" s="225"/>
      <c r="X259" s="225" t="s">
        <v>410</v>
      </c>
      <c r="Y259" s="225" t="s">
        <v>125</v>
      </c>
      <c r="Z259" s="215"/>
      <c r="AA259" s="215"/>
      <c r="AB259" s="215"/>
      <c r="AC259" s="215"/>
      <c r="AD259" s="215"/>
      <c r="AE259" s="215"/>
      <c r="AF259" s="215"/>
      <c r="AG259" s="215" t="s">
        <v>411</v>
      </c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2" x14ac:dyDescent="0.2">
      <c r="A260" s="222"/>
      <c r="B260" s="223"/>
      <c r="C260" s="257" t="s">
        <v>412</v>
      </c>
      <c r="D260" s="226"/>
      <c r="E260" s="227"/>
      <c r="F260" s="225"/>
      <c r="G260" s="225"/>
      <c r="H260" s="225"/>
      <c r="I260" s="225"/>
      <c r="J260" s="225"/>
      <c r="K260" s="225"/>
      <c r="L260" s="225"/>
      <c r="M260" s="225"/>
      <c r="N260" s="224"/>
      <c r="O260" s="224"/>
      <c r="P260" s="224"/>
      <c r="Q260" s="224"/>
      <c r="R260" s="225"/>
      <c r="S260" s="225"/>
      <c r="T260" s="225"/>
      <c r="U260" s="225"/>
      <c r="V260" s="225"/>
      <c r="W260" s="225"/>
      <c r="X260" s="225"/>
      <c r="Y260" s="225"/>
      <c r="Z260" s="215"/>
      <c r="AA260" s="215"/>
      <c r="AB260" s="215"/>
      <c r="AC260" s="215"/>
      <c r="AD260" s="215"/>
      <c r="AE260" s="215"/>
      <c r="AF260" s="215"/>
      <c r="AG260" s="215" t="s">
        <v>130</v>
      </c>
      <c r="AH260" s="215">
        <v>0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3" x14ac:dyDescent="0.2">
      <c r="A261" s="222"/>
      <c r="B261" s="223"/>
      <c r="C261" s="257" t="s">
        <v>413</v>
      </c>
      <c r="D261" s="226"/>
      <c r="E261" s="227"/>
      <c r="F261" s="225"/>
      <c r="G261" s="225"/>
      <c r="H261" s="225"/>
      <c r="I261" s="225"/>
      <c r="J261" s="225"/>
      <c r="K261" s="225"/>
      <c r="L261" s="225"/>
      <c r="M261" s="225"/>
      <c r="N261" s="224"/>
      <c r="O261" s="224"/>
      <c r="P261" s="224"/>
      <c r="Q261" s="224"/>
      <c r="R261" s="225"/>
      <c r="S261" s="225"/>
      <c r="T261" s="225"/>
      <c r="U261" s="225"/>
      <c r="V261" s="225"/>
      <c r="W261" s="225"/>
      <c r="X261" s="225"/>
      <c r="Y261" s="225"/>
      <c r="Z261" s="215"/>
      <c r="AA261" s="215"/>
      <c r="AB261" s="215"/>
      <c r="AC261" s="215"/>
      <c r="AD261" s="215"/>
      <c r="AE261" s="215"/>
      <c r="AF261" s="215"/>
      <c r="AG261" s="215" t="s">
        <v>130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3" x14ac:dyDescent="0.2">
      <c r="A262" s="222"/>
      <c r="B262" s="223"/>
      <c r="C262" s="257" t="s">
        <v>414</v>
      </c>
      <c r="D262" s="226"/>
      <c r="E262" s="227">
        <v>12.779640000000001</v>
      </c>
      <c r="F262" s="225"/>
      <c r="G262" s="225"/>
      <c r="H262" s="225"/>
      <c r="I262" s="225"/>
      <c r="J262" s="225"/>
      <c r="K262" s="225"/>
      <c r="L262" s="225"/>
      <c r="M262" s="225"/>
      <c r="N262" s="224"/>
      <c r="O262" s="224"/>
      <c r="P262" s="224"/>
      <c r="Q262" s="224"/>
      <c r="R262" s="225"/>
      <c r="S262" s="225"/>
      <c r="T262" s="225"/>
      <c r="U262" s="225"/>
      <c r="V262" s="225"/>
      <c r="W262" s="225"/>
      <c r="X262" s="225"/>
      <c r="Y262" s="225"/>
      <c r="Z262" s="215"/>
      <c r="AA262" s="215"/>
      <c r="AB262" s="215"/>
      <c r="AC262" s="215"/>
      <c r="AD262" s="215"/>
      <c r="AE262" s="215"/>
      <c r="AF262" s="215"/>
      <c r="AG262" s="215" t="s">
        <v>130</v>
      </c>
      <c r="AH262" s="215">
        <v>0</v>
      </c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ht="22.5" outlineLevel="1" x14ac:dyDescent="0.2">
      <c r="A263" s="236">
        <v>94</v>
      </c>
      <c r="B263" s="237" t="s">
        <v>420</v>
      </c>
      <c r="C263" s="255" t="s">
        <v>421</v>
      </c>
      <c r="D263" s="238" t="s">
        <v>178</v>
      </c>
      <c r="E263" s="239">
        <v>12.779640000000001</v>
      </c>
      <c r="F263" s="240"/>
      <c r="G263" s="241">
        <f>ROUND(E263*F263,2)</f>
        <v>0</v>
      </c>
      <c r="H263" s="240"/>
      <c r="I263" s="241">
        <f>ROUND(E263*H263,2)</f>
        <v>0</v>
      </c>
      <c r="J263" s="240"/>
      <c r="K263" s="241">
        <f>ROUND(E263*J263,2)</f>
        <v>0</v>
      </c>
      <c r="L263" s="241">
        <v>21</v>
      </c>
      <c r="M263" s="241">
        <f>G263*(1+L263/100)</f>
        <v>0</v>
      </c>
      <c r="N263" s="239">
        <v>0</v>
      </c>
      <c r="O263" s="239">
        <f>ROUND(E263*N263,2)</f>
        <v>0</v>
      </c>
      <c r="P263" s="239">
        <v>0</v>
      </c>
      <c r="Q263" s="239">
        <f>ROUND(E263*P263,2)</f>
        <v>0</v>
      </c>
      <c r="R263" s="241" t="s">
        <v>155</v>
      </c>
      <c r="S263" s="241" t="s">
        <v>123</v>
      </c>
      <c r="T263" s="242" t="s">
        <v>123</v>
      </c>
      <c r="U263" s="225">
        <v>0</v>
      </c>
      <c r="V263" s="225">
        <f>ROUND(E263*U263,2)</f>
        <v>0</v>
      </c>
      <c r="W263" s="225"/>
      <c r="X263" s="225" t="s">
        <v>410</v>
      </c>
      <c r="Y263" s="225" t="s">
        <v>125</v>
      </c>
      <c r="Z263" s="215"/>
      <c r="AA263" s="215"/>
      <c r="AB263" s="215"/>
      <c r="AC263" s="215"/>
      <c r="AD263" s="215"/>
      <c r="AE263" s="215"/>
      <c r="AF263" s="215"/>
      <c r="AG263" s="215" t="s">
        <v>422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2" x14ac:dyDescent="0.2">
      <c r="A264" s="222"/>
      <c r="B264" s="223"/>
      <c r="C264" s="257" t="s">
        <v>412</v>
      </c>
      <c r="D264" s="226"/>
      <c r="E264" s="227"/>
      <c r="F264" s="225"/>
      <c r="G264" s="225"/>
      <c r="H264" s="225"/>
      <c r="I264" s="225"/>
      <c r="J264" s="225"/>
      <c r="K264" s="225"/>
      <c r="L264" s="225"/>
      <c r="M264" s="225"/>
      <c r="N264" s="224"/>
      <c r="O264" s="224"/>
      <c r="P264" s="224"/>
      <c r="Q264" s="224"/>
      <c r="R264" s="225"/>
      <c r="S264" s="225"/>
      <c r="T264" s="225"/>
      <c r="U264" s="225"/>
      <c r="V264" s="225"/>
      <c r="W264" s="225"/>
      <c r="X264" s="225"/>
      <c r="Y264" s="225"/>
      <c r="Z264" s="215"/>
      <c r="AA264" s="215"/>
      <c r="AB264" s="215"/>
      <c r="AC264" s="215"/>
      <c r="AD264" s="215"/>
      <c r="AE264" s="215"/>
      <c r="AF264" s="215"/>
      <c r="AG264" s="215" t="s">
        <v>130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3" x14ac:dyDescent="0.2">
      <c r="A265" s="222"/>
      <c r="B265" s="223"/>
      <c r="C265" s="257" t="s">
        <v>413</v>
      </c>
      <c r="D265" s="226"/>
      <c r="E265" s="227"/>
      <c r="F265" s="225"/>
      <c r="G265" s="225"/>
      <c r="H265" s="225"/>
      <c r="I265" s="225"/>
      <c r="J265" s="225"/>
      <c r="K265" s="225"/>
      <c r="L265" s="225"/>
      <c r="M265" s="225"/>
      <c r="N265" s="224"/>
      <c r="O265" s="224"/>
      <c r="P265" s="224"/>
      <c r="Q265" s="224"/>
      <c r="R265" s="225"/>
      <c r="S265" s="225"/>
      <c r="T265" s="225"/>
      <c r="U265" s="225"/>
      <c r="V265" s="225"/>
      <c r="W265" s="225"/>
      <c r="X265" s="225"/>
      <c r="Y265" s="225"/>
      <c r="Z265" s="215"/>
      <c r="AA265" s="215"/>
      <c r="AB265" s="215"/>
      <c r="AC265" s="215"/>
      <c r="AD265" s="215"/>
      <c r="AE265" s="215"/>
      <c r="AF265" s="215"/>
      <c r="AG265" s="215" t="s">
        <v>130</v>
      </c>
      <c r="AH265" s="215">
        <v>0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3" x14ac:dyDescent="0.2">
      <c r="A266" s="222"/>
      <c r="B266" s="223"/>
      <c r="C266" s="257" t="s">
        <v>414</v>
      </c>
      <c r="D266" s="226"/>
      <c r="E266" s="227">
        <v>12.779640000000001</v>
      </c>
      <c r="F266" s="225"/>
      <c r="G266" s="225"/>
      <c r="H266" s="225"/>
      <c r="I266" s="225"/>
      <c r="J266" s="225"/>
      <c r="K266" s="225"/>
      <c r="L266" s="225"/>
      <c r="M266" s="225"/>
      <c r="N266" s="224"/>
      <c r="O266" s="224"/>
      <c r="P266" s="224"/>
      <c r="Q266" s="224"/>
      <c r="R266" s="225"/>
      <c r="S266" s="225"/>
      <c r="T266" s="225"/>
      <c r="U266" s="225"/>
      <c r="V266" s="225"/>
      <c r="W266" s="225"/>
      <c r="X266" s="225"/>
      <c r="Y266" s="225"/>
      <c r="Z266" s="215"/>
      <c r="AA266" s="215"/>
      <c r="AB266" s="215"/>
      <c r="AC266" s="215"/>
      <c r="AD266" s="215"/>
      <c r="AE266" s="215"/>
      <c r="AF266" s="215"/>
      <c r="AG266" s="215" t="s">
        <v>130</v>
      </c>
      <c r="AH266" s="215">
        <v>0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x14ac:dyDescent="0.2">
      <c r="A267" s="229" t="s">
        <v>117</v>
      </c>
      <c r="B267" s="230" t="s">
        <v>88</v>
      </c>
      <c r="C267" s="254" t="s">
        <v>28</v>
      </c>
      <c r="D267" s="231"/>
      <c r="E267" s="232"/>
      <c r="F267" s="233"/>
      <c r="G267" s="233">
        <f>SUMIF(AG268:AG269,"&lt;&gt;NOR",G268:G269)</f>
        <v>0</v>
      </c>
      <c r="H267" s="233"/>
      <c r="I267" s="233">
        <f>SUM(I268:I269)</f>
        <v>0</v>
      </c>
      <c r="J267" s="233"/>
      <c r="K267" s="233">
        <f>SUM(K268:K269)</f>
        <v>0</v>
      </c>
      <c r="L267" s="233"/>
      <c r="M267" s="233">
        <f>SUM(M268:M269)</f>
        <v>0</v>
      </c>
      <c r="N267" s="232"/>
      <c r="O267" s="232">
        <f>SUM(O268:O269)</f>
        <v>0</v>
      </c>
      <c r="P267" s="232"/>
      <c r="Q267" s="232">
        <f>SUM(Q268:Q269)</f>
        <v>0</v>
      </c>
      <c r="R267" s="233"/>
      <c r="S267" s="233"/>
      <c r="T267" s="234"/>
      <c r="U267" s="228"/>
      <c r="V267" s="228">
        <f>SUM(V268:V269)</f>
        <v>32</v>
      </c>
      <c r="W267" s="228"/>
      <c r="X267" s="228"/>
      <c r="Y267" s="228"/>
      <c r="AG267" t="s">
        <v>118</v>
      </c>
    </row>
    <row r="268" spans="1:60" outlineLevel="1" x14ac:dyDescent="0.2">
      <c r="A268" s="236">
        <v>95</v>
      </c>
      <c r="B268" s="237" t="s">
        <v>423</v>
      </c>
      <c r="C268" s="255" t="s">
        <v>424</v>
      </c>
      <c r="D268" s="238" t="s">
        <v>425</v>
      </c>
      <c r="E268" s="239">
        <v>32</v>
      </c>
      <c r="F268" s="240"/>
      <c r="G268" s="241">
        <f>ROUND(E268*F268,2)</f>
        <v>0</v>
      </c>
      <c r="H268" s="240"/>
      <c r="I268" s="241">
        <f>ROUND(E268*H268,2)</f>
        <v>0</v>
      </c>
      <c r="J268" s="240"/>
      <c r="K268" s="241">
        <f>ROUND(E268*J268,2)</f>
        <v>0</v>
      </c>
      <c r="L268" s="241">
        <v>21</v>
      </c>
      <c r="M268" s="241">
        <f>G268*(1+L268/100)</f>
        <v>0</v>
      </c>
      <c r="N268" s="239">
        <v>0</v>
      </c>
      <c r="O268" s="239">
        <f>ROUND(E268*N268,2)</f>
        <v>0</v>
      </c>
      <c r="P268" s="239">
        <v>0</v>
      </c>
      <c r="Q268" s="239">
        <f>ROUND(E268*P268,2)</f>
        <v>0</v>
      </c>
      <c r="R268" s="241" t="s">
        <v>426</v>
      </c>
      <c r="S268" s="241" t="s">
        <v>123</v>
      </c>
      <c r="T268" s="242" t="s">
        <v>123</v>
      </c>
      <c r="U268" s="225">
        <v>1</v>
      </c>
      <c r="V268" s="225">
        <f>ROUND(E268*U268,2)</f>
        <v>32</v>
      </c>
      <c r="W268" s="225"/>
      <c r="X268" s="225" t="s">
        <v>427</v>
      </c>
      <c r="Y268" s="225" t="s">
        <v>125</v>
      </c>
      <c r="Z268" s="215"/>
      <c r="AA268" s="215"/>
      <c r="AB268" s="215"/>
      <c r="AC268" s="215"/>
      <c r="AD268" s="215"/>
      <c r="AE268" s="215"/>
      <c r="AF268" s="215"/>
      <c r="AG268" s="215" t="s">
        <v>428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2" x14ac:dyDescent="0.2">
      <c r="A269" s="222"/>
      <c r="B269" s="223"/>
      <c r="C269" s="257" t="s">
        <v>429</v>
      </c>
      <c r="D269" s="226"/>
      <c r="E269" s="227">
        <v>32</v>
      </c>
      <c r="F269" s="225"/>
      <c r="G269" s="225"/>
      <c r="H269" s="225"/>
      <c r="I269" s="225"/>
      <c r="J269" s="225"/>
      <c r="K269" s="225"/>
      <c r="L269" s="225"/>
      <c r="M269" s="225"/>
      <c r="N269" s="224"/>
      <c r="O269" s="224"/>
      <c r="P269" s="224"/>
      <c r="Q269" s="224"/>
      <c r="R269" s="225"/>
      <c r="S269" s="225"/>
      <c r="T269" s="225"/>
      <c r="U269" s="225"/>
      <c r="V269" s="225"/>
      <c r="W269" s="225"/>
      <c r="X269" s="225"/>
      <c r="Y269" s="225"/>
      <c r="Z269" s="215"/>
      <c r="AA269" s="215"/>
      <c r="AB269" s="215"/>
      <c r="AC269" s="215"/>
      <c r="AD269" s="215"/>
      <c r="AE269" s="215"/>
      <c r="AF269" s="215"/>
      <c r="AG269" s="215" t="s">
        <v>130</v>
      </c>
      <c r="AH269" s="215">
        <v>0</v>
      </c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x14ac:dyDescent="0.2">
      <c r="A270" s="3"/>
      <c r="B270" s="4"/>
      <c r="C270" s="261"/>
      <c r="D270" s="6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AE270">
        <v>12</v>
      </c>
      <c r="AF270">
        <v>21</v>
      </c>
      <c r="AG270" t="s">
        <v>103</v>
      </c>
    </row>
    <row r="271" spans="1:60" x14ac:dyDescent="0.2">
      <c r="A271" s="218"/>
      <c r="B271" s="219" t="s">
        <v>29</v>
      </c>
      <c r="C271" s="262"/>
      <c r="D271" s="220"/>
      <c r="E271" s="221"/>
      <c r="F271" s="221"/>
      <c r="G271" s="235">
        <f>G8+G15+G28+G44+G49+G60+G106+G174+G217+G220+G244+G249+G267</f>
        <v>0</v>
      </c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AE271">
        <f>SUMIF(L7:L269,AE270,G7:G269)</f>
        <v>0</v>
      </c>
      <c r="AF271">
        <f>SUMIF(L7:L269,AF270,G7:G269)</f>
        <v>0</v>
      </c>
      <c r="AG271" t="s">
        <v>430</v>
      </c>
    </row>
    <row r="272" spans="1:60" x14ac:dyDescent="0.2">
      <c r="C272" s="263"/>
      <c r="D272" s="10"/>
      <c r="AG272" t="s">
        <v>431</v>
      </c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1sCdV1W6aioVad1qNT0cgtqvhu1YtPP31dXPUezDjKPU1KLFPXMmxx6zoYXrsooILLObYIER9abkWQY/8gmVw==" saltValue="gxlBPWIdCQbhhslf3rhO3g==" spinCount="100000" sheet="1" formatRows="0"/>
  <mergeCells count="53">
    <mergeCell ref="C208:G208"/>
    <mergeCell ref="C213:G213"/>
    <mergeCell ref="C219:G219"/>
    <mergeCell ref="C222:G222"/>
    <mergeCell ref="C255:G255"/>
    <mergeCell ref="C160:G160"/>
    <mergeCell ref="C165:G165"/>
    <mergeCell ref="C170:G170"/>
    <mergeCell ref="C180:G180"/>
    <mergeCell ref="C182:G182"/>
    <mergeCell ref="C203:G203"/>
    <mergeCell ref="C126:G126"/>
    <mergeCell ref="C129:G129"/>
    <mergeCell ref="C132:G132"/>
    <mergeCell ref="C135:G135"/>
    <mergeCell ref="C146:G146"/>
    <mergeCell ref="C150:G150"/>
    <mergeCell ref="C113:G113"/>
    <mergeCell ref="C114:G114"/>
    <mergeCell ref="C118:G118"/>
    <mergeCell ref="C119:G119"/>
    <mergeCell ref="C120:G120"/>
    <mergeCell ref="C123:G123"/>
    <mergeCell ref="C83:G83"/>
    <mergeCell ref="C84:G84"/>
    <mergeCell ref="C92:G92"/>
    <mergeCell ref="C97:G97"/>
    <mergeCell ref="C102:G102"/>
    <mergeCell ref="C112:G112"/>
    <mergeCell ref="C72:G72"/>
    <mergeCell ref="C74:G74"/>
    <mergeCell ref="C75:G75"/>
    <mergeCell ref="C78:G78"/>
    <mergeCell ref="C79:G79"/>
    <mergeCell ref="C82:G82"/>
    <mergeCell ref="C47:G47"/>
    <mergeCell ref="C51:G51"/>
    <mergeCell ref="C56:G56"/>
    <mergeCell ref="C62:G62"/>
    <mergeCell ref="C68:G68"/>
    <mergeCell ref="C70:G70"/>
    <mergeCell ref="C17:G17"/>
    <mergeCell ref="C18:G18"/>
    <mergeCell ref="C23:G23"/>
    <mergeCell ref="C38:G38"/>
    <mergeCell ref="C42:G42"/>
    <mergeCell ref="C46:G4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D1.2.2 1.00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'D1.2.2 1.00 Pol'!Názvy_tisku</vt:lpstr>
      <vt:lpstr>oadresa</vt:lpstr>
      <vt:lpstr>Stavba!Objednatel</vt:lpstr>
      <vt:lpstr>Stavba!Objekt</vt:lpstr>
      <vt:lpstr>'D1.2.2 1.00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Slezák</dc:creator>
  <cp:lastModifiedBy>Lukáš Slezák</cp:lastModifiedBy>
  <cp:lastPrinted>2019-03-19T12:27:02Z</cp:lastPrinted>
  <dcterms:created xsi:type="dcterms:W3CDTF">2009-04-08T07:15:50Z</dcterms:created>
  <dcterms:modified xsi:type="dcterms:W3CDTF">2025-04-03T12:04:39Z</dcterms:modified>
</cp:coreProperties>
</file>