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chiv 2025\301_2025 - Stupačky ZŠ Mírová\06-DPS\"/>
    </mc:Choice>
  </mc:AlternateContent>
  <xr:revisionPtr revIDLastSave="0" documentId="8_{F5AD3077-9F10-4F3E-857D-576AC5FD153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1.2.2 1.00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'D1.2.2 1.00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'D1.2.2 1.00 Pol'!$A$1:$Y$273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I39" i="1" s="1"/>
  <c r="I43" i="1" s="1"/>
  <c r="J42" i="1" s="1"/>
  <c r="F39" i="1"/>
  <c r="G272" i="12"/>
  <c r="BA18" i="12"/>
  <c r="BA17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2" i="12"/>
  <c r="M12" i="12" s="1"/>
  <c r="I12" i="12"/>
  <c r="K12" i="12"/>
  <c r="O12" i="12"/>
  <c r="Q12" i="12"/>
  <c r="V12" i="12"/>
  <c r="G15" i="12"/>
  <c r="G16" i="12"/>
  <c r="I16" i="12"/>
  <c r="I15" i="12" s="1"/>
  <c r="K16" i="12"/>
  <c r="M16" i="12"/>
  <c r="O16" i="12"/>
  <c r="O15" i="12" s="1"/>
  <c r="Q16" i="12"/>
  <c r="Q15" i="12" s="1"/>
  <c r="V16" i="12"/>
  <c r="G20" i="12"/>
  <c r="M20" i="12" s="1"/>
  <c r="M15" i="12" s="1"/>
  <c r="I20" i="12"/>
  <c r="K20" i="12"/>
  <c r="K15" i="12" s="1"/>
  <c r="O20" i="12"/>
  <c r="Q20" i="12"/>
  <c r="V20" i="12"/>
  <c r="G23" i="12"/>
  <c r="I23" i="12"/>
  <c r="K23" i="12"/>
  <c r="M23" i="12"/>
  <c r="O23" i="12"/>
  <c r="Q23" i="12"/>
  <c r="V23" i="12"/>
  <c r="V15" i="12" s="1"/>
  <c r="G26" i="12"/>
  <c r="M26" i="12" s="1"/>
  <c r="I26" i="12"/>
  <c r="K26" i="12"/>
  <c r="O26" i="12"/>
  <c r="Q26" i="12"/>
  <c r="V26" i="12"/>
  <c r="Q29" i="12"/>
  <c r="G30" i="12"/>
  <c r="M30" i="12" s="1"/>
  <c r="I30" i="12"/>
  <c r="I29" i="12" s="1"/>
  <c r="K30" i="12"/>
  <c r="K29" i="12" s="1"/>
  <c r="O30" i="12"/>
  <c r="O29" i="12" s="1"/>
  <c r="Q30" i="12"/>
  <c r="V30" i="12"/>
  <c r="V29" i="12" s="1"/>
  <c r="G32" i="12"/>
  <c r="I32" i="12"/>
  <c r="K32" i="12"/>
  <c r="M32" i="12"/>
  <c r="O32" i="12"/>
  <c r="Q32" i="12"/>
  <c r="V32" i="12"/>
  <c r="G34" i="12"/>
  <c r="G29" i="12" s="1"/>
  <c r="I34" i="12"/>
  <c r="K34" i="12"/>
  <c r="O34" i="12"/>
  <c r="Q34" i="12"/>
  <c r="V34" i="12"/>
  <c r="G36" i="12"/>
  <c r="I36" i="12"/>
  <c r="K36" i="12"/>
  <c r="M36" i="12"/>
  <c r="O36" i="12"/>
  <c r="Q36" i="12"/>
  <c r="V36" i="12"/>
  <c r="G38" i="12"/>
  <c r="M38" i="12" s="1"/>
  <c r="I38" i="12"/>
  <c r="K38" i="12"/>
  <c r="O38" i="12"/>
  <c r="Q38" i="12"/>
  <c r="V38" i="12"/>
  <c r="G42" i="12"/>
  <c r="I42" i="12"/>
  <c r="K42" i="12"/>
  <c r="M42" i="12"/>
  <c r="O42" i="12"/>
  <c r="Q42" i="12"/>
  <c r="V42" i="12"/>
  <c r="K45" i="12"/>
  <c r="O45" i="12"/>
  <c r="V45" i="12"/>
  <c r="G46" i="12"/>
  <c r="G45" i="12" s="1"/>
  <c r="I46" i="12"/>
  <c r="I45" i="12" s="1"/>
  <c r="K46" i="12"/>
  <c r="O46" i="12"/>
  <c r="Q46" i="12"/>
  <c r="Q45" i="12" s="1"/>
  <c r="V46" i="12"/>
  <c r="I50" i="12"/>
  <c r="V50" i="12"/>
  <c r="G51" i="12"/>
  <c r="I51" i="12"/>
  <c r="K51" i="12"/>
  <c r="K50" i="12" s="1"/>
  <c r="M51" i="12"/>
  <c r="O51" i="12"/>
  <c r="Q51" i="12"/>
  <c r="Q50" i="12" s="1"/>
  <c r="V51" i="12"/>
  <c r="G56" i="12"/>
  <c r="G50" i="12" s="1"/>
  <c r="I56" i="12"/>
  <c r="K56" i="12"/>
  <c r="O56" i="12"/>
  <c r="O50" i="12" s="1"/>
  <c r="Q56" i="12"/>
  <c r="V56" i="12"/>
  <c r="G62" i="12"/>
  <c r="M62" i="12" s="1"/>
  <c r="I62" i="12"/>
  <c r="K62" i="12"/>
  <c r="K61" i="12" s="1"/>
  <c r="O62" i="12"/>
  <c r="Q62" i="12"/>
  <c r="Q61" i="12" s="1"/>
  <c r="V62" i="12"/>
  <c r="V61" i="12" s="1"/>
  <c r="G67" i="12"/>
  <c r="I67" i="12"/>
  <c r="K67" i="12"/>
  <c r="M67" i="12"/>
  <c r="O67" i="12"/>
  <c r="Q67" i="12"/>
  <c r="V67" i="12"/>
  <c r="G68" i="12"/>
  <c r="I68" i="12"/>
  <c r="K68" i="12"/>
  <c r="M68" i="12"/>
  <c r="O68" i="12"/>
  <c r="O61" i="12" s="1"/>
  <c r="Q68" i="12"/>
  <c r="V68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8" i="12"/>
  <c r="M78" i="12" s="1"/>
  <c r="I78" i="12"/>
  <c r="K78" i="12"/>
  <c r="O78" i="12"/>
  <c r="Q78" i="12"/>
  <c r="V78" i="12"/>
  <c r="G82" i="12"/>
  <c r="M82" i="12" s="1"/>
  <c r="I82" i="12"/>
  <c r="I61" i="12" s="1"/>
  <c r="K82" i="12"/>
  <c r="O82" i="12"/>
  <c r="Q82" i="12"/>
  <c r="V82" i="12"/>
  <c r="G87" i="12"/>
  <c r="M87" i="12" s="1"/>
  <c r="I87" i="12"/>
  <c r="K87" i="12"/>
  <c r="O87" i="12"/>
  <c r="Q87" i="12"/>
  <c r="V87" i="12"/>
  <c r="G88" i="12"/>
  <c r="I88" i="12"/>
  <c r="K88" i="12"/>
  <c r="M88" i="12"/>
  <c r="O88" i="12"/>
  <c r="Q88" i="12"/>
  <c r="V88" i="12"/>
  <c r="G92" i="12"/>
  <c r="I92" i="12"/>
  <c r="K92" i="12"/>
  <c r="M92" i="12"/>
  <c r="O92" i="12"/>
  <c r="Q92" i="12"/>
  <c r="V92" i="12"/>
  <c r="G97" i="12"/>
  <c r="M97" i="12" s="1"/>
  <c r="I97" i="12"/>
  <c r="K97" i="12"/>
  <c r="O97" i="12"/>
  <c r="Q97" i="12"/>
  <c r="V97" i="12"/>
  <c r="G102" i="12"/>
  <c r="M102" i="12" s="1"/>
  <c r="I102" i="12"/>
  <c r="K102" i="12"/>
  <c r="O102" i="12"/>
  <c r="Q102" i="12"/>
  <c r="V102" i="12"/>
  <c r="G108" i="12"/>
  <c r="G107" i="12" s="1"/>
  <c r="I108" i="12"/>
  <c r="K108" i="12"/>
  <c r="O108" i="12"/>
  <c r="O107" i="12" s="1"/>
  <c r="Q108" i="12"/>
  <c r="V108" i="12"/>
  <c r="G111" i="12"/>
  <c r="M111" i="12" s="1"/>
  <c r="I111" i="12"/>
  <c r="I107" i="12" s="1"/>
  <c r="K111" i="12"/>
  <c r="O111" i="12"/>
  <c r="Q111" i="12"/>
  <c r="Q107" i="12" s="1"/>
  <c r="V111" i="12"/>
  <c r="G112" i="12"/>
  <c r="M112" i="12" s="1"/>
  <c r="I112" i="12"/>
  <c r="K112" i="12"/>
  <c r="K107" i="12" s="1"/>
  <c r="O112" i="12"/>
  <c r="Q112" i="12"/>
  <c r="V112" i="12"/>
  <c r="G118" i="12"/>
  <c r="I118" i="12"/>
  <c r="K118" i="12"/>
  <c r="M118" i="12"/>
  <c r="O118" i="12"/>
  <c r="Q118" i="12"/>
  <c r="V118" i="12"/>
  <c r="V107" i="12" s="1"/>
  <c r="G123" i="12"/>
  <c r="I123" i="12"/>
  <c r="K123" i="12"/>
  <c r="M123" i="12"/>
  <c r="O123" i="12"/>
  <c r="Q123" i="12"/>
  <c r="V123" i="12"/>
  <c r="G126" i="12"/>
  <c r="M126" i="12" s="1"/>
  <c r="I126" i="12"/>
  <c r="K126" i="12"/>
  <c r="O126" i="12"/>
  <c r="Q126" i="12"/>
  <c r="V126" i="12"/>
  <c r="G129" i="12"/>
  <c r="M129" i="12" s="1"/>
  <c r="I129" i="12"/>
  <c r="K129" i="12"/>
  <c r="O129" i="12"/>
  <c r="Q129" i="12"/>
  <c r="V129" i="12"/>
  <c r="G132" i="12"/>
  <c r="I132" i="12"/>
  <c r="K132" i="12"/>
  <c r="M132" i="12"/>
  <c r="O132" i="12"/>
  <c r="Q132" i="12"/>
  <c r="V132" i="12"/>
  <c r="G135" i="12"/>
  <c r="M135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G142" i="12"/>
  <c r="M142" i="12" s="1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I146" i="12"/>
  <c r="K146" i="12"/>
  <c r="M146" i="12"/>
  <c r="O146" i="12"/>
  <c r="Q146" i="12"/>
  <c r="V146" i="12"/>
  <c r="G150" i="12"/>
  <c r="M150" i="12" s="1"/>
  <c r="I150" i="12"/>
  <c r="K150" i="12"/>
  <c r="O150" i="12"/>
  <c r="Q150" i="12"/>
  <c r="V150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I155" i="12"/>
  <c r="K155" i="12"/>
  <c r="M155" i="12"/>
  <c r="O155" i="12"/>
  <c r="Q155" i="12"/>
  <c r="V155" i="12"/>
  <c r="G156" i="12"/>
  <c r="I156" i="12"/>
  <c r="K156" i="12"/>
  <c r="M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59" i="12"/>
  <c r="I159" i="12"/>
  <c r="K159" i="12"/>
  <c r="M159" i="12"/>
  <c r="O159" i="12"/>
  <c r="Q159" i="12"/>
  <c r="V159" i="12"/>
  <c r="G160" i="12"/>
  <c r="M160" i="12" s="1"/>
  <c r="I160" i="12"/>
  <c r="K160" i="12"/>
  <c r="O160" i="12"/>
  <c r="Q160" i="12"/>
  <c r="V160" i="12"/>
  <c r="G165" i="12"/>
  <c r="M165" i="12" s="1"/>
  <c r="I165" i="12"/>
  <c r="K165" i="12"/>
  <c r="O165" i="12"/>
  <c r="Q165" i="12"/>
  <c r="V165" i="12"/>
  <c r="G170" i="12"/>
  <c r="M170" i="12" s="1"/>
  <c r="I170" i="12"/>
  <c r="K170" i="12"/>
  <c r="O170" i="12"/>
  <c r="Q170" i="12"/>
  <c r="V170" i="12"/>
  <c r="G176" i="12"/>
  <c r="G175" i="12" s="1"/>
  <c r="I176" i="12"/>
  <c r="I175" i="12" s="1"/>
  <c r="K176" i="12"/>
  <c r="M176" i="12"/>
  <c r="O176" i="12"/>
  <c r="O175" i="12" s="1"/>
  <c r="Q176" i="12"/>
  <c r="V176" i="12"/>
  <c r="V175" i="12" s="1"/>
  <c r="G177" i="12"/>
  <c r="M177" i="12" s="1"/>
  <c r="I177" i="12"/>
  <c r="K177" i="12"/>
  <c r="O177" i="12"/>
  <c r="Q177" i="12"/>
  <c r="Q175" i="12" s="1"/>
  <c r="V177" i="12"/>
  <c r="G178" i="12"/>
  <c r="M178" i="12" s="1"/>
  <c r="I178" i="12"/>
  <c r="K178" i="12"/>
  <c r="O178" i="12"/>
  <c r="Q178" i="12"/>
  <c r="V178" i="12"/>
  <c r="G179" i="12"/>
  <c r="I179" i="12"/>
  <c r="K179" i="12"/>
  <c r="K175" i="12" s="1"/>
  <c r="M179" i="12"/>
  <c r="O179" i="12"/>
  <c r="Q179" i="12"/>
  <c r="V179" i="12"/>
  <c r="G180" i="12"/>
  <c r="M180" i="12" s="1"/>
  <c r="I180" i="12"/>
  <c r="K180" i="12"/>
  <c r="O180" i="12"/>
  <c r="Q180" i="12"/>
  <c r="V180" i="12"/>
  <c r="G182" i="12"/>
  <c r="M182" i="12" s="1"/>
  <c r="I182" i="12"/>
  <c r="K182" i="12"/>
  <c r="O182" i="12"/>
  <c r="Q182" i="12"/>
  <c r="V182" i="12"/>
  <c r="G184" i="12"/>
  <c r="M184" i="12" s="1"/>
  <c r="I184" i="12"/>
  <c r="K184" i="12"/>
  <c r="O184" i="12"/>
  <c r="Q184" i="12"/>
  <c r="V184" i="12"/>
  <c r="G185" i="12"/>
  <c r="I185" i="12"/>
  <c r="K185" i="12"/>
  <c r="M185" i="12"/>
  <c r="O185" i="12"/>
  <c r="Q185" i="12"/>
  <c r="V185" i="12"/>
  <c r="G187" i="12"/>
  <c r="I187" i="12"/>
  <c r="K187" i="12"/>
  <c r="M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M189" i="12" s="1"/>
  <c r="I189" i="12"/>
  <c r="K189" i="12"/>
  <c r="O189" i="12"/>
  <c r="Q189" i="12"/>
  <c r="V189" i="12"/>
  <c r="G190" i="12"/>
  <c r="I190" i="12"/>
  <c r="K190" i="12"/>
  <c r="M190" i="12"/>
  <c r="O190" i="12"/>
  <c r="Q190" i="12"/>
  <c r="V190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I195" i="12"/>
  <c r="K195" i="12"/>
  <c r="M195" i="12"/>
  <c r="O195" i="12"/>
  <c r="Q195" i="12"/>
  <c r="V195" i="12"/>
  <c r="G196" i="12"/>
  <c r="I196" i="12"/>
  <c r="K196" i="12"/>
  <c r="M196" i="12"/>
  <c r="O196" i="12"/>
  <c r="Q196" i="12"/>
  <c r="V196" i="12"/>
  <c r="G197" i="12"/>
  <c r="M197" i="12" s="1"/>
  <c r="I197" i="12"/>
  <c r="K197" i="12"/>
  <c r="O197" i="12"/>
  <c r="Q197" i="12"/>
  <c r="V197" i="12"/>
  <c r="G199" i="12"/>
  <c r="M199" i="12" s="1"/>
  <c r="I199" i="12"/>
  <c r="K199" i="12"/>
  <c r="O199" i="12"/>
  <c r="Q199" i="12"/>
  <c r="V199" i="12"/>
  <c r="G200" i="12"/>
  <c r="I200" i="12"/>
  <c r="K200" i="12"/>
  <c r="M200" i="12"/>
  <c r="O200" i="12"/>
  <c r="Q200" i="12"/>
  <c r="V200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8" i="12"/>
  <c r="M208" i="12" s="1"/>
  <c r="I208" i="12"/>
  <c r="K208" i="12"/>
  <c r="O208" i="12"/>
  <c r="Q208" i="12"/>
  <c r="V208" i="12"/>
  <c r="G213" i="12"/>
  <c r="I213" i="12"/>
  <c r="K213" i="12"/>
  <c r="M213" i="12"/>
  <c r="O213" i="12"/>
  <c r="Q213" i="12"/>
  <c r="V213" i="12"/>
  <c r="O218" i="12"/>
  <c r="V218" i="12"/>
  <c r="G219" i="12"/>
  <c r="G218" i="12" s="1"/>
  <c r="I219" i="12"/>
  <c r="I218" i="12" s="1"/>
  <c r="K219" i="12"/>
  <c r="K218" i="12" s="1"/>
  <c r="O219" i="12"/>
  <c r="Q219" i="12"/>
  <c r="Q218" i="12" s="1"/>
  <c r="V219" i="12"/>
  <c r="G222" i="12"/>
  <c r="I222" i="12"/>
  <c r="I221" i="12" s="1"/>
  <c r="K222" i="12"/>
  <c r="K221" i="12" s="1"/>
  <c r="M222" i="12"/>
  <c r="O222" i="12"/>
  <c r="O221" i="12" s="1"/>
  <c r="Q222" i="12"/>
  <c r="V222" i="12"/>
  <c r="G225" i="12"/>
  <c r="G221" i="12" s="1"/>
  <c r="I225" i="12"/>
  <c r="K225" i="12"/>
  <c r="O225" i="12"/>
  <c r="Q225" i="12"/>
  <c r="V225" i="12"/>
  <c r="G227" i="12"/>
  <c r="I227" i="12"/>
  <c r="K227" i="12"/>
  <c r="M227" i="12"/>
  <c r="O227" i="12"/>
  <c r="Q227" i="12"/>
  <c r="V227" i="12"/>
  <c r="G229" i="12"/>
  <c r="M229" i="12" s="1"/>
  <c r="I229" i="12"/>
  <c r="K229" i="12"/>
  <c r="O229" i="12"/>
  <c r="Q229" i="12"/>
  <c r="Q221" i="12" s="1"/>
  <c r="V229" i="12"/>
  <c r="G231" i="12"/>
  <c r="I231" i="12"/>
  <c r="K231" i="12"/>
  <c r="M231" i="12"/>
  <c r="O231" i="12"/>
  <c r="Q231" i="12"/>
  <c r="V231" i="12"/>
  <c r="G233" i="12"/>
  <c r="I233" i="12"/>
  <c r="K233" i="12"/>
  <c r="M233" i="12"/>
  <c r="O233" i="12"/>
  <c r="Q233" i="12"/>
  <c r="V233" i="12"/>
  <c r="V221" i="12" s="1"/>
  <c r="G237" i="12"/>
  <c r="M237" i="12" s="1"/>
  <c r="I237" i="12"/>
  <c r="K237" i="12"/>
  <c r="O237" i="12"/>
  <c r="Q237" i="12"/>
  <c r="V237" i="12"/>
  <c r="G241" i="12"/>
  <c r="M241" i="12" s="1"/>
  <c r="I241" i="12"/>
  <c r="K241" i="12"/>
  <c r="O241" i="12"/>
  <c r="Q241" i="12"/>
  <c r="V241" i="12"/>
  <c r="V245" i="12"/>
  <c r="G246" i="12"/>
  <c r="G245" i="12" s="1"/>
  <c r="I246" i="12"/>
  <c r="K246" i="12"/>
  <c r="K245" i="12" s="1"/>
  <c r="O246" i="12"/>
  <c r="O245" i="12" s="1"/>
  <c r="Q246" i="12"/>
  <c r="Q245" i="12" s="1"/>
  <c r="V246" i="12"/>
  <c r="G248" i="12"/>
  <c r="I248" i="12"/>
  <c r="I245" i="12" s="1"/>
  <c r="K248" i="12"/>
  <c r="M248" i="12"/>
  <c r="O248" i="12"/>
  <c r="Q248" i="12"/>
  <c r="V248" i="12"/>
  <c r="K250" i="12"/>
  <c r="O250" i="12"/>
  <c r="G251" i="12"/>
  <c r="I251" i="12"/>
  <c r="K251" i="12"/>
  <c r="M251" i="12"/>
  <c r="M250" i="12" s="1"/>
  <c r="O251" i="12"/>
  <c r="Q251" i="12"/>
  <c r="Q250" i="12" s="1"/>
  <c r="V251" i="12"/>
  <c r="V250" i="12" s="1"/>
  <c r="G255" i="12"/>
  <c r="I255" i="12"/>
  <c r="K255" i="12"/>
  <c r="M255" i="12"/>
  <c r="O255" i="12"/>
  <c r="Q255" i="12"/>
  <c r="V255" i="12"/>
  <c r="G260" i="12"/>
  <c r="I260" i="12"/>
  <c r="K260" i="12"/>
  <c r="M260" i="12"/>
  <c r="O260" i="12"/>
  <c r="Q260" i="12"/>
  <c r="V260" i="12"/>
  <c r="G264" i="12"/>
  <c r="M264" i="12" s="1"/>
  <c r="I264" i="12"/>
  <c r="I250" i="12" s="1"/>
  <c r="K264" i="12"/>
  <c r="O264" i="12"/>
  <c r="Q264" i="12"/>
  <c r="V264" i="12"/>
  <c r="I268" i="12"/>
  <c r="Q268" i="12"/>
  <c r="V268" i="12"/>
  <c r="G269" i="12"/>
  <c r="G268" i="12" s="1"/>
  <c r="I269" i="12"/>
  <c r="K269" i="12"/>
  <c r="K268" i="12" s="1"/>
  <c r="O269" i="12"/>
  <c r="O268" i="12" s="1"/>
  <c r="Q269" i="12"/>
  <c r="V269" i="12"/>
  <c r="AE272" i="12"/>
  <c r="AF272" i="12"/>
  <c r="I20" i="1"/>
  <c r="I19" i="1"/>
  <c r="I18" i="1"/>
  <c r="I17" i="1"/>
  <c r="I16" i="1"/>
  <c r="I66" i="1"/>
  <c r="J65" i="1" s="1"/>
  <c r="F43" i="1"/>
  <c r="G23" i="1" s="1"/>
  <c r="G43" i="1"/>
  <c r="G25" i="1" s="1"/>
  <c r="H43" i="1"/>
  <c r="I42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J53" i="1" l="1"/>
  <c r="J60" i="1"/>
  <c r="J56" i="1"/>
  <c r="J57" i="1"/>
  <c r="J62" i="1"/>
  <c r="J58" i="1"/>
  <c r="J63" i="1"/>
  <c r="J54" i="1"/>
  <c r="J59" i="1"/>
  <c r="J55" i="1"/>
  <c r="A27" i="1"/>
  <c r="M50" i="12"/>
  <c r="M175" i="12"/>
  <c r="M8" i="12"/>
  <c r="M61" i="12"/>
  <c r="G61" i="12"/>
  <c r="G250" i="12"/>
  <c r="M219" i="12"/>
  <c r="M218" i="12" s="1"/>
  <c r="M46" i="12"/>
  <c r="M45" i="12" s="1"/>
  <c r="M269" i="12"/>
  <c r="M268" i="12" s="1"/>
  <c r="M246" i="12"/>
  <c r="M245" i="12" s="1"/>
  <c r="M225" i="12"/>
  <c r="M221" i="12" s="1"/>
  <c r="M108" i="12"/>
  <c r="M107" i="12" s="1"/>
  <c r="M56" i="12"/>
  <c r="M34" i="12"/>
  <c r="M29" i="12" s="1"/>
  <c r="I21" i="1"/>
  <c r="J64" i="1"/>
  <c r="J61" i="1"/>
  <c r="J39" i="1"/>
  <c r="J43" i="1" s="1"/>
  <c r="J41" i="1"/>
  <c r="J66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844665E6-EA28-417D-97B6-E6749672769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C61A3DC-63DF-42E1-B250-55CE56D0FE6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<sst xmlns="http://schemas.openxmlformats.org/spreadsheetml/2006/main" count="1383" uniqueCount="434">
  <si>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</si>
  <si>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</si>
  <si>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</si>
  <si>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</si>
  <si>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</si>
  <si>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</si>
  <si>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</si>
  <si>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</si>
  <si>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</si>
  <si>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</si>
  <si>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</si>
  <si>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</si>
  <si>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</si>
  <si>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</si>
  <si>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</si>
  <si>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</si>
  <si>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</si>
  <si>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</si>
  <si>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</si>
  <si>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</si>
  <si>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</si>
  <si>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</si>
  <si>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</si>
  <si>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</si>
  <si>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</si>
  <si>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</si>
  <si>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</si>
  <si>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</si>
  <si>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</si>
  <si>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</si>
  <si>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</si>
  <si>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</si>
  <si>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</si>
  <si>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</si>
  <si>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</si>
  <si>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</si>
  <si>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</si>
  <si>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</si>
  <si>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</si>
  <si>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</si>
  <si>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</si>
  <si>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</si>
  <si>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</si>
  <si>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1.00</t>
  </si>
  <si>
    <t>Soupis prací a dodávek</t>
  </si>
  <si>
    <t>D1.2.2</t>
  </si>
  <si>
    <t>Zdravotechnické instalace</t>
  </si>
  <si>
    <t>Objekt:</t>
  </si>
  <si>
    <t>Rozpočet:</t>
  </si>
  <si>
    <t>301</t>
  </si>
  <si>
    <t>ZŠ Mírové náměstí – Rekonstrukce ZTI rozvodů</t>
  </si>
  <si>
    <t>Stavba</t>
  </si>
  <si>
    <t>Stavební objekt</t>
  </si>
  <si>
    <t>Celkem za stavbu</t>
  </si>
  <si>
    <t>CZK</t>
  </si>
  <si>
    <t>#POPS</t>
  </si>
  <si>
    <t>Popis stavby: 301 - ZŠ Mírové náměstí – Rekonstrukce ZTI rozvodů</t>
  </si>
  <si>
    <t>#POPO</t>
  </si>
  <si>
    <t>Popis objektu: D1.2.2 - Zdravotechnické instalace</t>
  </si>
  <si>
    <t>#POPR</t>
  </si>
  <si>
    <t>Popis rozpočtu: 1.00 - Soupis prací a dodávek</t>
  </si>
  <si>
    <t>Rekapitulace dílů</t>
  </si>
  <si>
    <t>Typ dílu</t>
  </si>
  <si>
    <t>3</t>
  </si>
  <si>
    <t>Svislé a kompletní konstrukce</t>
  </si>
  <si>
    <t>61</t>
  </si>
  <si>
    <t>Upravy povrchů vnitřní</t>
  </si>
  <si>
    <t>96</t>
  </si>
  <si>
    <t>Bourání konstrukcí</t>
  </si>
  <si>
    <t>97</t>
  </si>
  <si>
    <t>Prorážení otvorů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</si>
  <si>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</si>
  <si>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</si>
  <si>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</si>
  <si>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</si>
  <si>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</si>
  <si>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</si>
  <si>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</si>
  <si>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</si>
  <si>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762</t>
  </si>
  <si>
    <t>Konstrukce tesařské</t>
  </si>
  <si>
    <t>781</t>
  </si>
  <si>
    <t>Obklady keramické</t>
  </si>
  <si>
    <t>784</t>
  </si>
  <si>
    <t>Malby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</si>
  <si>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</si>
  <si>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</si>
  <si>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</si>
  <si>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</si>
  <si>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</si>
  <si>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</si>
  <si>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</si>
  <si>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</si>
  <si>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</si>
  <si>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</si>
  <si>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</si>
  <si>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</si>
  <si>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</si>
  <si>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</si>
  <si>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</si>
  <si>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</si>
  <si>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</si>
  <si>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</si>
  <si>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</si>
  <si>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</si>
  <si>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</si>
  <si>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</si>
  <si>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</si>
  <si>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</si>
  <si>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</si>
  <si>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</si>
  <si>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</si>
  <si>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</si>
  <si>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</si>
  <si>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</si>
  <si>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</si>
  <si>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</si>
  <si>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</si>
  <si>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</si>
  <si>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346244361RT2</t>
  </si>
  <si>
    <t>Zazdívka rýh, potrubí, nik (výklenků) nebo kapes tloušťka 65 mm</t>
  </si>
  <si>
    <t>m2</t>
  </si>
  <si>
    <t>801-1</t>
  </si>
  <si>
    <t>RTS 25/ I</t>
  </si>
  <si>
    <t>RTS 24/ II</t>
  </si>
  <si>
    <t>Práce</t>
  </si>
  <si>
    <t>Běžná</t>
  </si>
  <si>
    <t>POL1_</t>
  </si>
  <si>
    <t>z jakéhokoliv druhu pálených cihel, s pomocným lešením výšky do 1,9 m a pro zatížení do 1,5 kPa.</t>
  </si>
  <si>
    <t>SPI</t>
  </si>
  <si>
    <t>Odkaz na mn. položky pořadí 11 : 15,20000*0,15</t>
  </si>
  <si>
    <t>VV</t>
  </si>
  <si>
    <t>346244371RT2</t>
  </si>
  <si>
    <t>Zazdívka rýh, potrubí, nik (výklenků) nebo kapes tloušťka 140 mm</t>
  </si>
  <si>
    <t>Odkaz na mn. položky pořadí 12 : 74,70000*0,25</t>
  </si>
  <si>
    <t>610991111R00</t>
  </si>
  <si>
    <t>Zakrývání výplní vnitřních otvorů, předmětů apod. fólií Pe 0,05-0,2 mm</t>
  </si>
  <si>
    <t>POL1_1</t>
  </si>
  <si>
    <t>které se zřizují před úpravami povrchu, a obalení osazených dveřních zárubní před znečištěním při úpravách povrchu nástřikem plastických maltovin včetně pozdějšího odkrytí,</t>
  </si>
  <si>
    <t>POP</t>
  </si>
  <si>
    <t>7*1,7*1,5+9*1,9*2,55+17*1,9*2,7+21*1,3*2,55</t>
  </si>
  <si>
    <t>612421231R00</t>
  </si>
  <si>
    <t>Oprava vnitřních vápenných omítek stěn v množství opravované plochy přes 5 do 10 %,  štukových</t>
  </si>
  <si>
    <t>801-4</t>
  </si>
  <si>
    <t>Odkaz na mn. položky pořadí 1 : 2,28000*0,5</t>
  </si>
  <si>
    <t>Odkaz na mn. položky pořadí 2 : 18,67500*0,5</t>
  </si>
  <si>
    <t>612451420R00</t>
  </si>
  <si>
    <t>Oprava vnitřních cementových omítek stěn v množství opravované plochy přes 30 do 50 %, hladkých</t>
  </si>
  <si>
    <t>Včetně pomocného pracovního lešení o výšce podlahy do 1900 mm a pro zatížení do 1,5 kPa.</t>
  </si>
  <si>
    <t>Odkaz na mn. položky pořadí 13 : 57,72000</t>
  </si>
  <si>
    <t>612481211R00</t>
  </si>
  <si>
    <t>Vyztužení povrchu vnitřních stěn sklotextilní síťovinou bez dodávky síťoviny a stěrkového tmelu</t>
  </si>
  <si>
    <t>Odkaz na mn. položky pořadí 4 : 10,47750</t>
  </si>
  <si>
    <t>Odkaz na mn. položky pořadí 5 : 57,72000</t>
  </si>
  <si>
    <t>970051030R00</t>
  </si>
  <si>
    <t>Jádrové vrtání, kruhové prostupy v železobetonu jádrové vrtání , d 30 mm</t>
  </si>
  <si>
    <t>m</t>
  </si>
  <si>
    <t>801-3</t>
  </si>
  <si>
    <t>Odkaz na mn. položky pořadí 10 : 6,00000</t>
  </si>
  <si>
    <t>970051130R00</t>
  </si>
  <si>
    <t>Jádrové vrtání, kruhové prostupy v železobetonu jádrové vrtání , do D 130 mm</t>
  </si>
  <si>
    <t>970056030R00</t>
  </si>
  <si>
    <t>Jádrové vrtání, kruhové prostupy v železobetonu příplatek za jádrové vrtání do stropu, d 30 mm</t>
  </si>
  <si>
    <t>970056130R00</t>
  </si>
  <si>
    <t>Jádrové vrtání, kruhové prostupy v železobetonu příplatek za jádrové vrtání do stropu, do D 130 mm</t>
  </si>
  <si>
    <t>3*5*0,4</t>
  </si>
  <si>
    <t>974031132R00</t>
  </si>
  <si>
    <t>Vysekání rýh v jakémkoliv zdivu cihelném v ploše  do hloubky 50 mm, šířky do 70 mm</t>
  </si>
  <si>
    <t>Včetně pomocného lešení o výšce podlahy do 1900 mm a pro zatížení do 1,5 kPa  (150 kg/m2).</t>
  </si>
  <si>
    <t>Odkaz na mn. položky pořadí 21 : 9,20000</t>
  </si>
  <si>
    <t>Odkaz na mn. položky pořadí 22 : 6,00000</t>
  </si>
  <si>
    <t>974031167R00</t>
  </si>
  <si>
    <t>Vysekání rýh v jakémkoliv zdivu cihelném v ploše  do hloubky 150 mm, šířky do 300 mm</t>
  </si>
  <si>
    <t>Odkaz na mn. položky pořadí 23 : 74,70000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</si>
  <si>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</si>
  <si>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</si>
  <si>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</si>
  <si>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(2,7+3,2+3,3+1,7+1,7+1,4+1,8+1,7+1,5+2+1,6+1,6+1,4+2+1,5+1,7+1,7+2+1,7+1,6+1,7+1,5+1,7+1,7)*1,3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</si>
  <si>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</si>
  <si>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</si>
  <si>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</si>
  <si>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</si>
  <si>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POL7_1</t>
  </si>
  <si>
    <t>oborů 801, 803, 811 a 812</t>
  </si>
  <si>
    <t xml:space="preserve">Hmotnosti z položek s pořadovými čísly: : </t>
  </si>
  <si>
    <t xml:space="preserve">1,2,3,4,5,7,8,9,10,11,12, : </t>
  </si>
  <si>
    <t>Součet: : 6,33406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</si>
  <si>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</si>
  <si>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</si>
  <si>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721140802R00</t>
  </si>
  <si>
    <t>Demontáž potrubí z litinových trub do DN 100</t>
  </si>
  <si>
    <t>800-721</t>
  </si>
  <si>
    <t>odpadního nebo dešťového,</t>
  </si>
  <si>
    <t>721140913R00</t>
  </si>
  <si>
    <t>Opravy odpadního potrubí litinového propojení dosavadního potrubí , DN 70</t>
  </si>
  <si>
    <t>kus</t>
  </si>
  <si>
    <t>721152216R00</t>
  </si>
  <si>
    <t>Čistící kus pro potrubí PE odpadní svislé vnější průměr D 75 mm, DN 70</t>
  </si>
  <si>
    <t>POL1_7</t>
  </si>
  <si>
    <t>včetně tvarovek. Bez zednických výpomocí.</t>
  </si>
  <si>
    <t>721170962R00</t>
  </si>
  <si>
    <t>Opravy odpadního potrubí novodurového propojení dosavadního potrubí PVC, D 63 mm</t>
  </si>
  <si>
    <t>Včetně pomocného lešení o výšce podlahy do 1900 mm a pro zatížení do 1,5 kPa.</t>
  </si>
  <si>
    <t>721170963R00</t>
  </si>
  <si>
    <t>Opravy odpadního potrubí novodurového propojení dosavadního potrubí PVC, D 75 mm</t>
  </si>
  <si>
    <t>721176102R00</t>
  </si>
  <si>
    <t>Potrubí HT připojovací vnější průměr D 40 mm, tloušťka stěny 1,8 mm, DN 40</t>
  </si>
  <si>
    <t>včetně tvarovek, objímek. Bez zednických výpomocí.</t>
  </si>
  <si>
    <t>Potrubí včetně tvarovek. Bez zednických výpomocí.</t>
  </si>
  <si>
    <t>0,3+0,8+0,3+0,3+1,4+0,3+0,3+0,4+0,3+0,3+0,3+0,3+0,3+0,3+0,3+0,9+0,8+1,3</t>
  </si>
  <si>
    <t>721176103R00</t>
  </si>
  <si>
    <t>Potrubí HT připojovací vnější průměr D 50 mm, tloušťka stěny 1,8 mm, DN 50</t>
  </si>
  <si>
    <t>1,4+0,3+0,3+1,3+2,7</t>
  </si>
  <si>
    <t>721176114R00</t>
  </si>
  <si>
    <t>Potrubí HT odpadní svislé vnější průměr D 75 mm, tloušťka stěny 1,9 mm, DN 70</t>
  </si>
  <si>
    <t>Potrubí včetně tvarovek, objímek a vložek pro tlumení hluku. Bez zednických výpomocí.</t>
  </si>
  <si>
    <t>Včetně zřízení a demontáže pomocného lešení.</t>
  </si>
  <si>
    <t>13+15,2+3*15,5</t>
  </si>
  <si>
    <t>721273150RT1</t>
  </si>
  <si>
    <t xml:space="preserve">Ventilační hlavice D 50, 75, 110 mm, přivzdušňovací ventil D 50/75/110 mm s dvojitou izolační stěnou, s masivní pryžovou membránou, s odnímatelnou mřížkou proti hmyzu a pro čištění, mat. </t>
  </si>
  <si>
    <t>721290123R00</t>
  </si>
  <si>
    <t>Zkouška těsnosti kanalizace v objektech kouřem, DN 300</t>
  </si>
  <si>
    <t>998721102R00</t>
  </si>
  <si>
    <t>Přesun hmot pro vnitřní kanalizaci v objektech výšky do 12 m</t>
  </si>
  <si>
    <t>POL7_7</t>
  </si>
  <si>
    <t>50 m vodorovně, měřeno od těžiště půdorysné plochy skládky do těžiště půdorysné plochy objektu</t>
  </si>
  <si>
    <t xml:space="preserve">18,19,20,21,22,23,24, : </t>
  </si>
  <si>
    <t>Součet: : 0,12605</t>
  </si>
  <si>
    <t>998721194R00</t>
  </si>
  <si>
    <t>Přesun hmot pro vnitřní kanalizaci příplatek k ceně za zvětšený přesun přes vymezenou největší dopravní vzdálenost  do 1000 m</t>
  </si>
  <si>
    <t>998721199R00</t>
  </si>
  <si>
    <t>Přesun hmot pro vnitřní kanalizaci příplatek k ceně za zvětšený přesun přes vymezenou největší dopravní vzdálenost  za každých dalších i započatých 1000 m přes 1000 m</t>
  </si>
  <si>
    <t>722130801R00</t>
  </si>
  <si>
    <t>Demontáž potrubí z ocelových trubek závitových do DN 25</t>
  </si>
  <si>
    <t>Odkaz na mn. položky pořadí 31 : 81,10000</t>
  </si>
  <si>
    <t>Odkaz na mn. položky pořadí 32 : 19,20000</t>
  </si>
  <si>
    <t>722172912R00</t>
  </si>
  <si>
    <t>Opravy vodovodního potrubí z plastových trubek propojení plastového potrubí polyfuzí, D 20 mm</t>
  </si>
  <si>
    <t>722172411R00</t>
  </si>
  <si>
    <t>Potrubí z plastických hmot polypropylenové potrubí PP-R, D 20 mm, s 2,8 mm, PN 16, polyfúzně svařované, včetně zednických výpomocí</t>
  </si>
  <si>
    <t>včetně tvarovek, bez zednických výpomocí</t>
  </si>
  <si>
    <t>Potrubí včetně tvarovek a zednických výpomocí.</t>
  </si>
  <si>
    <t>Odkaz na mn. položky pořadí 33 : 75,70000</t>
  </si>
  <si>
    <t>Odkaz na mn. položky pořadí 35 : 5,40000</t>
  </si>
  <si>
    <t>722172412R00</t>
  </si>
  <si>
    <t>Potrubí z plastických hmot polypropylenové potrubí PP-R, D 25 mm, s 3,5 mm, PN 16, polyfúzně svařované, včetně zednických výpomocí</t>
  </si>
  <si>
    <t>Odkaz na mn. položky pořadí 34 : 19,20000</t>
  </si>
  <si>
    <t>722181211RT7</t>
  </si>
  <si>
    <t>Izolace vodovodního potrubí návleková z trubic z pěnového polyetylenu, tloušťka stěny 6 mm, d 22 mm</t>
  </si>
  <si>
    <t>V položce je kalkulována dodávka izolační trubice, spon a lepicí pásky.</t>
  </si>
  <si>
    <t>5,4+1,8+11,2+2*0,6+6,5+1,2+1,9+0,3+3,2+5,4+1,5+1,5+0,6+15+3,2+3,2+11,4+2*0,6</t>
  </si>
  <si>
    <t>722181211RT8</t>
  </si>
  <si>
    <t>Izolace vodovodního potrubí návleková z trubic z pěnového polyetylenu, tloušťka stěny 6 mm, d 25 mm</t>
  </si>
  <si>
    <t>3*6,4</t>
  </si>
  <si>
    <t>722181214RT7</t>
  </si>
  <si>
    <t>Izolace vodovodního potrubí návleková z trubic z pěnového polyetylenu, tloušťka stěny 20 mm, d 22 mm</t>
  </si>
  <si>
    <t>6*0,9</t>
  </si>
  <si>
    <t>722220112R00</t>
  </si>
  <si>
    <t>Nástěnka nátrubková mosazná pro výtokový ventil, vnitřní závit, DN 20, PN 10, včetně dodávky materiálu</t>
  </si>
  <si>
    <t>Včetněi vyvedení a upevnění výpustek.</t>
  </si>
  <si>
    <t>2*6+1</t>
  </si>
  <si>
    <t>722220121R00</t>
  </si>
  <si>
    <t>Nástěnka nátrubková mosazná pro baterii, vnitřní závit, DN 15, PN 10, včetně dodávky materiálu</t>
  </si>
  <si>
    <t>pár</t>
  </si>
  <si>
    <t>16+2+2</t>
  </si>
  <si>
    <t>722224111R00</t>
  </si>
  <si>
    <t>Kohout kulový, vypouštěcí a napouštěcí, vnější závit, mosazný, DN 15, PN 10, včetně dodávky materiálu</t>
  </si>
  <si>
    <t>722220861R00</t>
  </si>
  <si>
    <t>Demontáž armatur závitových se dvěma závity, G 3/4"</t>
  </si>
  <si>
    <t>722235111R00</t>
  </si>
  <si>
    <t>Kohout kulový, mosazný, vnitřní-vnitřní závit, DN 15, PN 25</t>
  </si>
  <si>
    <t>722235112R00</t>
  </si>
  <si>
    <t>Kohout kulový, mosazný, vnitřní-vnitřní závit, DN 20, PN 25</t>
  </si>
  <si>
    <t>722239101R00</t>
  </si>
  <si>
    <t>Montáž armatury závitové se dvěma závity G 1/2"</t>
  </si>
  <si>
    <t>2+2+2</t>
  </si>
  <si>
    <t>722239102R00</t>
  </si>
  <si>
    <t>Montáž armatury závitové se dvěma závity G 3/4"</t>
  </si>
  <si>
    <t>3+3+3</t>
  </si>
  <si>
    <t>722290226R00</t>
  </si>
  <si>
    <t>Dílčí tlaková zkouška vodovodního potrubí závitového, do DN 50</t>
  </si>
  <si>
    <t>Včetně dodávky vody, uzavření a zabezpečení konců potrubí.</t>
  </si>
  <si>
    <t>722290234R00</t>
  </si>
  <si>
    <t>Proplach a dezinfekce vodovodního potrubí do DN 80</t>
  </si>
  <si>
    <t>Včetně dodání desinfekčního prostředku.</t>
  </si>
  <si>
    <t>Odkaz na mn. položky pořadí 44 : 100,30000</t>
  </si>
  <si>
    <t>734293322R00</t>
  </si>
  <si>
    <t>Kohout kulový, výtokový (zahradní), mosazný, DN 15x20, PN 10, včetně dodávky materiálu</t>
  </si>
  <si>
    <t>800-731</t>
  </si>
  <si>
    <t>28654305R</t>
  </si>
  <si>
    <t>Spojka plastová typ: přechodová; materiál: PP-R; ds = 16,0 mm; Rp; 1/2"; PN 20; teplota média do 70 °C</t>
  </si>
  <si>
    <t>SPCM</t>
  </si>
  <si>
    <t>Specifikace</t>
  </si>
  <si>
    <t>POL3_0</t>
  </si>
  <si>
    <t>28654308R</t>
  </si>
  <si>
    <t>Spojka plastová typ: přechodová; materiál: PP-R; ds = 32,0 mm; Rp; 1"; PN 20; teplota média do 70 °C</t>
  </si>
  <si>
    <t>31945153R</t>
  </si>
  <si>
    <t>vsuvka mosaz; spoj závitový; redukovaná; 1" x 1/2"; závit vnější; PN 10; T = 120  °C; použití pro: vodu</t>
  </si>
  <si>
    <t>POL3_</t>
  </si>
  <si>
    <t>31945154R</t>
  </si>
  <si>
    <t>vsuvka mosaz; spoj závitový; redukovaná; 1" x 3/4"; závit vnější; PN 10; T = 120  °C; použití pro: vodu</t>
  </si>
  <si>
    <t>31945161R</t>
  </si>
  <si>
    <t>T-kus mosaz; spoj závitový; závit vnitřní-vnitřní-vnitřní; 1/2" x 1/2" x 1/2"; PN 10; T = 120  °C; použití pro: vodu</t>
  </si>
  <si>
    <t>31945162R</t>
  </si>
  <si>
    <t>T-kus mosaz; spoj závitový; závit vnitřní-vnitřní-vnitřní; 3/4" x 3/4" x 3/4"; PN 10; T = 120  °C; použití pro: vodu</t>
  </si>
  <si>
    <t>998722102R00</t>
  </si>
  <si>
    <t>Přesun hmot pro vnitřní vodovod v objektech výšky do 12 m</t>
  </si>
  <si>
    <t>vodorovně do 50 m</t>
  </si>
  <si>
    <t xml:space="preserve">31,32,33,34,35,36,37,38,40,41,44,45,46,47,48,49,50,51,52, : </t>
  </si>
  <si>
    <t>Součet: : 0,11568</t>
  </si>
  <si>
    <t>998722194R00</t>
  </si>
  <si>
    <t>Přesun hmot pro vnitřní vodovod příplatek k ceně za zvětšený přesun přes vymezenou největší dopravní vzdálenost  do 1000 m</t>
  </si>
  <si>
    <t>998722199R00</t>
  </si>
  <si>
    <t>Přesun hmot pro vnitřní vodovod příplatek k ceně za zvětšený přesun přes vymezenou největší dopravní vzdálenost  za každých dalších i započatých 1000 m přes 1000 m</t>
  </si>
  <si>
    <t>725210821R00</t>
  </si>
  <si>
    <t>Demontáž umyvadel umyvadel bez výtokových armatur</t>
  </si>
  <si>
    <t>soubor</t>
  </si>
  <si>
    <t>725017132R00</t>
  </si>
  <si>
    <t>Umyvadlo na šrouby, bílé, šířka 550 mm, hloubka 420 mm</t>
  </si>
  <si>
    <t>725017138R00</t>
  </si>
  <si>
    <t>Kryt sifonu keramický bílý</t>
  </si>
  <si>
    <t>725019121R00</t>
  </si>
  <si>
    <t>Dřez jednoduchý keramický, bílý, šířka 590 mm, hloubka 450 mm</t>
  </si>
  <si>
    <t>725310823R00</t>
  </si>
  <si>
    <t>Demontáž dřezů jednodílných v kuchyňské sestavě</t>
  </si>
  <si>
    <t>bez výtokových armatur,</t>
  </si>
  <si>
    <t>725534111R00</t>
  </si>
  <si>
    <t>Elektrický ohřívač vody zásobníkový beztlakový, závěsný svislý, objem 5 l, příkon 2,0 kW, IP 24, včetně dodávky materiálu</t>
  </si>
  <si>
    <t>Včetně upevnění zásobníků na příčky tl. 15 cm, na zdi a na nosné konstrukce.</t>
  </si>
  <si>
    <t>725530831R00</t>
  </si>
  <si>
    <t xml:space="preserve">Demontáž elektrických zásobníkových ohřívačů vody průtokových ,  </t>
  </si>
  <si>
    <t>725814104R00</t>
  </si>
  <si>
    <t>Ventil  rohový, mosazný,  , DN 15 x DN 15, včetně dodávky materiálu</t>
  </si>
  <si>
    <t>2*(4+2+2+6)+12</t>
  </si>
  <si>
    <t>725823111RT1</t>
  </si>
  <si>
    <t>Baterie umyvadlové a dřezové umyvadlová, stojánková, ruční ovládání bez otvírání odpadu, standardní, včetně dodávky materiálu</t>
  </si>
  <si>
    <t>725823114RT1</t>
  </si>
  <si>
    <t>Baterie umyvadlové a dřezové dřezová, stojánková, ruční ovládání bez otvírání odpadu, standardní, včetně dodávky materiálu</t>
  </si>
  <si>
    <t>725823511RT1</t>
  </si>
  <si>
    <t>Baterie umyvadlové a dřezové umyvadlová, stojánková, ruční ovládání pouze pro studenou vodu, standardní, včetně dodávky materiálu</t>
  </si>
  <si>
    <t>725825114RT1</t>
  </si>
  <si>
    <t>Baterie umyvadlové a dřezové dřezová, nástěnná, ruční ovládání, standardní, včetně dodávky materiálu</t>
  </si>
  <si>
    <t>725829301R00</t>
  </si>
  <si>
    <t>Baterie umyvadlové a dřezové Montáž baterií umyvadlových a dřezových umyvadlové a dřezové stojánkové</t>
  </si>
  <si>
    <t>2+3</t>
  </si>
  <si>
    <t>725820801R00</t>
  </si>
  <si>
    <t>Demontáž baterií nástěnných do G 3/4"</t>
  </si>
  <si>
    <t>725820802R00</t>
  </si>
  <si>
    <t>Demontáž baterií stojánkových do 1otvoru</t>
  </si>
  <si>
    <t>725860202R00</t>
  </si>
  <si>
    <t>Zápachová uzávěrka (sifon) pro zařizovací předměty D 40, 50 mm x 6/4"; pro dřezy; PP; příslušenství stavitelný kulový kloub, včetně dodávky materiálu</t>
  </si>
  <si>
    <t>725860213R00</t>
  </si>
  <si>
    <t>Zápachová uzávěrka (sifon) pro zařizovací předměty D 32, 40 mm x 5/4"; pro umyvadla; PP; příslušenství krycí růžice odtoku, zpětný uzávěr, včetně dodávky materiálu</t>
  </si>
  <si>
    <t>725900952R00</t>
  </si>
  <si>
    <t>Opravy ostatního zařízení upevnění doplňkového zařízení (např. mýdlenka, sušák) přišroubováním ( za 1 vrut)</t>
  </si>
  <si>
    <t>25*3</t>
  </si>
  <si>
    <t>725980121R00</t>
  </si>
  <si>
    <t>Dvířka z plastu, 150 x 150 mm, včetně dodávky materiálu</t>
  </si>
  <si>
    <t>725991811R00</t>
  </si>
  <si>
    <t>Demontáž ostatní konzol jednoduchých pro potrubí vysekáním ze zdi nebo upálením</t>
  </si>
  <si>
    <t>3*25</t>
  </si>
  <si>
    <t>725019121RLS</t>
  </si>
  <si>
    <t>Dřez laboratorní keramický</t>
  </si>
  <si>
    <t>Vlastní</t>
  </si>
  <si>
    <t>Indiv</t>
  </si>
  <si>
    <t>998725102R00</t>
  </si>
  <si>
    <t>Přesun hmot pro zařizovací předměty v objektech výšky do 12 m</t>
  </si>
  <si>
    <t xml:space="preserve">57,58,59,61,63,64,65,66,67,68,71,72,73,74,76, : </t>
  </si>
  <si>
    <t>Součet: : 0,50919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</si>
  <si>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</si>
  <si>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</si>
  <si>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</si>
  <si>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</si>
  <si>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762088113R00</t>
  </si>
  <si>
    <t>Zvláštní výkony zakrývání a odkrývání opravované střešní konstrukce provizorní těžkou plachtou na ochranu před srážkovou vodou 12 x 15 m</t>
  </si>
  <si>
    <t>800-762</t>
  </si>
  <si>
    <t>Zakrývání rozpracovaných tesařských konstrukcí těžkou plachtou na ochranu před srážkovou vodou.</t>
  </si>
  <si>
    <t>781101210R00</t>
  </si>
  <si>
    <t>Příprava podkladu pod obklady penetrace podkladu pod obklady</t>
  </si>
  <si>
    <t>800-771</t>
  </si>
  <si>
    <t>včetně dodávky materiálu.</t>
  </si>
  <si>
    <t>Odkaz na mn. položky pořadí 82 : 66,60000</t>
  </si>
  <si>
    <t>781475116R00</t>
  </si>
  <si>
    <t>Montáž obkladů vnitřních z dlaždic keramických kladených do tmele 300 x 300 mm,  , kladených do flexibilního tmele</t>
  </si>
  <si>
    <t>1,5*(2,7+3,2+3,3+1,7+1,7+1,4+1,8+1,7+1,5+2+1,6+1,6+1,4+2+1,5+1,7+1,7+2+1,7+1,6+1,7+1,5+1,7+1,7)</t>
  </si>
  <si>
    <t>781497131R00</t>
  </si>
  <si>
    <t xml:space="preserve">Lišty k obkladům profil ukončovací nerez odolná proti oděru, uložení do tmele, výška profilu 8 mm,  </t>
  </si>
  <si>
    <t>1,5*(2+2*(14+8))</t>
  </si>
  <si>
    <t>24696906.AR</t>
  </si>
  <si>
    <t>Penetrace epoxidová (EP); funkce: zpevnění povrchu, úprava savosti, adhezní můstek; ředidlo: voda (disperzní)</t>
  </si>
  <si>
    <t>kg</t>
  </si>
  <si>
    <t>Odkaz na mn. položky pořadí 81 : 66,60000*0,1</t>
  </si>
  <si>
    <t>597623141R</t>
  </si>
  <si>
    <t>Dlažba keramická typ: čtvercový; s glazurou (GL); dl = 298 mm; š = 298 mm; tl = 8,0 mm; nasákavost = 0,5 %; mrazuvzdorná; barva: bílá</t>
  </si>
  <si>
    <t>Odkaz na mn. položky pořadí 82 : 66,60000*1,2</t>
  </si>
  <si>
    <t>998781102R00</t>
  </si>
  <si>
    <t>Přesun hmot pro obklady keramické v objektech výšky do 12 m</t>
  </si>
  <si>
    <t xml:space="preserve">81,82,83,84,85, : </t>
  </si>
  <si>
    <t>Součet: : 1,83717</t>
  </si>
  <si>
    <t>998781194R00</t>
  </si>
  <si>
    <t>Přesun hmot pro obklady keramické příplatek k ceně za zvětšený přesun přes vymezenou největší dopravní vzdálenost  do 1000 m</t>
  </si>
  <si>
    <t>998781199R00</t>
  </si>
  <si>
    <t>Přesun hmot pro obklady keramické příplatek k ceně za zvětšený přesun přes vymezenou největší dopravní vzdálenost  za každých dalších i započatých 1000 m přes 1000 m</t>
  </si>
  <si>
    <t>784191101R00</t>
  </si>
  <si>
    <t>Příprava povrchu Penetrace (napouštění) podkladu disperzní, jednonásobná</t>
  </si>
  <si>
    <t>800-784</t>
  </si>
  <si>
    <t>Odkaz na mn. položky pořadí 4 : 10,47750*1,3</t>
  </si>
  <si>
    <t>784195412R00</t>
  </si>
  <si>
    <t>Malby z malířských směsí otěruvzdorných,  , bělost 92 %, dvojnásobné</t>
  </si>
  <si>
    <t>Odkaz na mn. položky pořadí 89 : 13,62075</t>
  </si>
  <si>
    <t>979011111R00</t>
  </si>
  <si>
    <t>Svislá doprava suti a vybouraných hmot za prvé podlaží nad nebo pod základním podlažím</t>
  </si>
  <si>
    <t>Přesun suti</t>
  </si>
  <si>
    <t>POL8_9</t>
  </si>
  <si>
    <t xml:space="preserve">Demontážní hmotnosti z položek s pořadovými čísly: : </t>
  </si>
  <si>
    <t xml:space="preserve">7,8,11,12,13,16,29,39,56,60,62,69,70,75, : </t>
  </si>
  <si>
    <t>Součet: : 12,77964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</si>
  <si>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</si>
  <si>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</si>
  <si>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</si>
  <si>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</si>
  <si>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</si>
  <si>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979999999R00</t>
  </si>
  <si>
    <t>Poplatek za recyklaci, suti s 10 % příměsi dřeva, plastu apod.,  , skupina 17 01 07 z Katalogu odpadů</t>
  </si>
  <si>
    <t>POL8_</t>
  </si>
  <si>
    <t>900      RT1</t>
  </si>
  <si>
    <t>HZS, Práce v tarifní třídě 4 (např. tesař)</t>
  </si>
  <si>
    <t>h</t>
  </si>
  <si>
    <t>Prav.M</t>
  </si>
  <si>
    <t>HZS</t>
  </si>
  <si>
    <t>POL10_</t>
  </si>
  <si>
    <t>2*8*2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</si>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</sst>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0avAuY/5jciJ08zUd1r7sMRYzuWP++yTJCEzjkE3EPZKqwzF0oLLXwh3u777HDqKyqUvmYOYOFGNejqn+LK7tg==" saltValue="fnTkaVpYzragXdRzZnQX1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201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SUMIF(F53:F65,A16,I53:I65)+SUMIF(F53:F65,"PSU",I53:I65)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SUMIF(F53:F65,A17,I53:I65)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SUMIF(F53:F65,A18,I53:I65)</f>
        <v>0</v>
      </c>
      <c r="J18" s="85"/>
    </row>
    <row r="19" spans="1:10" ht="23.25" customHeight="1" x14ac:dyDescent="0.2">
      <c r="A19" s="199" t="s">
        <v>89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SUMIF(F53:F65,A19,I53:I65)</f>
        <v>0</v>
      </c>
      <c r="J19" s="85"/>
    </row>
    <row r="20" spans="1:10" ht="23.25" customHeight="1" x14ac:dyDescent="0.2">
      <c r="A20" s="199" t="s">
        <v>88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SUMIF(F53:F65,A20,I53:I65)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'D1.2.2 1.00 Pol'!AE272</f>
        <v>0</v>
      </c>
      <c r="G39" s="150">
        <f>'D1.2.2 1.00 Pol'!AF272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'D1.2.2 1.00 Pol'!AE272</f>
        <v>0</v>
      </c>
      <c r="G41" s="157">
        <f>'D1.2.2 1.00 Pol'!AF272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'D1.2.2 1.00 Pol'!AE272</f>
        <v>0</v>
      </c>
      <c r="G42" s="151">
        <f>'D1.2.2 1.00 Pol'!AF272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'D1.2.2 1.00 Pol'!G8</f>
        <v>0</v>
      </c>
      <c r="J53" s="192" t="str">
        <f>IF(I66=0,"",I53/I66*100)</f>
        <v/>
      </c>
    </row>
    <row r="54" spans="1:10" ht="36.75" customHeight="1" x14ac:dyDescent="0.2">
      <c r="A54" s="181"/>
      <c r="B54" s="186" t="s">
        <v>65</v>
      </c>
      <c r="C54" s="187" t="s">
        <v>66</v>
      </c>
      <c r="D54" s="188"/>
      <c r="E54" s="188"/>
      <c r="F54" s="195" t="s">
        <v>24</v>
      </c>
      <c r="G54" s="196"/>
      <c r="H54" s="196"/>
      <c r="I54" s="196">
        <f>'D1.2.2 1.00 Pol'!G15</f>
        <v>0</v>
      </c>
      <c r="J54" s="192" t="str">
        <f>IF(I66=0,"",I54/I66*100)</f>
        <v/>
      </c>
    </row>
    <row r="55" spans="1:10" ht="36.75" customHeight="1" x14ac:dyDescent="0.2">
      <c r="A55" s="181"/>
      <c r="B55" s="186" t="s">
        <v>67</v>
      </c>
      <c r="C55" s="187" t="s">
        <v>68</v>
      </c>
      <c r="D55" s="188"/>
      <c r="E55" s="188"/>
      <c r="F55" s="195" t="s">
        <v>24</v>
      </c>
      <c r="G55" s="196"/>
      <c r="H55" s="196"/>
      <c r="I55" s="196">
        <f>'D1.2.2 1.00 Pol'!G29</f>
        <v>0</v>
      </c>
      <c r="J55" s="192" t="str">
        <f>IF(I66=0,"",I55/I66*100)</f>
        <v/>
      </c>
    </row>
    <row r="56" spans="1:10" ht="36.75" customHeight="1" x14ac:dyDescent="0.2">
      <c r="A56" s="181"/>
      <c r="B56" s="186" t="s">
        <v>69</v>
      </c>
      <c r="C56" s="187" t="s">
        <v>70</v>
      </c>
      <c r="D56" s="188"/>
      <c r="E56" s="188"/>
      <c r="F56" s="195" t="s">
        <v>24</v>
      </c>
      <c r="G56" s="196"/>
      <c r="H56" s="196"/>
      <c r="I56" s="196">
        <f>'D1.2.2 1.00 Pol'!G45</f>
        <v>0</v>
      </c>
      <c r="J56" s="192" t="str">
        <f>IF(I66=0,"",I56/I66*100)</f>
        <v/>
      </c>
    </row>
    <row r="57" spans="1:10" ht="36.75" customHeight="1" x14ac:dyDescent="0.2">
      <c r="A57" s="181"/>
      <c r="B57" s="186" t="s">
        <v>71</v>
      </c>
      <c r="C57" s="187" t="s">
        <v>72</v>
      </c>
      <c r="D57" s="188"/>
      <c r="E57" s="188"/>
      <c r="F57" s="195" t="s">
        <v>24</v>
      </c>
      <c r="G57" s="196"/>
      <c r="H57" s="196"/>
      <c r="I57" s="196">
        <f>'D1.2.2 1.00 Pol'!G50</f>
        <v>0</v>
      </c>
      <c r="J57" s="192" t="str">
        <f>IF(I66=0,"",I57/I66*100)</f>
        <v/>
      </c>
    </row>
    <row r="58" spans="1:10" ht="36.75" customHeight="1" x14ac:dyDescent="0.2">
      <c r="A58" s="181"/>
      <c r="B58" s="186" t="s">
        <v>73</v>
      </c>
      <c r="C58" s="187" t="s">
        <v>74</v>
      </c>
      <c r="D58" s="188"/>
      <c r="E58" s="188"/>
      <c r="F58" s="195" t="s">
        <v>25</v>
      </c>
      <c r="G58" s="196"/>
      <c r="H58" s="196"/>
      <c r="I58" s="196">
        <f>'D1.2.2 1.00 Pol'!G61</f>
        <v>0</v>
      </c>
      <c r="J58" s="192" t="str">
        <f>IF(I66=0,"",I58/I66*100)</f>
        <v/>
      </c>
    </row>
    <row r="59" spans="1:10" ht="36.75" customHeight="1" x14ac:dyDescent="0.2">
      <c r="A59" s="181"/>
      <c r="B59" s="186" t="s">
        <v>75</v>
      </c>
      <c r="C59" s="187" t="s">
        <v>76</v>
      </c>
      <c r="D59" s="188"/>
      <c r="E59" s="188"/>
      <c r="F59" s="195" t="s">
        <v>25</v>
      </c>
      <c r="G59" s="196"/>
      <c r="H59" s="196"/>
      <c r="I59" s="196">
        <f>'D1.2.2 1.00 Pol'!G107</f>
        <v>0</v>
      </c>
      <c r="J59" s="192" t="str">
        <f>IF(I66=0,"",I59/I66*100)</f>
        <v/>
      </c>
    </row>
    <row r="60" spans="1:10" ht="36.75" customHeight="1" x14ac:dyDescent="0.2">
      <c r="A60" s="181"/>
      <c r="B60" s="186" t="s">
        <v>77</v>
      </c>
      <c r="C60" s="187" t="s">
        <v>78</v>
      </c>
      <c r="D60" s="188"/>
      <c r="E60" s="188"/>
      <c r="F60" s="195" t="s">
        <v>25</v>
      </c>
      <c r="G60" s="196"/>
      <c r="H60" s="196"/>
      <c r="I60" s="196">
        <f>'D1.2.2 1.00 Pol'!G175</f>
        <v>0</v>
      </c>
      <c r="J60" s="192" t="str">
        <f>IF(I66=0,"",I60/I66*100)</f>
        <v/>
      </c>
    </row>
    <row r="61" spans="1:10" ht="36.75" customHeight="1" x14ac:dyDescent="0.2">
      <c r="A61" s="181"/>
      <c r="B61" s="186" t="s">
        <v>79</v>
      </c>
      <c r="C61" s="187" t="s">
        <v>80</v>
      </c>
      <c r="D61" s="188"/>
      <c r="E61" s="188"/>
      <c r="F61" s="195" t="s">
        <v>25</v>
      </c>
      <c r="G61" s="196"/>
      <c r="H61" s="196"/>
      <c r="I61" s="196">
        <f>'D1.2.2 1.00 Pol'!G218</f>
        <v>0</v>
      </c>
      <c r="J61" s="192" t="str">
        <f>IF(I66=0,"",I61/I66*100)</f>
        <v/>
      </c>
    </row>
    <row r="62" spans="1:10" ht="36.75" customHeight="1" x14ac:dyDescent="0.2">
      <c r="A62" s="181"/>
      <c r="B62" s="186" t="s">
        <v>81</v>
      </c>
      <c r="C62" s="187" t="s">
        <v>82</v>
      </c>
      <c r="D62" s="188"/>
      <c r="E62" s="188"/>
      <c r="F62" s="195" t="s">
        <v>25</v>
      </c>
      <c r="G62" s="196"/>
      <c r="H62" s="196"/>
      <c r="I62" s="196">
        <f>'D1.2.2 1.00 Pol'!G221</f>
        <v>0</v>
      </c>
      <c r="J62" s="192" t="str">
        <f>IF(I66=0,"",I62/I66*100)</f>
        <v/>
      </c>
    </row>
    <row r="63" spans="1:10" ht="36.75" customHeight="1" x14ac:dyDescent="0.2">
      <c r="A63" s="181"/>
      <c r="B63" s="186" t="s">
        <v>83</v>
      </c>
      <c r="C63" s="187" t="s">
        <v>84</v>
      </c>
      <c r="D63" s="188"/>
      <c r="E63" s="188"/>
      <c r="F63" s="195" t="s">
        <v>25</v>
      </c>
      <c r="G63" s="196"/>
      <c r="H63" s="196"/>
      <c r="I63" s="196">
        <f>'D1.2.2 1.00 Pol'!G245</f>
        <v>0</v>
      </c>
      <c r="J63" s="192" t="str">
        <f>IF(I66=0,"",I63/I66*100)</f>
        <v/>
      </c>
    </row>
    <row r="64" spans="1:10" ht="36.75" customHeight="1" x14ac:dyDescent="0.2">
      <c r="A64" s="181"/>
      <c r="B64" s="186" t="s">
        <v>85</v>
      </c>
      <c r="C64" s="187" t="s">
        <v>86</v>
      </c>
      <c r="D64" s="188"/>
      <c r="E64" s="188"/>
      <c r="F64" s="195" t="s">
        <v>87</v>
      </c>
      <c r="G64" s="196"/>
      <c r="H64" s="196"/>
      <c r="I64" s="196">
        <f>'D1.2.2 1.00 Pol'!G250</f>
        <v>0</v>
      </c>
      <c r="J64" s="192" t="str">
        <f>IF(I66=0,"",I64/I66*100)</f>
        <v/>
      </c>
    </row>
    <row r="65" spans="1:10" ht="36.75" customHeight="1" x14ac:dyDescent="0.2">
      <c r="A65" s="181"/>
      <c r="B65" s="186" t="s">
        <v>88</v>
      </c>
      <c r="C65" s="187" t="s">
        <v>28</v>
      </c>
      <c r="D65" s="188"/>
      <c r="E65" s="188"/>
      <c r="F65" s="195" t="s">
        <v>88</v>
      </c>
      <c r="G65" s="196"/>
      <c r="H65" s="196"/>
      <c r="I65" s="196">
        <f>'D1.2.2 1.00 Pol'!G268</f>
        <v>0</v>
      </c>
      <c r="J65" s="192" t="str">
        <f>IF(I66=0,"",I65/I66*100)</f>
        <v/>
      </c>
    </row>
    <row r="66" spans="1:10" ht="25.5" customHeight="1" x14ac:dyDescent="0.2">
      <c r="A66" s="182"/>
      <c r="B66" s="189" t="s">
        <v>1</v>
      </c>
      <c r="C66" s="190"/>
      <c r="D66" s="191"/>
      <c r="E66" s="191"/>
      <c r="F66" s="197"/>
      <c r="G66" s="198"/>
      <c r="H66" s="198"/>
      <c r="I66" s="198">
        <f>SUM(I53:I65)</f>
        <v>0</v>
      </c>
      <c r="J66" s="193">
        <f>SUM(J53:J65)</f>
        <v>0</v>
      </c>
    </row>
    <row r="67" spans="1:10" x14ac:dyDescent="0.2">
      <c r="F67" s="135"/>
      <c r="G67" s="135"/>
      <c r="H67" s="135"/>
      <c r="I67" s="135"/>
      <c r="J67" s="194"/>
    </row>
    <row r="68" spans="1:10" x14ac:dyDescent="0.2">
      <c r="F68" s="135"/>
      <c r="G68" s="135"/>
      <c r="H68" s="135"/>
      <c r="I68" s="135"/>
      <c r="J68" s="194"/>
    </row>
    <row r="69" spans="1:10" x14ac:dyDescent="0.2">
      <c r="F69" s="135"/>
      <c r="G69" s="135"/>
      <c r="H69" s="135"/>
      <c r="I69" s="135"/>
      <c r="J69" s="194"/>
    </row>
  </sheetData>
  <sheetProtection algorithmName="SHA-512" hashValue="NIBSK3m7k1bPU7UIru/3FQ/CbuzBT/7hYfYlMVv/c4qy5hpl5n79o6aL86diEFK+5zsFV7Tp4mOUVeSOvuuUAQ==" saltValue="NjlP+JCt1/Qds+onBiLxy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3:E63"/>
    <mergeCell ref="C64:E64"/>
    <mergeCell ref="C65:E65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PHDF1HHUxtv1rpqDw8auCuZ/D8JEUHyaB4viSVX1KNBVamatzYKH9N5Ox5aieEHzkg2mPgCBrLpndkIGn90M/A==" saltValue="MNN4lPINIgkHPs+O+xZXq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60EA-040A-41A7-BD78-5525510A978E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90</v>
      </c>
      <c r="B1" s="200"/>
      <c r="C1" s="200"/>
      <c r="D1" s="200"/>
      <c r="E1" s="200"/>
      <c r="F1" s="200"/>
      <c r="G1" s="200"/>
      <c r="AG1" t="s">
        <v>91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92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92</v>
      </c>
      <c r="AG3" t="s">
        <v>93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94</v>
      </c>
    </row>
    <row r="5" spans="1:60" x14ac:dyDescent="0.2">
      <c r="D5" s="10"/>
    </row>
    <row r="6" spans="1:60" ht="38.25" x14ac:dyDescent="0.2">
      <c r="A6" s="211" t="s">
        <v>95</v>
      </c>
      <c r="B6" s="213" t="s">
        <v>96</v>
      </c>
      <c r="C6" s="213" t="s">
        <v>97</v>
      </c>
      <c r="D6" s="212" t="s">
        <v>98</v>
      </c>
      <c r="E6" s="211" t="s">
        <v>99</v>
      </c>
      <c r="F6" s="210" t="s">
        <v>100</v>
      </c>
      <c r="G6" s="211" t="s">
        <v>29</v>
      </c>
      <c r="H6" s="214" t="s">
        <v>30</v>
      </c>
      <c r="I6" s="214" t="s">
        <v>101</v>
      </c>
      <c r="J6" s="214" t="s">
        <v>31</v>
      </c>
      <c r="K6" s="214" t="s">
        <v>102</v>
      </c>
      <c r="L6" s="214" t="s">
        <v>103</v>
      </c>
      <c r="M6" s="214" t="s">
        <v>104</v>
      </c>
      <c r="N6" s="214" t="s">
        <v>105</v>
      </c>
      <c r="O6" s="214" t="s">
        <v>106</v>
      </c>
      <c r="P6" s="214" t="s">
        <v>107</v>
      </c>
      <c r="Q6" s="214" t="s">
        <v>108</v>
      </c>
      <c r="R6" s="214" t="s">
        <v>109</v>
      </c>
      <c r="S6" s="214" t="s">
        <v>110</v>
      </c>
      <c r="T6" s="214" t="s">
        <v>111</v>
      </c>
      <c r="U6" s="214" t="s">
        <v>112</v>
      </c>
      <c r="V6" s="214" t="s">
        <v>113</v>
      </c>
      <c r="W6" s="214" t="s">
        <v>114</v>
      </c>
      <c r="X6" s="214" t="s">
        <v>115</v>
      </c>
      <c r="Y6" s="214" t="s">
        <v>116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29" t="s">
        <v>117</v>
      </c>
      <c r="B8" s="230" t="s">
        <v>63</v>
      </c>
      <c r="C8" s="254" t="s">
        <v>64</v>
      </c>
      <c r="D8" s="231"/>
      <c r="E8" s="232"/>
      <c r="F8" s="233"/>
      <c r="G8" s="233">
        <f>SUMIF(AG9:AG14,"&lt;&gt;NOR",G9:G14)</f>
        <v>0</v>
      </c>
      <c r="H8" s="233"/>
      <c r="I8" s="233">
        <f>SUM(I9:I14)</f>
        <v>0</v>
      </c>
      <c r="J8" s="233"/>
      <c r="K8" s="233">
        <f>SUM(K9:K14)</f>
        <v>0</v>
      </c>
      <c r="L8" s="233"/>
      <c r="M8" s="233">
        <f>SUM(M9:M14)</f>
        <v>0</v>
      </c>
      <c r="N8" s="232"/>
      <c r="O8" s="232">
        <f>SUM(O9:O14)</f>
        <v>5.0200000000000005</v>
      </c>
      <c r="P8" s="232"/>
      <c r="Q8" s="232">
        <f>SUM(Q9:Q14)</f>
        <v>0</v>
      </c>
      <c r="R8" s="233"/>
      <c r="S8" s="233"/>
      <c r="T8" s="234"/>
      <c r="U8" s="228"/>
      <c r="V8" s="228">
        <f>SUM(V9:V14)</f>
        <v>23.490000000000002</v>
      </c>
      <c r="W8" s="228"/>
      <c r="X8" s="228"/>
      <c r="Y8" s="228"/>
      <c r="AG8" t="s">
        <v>118</v>
      </c>
    </row>
    <row r="9" spans="1:60" outlineLevel="1" x14ac:dyDescent="0.2">
      <c r="A9" s="236">
        <v>1</v>
      </c>
      <c r="B9" s="237" t="s">
        <v>119</v>
      </c>
      <c r="C9" s="255" t="s">
        <v>120</v>
      </c>
      <c r="D9" s="238" t="s">
        <v>121</v>
      </c>
      <c r="E9" s="239">
        <v>2.2799999999999998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39">
        <v>0.12454999999999999</v>
      </c>
      <c r="O9" s="239">
        <f>ROUND(E9*N9,2)</f>
        <v>0.28000000000000003</v>
      </c>
      <c r="P9" s="239">
        <v>0</v>
      </c>
      <c r="Q9" s="239">
        <f>ROUND(E9*P9,2)</f>
        <v>0</v>
      </c>
      <c r="R9" s="241" t="s">
        <v>122</v>
      </c>
      <c r="S9" s="241" t="s">
        <v>123</v>
      </c>
      <c r="T9" s="242" t="s">
        <v>124</v>
      </c>
      <c r="U9" s="225">
        <v>0.88</v>
      </c>
      <c r="V9" s="225">
        <f>ROUND(E9*U9,2)</f>
        <v>2.0099999999999998</v>
      </c>
      <c r="W9" s="225"/>
      <c r="X9" s="225" t="s">
        <v>125</v>
      </c>
      <c r="Y9" s="225" t="s">
        <v>126</v>
      </c>
      <c r="Z9" s="215"/>
      <c r="AA9" s="215"/>
      <c r="AB9" s="215"/>
      <c r="AC9" s="215"/>
      <c r="AD9" s="215"/>
      <c r="AE9" s="215"/>
      <c r="AF9" s="215"/>
      <c r="AG9" s="215" t="s">
        <v>127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">
      <c r="A10" s="222"/>
      <c r="B10" s="223"/>
      <c r="C10" s="256" t="s">
        <v>128</v>
      </c>
      <c r="D10" s="243"/>
      <c r="E10" s="243"/>
      <c r="F10" s="243"/>
      <c r="G10" s="243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129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">
      <c r="A11" s="222"/>
      <c r="B11" s="223"/>
      <c r="C11" s="257" t="s">
        <v>130</v>
      </c>
      <c r="D11" s="226"/>
      <c r="E11" s="227">
        <v>2.2799999999999998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131</v>
      </c>
      <c r="AH11" s="215">
        <v>5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36">
        <v>2</v>
      </c>
      <c r="B12" s="237" t="s">
        <v>132</v>
      </c>
      <c r="C12" s="255" t="s">
        <v>133</v>
      </c>
      <c r="D12" s="238" t="s">
        <v>121</v>
      </c>
      <c r="E12" s="239">
        <v>18.675000000000001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0.25395000000000001</v>
      </c>
      <c r="O12" s="239">
        <f>ROUND(E12*N12,2)</f>
        <v>4.74</v>
      </c>
      <c r="P12" s="239">
        <v>0</v>
      </c>
      <c r="Q12" s="239">
        <f>ROUND(E12*P12,2)</f>
        <v>0</v>
      </c>
      <c r="R12" s="241" t="s">
        <v>122</v>
      </c>
      <c r="S12" s="241" t="s">
        <v>123</v>
      </c>
      <c r="T12" s="242" t="s">
        <v>124</v>
      </c>
      <c r="U12" s="225">
        <v>1.1499999999999999</v>
      </c>
      <c r="V12" s="225">
        <f>ROUND(E12*U12,2)</f>
        <v>21.48</v>
      </c>
      <c r="W12" s="225"/>
      <c r="X12" s="225" t="s">
        <v>125</v>
      </c>
      <c r="Y12" s="225" t="s">
        <v>126</v>
      </c>
      <c r="Z12" s="215"/>
      <c r="AA12" s="215"/>
      <c r="AB12" s="215"/>
      <c r="AC12" s="215"/>
      <c r="AD12" s="215"/>
      <c r="AE12" s="215"/>
      <c r="AF12" s="215"/>
      <c r="AG12" s="215" t="s">
        <v>127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 x14ac:dyDescent="0.2">
      <c r="A13" s="222"/>
      <c r="B13" s="223"/>
      <c r="C13" s="256" t="s">
        <v>128</v>
      </c>
      <c r="D13" s="243"/>
      <c r="E13" s="243"/>
      <c r="F13" s="243"/>
      <c r="G13" s="243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129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 x14ac:dyDescent="0.2">
      <c r="A14" s="222"/>
      <c r="B14" s="223"/>
      <c r="C14" s="257" t="s">
        <v>134</v>
      </c>
      <c r="D14" s="226"/>
      <c r="E14" s="227">
        <v>18.675000000000001</v>
      </c>
      <c r="F14" s="225"/>
      <c r="G14" s="225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5"/>
      <c r="AA14" s="215"/>
      <c r="AB14" s="215"/>
      <c r="AC14" s="215"/>
      <c r="AD14" s="215"/>
      <c r="AE14" s="215"/>
      <c r="AF14" s="215"/>
      <c r="AG14" s="215" t="s">
        <v>131</v>
      </c>
      <c r="AH14" s="215">
        <v>5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x14ac:dyDescent="0.2">
      <c r="A15" s="229" t="s">
        <v>117</v>
      </c>
      <c r="B15" s="230" t="s">
        <v>65</v>
      </c>
      <c r="C15" s="254" t="s">
        <v>66</v>
      </c>
      <c r="D15" s="231"/>
      <c r="E15" s="232"/>
      <c r="F15" s="233"/>
      <c r="G15" s="233">
        <f>SUMIF(AG16:AG28,"&lt;&gt;NOR",G16:G28)</f>
        <v>0</v>
      </c>
      <c r="H15" s="233"/>
      <c r="I15" s="233">
        <f>SUM(I16:I28)</f>
        <v>0</v>
      </c>
      <c r="J15" s="233"/>
      <c r="K15" s="233">
        <f>SUM(K16:K28)</f>
        <v>0</v>
      </c>
      <c r="L15" s="233"/>
      <c r="M15" s="233">
        <f>SUM(M16:M28)</f>
        <v>0</v>
      </c>
      <c r="N15" s="232"/>
      <c r="O15" s="232">
        <f>SUM(O16:O28)</f>
        <v>1.22</v>
      </c>
      <c r="P15" s="232"/>
      <c r="Q15" s="232">
        <f>SUM(Q16:Q28)</f>
        <v>0</v>
      </c>
      <c r="R15" s="233"/>
      <c r="S15" s="233"/>
      <c r="T15" s="234"/>
      <c r="U15" s="228"/>
      <c r="V15" s="228">
        <f>SUM(V16:V28)</f>
        <v>70.92</v>
      </c>
      <c r="W15" s="228"/>
      <c r="X15" s="228"/>
      <c r="Y15" s="228"/>
      <c r="AG15" t="s">
        <v>118</v>
      </c>
    </row>
    <row r="16" spans="1:60" outlineLevel="1" x14ac:dyDescent="0.2">
      <c r="A16" s="236">
        <v>3</v>
      </c>
      <c r="B16" s="237" t="s">
        <v>135</v>
      </c>
      <c r="C16" s="255" t="s">
        <v>136</v>
      </c>
      <c r="D16" s="238" t="s">
        <v>121</v>
      </c>
      <c r="E16" s="239">
        <v>218.28</v>
      </c>
      <c r="F16" s="240"/>
      <c r="G16" s="241">
        <f>ROUND(E16*F16,2)</f>
        <v>0</v>
      </c>
      <c r="H16" s="240"/>
      <c r="I16" s="241">
        <f>ROUND(E16*H16,2)</f>
        <v>0</v>
      </c>
      <c r="J16" s="240"/>
      <c r="K16" s="241">
        <f>ROUND(E16*J16,2)</f>
        <v>0</v>
      </c>
      <c r="L16" s="241">
        <v>21</v>
      </c>
      <c r="M16" s="241">
        <f>G16*(1+L16/100)</f>
        <v>0</v>
      </c>
      <c r="N16" s="239">
        <v>4.0000000000000003E-5</v>
      </c>
      <c r="O16" s="239">
        <f>ROUND(E16*N16,2)</f>
        <v>0.01</v>
      </c>
      <c r="P16" s="239">
        <v>0</v>
      </c>
      <c r="Q16" s="239">
        <f>ROUND(E16*P16,2)</f>
        <v>0</v>
      </c>
      <c r="R16" s="241" t="s">
        <v>122</v>
      </c>
      <c r="S16" s="241" t="s">
        <v>123</v>
      </c>
      <c r="T16" s="242" t="s">
        <v>124</v>
      </c>
      <c r="U16" s="225">
        <v>0.08</v>
      </c>
      <c r="V16" s="225">
        <f>ROUND(E16*U16,2)</f>
        <v>17.46</v>
      </c>
      <c r="W16" s="225"/>
      <c r="X16" s="225" t="s">
        <v>125</v>
      </c>
      <c r="Y16" s="225" t="s">
        <v>126</v>
      </c>
      <c r="Z16" s="215"/>
      <c r="AA16" s="215"/>
      <c r="AB16" s="215"/>
      <c r="AC16" s="215"/>
      <c r="AD16" s="215"/>
      <c r="AE16" s="215"/>
      <c r="AF16" s="215"/>
      <c r="AG16" s="215" t="s">
        <v>137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ht="22.5" outlineLevel="2" x14ac:dyDescent="0.2">
      <c r="A17" s="222"/>
      <c r="B17" s="223"/>
      <c r="C17" s="256" t="s">
        <v>138</v>
      </c>
      <c r="D17" s="243"/>
      <c r="E17" s="243"/>
      <c r="F17" s="243"/>
      <c r="G17" s="243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5"/>
      <c r="AA17" s="215"/>
      <c r="AB17" s="215"/>
      <c r="AC17" s="215"/>
      <c r="AD17" s="215"/>
      <c r="AE17" s="215"/>
      <c r="AF17" s="215"/>
      <c r="AG17" s="215" t="s">
        <v>129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44" t="str">
        <f>C17</f>
        <v>které se zřizují před úpravami povrchu, a obalení osazených dveřních zárubní před znečištěním při úpravách povrchu nástřikem plastických maltovin včetně pozdějšího odkrytí,</v>
      </c>
      <c r="BB17" s="215"/>
      <c r="BC17" s="215"/>
      <c r="BD17" s="215"/>
      <c r="BE17" s="215"/>
      <c r="BF17" s="215"/>
      <c r="BG17" s="215"/>
      <c r="BH17" s="215"/>
    </row>
    <row r="18" spans="1:60" ht="22.5" outlineLevel="2" x14ac:dyDescent="0.2">
      <c r="A18" s="222"/>
      <c r="B18" s="223"/>
      <c r="C18" s="258" t="s">
        <v>138</v>
      </c>
      <c r="D18" s="245"/>
      <c r="E18" s="245"/>
      <c r="F18" s="245"/>
      <c r="G18" s="24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139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44" t="str">
        <f>C18</f>
        <v>které se zřizují před úpravami povrchu, a obalení osazených dveřních zárubní před znečištěním při úpravách povrchu nástřikem plastických maltovin včetně pozdějšího odkrytí,</v>
      </c>
      <c r="BB18" s="215"/>
      <c r="BC18" s="215"/>
      <c r="BD18" s="215"/>
      <c r="BE18" s="215"/>
      <c r="BF18" s="215"/>
      <c r="BG18" s="215"/>
      <c r="BH18" s="215"/>
    </row>
    <row r="19" spans="1:60" outlineLevel="2" x14ac:dyDescent="0.2">
      <c r="A19" s="222"/>
      <c r="B19" s="223"/>
      <c r="C19" s="257" t="s">
        <v>140</v>
      </c>
      <c r="D19" s="226"/>
      <c r="E19" s="227">
        <v>218.28</v>
      </c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131</v>
      </c>
      <c r="AH19" s="215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ht="22.5" outlineLevel="1" x14ac:dyDescent="0.2">
      <c r="A20" s="236">
        <v>4</v>
      </c>
      <c r="B20" s="237" t="s">
        <v>141</v>
      </c>
      <c r="C20" s="255" t="s">
        <v>142</v>
      </c>
      <c r="D20" s="238" t="s">
        <v>121</v>
      </c>
      <c r="E20" s="239">
        <v>10.477499999999999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39">
        <v>5.4299999999999999E-3</v>
      </c>
      <c r="O20" s="239">
        <f>ROUND(E20*N20,2)</f>
        <v>0.06</v>
      </c>
      <c r="P20" s="239">
        <v>0</v>
      </c>
      <c r="Q20" s="239">
        <f>ROUND(E20*P20,2)</f>
        <v>0</v>
      </c>
      <c r="R20" s="241" t="s">
        <v>143</v>
      </c>
      <c r="S20" s="241" t="s">
        <v>123</v>
      </c>
      <c r="T20" s="242" t="s">
        <v>124</v>
      </c>
      <c r="U20" s="225">
        <v>0.17</v>
      </c>
      <c r="V20" s="225">
        <f>ROUND(E20*U20,2)</f>
        <v>1.78</v>
      </c>
      <c r="W20" s="225"/>
      <c r="X20" s="225" t="s">
        <v>125</v>
      </c>
      <c r="Y20" s="225" t="s">
        <v>126</v>
      </c>
      <c r="Z20" s="215"/>
      <c r="AA20" s="215"/>
      <c r="AB20" s="215"/>
      <c r="AC20" s="215"/>
      <c r="AD20" s="215"/>
      <c r="AE20" s="215"/>
      <c r="AF20" s="215"/>
      <c r="AG20" s="215" t="s">
        <v>137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">
      <c r="A21" s="222"/>
      <c r="B21" s="223"/>
      <c r="C21" s="257" t="s">
        <v>144</v>
      </c>
      <c r="D21" s="226"/>
      <c r="E21" s="227">
        <v>1.1399999999999999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131</v>
      </c>
      <c r="AH21" s="215">
        <v>5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3" x14ac:dyDescent="0.2">
      <c r="A22" s="222"/>
      <c r="B22" s="223"/>
      <c r="C22" s="257" t="s">
        <v>145</v>
      </c>
      <c r="D22" s="226"/>
      <c r="E22" s="227">
        <v>9.3375000000000004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5"/>
      <c r="AA22" s="215"/>
      <c r="AB22" s="215"/>
      <c r="AC22" s="215"/>
      <c r="AD22" s="215"/>
      <c r="AE22" s="215"/>
      <c r="AF22" s="215"/>
      <c r="AG22" s="215" t="s">
        <v>131</v>
      </c>
      <c r="AH22" s="215">
        <v>5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ht="22.5" outlineLevel="1" x14ac:dyDescent="0.2">
      <c r="A23" s="236">
        <v>5</v>
      </c>
      <c r="B23" s="237" t="s">
        <v>146</v>
      </c>
      <c r="C23" s="255" t="s">
        <v>147</v>
      </c>
      <c r="D23" s="238" t="s">
        <v>121</v>
      </c>
      <c r="E23" s="239">
        <v>57.72</v>
      </c>
      <c r="F23" s="240"/>
      <c r="G23" s="241">
        <f>ROUND(E23*F23,2)</f>
        <v>0</v>
      </c>
      <c r="H23" s="240"/>
      <c r="I23" s="241">
        <f>ROUND(E23*H23,2)</f>
        <v>0</v>
      </c>
      <c r="J23" s="240"/>
      <c r="K23" s="241">
        <f>ROUND(E23*J23,2)</f>
        <v>0</v>
      </c>
      <c r="L23" s="241">
        <v>21</v>
      </c>
      <c r="M23" s="241">
        <f>G23*(1+L23/100)</f>
        <v>0</v>
      </c>
      <c r="N23" s="239">
        <v>1.9869999999999999E-2</v>
      </c>
      <c r="O23" s="239">
        <f>ROUND(E23*N23,2)</f>
        <v>1.1499999999999999</v>
      </c>
      <c r="P23" s="239">
        <v>0</v>
      </c>
      <c r="Q23" s="239">
        <f>ROUND(E23*P23,2)</f>
        <v>0</v>
      </c>
      <c r="R23" s="241" t="s">
        <v>143</v>
      </c>
      <c r="S23" s="241" t="s">
        <v>123</v>
      </c>
      <c r="T23" s="242" t="s">
        <v>124</v>
      </c>
      <c r="U23" s="225">
        <v>0.47</v>
      </c>
      <c r="V23" s="225">
        <f>ROUND(E23*U23,2)</f>
        <v>27.13</v>
      </c>
      <c r="W23" s="225"/>
      <c r="X23" s="225" t="s">
        <v>125</v>
      </c>
      <c r="Y23" s="225" t="s">
        <v>126</v>
      </c>
      <c r="Z23" s="215"/>
      <c r="AA23" s="215"/>
      <c r="AB23" s="215"/>
      <c r="AC23" s="215"/>
      <c r="AD23" s="215"/>
      <c r="AE23" s="215"/>
      <c r="AF23" s="215"/>
      <c r="AG23" s="215" t="s">
        <v>137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 x14ac:dyDescent="0.2">
      <c r="A24" s="222"/>
      <c r="B24" s="223"/>
      <c r="C24" s="259" t="s">
        <v>148</v>
      </c>
      <c r="D24" s="246"/>
      <c r="E24" s="246"/>
      <c r="F24" s="246"/>
      <c r="G24" s="246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139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">
      <c r="A25" s="222"/>
      <c r="B25" s="223"/>
      <c r="C25" s="257" t="s">
        <v>149</v>
      </c>
      <c r="D25" s="226"/>
      <c r="E25" s="227">
        <v>57.72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131</v>
      </c>
      <c r="AH25" s="215">
        <v>5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ht="22.5" outlineLevel="1" x14ac:dyDescent="0.2">
      <c r="A26" s="236">
        <v>6</v>
      </c>
      <c r="B26" s="237" t="s">
        <v>150</v>
      </c>
      <c r="C26" s="255" t="s">
        <v>151</v>
      </c>
      <c r="D26" s="238" t="s">
        <v>121</v>
      </c>
      <c r="E26" s="239">
        <v>68.197500000000005</v>
      </c>
      <c r="F26" s="240"/>
      <c r="G26" s="241">
        <f>ROUND(E26*F26,2)</f>
        <v>0</v>
      </c>
      <c r="H26" s="240"/>
      <c r="I26" s="241">
        <f>ROUND(E26*H26,2)</f>
        <v>0</v>
      </c>
      <c r="J26" s="240"/>
      <c r="K26" s="241">
        <f>ROUND(E26*J26,2)</f>
        <v>0</v>
      </c>
      <c r="L26" s="241">
        <v>21</v>
      </c>
      <c r="M26" s="241">
        <f>G26*(1+L26/100)</f>
        <v>0</v>
      </c>
      <c r="N26" s="239">
        <v>0</v>
      </c>
      <c r="O26" s="239">
        <f>ROUND(E26*N26,2)</f>
        <v>0</v>
      </c>
      <c r="P26" s="239">
        <v>0</v>
      </c>
      <c r="Q26" s="239">
        <f>ROUND(E26*P26,2)</f>
        <v>0</v>
      </c>
      <c r="R26" s="241" t="s">
        <v>122</v>
      </c>
      <c r="S26" s="241" t="s">
        <v>123</v>
      </c>
      <c r="T26" s="242" t="s">
        <v>124</v>
      </c>
      <c r="U26" s="225">
        <v>0.36</v>
      </c>
      <c r="V26" s="225">
        <f>ROUND(E26*U26,2)</f>
        <v>24.55</v>
      </c>
      <c r="W26" s="225"/>
      <c r="X26" s="225" t="s">
        <v>125</v>
      </c>
      <c r="Y26" s="225" t="s">
        <v>126</v>
      </c>
      <c r="Z26" s="215"/>
      <c r="AA26" s="215"/>
      <c r="AB26" s="215"/>
      <c r="AC26" s="215"/>
      <c r="AD26" s="215"/>
      <c r="AE26" s="215"/>
      <c r="AF26" s="215"/>
      <c r="AG26" s="215" t="s">
        <v>137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2" x14ac:dyDescent="0.2">
      <c r="A27" s="222"/>
      <c r="B27" s="223"/>
      <c r="C27" s="257" t="s">
        <v>152</v>
      </c>
      <c r="D27" s="226"/>
      <c r="E27" s="227">
        <v>10.477499999999999</v>
      </c>
      <c r="F27" s="225"/>
      <c r="G27" s="225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5"/>
      <c r="AA27" s="215"/>
      <c r="AB27" s="215"/>
      <c r="AC27" s="215"/>
      <c r="AD27" s="215"/>
      <c r="AE27" s="215"/>
      <c r="AF27" s="215"/>
      <c r="AG27" s="215" t="s">
        <v>131</v>
      </c>
      <c r="AH27" s="215">
        <v>5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3" x14ac:dyDescent="0.2">
      <c r="A28" s="222"/>
      <c r="B28" s="223"/>
      <c r="C28" s="257" t="s">
        <v>153</v>
      </c>
      <c r="D28" s="226"/>
      <c r="E28" s="227">
        <v>57.72</v>
      </c>
      <c r="F28" s="225"/>
      <c r="G28" s="225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5"/>
      <c r="AA28" s="215"/>
      <c r="AB28" s="215"/>
      <c r="AC28" s="215"/>
      <c r="AD28" s="215"/>
      <c r="AE28" s="215"/>
      <c r="AF28" s="215"/>
      <c r="AG28" s="215" t="s">
        <v>131</v>
      </c>
      <c r="AH28" s="215">
        <v>5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x14ac:dyDescent="0.2">
      <c r="A29" s="229" t="s">
        <v>117</v>
      </c>
      <c r="B29" s="230" t="s">
        <v>67</v>
      </c>
      <c r="C29" s="254" t="s">
        <v>68</v>
      </c>
      <c r="D29" s="231"/>
      <c r="E29" s="232"/>
      <c r="F29" s="233"/>
      <c r="G29" s="233">
        <f>SUMIF(AG30:AG44,"&lt;&gt;NOR",G30:G44)</f>
        <v>0</v>
      </c>
      <c r="H29" s="233"/>
      <c r="I29" s="233">
        <f>SUM(I30:I44)</f>
        <v>0</v>
      </c>
      <c r="J29" s="233"/>
      <c r="K29" s="233">
        <f>SUM(K30:K44)</f>
        <v>0</v>
      </c>
      <c r="L29" s="233"/>
      <c r="M29" s="233">
        <f>SUM(M30:M44)</f>
        <v>0</v>
      </c>
      <c r="N29" s="232"/>
      <c r="O29" s="232">
        <f>SUM(O30:O44)</f>
        <v>0.1</v>
      </c>
      <c r="P29" s="232"/>
      <c r="Q29" s="232">
        <f>SUM(Q30:Q44)</f>
        <v>6.35</v>
      </c>
      <c r="R29" s="233"/>
      <c r="S29" s="233"/>
      <c r="T29" s="234"/>
      <c r="U29" s="228"/>
      <c r="V29" s="228">
        <f>SUM(V30:V44)</f>
        <v>127.35</v>
      </c>
      <c r="W29" s="228"/>
      <c r="X29" s="228"/>
      <c r="Y29" s="228"/>
      <c r="AG29" t="s">
        <v>118</v>
      </c>
    </row>
    <row r="30" spans="1:60" outlineLevel="1" x14ac:dyDescent="0.2">
      <c r="A30" s="236">
        <v>7</v>
      </c>
      <c r="B30" s="237" t="s">
        <v>154</v>
      </c>
      <c r="C30" s="255" t="s">
        <v>155</v>
      </c>
      <c r="D30" s="238" t="s">
        <v>156</v>
      </c>
      <c r="E30" s="239">
        <v>6</v>
      </c>
      <c r="F30" s="240"/>
      <c r="G30" s="241">
        <f>ROUND(E30*F30,2)</f>
        <v>0</v>
      </c>
      <c r="H30" s="240"/>
      <c r="I30" s="241">
        <f>ROUND(E30*H30,2)</f>
        <v>0</v>
      </c>
      <c r="J30" s="240"/>
      <c r="K30" s="241">
        <f>ROUND(E30*J30,2)</f>
        <v>0</v>
      </c>
      <c r="L30" s="241">
        <v>21</v>
      </c>
      <c r="M30" s="241">
        <f>G30*(1+L30/100)</f>
        <v>0</v>
      </c>
      <c r="N30" s="239">
        <v>1.4E-3</v>
      </c>
      <c r="O30" s="239">
        <f>ROUND(E30*N30,2)</f>
        <v>0.01</v>
      </c>
      <c r="P30" s="239">
        <v>1.7700000000000001E-3</v>
      </c>
      <c r="Q30" s="239">
        <f>ROUND(E30*P30,2)</f>
        <v>0.01</v>
      </c>
      <c r="R30" s="241" t="s">
        <v>157</v>
      </c>
      <c r="S30" s="241" t="s">
        <v>123</v>
      </c>
      <c r="T30" s="242" t="s">
        <v>124</v>
      </c>
      <c r="U30" s="225">
        <v>2.5</v>
      </c>
      <c r="V30" s="225">
        <f>ROUND(E30*U30,2)</f>
        <v>15</v>
      </c>
      <c r="W30" s="225"/>
      <c r="X30" s="225" t="s">
        <v>125</v>
      </c>
      <c r="Y30" s="225" t="s">
        <v>126</v>
      </c>
      <c r="Z30" s="215"/>
      <c r="AA30" s="215"/>
      <c r="AB30" s="215"/>
      <c r="AC30" s="215"/>
      <c r="AD30" s="215"/>
      <c r="AE30" s="215"/>
      <c r="AF30" s="215"/>
      <c r="AG30" s="215" t="s">
        <v>127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 x14ac:dyDescent="0.2">
      <c r="A31" s="222"/>
      <c r="B31" s="223"/>
      <c r="C31" s="257" t="s">
        <v>158</v>
      </c>
      <c r="D31" s="226"/>
      <c r="E31" s="227">
        <v>6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131</v>
      </c>
      <c r="AH31" s="215">
        <v>5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">
      <c r="A32" s="236">
        <v>8</v>
      </c>
      <c r="B32" s="237" t="s">
        <v>159</v>
      </c>
      <c r="C32" s="255" t="s">
        <v>160</v>
      </c>
      <c r="D32" s="238" t="s">
        <v>156</v>
      </c>
      <c r="E32" s="239">
        <v>6</v>
      </c>
      <c r="F32" s="240"/>
      <c r="G32" s="241">
        <f>ROUND(E32*F32,2)</f>
        <v>0</v>
      </c>
      <c r="H32" s="240"/>
      <c r="I32" s="241">
        <f>ROUND(E32*H32,2)</f>
        <v>0</v>
      </c>
      <c r="J32" s="240"/>
      <c r="K32" s="241">
        <f>ROUND(E32*J32,2)</f>
        <v>0</v>
      </c>
      <c r="L32" s="241">
        <v>21</v>
      </c>
      <c r="M32" s="241">
        <f>G32*(1+L32/100)</f>
        <v>0</v>
      </c>
      <c r="N32" s="239">
        <v>1.92E-3</v>
      </c>
      <c r="O32" s="239">
        <f>ROUND(E32*N32,2)</f>
        <v>0.01</v>
      </c>
      <c r="P32" s="239">
        <v>3.3169999999999998E-2</v>
      </c>
      <c r="Q32" s="239">
        <f>ROUND(E32*P32,2)</f>
        <v>0.2</v>
      </c>
      <c r="R32" s="241" t="s">
        <v>157</v>
      </c>
      <c r="S32" s="241" t="s">
        <v>123</v>
      </c>
      <c r="T32" s="242" t="s">
        <v>124</v>
      </c>
      <c r="U32" s="225">
        <v>3.9</v>
      </c>
      <c r="V32" s="225">
        <f>ROUND(E32*U32,2)</f>
        <v>23.4</v>
      </c>
      <c r="W32" s="225"/>
      <c r="X32" s="225" t="s">
        <v>125</v>
      </c>
      <c r="Y32" s="225" t="s">
        <v>126</v>
      </c>
      <c r="Z32" s="215"/>
      <c r="AA32" s="215"/>
      <c r="AB32" s="215"/>
      <c r="AC32" s="215"/>
      <c r="AD32" s="215"/>
      <c r="AE32" s="215"/>
      <c r="AF32" s="215"/>
      <c r="AG32" s="215" t="s">
        <v>127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 x14ac:dyDescent="0.2">
      <c r="A33" s="222"/>
      <c r="B33" s="223"/>
      <c r="C33" s="257" t="s">
        <v>158</v>
      </c>
      <c r="D33" s="226"/>
      <c r="E33" s="227">
        <v>6</v>
      </c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131</v>
      </c>
      <c r="AH33" s="215">
        <v>5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ht="22.5" outlineLevel="1" x14ac:dyDescent="0.2">
      <c r="A34" s="236">
        <v>9</v>
      </c>
      <c r="B34" s="237" t="s">
        <v>161</v>
      </c>
      <c r="C34" s="255" t="s">
        <v>162</v>
      </c>
      <c r="D34" s="238" t="s">
        <v>156</v>
      </c>
      <c r="E34" s="239">
        <v>6</v>
      </c>
      <c r="F34" s="240"/>
      <c r="G34" s="241">
        <f>ROUND(E34*F34,2)</f>
        <v>0</v>
      </c>
      <c r="H34" s="240"/>
      <c r="I34" s="241">
        <f>ROUND(E34*H34,2)</f>
        <v>0</v>
      </c>
      <c r="J34" s="240"/>
      <c r="K34" s="241">
        <f>ROUND(E34*J34,2)</f>
        <v>0</v>
      </c>
      <c r="L34" s="241">
        <v>21</v>
      </c>
      <c r="M34" s="241">
        <f>G34*(1+L34/100)</f>
        <v>0</v>
      </c>
      <c r="N34" s="239">
        <v>2.4499999999999999E-3</v>
      </c>
      <c r="O34" s="239">
        <f>ROUND(E34*N34,2)</f>
        <v>0.01</v>
      </c>
      <c r="P34" s="239">
        <v>0</v>
      </c>
      <c r="Q34" s="239">
        <f>ROUND(E34*P34,2)</f>
        <v>0</v>
      </c>
      <c r="R34" s="241" t="s">
        <v>157</v>
      </c>
      <c r="S34" s="241" t="s">
        <v>123</v>
      </c>
      <c r="T34" s="242" t="s">
        <v>124</v>
      </c>
      <c r="U34" s="225">
        <v>1.669</v>
      </c>
      <c r="V34" s="225">
        <f>ROUND(E34*U34,2)</f>
        <v>10.01</v>
      </c>
      <c r="W34" s="225"/>
      <c r="X34" s="225" t="s">
        <v>125</v>
      </c>
      <c r="Y34" s="225" t="s">
        <v>126</v>
      </c>
      <c r="Z34" s="215"/>
      <c r="AA34" s="215"/>
      <c r="AB34" s="215"/>
      <c r="AC34" s="215"/>
      <c r="AD34" s="215"/>
      <c r="AE34" s="215"/>
      <c r="AF34" s="215"/>
      <c r="AG34" s="215" t="s">
        <v>127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2" x14ac:dyDescent="0.2">
      <c r="A35" s="222"/>
      <c r="B35" s="223"/>
      <c r="C35" s="257" t="s">
        <v>158</v>
      </c>
      <c r="D35" s="226"/>
      <c r="E35" s="227">
        <v>6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131</v>
      </c>
      <c r="AH35" s="215">
        <v>5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ht="22.5" outlineLevel="1" x14ac:dyDescent="0.2">
      <c r="A36" s="236">
        <v>10</v>
      </c>
      <c r="B36" s="237" t="s">
        <v>163</v>
      </c>
      <c r="C36" s="255" t="s">
        <v>164</v>
      </c>
      <c r="D36" s="238" t="s">
        <v>156</v>
      </c>
      <c r="E36" s="239">
        <v>6</v>
      </c>
      <c r="F36" s="240"/>
      <c r="G36" s="241">
        <f>ROUND(E36*F36,2)</f>
        <v>0</v>
      </c>
      <c r="H36" s="240"/>
      <c r="I36" s="241">
        <f>ROUND(E36*H36,2)</f>
        <v>0</v>
      </c>
      <c r="J36" s="240"/>
      <c r="K36" s="241">
        <f>ROUND(E36*J36,2)</f>
        <v>0</v>
      </c>
      <c r="L36" s="241">
        <v>21</v>
      </c>
      <c r="M36" s="241">
        <f>G36*(1+L36/100)</f>
        <v>0</v>
      </c>
      <c r="N36" s="239">
        <v>2.7299999999999998E-3</v>
      </c>
      <c r="O36" s="239">
        <f>ROUND(E36*N36,2)</f>
        <v>0.02</v>
      </c>
      <c r="P36" s="239">
        <v>0</v>
      </c>
      <c r="Q36" s="239">
        <f>ROUND(E36*P36,2)</f>
        <v>0</v>
      </c>
      <c r="R36" s="241" t="s">
        <v>157</v>
      </c>
      <c r="S36" s="241" t="s">
        <v>123</v>
      </c>
      <c r="T36" s="242" t="s">
        <v>124</v>
      </c>
      <c r="U36" s="225">
        <v>2.3889999999999998</v>
      </c>
      <c r="V36" s="225">
        <f>ROUND(E36*U36,2)</f>
        <v>14.33</v>
      </c>
      <c r="W36" s="225"/>
      <c r="X36" s="225" t="s">
        <v>125</v>
      </c>
      <c r="Y36" s="225" t="s">
        <v>126</v>
      </c>
      <c r="Z36" s="215"/>
      <c r="AA36" s="215"/>
      <c r="AB36" s="215"/>
      <c r="AC36" s="215"/>
      <c r="AD36" s="215"/>
      <c r="AE36" s="215"/>
      <c r="AF36" s="215"/>
      <c r="AG36" s="215" t="s">
        <v>127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2" x14ac:dyDescent="0.2">
      <c r="A37" s="222"/>
      <c r="B37" s="223"/>
      <c r="C37" s="257" t="s">
        <v>165</v>
      </c>
      <c r="D37" s="226"/>
      <c r="E37" s="227">
        <v>6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131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 x14ac:dyDescent="0.2">
      <c r="A38" s="236">
        <v>11</v>
      </c>
      <c r="B38" s="237" t="s">
        <v>166</v>
      </c>
      <c r="C38" s="255" t="s">
        <v>167</v>
      </c>
      <c r="D38" s="238" t="s">
        <v>156</v>
      </c>
      <c r="E38" s="239">
        <v>15.2</v>
      </c>
      <c r="F38" s="240"/>
      <c r="G38" s="241">
        <f>ROUND(E38*F38,2)</f>
        <v>0</v>
      </c>
      <c r="H38" s="240"/>
      <c r="I38" s="241">
        <f>ROUND(E38*H38,2)</f>
        <v>0</v>
      </c>
      <c r="J38" s="240"/>
      <c r="K38" s="241">
        <f>ROUND(E38*J38,2)</f>
        <v>0</v>
      </c>
      <c r="L38" s="241">
        <v>21</v>
      </c>
      <c r="M38" s="241">
        <f>G38*(1+L38/100)</f>
        <v>0</v>
      </c>
      <c r="N38" s="239">
        <v>4.8999999999999998E-4</v>
      </c>
      <c r="O38" s="239">
        <f>ROUND(E38*N38,2)</f>
        <v>0.01</v>
      </c>
      <c r="P38" s="239">
        <v>6.0000000000000001E-3</v>
      </c>
      <c r="Q38" s="239">
        <f>ROUND(E38*P38,2)</f>
        <v>0.09</v>
      </c>
      <c r="R38" s="241" t="s">
        <v>157</v>
      </c>
      <c r="S38" s="241" t="s">
        <v>123</v>
      </c>
      <c r="T38" s="242" t="s">
        <v>124</v>
      </c>
      <c r="U38" s="225">
        <v>0.27</v>
      </c>
      <c r="V38" s="225">
        <f>ROUND(E38*U38,2)</f>
        <v>4.0999999999999996</v>
      </c>
      <c r="W38" s="225"/>
      <c r="X38" s="225" t="s">
        <v>125</v>
      </c>
      <c r="Y38" s="225" t="s">
        <v>126</v>
      </c>
      <c r="Z38" s="215"/>
      <c r="AA38" s="215"/>
      <c r="AB38" s="215"/>
      <c r="AC38" s="215"/>
      <c r="AD38" s="215"/>
      <c r="AE38" s="215"/>
      <c r="AF38" s="215"/>
      <c r="AG38" s="215" t="s">
        <v>127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 x14ac:dyDescent="0.2">
      <c r="A39" s="222"/>
      <c r="B39" s="223"/>
      <c r="C39" s="259" t="s">
        <v>168</v>
      </c>
      <c r="D39" s="246"/>
      <c r="E39" s="246"/>
      <c r="F39" s="246"/>
      <c r="G39" s="246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139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2" x14ac:dyDescent="0.2">
      <c r="A40" s="222"/>
      <c r="B40" s="223"/>
      <c r="C40" s="257" t="s">
        <v>169</v>
      </c>
      <c r="D40" s="226"/>
      <c r="E40" s="227">
        <v>9.1999999999999993</v>
      </c>
      <c r="F40" s="225"/>
      <c r="G40" s="225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5"/>
      <c r="AA40" s="215"/>
      <c r="AB40" s="215"/>
      <c r="AC40" s="215"/>
      <c r="AD40" s="215"/>
      <c r="AE40" s="215"/>
      <c r="AF40" s="215"/>
      <c r="AG40" s="215" t="s">
        <v>131</v>
      </c>
      <c r="AH40" s="215">
        <v>5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3" x14ac:dyDescent="0.2">
      <c r="A41" s="222"/>
      <c r="B41" s="223"/>
      <c r="C41" s="257" t="s">
        <v>170</v>
      </c>
      <c r="D41" s="226"/>
      <c r="E41" s="227">
        <v>6</v>
      </c>
      <c r="F41" s="225"/>
      <c r="G41" s="225"/>
      <c r="H41" s="225"/>
      <c r="I41" s="225"/>
      <c r="J41" s="225"/>
      <c r="K41" s="225"/>
      <c r="L41" s="225"/>
      <c r="M41" s="225"/>
      <c r="N41" s="224"/>
      <c r="O41" s="224"/>
      <c r="P41" s="224"/>
      <c r="Q41" s="224"/>
      <c r="R41" s="225"/>
      <c r="S41" s="225"/>
      <c r="T41" s="225"/>
      <c r="U41" s="225"/>
      <c r="V41" s="225"/>
      <c r="W41" s="225"/>
      <c r="X41" s="225"/>
      <c r="Y41" s="225"/>
      <c r="Z41" s="215"/>
      <c r="AA41" s="215"/>
      <c r="AB41" s="215"/>
      <c r="AC41" s="215"/>
      <c r="AD41" s="215"/>
      <c r="AE41" s="215"/>
      <c r="AF41" s="215"/>
      <c r="AG41" s="215" t="s">
        <v>131</v>
      </c>
      <c r="AH41" s="215">
        <v>5</v>
      </c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 x14ac:dyDescent="0.2">
      <c r="A42" s="236">
        <v>12</v>
      </c>
      <c r="B42" s="237" t="s">
        <v>171</v>
      </c>
      <c r="C42" s="255" t="s">
        <v>172</v>
      </c>
      <c r="D42" s="238" t="s">
        <v>156</v>
      </c>
      <c r="E42" s="239">
        <v>74.7</v>
      </c>
      <c r="F42" s="240"/>
      <c r="G42" s="241">
        <f>ROUND(E42*F42,2)</f>
        <v>0</v>
      </c>
      <c r="H42" s="240"/>
      <c r="I42" s="241">
        <f>ROUND(E42*H42,2)</f>
        <v>0</v>
      </c>
      <c r="J42" s="240"/>
      <c r="K42" s="241">
        <f>ROUND(E42*J42,2)</f>
        <v>0</v>
      </c>
      <c r="L42" s="241">
        <v>21</v>
      </c>
      <c r="M42" s="241">
        <f>G42*(1+L42/100)</f>
        <v>0</v>
      </c>
      <c r="N42" s="239">
        <v>4.8999999999999998E-4</v>
      </c>
      <c r="O42" s="239">
        <f>ROUND(E42*N42,2)</f>
        <v>0.04</v>
      </c>
      <c r="P42" s="239">
        <v>8.1000000000000003E-2</v>
      </c>
      <c r="Q42" s="239">
        <f>ROUND(E42*P42,2)</f>
        <v>6.05</v>
      </c>
      <c r="R42" s="241" t="s">
        <v>157</v>
      </c>
      <c r="S42" s="241" t="s">
        <v>123</v>
      </c>
      <c r="T42" s="242" t="s">
        <v>124</v>
      </c>
      <c r="U42" s="225">
        <v>0.81</v>
      </c>
      <c r="V42" s="225">
        <f>ROUND(E42*U42,2)</f>
        <v>60.51</v>
      </c>
      <c r="W42" s="225"/>
      <c r="X42" s="225" t="s">
        <v>125</v>
      </c>
      <c r="Y42" s="225" t="s">
        <v>126</v>
      </c>
      <c r="Z42" s="215"/>
      <c r="AA42" s="215"/>
      <c r="AB42" s="215"/>
      <c r="AC42" s="215"/>
      <c r="AD42" s="215"/>
      <c r="AE42" s="215"/>
      <c r="AF42" s="215"/>
      <c r="AG42" s="215" t="s">
        <v>127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2" x14ac:dyDescent="0.2">
      <c r="A43" s="222"/>
      <c r="B43" s="223"/>
      <c r="C43" s="259" t="s">
        <v>168</v>
      </c>
      <c r="D43" s="246"/>
      <c r="E43" s="246"/>
      <c r="F43" s="246"/>
      <c r="G43" s="246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139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2" x14ac:dyDescent="0.2">
      <c r="A44" s="222"/>
      <c r="B44" s="223"/>
      <c r="C44" s="257" t="s">
        <v>173</v>
      </c>
      <c r="D44" s="226"/>
      <c r="E44" s="227">
        <v>74.7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5"/>
      <c r="AA44" s="215"/>
      <c r="AB44" s="215"/>
      <c r="AC44" s="215"/>
      <c r="AD44" s="215"/>
      <c r="AE44" s="215"/>
      <c r="AF44" s="215"/>
      <c r="AG44" s="215" t="s">
        <v>131</v>
      </c>
      <c r="AH44" s="215">
        <v>5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x14ac:dyDescent="0.2">
      <c r="A45" s="229" t="s">
        <v>117</v>
      </c>
      <c r="B45" s="230" t="s">
        <v>69</v>
      </c>
      <c r="C45" s="254" t="s">
        <v>70</v>
      </c>
      <c r="D45" s="231"/>
      <c r="E45" s="232"/>
      <c r="F45" s="233"/>
      <c r="G45" s="233">
        <f>SUMIF(AG46:AG49,"&lt;&gt;NOR",G46:G49)</f>
        <v>0</v>
      </c>
      <c r="H45" s="233"/>
      <c r="I45" s="233">
        <f>SUM(I46:I49)</f>
        <v>0</v>
      </c>
      <c r="J45" s="233"/>
      <c r="K45" s="233">
        <f>SUM(K46:K49)</f>
        <v>0</v>
      </c>
      <c r="L45" s="233"/>
      <c r="M45" s="233">
        <f>SUM(M46:M49)</f>
        <v>0</v>
      </c>
      <c r="N45" s="232"/>
      <c r="O45" s="232">
        <f>SUM(O46:O49)</f>
        <v>0</v>
      </c>
      <c r="P45" s="232"/>
      <c r="Q45" s="232">
        <f>SUM(Q46:Q49)</f>
        <v>3.92</v>
      </c>
      <c r="R45" s="233"/>
      <c r="S45" s="233"/>
      <c r="T45" s="234"/>
      <c r="U45" s="228"/>
      <c r="V45" s="228">
        <f>SUM(V46:V49)</f>
        <v>17.32</v>
      </c>
      <c r="W45" s="228"/>
      <c r="X45" s="228"/>
      <c r="Y45" s="228"/>
      <c r="AG45" t="s">
        <v>118</v>
      </c>
    </row>
    <row r="46" spans="1:60" ht="22.5" outlineLevel="1" x14ac:dyDescent="0.2">
      <c r="A46" s="236">
        <v>13</v>
      </c>
      <c r="B46" s="237" t="s">
        <v>174</v>
      </c>
      <c r="C46" s="255" t="s">
        <v>175</v>
      </c>
      <c r="D46" s="238" t="s">
        <v>121</v>
      </c>
      <c r="E46" s="239">
        <v>57.72</v>
      </c>
      <c r="F46" s="240"/>
      <c r="G46" s="241">
        <f>ROUND(E46*F46,2)</f>
        <v>0</v>
      </c>
      <c r="H46" s="240"/>
      <c r="I46" s="241">
        <f>ROUND(E46*H46,2)</f>
        <v>0</v>
      </c>
      <c r="J46" s="240"/>
      <c r="K46" s="241">
        <f>ROUND(E46*J46,2)</f>
        <v>0</v>
      </c>
      <c r="L46" s="241">
        <v>21</v>
      </c>
      <c r="M46" s="241">
        <f>G46*(1+L46/100)</f>
        <v>0</v>
      </c>
      <c r="N46" s="239">
        <v>0</v>
      </c>
      <c r="O46" s="239">
        <f>ROUND(E46*N46,2)</f>
        <v>0</v>
      </c>
      <c r="P46" s="239">
        <v>6.8000000000000005E-2</v>
      </c>
      <c r="Q46" s="239">
        <f>ROUND(E46*P46,2)</f>
        <v>3.92</v>
      </c>
      <c r="R46" s="241" t="s">
        <v>157</v>
      </c>
      <c r="S46" s="241" t="s">
        <v>123</v>
      </c>
      <c r="T46" s="242" t="s">
        <v>124</v>
      </c>
      <c r="U46" s="225">
        <v>0.3</v>
      </c>
      <c r="V46" s="225">
        <f>ROUND(E46*U46,2)</f>
        <v>17.32</v>
      </c>
      <c r="W46" s="225"/>
      <c r="X46" s="225" t="s">
        <v>125</v>
      </c>
      <c r="Y46" s="225" t="s">
        <v>126</v>
      </c>
      <c r="Z46" s="215"/>
      <c r="AA46" s="215"/>
      <c r="AB46" s="215"/>
      <c r="AC46" s="215"/>
      <c r="AD46" s="215"/>
      <c r="AE46" s="215"/>
      <c r="AF46" s="215"/>
      <c r="AG46" s="215" t="s">
        <v>137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2" x14ac:dyDescent="0.2">
      <c r="A47" s="222"/>
      <c r="B47" s="223"/>
      <c r="C47" s="256" t="s">
        <v>176</v>
      </c>
      <c r="D47" s="243"/>
      <c r="E47" s="243"/>
      <c r="F47" s="243"/>
      <c r="G47" s="243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5"/>
      <c r="AA47" s="215"/>
      <c r="AB47" s="215"/>
      <c r="AC47" s="215"/>
      <c r="AD47" s="215"/>
      <c r="AE47" s="215"/>
      <c r="AF47" s="215"/>
      <c r="AG47" s="215" t="s">
        <v>129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 x14ac:dyDescent="0.2">
      <c r="A48" s="222"/>
      <c r="B48" s="223"/>
      <c r="C48" s="258" t="s">
        <v>176</v>
      </c>
      <c r="D48" s="245"/>
      <c r="E48" s="245"/>
      <c r="F48" s="245"/>
      <c r="G48" s="24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139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ht="22.5" outlineLevel="2" x14ac:dyDescent="0.2">
      <c r="A49" s="222"/>
      <c r="B49" s="223"/>
      <c r="C49" s="257" t="s">
        <v>177</v>
      </c>
      <c r="D49" s="226"/>
      <c r="E49" s="227">
        <v>57.72</v>
      </c>
      <c r="F49" s="225"/>
      <c r="G49" s="225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5"/>
      <c r="AA49" s="215"/>
      <c r="AB49" s="215"/>
      <c r="AC49" s="215"/>
      <c r="AD49" s="215"/>
      <c r="AE49" s="215"/>
      <c r="AF49" s="215"/>
      <c r="AG49" s="215" t="s">
        <v>131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x14ac:dyDescent="0.2">
      <c r="A50" s="229" t="s">
        <v>117</v>
      </c>
      <c r="B50" s="230" t="s">
        <v>71</v>
      </c>
      <c r="C50" s="254" t="s">
        <v>72</v>
      </c>
      <c r="D50" s="231"/>
      <c r="E50" s="232"/>
      <c r="F50" s="233"/>
      <c r="G50" s="233">
        <f>SUMIF(AG51:AG60,"&lt;&gt;NOR",G51:G60)</f>
        <v>0</v>
      </c>
      <c r="H50" s="233"/>
      <c r="I50" s="233">
        <f>SUM(I51:I60)</f>
        <v>0</v>
      </c>
      <c r="J50" s="233"/>
      <c r="K50" s="233">
        <f>SUM(K51:K60)</f>
        <v>0</v>
      </c>
      <c r="L50" s="233"/>
      <c r="M50" s="233">
        <f>SUM(M51:M60)</f>
        <v>0</v>
      </c>
      <c r="N50" s="232"/>
      <c r="O50" s="232">
        <f>SUM(O51:O60)</f>
        <v>0</v>
      </c>
      <c r="P50" s="232"/>
      <c r="Q50" s="232">
        <f>SUM(Q51:Q60)</f>
        <v>0</v>
      </c>
      <c r="R50" s="233"/>
      <c r="S50" s="233"/>
      <c r="T50" s="234"/>
      <c r="U50" s="228"/>
      <c r="V50" s="228">
        <f>SUM(V51:V60)</f>
        <v>11.98</v>
      </c>
      <c r="W50" s="228"/>
      <c r="X50" s="228"/>
      <c r="Y50" s="228"/>
      <c r="AG50" t="s">
        <v>118</v>
      </c>
    </row>
    <row r="51" spans="1:60" ht="22.5" outlineLevel="1" x14ac:dyDescent="0.2">
      <c r="A51" s="236">
        <v>14</v>
      </c>
      <c r="B51" s="237" t="s">
        <v>178</v>
      </c>
      <c r="C51" s="255" t="s">
        <v>179</v>
      </c>
      <c r="D51" s="238" t="s">
        <v>180</v>
      </c>
      <c r="E51" s="239">
        <v>6.33406</v>
      </c>
      <c r="F51" s="240"/>
      <c r="G51" s="241">
        <f>ROUND(E51*F51,2)</f>
        <v>0</v>
      </c>
      <c r="H51" s="240"/>
      <c r="I51" s="241">
        <f>ROUND(E51*H51,2)</f>
        <v>0</v>
      </c>
      <c r="J51" s="240"/>
      <c r="K51" s="241">
        <f>ROUND(E51*J51,2)</f>
        <v>0</v>
      </c>
      <c r="L51" s="241">
        <v>21</v>
      </c>
      <c r="M51" s="241">
        <f>G51*(1+L51/100)</f>
        <v>0</v>
      </c>
      <c r="N51" s="239">
        <v>0</v>
      </c>
      <c r="O51" s="239">
        <f>ROUND(E51*N51,2)</f>
        <v>0</v>
      </c>
      <c r="P51" s="239">
        <v>0</v>
      </c>
      <c r="Q51" s="239">
        <f>ROUND(E51*P51,2)</f>
        <v>0</v>
      </c>
      <c r="R51" s="241" t="s">
        <v>143</v>
      </c>
      <c r="S51" s="241" t="s">
        <v>123</v>
      </c>
      <c r="T51" s="242" t="s">
        <v>124</v>
      </c>
      <c r="U51" s="225">
        <v>1.8919999999999999</v>
      </c>
      <c r="V51" s="225">
        <f>ROUND(E51*U51,2)</f>
        <v>11.98</v>
      </c>
      <c r="W51" s="225"/>
      <c r="X51" s="225" t="s">
        <v>181</v>
      </c>
      <c r="Y51" s="225" t="s">
        <v>126</v>
      </c>
      <c r="Z51" s="215"/>
      <c r="AA51" s="215"/>
      <c r="AB51" s="215"/>
      <c r="AC51" s="215"/>
      <c r="AD51" s="215"/>
      <c r="AE51" s="215"/>
      <c r="AF51" s="215"/>
      <c r="AG51" s="215" t="s">
        <v>182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2" x14ac:dyDescent="0.2">
      <c r="A52" s="222"/>
      <c r="B52" s="223"/>
      <c r="C52" s="256" t="s">
        <v>183</v>
      </c>
      <c r="D52" s="243"/>
      <c r="E52" s="243"/>
      <c r="F52" s="243"/>
      <c r="G52" s="243"/>
      <c r="H52" s="225"/>
      <c r="I52" s="225"/>
      <c r="J52" s="225"/>
      <c r="K52" s="225"/>
      <c r="L52" s="225"/>
      <c r="M52" s="225"/>
      <c r="N52" s="224"/>
      <c r="O52" s="224"/>
      <c r="P52" s="224"/>
      <c r="Q52" s="224"/>
      <c r="R52" s="225"/>
      <c r="S52" s="225"/>
      <c r="T52" s="225"/>
      <c r="U52" s="225"/>
      <c r="V52" s="225"/>
      <c r="W52" s="225"/>
      <c r="X52" s="225"/>
      <c r="Y52" s="225"/>
      <c r="Z52" s="215"/>
      <c r="AA52" s="215"/>
      <c r="AB52" s="215"/>
      <c r="AC52" s="215"/>
      <c r="AD52" s="215"/>
      <c r="AE52" s="215"/>
      <c r="AF52" s="215"/>
      <c r="AG52" s="215" t="s">
        <v>129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2" x14ac:dyDescent="0.2">
      <c r="A53" s="222"/>
      <c r="B53" s="223"/>
      <c r="C53" s="257" t="s">
        <v>184</v>
      </c>
      <c r="D53" s="226"/>
      <c r="E53" s="227"/>
      <c r="F53" s="225"/>
      <c r="G53" s="225"/>
      <c r="H53" s="225"/>
      <c r="I53" s="225"/>
      <c r="J53" s="225"/>
      <c r="K53" s="225"/>
      <c r="L53" s="225"/>
      <c r="M53" s="225"/>
      <c r="N53" s="224"/>
      <c r="O53" s="224"/>
      <c r="P53" s="224"/>
      <c r="Q53" s="224"/>
      <c r="R53" s="225"/>
      <c r="S53" s="225"/>
      <c r="T53" s="225"/>
      <c r="U53" s="225"/>
      <c r="V53" s="225"/>
      <c r="W53" s="225"/>
      <c r="X53" s="225"/>
      <c r="Y53" s="225"/>
      <c r="Z53" s="215"/>
      <c r="AA53" s="215"/>
      <c r="AB53" s="215"/>
      <c r="AC53" s="215"/>
      <c r="AD53" s="215"/>
      <c r="AE53" s="215"/>
      <c r="AF53" s="215"/>
      <c r="AG53" s="215" t="s">
        <v>131</v>
      </c>
      <c r="AH53" s="215">
        <v>0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3" x14ac:dyDescent="0.2">
      <c r="A54" s="222"/>
      <c r="B54" s="223"/>
      <c r="C54" s="257" t="s">
        <v>185</v>
      </c>
      <c r="D54" s="226"/>
      <c r="E54" s="227"/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131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3" x14ac:dyDescent="0.2">
      <c r="A55" s="222"/>
      <c r="B55" s="223"/>
      <c r="C55" s="257" t="s">
        <v>186</v>
      </c>
      <c r="D55" s="226"/>
      <c r="E55" s="227">
        <v>6.33406</v>
      </c>
      <c r="F55" s="225"/>
      <c r="G55" s="225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131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ht="33.75" outlineLevel="1" x14ac:dyDescent="0.2">
      <c r="A56" s="236">
        <v>15</v>
      </c>
      <c r="B56" s="237" t="s">
        <v>187</v>
      </c>
      <c r="C56" s="255" t="s">
        <v>188</v>
      </c>
      <c r="D56" s="238" t="s">
        <v>180</v>
      </c>
      <c r="E56" s="239">
        <v>6.33406</v>
      </c>
      <c r="F56" s="240"/>
      <c r="G56" s="241">
        <f>ROUND(E56*F56,2)</f>
        <v>0</v>
      </c>
      <c r="H56" s="240"/>
      <c r="I56" s="241">
        <f>ROUND(E56*H56,2)</f>
        <v>0</v>
      </c>
      <c r="J56" s="240"/>
      <c r="K56" s="241">
        <f>ROUND(E56*J56,2)</f>
        <v>0</v>
      </c>
      <c r="L56" s="241">
        <v>21</v>
      </c>
      <c r="M56" s="241">
        <f>G56*(1+L56/100)</f>
        <v>0</v>
      </c>
      <c r="N56" s="239">
        <v>0</v>
      </c>
      <c r="O56" s="239">
        <f>ROUND(E56*N56,2)</f>
        <v>0</v>
      </c>
      <c r="P56" s="239">
        <v>0</v>
      </c>
      <c r="Q56" s="239">
        <f>ROUND(E56*P56,2)</f>
        <v>0</v>
      </c>
      <c r="R56" s="241" t="s">
        <v>143</v>
      </c>
      <c r="S56" s="241" t="s">
        <v>123</v>
      </c>
      <c r="T56" s="242" t="s">
        <v>124</v>
      </c>
      <c r="U56" s="225">
        <v>0</v>
      </c>
      <c r="V56" s="225">
        <f>ROUND(E56*U56,2)</f>
        <v>0</v>
      </c>
      <c r="W56" s="225"/>
      <c r="X56" s="225" t="s">
        <v>181</v>
      </c>
      <c r="Y56" s="225" t="s">
        <v>126</v>
      </c>
      <c r="Z56" s="215"/>
      <c r="AA56" s="215"/>
      <c r="AB56" s="215"/>
      <c r="AC56" s="215"/>
      <c r="AD56" s="215"/>
      <c r="AE56" s="215"/>
      <c r="AF56" s="215"/>
      <c r="AG56" s="215" t="s">
        <v>182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2" x14ac:dyDescent="0.2">
      <c r="A57" s="222"/>
      <c r="B57" s="223"/>
      <c r="C57" s="256" t="s">
        <v>183</v>
      </c>
      <c r="D57" s="243"/>
      <c r="E57" s="243"/>
      <c r="F57" s="243"/>
      <c r="G57" s="243"/>
      <c r="H57" s="225"/>
      <c r="I57" s="225"/>
      <c r="J57" s="225"/>
      <c r="K57" s="225"/>
      <c r="L57" s="225"/>
      <c r="M57" s="225"/>
      <c r="N57" s="224"/>
      <c r="O57" s="224"/>
      <c r="P57" s="224"/>
      <c r="Q57" s="224"/>
      <c r="R57" s="225"/>
      <c r="S57" s="225"/>
      <c r="T57" s="225"/>
      <c r="U57" s="225"/>
      <c r="V57" s="225"/>
      <c r="W57" s="225"/>
      <c r="X57" s="225"/>
      <c r="Y57" s="225"/>
      <c r="Z57" s="215"/>
      <c r="AA57" s="215"/>
      <c r="AB57" s="215"/>
      <c r="AC57" s="215"/>
      <c r="AD57" s="215"/>
      <c r="AE57" s="215"/>
      <c r="AF57" s="215"/>
      <c r="AG57" s="215" t="s">
        <v>129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">
      <c r="A58" s="222"/>
      <c r="B58" s="223"/>
      <c r="C58" s="257" t="s">
        <v>184</v>
      </c>
      <c r="D58" s="226"/>
      <c r="E58" s="227"/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131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3" x14ac:dyDescent="0.2">
      <c r="A59" s="222"/>
      <c r="B59" s="223"/>
      <c r="C59" s="257" t="s">
        <v>185</v>
      </c>
      <c r="D59" s="226"/>
      <c r="E59" s="227"/>
      <c r="F59" s="225"/>
      <c r="G59" s="225"/>
      <c r="H59" s="225"/>
      <c r="I59" s="225"/>
      <c r="J59" s="225"/>
      <c r="K59" s="225"/>
      <c r="L59" s="225"/>
      <c r="M59" s="225"/>
      <c r="N59" s="224"/>
      <c r="O59" s="224"/>
      <c r="P59" s="224"/>
      <c r="Q59" s="224"/>
      <c r="R59" s="225"/>
      <c r="S59" s="225"/>
      <c r="T59" s="225"/>
      <c r="U59" s="225"/>
      <c r="V59" s="225"/>
      <c r="W59" s="225"/>
      <c r="X59" s="225"/>
      <c r="Y59" s="225"/>
      <c r="Z59" s="215"/>
      <c r="AA59" s="215"/>
      <c r="AB59" s="215"/>
      <c r="AC59" s="215"/>
      <c r="AD59" s="215"/>
      <c r="AE59" s="215"/>
      <c r="AF59" s="215"/>
      <c r="AG59" s="215" t="s">
        <v>131</v>
      </c>
      <c r="AH59" s="215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3" x14ac:dyDescent="0.2">
      <c r="A60" s="222"/>
      <c r="B60" s="223"/>
      <c r="C60" s="257" t="s">
        <v>186</v>
      </c>
      <c r="D60" s="226"/>
      <c r="E60" s="227">
        <v>6.33406</v>
      </c>
      <c r="F60" s="225"/>
      <c r="G60" s="225"/>
      <c r="H60" s="225"/>
      <c r="I60" s="225"/>
      <c r="J60" s="225"/>
      <c r="K60" s="225"/>
      <c r="L60" s="225"/>
      <c r="M60" s="225"/>
      <c r="N60" s="224"/>
      <c r="O60" s="224"/>
      <c r="P60" s="224"/>
      <c r="Q60" s="224"/>
      <c r="R60" s="225"/>
      <c r="S60" s="225"/>
      <c r="T60" s="225"/>
      <c r="U60" s="225"/>
      <c r="V60" s="225"/>
      <c r="W60" s="225"/>
      <c r="X60" s="225"/>
      <c r="Y60" s="225"/>
      <c r="Z60" s="215"/>
      <c r="AA60" s="215"/>
      <c r="AB60" s="215"/>
      <c r="AC60" s="215"/>
      <c r="AD60" s="215"/>
      <c r="AE60" s="215"/>
      <c r="AF60" s="215"/>
      <c r="AG60" s="215" t="s">
        <v>131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x14ac:dyDescent="0.2">
      <c r="A61" s="229" t="s">
        <v>117</v>
      </c>
      <c r="B61" s="230" t="s">
        <v>73</v>
      </c>
      <c r="C61" s="254" t="s">
        <v>74</v>
      </c>
      <c r="D61" s="231"/>
      <c r="E61" s="232"/>
      <c r="F61" s="233"/>
      <c r="G61" s="233">
        <f>SUMIF(AG62:AG106,"&lt;&gt;NOR",G62:G106)</f>
        <v>0</v>
      </c>
      <c r="H61" s="233"/>
      <c r="I61" s="233">
        <f>SUM(I62:I106)</f>
        <v>0</v>
      </c>
      <c r="J61" s="233"/>
      <c r="K61" s="233">
        <f>SUM(K62:K106)</f>
        <v>0</v>
      </c>
      <c r="L61" s="233"/>
      <c r="M61" s="233">
        <f>SUM(M62:M106)</f>
        <v>0</v>
      </c>
      <c r="N61" s="232"/>
      <c r="O61" s="232">
        <f>SUM(O62:O106)</f>
        <v>0.12</v>
      </c>
      <c r="P61" s="232"/>
      <c r="Q61" s="232">
        <f>SUM(Q62:Q106)</f>
        <v>1.34</v>
      </c>
      <c r="R61" s="233"/>
      <c r="S61" s="233"/>
      <c r="T61" s="234"/>
      <c r="U61" s="228"/>
      <c r="V61" s="228">
        <f>SUM(V62:V106)</f>
        <v>116.69</v>
      </c>
      <c r="W61" s="228"/>
      <c r="X61" s="228"/>
      <c r="Y61" s="228"/>
      <c r="AG61" t="s">
        <v>118</v>
      </c>
    </row>
    <row r="62" spans="1:60" outlineLevel="1" x14ac:dyDescent="0.2">
      <c r="A62" s="236">
        <v>16</v>
      </c>
      <c r="B62" s="237" t="s">
        <v>189</v>
      </c>
      <c r="C62" s="255" t="s">
        <v>190</v>
      </c>
      <c r="D62" s="238" t="s">
        <v>156</v>
      </c>
      <c r="E62" s="239">
        <v>89.9</v>
      </c>
      <c r="F62" s="240"/>
      <c r="G62" s="241">
        <f>ROUND(E62*F62,2)</f>
        <v>0</v>
      </c>
      <c r="H62" s="240"/>
      <c r="I62" s="241">
        <f>ROUND(E62*H62,2)</f>
        <v>0</v>
      </c>
      <c r="J62" s="240"/>
      <c r="K62" s="241">
        <f>ROUND(E62*J62,2)</f>
        <v>0</v>
      </c>
      <c r="L62" s="241">
        <v>21</v>
      </c>
      <c r="M62" s="241">
        <f>G62*(1+L62/100)</f>
        <v>0</v>
      </c>
      <c r="N62" s="239">
        <v>0</v>
      </c>
      <c r="O62" s="239">
        <f>ROUND(E62*N62,2)</f>
        <v>0</v>
      </c>
      <c r="P62" s="239">
        <v>1.4919999999999999E-2</v>
      </c>
      <c r="Q62" s="239">
        <f>ROUND(E62*P62,2)</f>
        <v>1.34</v>
      </c>
      <c r="R62" s="241" t="s">
        <v>191</v>
      </c>
      <c r="S62" s="241" t="s">
        <v>123</v>
      </c>
      <c r="T62" s="242" t="s">
        <v>124</v>
      </c>
      <c r="U62" s="225">
        <v>0.41299999999999998</v>
      </c>
      <c r="V62" s="225">
        <f>ROUND(E62*U62,2)</f>
        <v>37.130000000000003</v>
      </c>
      <c r="W62" s="225"/>
      <c r="X62" s="225" t="s">
        <v>125</v>
      </c>
      <c r="Y62" s="225" t="s">
        <v>126</v>
      </c>
      <c r="Z62" s="215"/>
      <c r="AA62" s="215"/>
      <c r="AB62" s="215"/>
      <c r="AC62" s="215"/>
      <c r="AD62" s="215"/>
      <c r="AE62" s="215"/>
      <c r="AF62" s="215"/>
      <c r="AG62" s="215" t="s">
        <v>127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2" x14ac:dyDescent="0.2">
      <c r="A63" s="222"/>
      <c r="B63" s="223"/>
      <c r="C63" s="256" t="s">
        <v>192</v>
      </c>
      <c r="D63" s="243"/>
      <c r="E63" s="243"/>
      <c r="F63" s="243"/>
      <c r="G63" s="243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5"/>
      <c r="AA63" s="215"/>
      <c r="AB63" s="215"/>
      <c r="AC63" s="215"/>
      <c r="AD63" s="215"/>
      <c r="AE63" s="215"/>
      <c r="AF63" s="215"/>
      <c r="AG63" s="215" t="s">
        <v>129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2" x14ac:dyDescent="0.2">
      <c r="A64" s="222"/>
      <c r="B64" s="223"/>
      <c r="C64" s="257" t="s">
        <v>169</v>
      </c>
      <c r="D64" s="226"/>
      <c r="E64" s="227">
        <v>9.1999999999999993</v>
      </c>
      <c r="F64" s="225"/>
      <c r="G64" s="225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5"/>
      <c r="AA64" s="215"/>
      <c r="AB64" s="215"/>
      <c r="AC64" s="215"/>
      <c r="AD64" s="215"/>
      <c r="AE64" s="215"/>
      <c r="AF64" s="215"/>
      <c r="AG64" s="215" t="s">
        <v>131</v>
      </c>
      <c r="AH64" s="215">
        <v>5</v>
      </c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3" x14ac:dyDescent="0.2">
      <c r="A65" s="222"/>
      <c r="B65" s="223"/>
      <c r="C65" s="257" t="s">
        <v>170</v>
      </c>
      <c r="D65" s="226"/>
      <c r="E65" s="227">
        <v>6</v>
      </c>
      <c r="F65" s="225"/>
      <c r="G65" s="225"/>
      <c r="H65" s="225"/>
      <c r="I65" s="225"/>
      <c r="J65" s="225"/>
      <c r="K65" s="225"/>
      <c r="L65" s="225"/>
      <c r="M65" s="225"/>
      <c r="N65" s="224"/>
      <c r="O65" s="224"/>
      <c r="P65" s="224"/>
      <c r="Q65" s="224"/>
      <c r="R65" s="225"/>
      <c r="S65" s="225"/>
      <c r="T65" s="225"/>
      <c r="U65" s="225"/>
      <c r="V65" s="225"/>
      <c r="W65" s="225"/>
      <c r="X65" s="225"/>
      <c r="Y65" s="225"/>
      <c r="Z65" s="215"/>
      <c r="AA65" s="215"/>
      <c r="AB65" s="215"/>
      <c r="AC65" s="215"/>
      <c r="AD65" s="215"/>
      <c r="AE65" s="215"/>
      <c r="AF65" s="215"/>
      <c r="AG65" s="215" t="s">
        <v>131</v>
      </c>
      <c r="AH65" s="215">
        <v>5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3" x14ac:dyDescent="0.2">
      <c r="A66" s="222"/>
      <c r="B66" s="223"/>
      <c r="C66" s="257" t="s">
        <v>173</v>
      </c>
      <c r="D66" s="226"/>
      <c r="E66" s="227">
        <v>74.7</v>
      </c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5"/>
      <c r="AA66" s="215"/>
      <c r="AB66" s="215"/>
      <c r="AC66" s="215"/>
      <c r="AD66" s="215"/>
      <c r="AE66" s="215"/>
      <c r="AF66" s="215"/>
      <c r="AG66" s="215" t="s">
        <v>131</v>
      </c>
      <c r="AH66" s="215">
        <v>5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1" x14ac:dyDescent="0.2">
      <c r="A67" s="247">
        <v>17</v>
      </c>
      <c r="B67" s="248" t="s">
        <v>193</v>
      </c>
      <c r="C67" s="260" t="s">
        <v>194</v>
      </c>
      <c r="D67" s="249" t="s">
        <v>195</v>
      </c>
      <c r="E67" s="250">
        <v>4</v>
      </c>
      <c r="F67" s="251"/>
      <c r="G67" s="252">
        <f>ROUND(E67*F67,2)</f>
        <v>0</v>
      </c>
      <c r="H67" s="251"/>
      <c r="I67" s="252">
        <f>ROUND(E67*H67,2)</f>
        <v>0</v>
      </c>
      <c r="J67" s="251"/>
      <c r="K67" s="252">
        <f>ROUND(E67*J67,2)</f>
        <v>0</v>
      </c>
      <c r="L67" s="252">
        <v>21</v>
      </c>
      <c r="M67" s="252">
        <f>G67*(1+L67/100)</f>
        <v>0</v>
      </c>
      <c r="N67" s="250">
        <v>0</v>
      </c>
      <c r="O67" s="250">
        <f>ROUND(E67*N67,2)</f>
        <v>0</v>
      </c>
      <c r="P67" s="250">
        <v>0</v>
      </c>
      <c r="Q67" s="250">
        <f>ROUND(E67*P67,2)</f>
        <v>0</v>
      </c>
      <c r="R67" s="252" t="s">
        <v>191</v>
      </c>
      <c r="S67" s="252" t="s">
        <v>123</v>
      </c>
      <c r="T67" s="253" t="s">
        <v>124</v>
      </c>
      <c r="U67" s="225">
        <v>0.83399999999999996</v>
      </c>
      <c r="V67" s="225">
        <f>ROUND(E67*U67,2)</f>
        <v>3.34</v>
      </c>
      <c r="W67" s="225"/>
      <c r="X67" s="225" t="s">
        <v>125</v>
      </c>
      <c r="Y67" s="225" t="s">
        <v>126</v>
      </c>
      <c r="Z67" s="215"/>
      <c r="AA67" s="215"/>
      <c r="AB67" s="215"/>
      <c r="AC67" s="215"/>
      <c r="AD67" s="215"/>
      <c r="AE67" s="215"/>
      <c r="AF67" s="215"/>
      <c r="AG67" s="215" t="s">
        <v>127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">
      <c r="A68" s="236">
        <v>18</v>
      </c>
      <c r="B68" s="237" t="s">
        <v>196</v>
      </c>
      <c r="C68" s="255" t="s">
        <v>197</v>
      </c>
      <c r="D68" s="238" t="s">
        <v>195</v>
      </c>
      <c r="E68" s="239">
        <v>4</v>
      </c>
      <c r="F68" s="240"/>
      <c r="G68" s="241">
        <f>ROUND(E68*F68,2)</f>
        <v>0</v>
      </c>
      <c r="H68" s="240"/>
      <c r="I68" s="241">
        <f>ROUND(E68*H68,2)</f>
        <v>0</v>
      </c>
      <c r="J68" s="240"/>
      <c r="K68" s="241">
        <f>ROUND(E68*J68,2)</f>
        <v>0</v>
      </c>
      <c r="L68" s="241">
        <v>21</v>
      </c>
      <c r="M68" s="241">
        <f>G68*(1+L68/100)</f>
        <v>0</v>
      </c>
      <c r="N68" s="239">
        <v>4.4999999999999999E-4</v>
      </c>
      <c r="O68" s="239">
        <f>ROUND(E68*N68,2)</f>
        <v>0</v>
      </c>
      <c r="P68" s="239">
        <v>0</v>
      </c>
      <c r="Q68" s="239">
        <f>ROUND(E68*P68,2)</f>
        <v>0</v>
      </c>
      <c r="R68" s="241" t="s">
        <v>191</v>
      </c>
      <c r="S68" s="241" t="s">
        <v>123</v>
      </c>
      <c r="T68" s="242" t="s">
        <v>124</v>
      </c>
      <c r="U68" s="225">
        <v>0.25</v>
      </c>
      <c r="V68" s="225">
        <f>ROUND(E68*U68,2)</f>
        <v>1</v>
      </c>
      <c r="W68" s="225"/>
      <c r="X68" s="225" t="s">
        <v>125</v>
      </c>
      <c r="Y68" s="225" t="s">
        <v>126</v>
      </c>
      <c r="Z68" s="215"/>
      <c r="AA68" s="215"/>
      <c r="AB68" s="215"/>
      <c r="AC68" s="215"/>
      <c r="AD68" s="215"/>
      <c r="AE68" s="215"/>
      <c r="AF68" s="215"/>
      <c r="AG68" s="215" t="s">
        <v>198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2" x14ac:dyDescent="0.2">
      <c r="A69" s="222"/>
      <c r="B69" s="223"/>
      <c r="C69" s="256" t="s">
        <v>199</v>
      </c>
      <c r="D69" s="243"/>
      <c r="E69" s="243"/>
      <c r="F69" s="243"/>
      <c r="G69" s="243"/>
      <c r="H69" s="225"/>
      <c r="I69" s="225"/>
      <c r="J69" s="225"/>
      <c r="K69" s="225"/>
      <c r="L69" s="225"/>
      <c r="M69" s="225"/>
      <c r="N69" s="224"/>
      <c r="O69" s="224"/>
      <c r="P69" s="224"/>
      <c r="Q69" s="224"/>
      <c r="R69" s="225"/>
      <c r="S69" s="225"/>
      <c r="T69" s="225"/>
      <c r="U69" s="225"/>
      <c r="V69" s="225"/>
      <c r="W69" s="225"/>
      <c r="X69" s="225"/>
      <c r="Y69" s="225"/>
      <c r="Z69" s="215"/>
      <c r="AA69" s="215"/>
      <c r="AB69" s="215"/>
      <c r="AC69" s="215"/>
      <c r="AD69" s="215"/>
      <c r="AE69" s="215"/>
      <c r="AF69" s="215"/>
      <c r="AG69" s="215" t="s">
        <v>129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1" x14ac:dyDescent="0.2">
      <c r="A70" s="236">
        <v>19</v>
      </c>
      <c r="B70" s="237" t="s">
        <v>200</v>
      </c>
      <c r="C70" s="255" t="s">
        <v>201</v>
      </c>
      <c r="D70" s="238" t="s">
        <v>195</v>
      </c>
      <c r="E70" s="239">
        <v>4</v>
      </c>
      <c r="F70" s="240"/>
      <c r="G70" s="241">
        <f>ROUND(E70*F70,2)</f>
        <v>0</v>
      </c>
      <c r="H70" s="240"/>
      <c r="I70" s="241">
        <f>ROUND(E70*H70,2)</f>
        <v>0</v>
      </c>
      <c r="J70" s="240"/>
      <c r="K70" s="241">
        <f>ROUND(E70*J70,2)</f>
        <v>0</v>
      </c>
      <c r="L70" s="241">
        <v>21</v>
      </c>
      <c r="M70" s="241">
        <f>G70*(1+L70/100)</f>
        <v>0</v>
      </c>
      <c r="N70" s="239">
        <v>1.265E-2</v>
      </c>
      <c r="O70" s="239">
        <f>ROUND(E70*N70,2)</f>
        <v>0.05</v>
      </c>
      <c r="P70" s="239">
        <v>0</v>
      </c>
      <c r="Q70" s="239">
        <f>ROUND(E70*P70,2)</f>
        <v>0</v>
      </c>
      <c r="R70" s="241" t="s">
        <v>191</v>
      </c>
      <c r="S70" s="241" t="s">
        <v>123</v>
      </c>
      <c r="T70" s="242" t="s">
        <v>124</v>
      </c>
      <c r="U70" s="225">
        <v>0.50600000000000001</v>
      </c>
      <c r="V70" s="225">
        <f>ROUND(E70*U70,2)</f>
        <v>2.02</v>
      </c>
      <c r="W70" s="225"/>
      <c r="X70" s="225" t="s">
        <v>125</v>
      </c>
      <c r="Y70" s="225" t="s">
        <v>126</v>
      </c>
      <c r="Z70" s="215"/>
      <c r="AA70" s="215"/>
      <c r="AB70" s="215"/>
      <c r="AC70" s="215"/>
      <c r="AD70" s="215"/>
      <c r="AE70" s="215"/>
      <c r="AF70" s="215"/>
      <c r="AG70" s="215" t="s">
        <v>127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2" x14ac:dyDescent="0.2">
      <c r="A71" s="222"/>
      <c r="B71" s="223"/>
      <c r="C71" s="259" t="s">
        <v>202</v>
      </c>
      <c r="D71" s="246"/>
      <c r="E71" s="246"/>
      <c r="F71" s="246"/>
      <c r="G71" s="246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5"/>
      <c r="AA71" s="215"/>
      <c r="AB71" s="215"/>
      <c r="AC71" s="215"/>
      <c r="AD71" s="215"/>
      <c r="AE71" s="215"/>
      <c r="AF71" s="215"/>
      <c r="AG71" s="215" t="s">
        <v>139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">
      <c r="A72" s="236">
        <v>20</v>
      </c>
      <c r="B72" s="237" t="s">
        <v>203</v>
      </c>
      <c r="C72" s="255" t="s">
        <v>204</v>
      </c>
      <c r="D72" s="238" t="s">
        <v>195</v>
      </c>
      <c r="E72" s="239">
        <v>1</v>
      </c>
      <c r="F72" s="240"/>
      <c r="G72" s="241">
        <f>ROUND(E72*F72,2)</f>
        <v>0</v>
      </c>
      <c r="H72" s="240"/>
      <c r="I72" s="241">
        <f>ROUND(E72*H72,2)</f>
        <v>0</v>
      </c>
      <c r="J72" s="240"/>
      <c r="K72" s="241">
        <f>ROUND(E72*J72,2)</f>
        <v>0</v>
      </c>
      <c r="L72" s="241">
        <v>21</v>
      </c>
      <c r="M72" s="241">
        <f>G72*(1+L72/100)</f>
        <v>0</v>
      </c>
      <c r="N72" s="239">
        <v>6.62E-3</v>
      </c>
      <c r="O72" s="239">
        <f>ROUND(E72*N72,2)</f>
        <v>0.01</v>
      </c>
      <c r="P72" s="239">
        <v>0</v>
      </c>
      <c r="Q72" s="239">
        <f>ROUND(E72*P72,2)</f>
        <v>0</v>
      </c>
      <c r="R72" s="241" t="s">
        <v>191</v>
      </c>
      <c r="S72" s="241" t="s">
        <v>123</v>
      </c>
      <c r="T72" s="242" t="s">
        <v>124</v>
      </c>
      <c r="U72" s="225">
        <v>0.57299999999999995</v>
      </c>
      <c r="V72" s="225">
        <f>ROUND(E72*U72,2)</f>
        <v>0.56999999999999995</v>
      </c>
      <c r="W72" s="225"/>
      <c r="X72" s="225" t="s">
        <v>125</v>
      </c>
      <c r="Y72" s="225" t="s">
        <v>126</v>
      </c>
      <c r="Z72" s="215"/>
      <c r="AA72" s="215"/>
      <c r="AB72" s="215"/>
      <c r="AC72" s="215"/>
      <c r="AD72" s="215"/>
      <c r="AE72" s="215"/>
      <c r="AF72" s="215"/>
      <c r="AG72" s="215" t="s">
        <v>198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2" x14ac:dyDescent="0.2">
      <c r="A73" s="222"/>
      <c r="B73" s="223"/>
      <c r="C73" s="259" t="s">
        <v>202</v>
      </c>
      <c r="D73" s="246"/>
      <c r="E73" s="246"/>
      <c r="F73" s="246"/>
      <c r="G73" s="246"/>
      <c r="H73" s="225"/>
      <c r="I73" s="225"/>
      <c r="J73" s="225"/>
      <c r="K73" s="225"/>
      <c r="L73" s="225"/>
      <c r="M73" s="225"/>
      <c r="N73" s="224"/>
      <c r="O73" s="224"/>
      <c r="P73" s="224"/>
      <c r="Q73" s="224"/>
      <c r="R73" s="225"/>
      <c r="S73" s="225"/>
      <c r="T73" s="225"/>
      <c r="U73" s="225"/>
      <c r="V73" s="225"/>
      <c r="W73" s="225"/>
      <c r="X73" s="225"/>
      <c r="Y73" s="225"/>
      <c r="Z73" s="215"/>
      <c r="AA73" s="215"/>
      <c r="AB73" s="215"/>
      <c r="AC73" s="215"/>
      <c r="AD73" s="215"/>
      <c r="AE73" s="215"/>
      <c r="AF73" s="215"/>
      <c r="AG73" s="215" t="s">
        <v>139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36">
        <v>21</v>
      </c>
      <c r="B74" s="237" t="s">
        <v>205</v>
      </c>
      <c r="C74" s="255" t="s">
        <v>206</v>
      </c>
      <c r="D74" s="238" t="s">
        <v>156</v>
      </c>
      <c r="E74" s="239">
        <v>9.1999999999999993</v>
      </c>
      <c r="F74" s="240"/>
      <c r="G74" s="241">
        <f>ROUND(E74*F74,2)</f>
        <v>0</v>
      </c>
      <c r="H74" s="240"/>
      <c r="I74" s="241">
        <f>ROUND(E74*H74,2)</f>
        <v>0</v>
      </c>
      <c r="J74" s="240"/>
      <c r="K74" s="241">
        <f>ROUND(E74*J74,2)</f>
        <v>0</v>
      </c>
      <c r="L74" s="241">
        <v>21</v>
      </c>
      <c r="M74" s="241">
        <f>G74*(1+L74/100)</f>
        <v>0</v>
      </c>
      <c r="N74" s="239">
        <v>3.8000000000000002E-4</v>
      </c>
      <c r="O74" s="239">
        <f>ROUND(E74*N74,2)</f>
        <v>0</v>
      </c>
      <c r="P74" s="239">
        <v>0</v>
      </c>
      <c r="Q74" s="239">
        <f>ROUND(E74*P74,2)</f>
        <v>0</v>
      </c>
      <c r="R74" s="241" t="s">
        <v>191</v>
      </c>
      <c r="S74" s="241" t="s">
        <v>123</v>
      </c>
      <c r="T74" s="242" t="s">
        <v>124</v>
      </c>
      <c r="U74" s="225">
        <v>0.32</v>
      </c>
      <c r="V74" s="225">
        <f>ROUND(E74*U74,2)</f>
        <v>2.94</v>
      </c>
      <c r="W74" s="225"/>
      <c r="X74" s="225" t="s">
        <v>125</v>
      </c>
      <c r="Y74" s="225" t="s">
        <v>126</v>
      </c>
      <c r="Z74" s="215"/>
      <c r="AA74" s="215"/>
      <c r="AB74" s="215"/>
      <c r="AC74" s="215"/>
      <c r="AD74" s="215"/>
      <c r="AE74" s="215"/>
      <c r="AF74" s="215"/>
      <c r="AG74" s="215" t="s">
        <v>198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2" x14ac:dyDescent="0.2">
      <c r="A75" s="222"/>
      <c r="B75" s="223"/>
      <c r="C75" s="256" t="s">
        <v>207</v>
      </c>
      <c r="D75" s="243"/>
      <c r="E75" s="243"/>
      <c r="F75" s="243"/>
      <c r="G75" s="243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5"/>
      <c r="AA75" s="215"/>
      <c r="AB75" s="215"/>
      <c r="AC75" s="215"/>
      <c r="AD75" s="215"/>
      <c r="AE75" s="215"/>
      <c r="AF75" s="215"/>
      <c r="AG75" s="215" t="s">
        <v>129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2" x14ac:dyDescent="0.2">
      <c r="A76" s="222"/>
      <c r="B76" s="223"/>
      <c r="C76" s="258" t="s">
        <v>208</v>
      </c>
      <c r="D76" s="245"/>
      <c r="E76" s="245"/>
      <c r="F76" s="245"/>
      <c r="G76" s="245"/>
      <c r="H76" s="225"/>
      <c r="I76" s="225"/>
      <c r="J76" s="225"/>
      <c r="K76" s="225"/>
      <c r="L76" s="225"/>
      <c r="M76" s="225"/>
      <c r="N76" s="224"/>
      <c r="O76" s="224"/>
      <c r="P76" s="224"/>
      <c r="Q76" s="224"/>
      <c r="R76" s="225"/>
      <c r="S76" s="225"/>
      <c r="T76" s="225"/>
      <c r="U76" s="225"/>
      <c r="V76" s="225"/>
      <c r="W76" s="225"/>
      <c r="X76" s="225"/>
      <c r="Y76" s="225"/>
      <c r="Z76" s="215"/>
      <c r="AA76" s="215"/>
      <c r="AB76" s="215"/>
      <c r="AC76" s="215"/>
      <c r="AD76" s="215"/>
      <c r="AE76" s="215"/>
      <c r="AF76" s="215"/>
      <c r="AG76" s="215" t="s">
        <v>139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2" x14ac:dyDescent="0.2">
      <c r="A77" s="222"/>
      <c r="B77" s="223"/>
      <c r="C77" s="257" t="s">
        <v>209</v>
      </c>
      <c r="D77" s="226"/>
      <c r="E77" s="227">
        <v>9.1999999999999993</v>
      </c>
      <c r="F77" s="225"/>
      <c r="G77" s="225"/>
      <c r="H77" s="225"/>
      <c r="I77" s="225"/>
      <c r="J77" s="225"/>
      <c r="K77" s="225"/>
      <c r="L77" s="225"/>
      <c r="M77" s="225"/>
      <c r="N77" s="224"/>
      <c r="O77" s="224"/>
      <c r="P77" s="224"/>
      <c r="Q77" s="224"/>
      <c r="R77" s="225"/>
      <c r="S77" s="225"/>
      <c r="T77" s="225"/>
      <c r="U77" s="225"/>
      <c r="V77" s="225"/>
      <c r="W77" s="225"/>
      <c r="X77" s="225"/>
      <c r="Y77" s="225"/>
      <c r="Z77" s="215"/>
      <c r="AA77" s="215"/>
      <c r="AB77" s="215"/>
      <c r="AC77" s="215"/>
      <c r="AD77" s="215"/>
      <c r="AE77" s="215"/>
      <c r="AF77" s="215"/>
      <c r="AG77" s="215" t="s">
        <v>131</v>
      </c>
      <c r="AH77" s="215">
        <v>0</v>
      </c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36">
        <v>22</v>
      </c>
      <c r="B78" s="237" t="s">
        <v>210</v>
      </c>
      <c r="C78" s="255" t="s">
        <v>211</v>
      </c>
      <c r="D78" s="238" t="s">
        <v>156</v>
      </c>
      <c r="E78" s="239">
        <v>6</v>
      </c>
      <c r="F78" s="240"/>
      <c r="G78" s="241">
        <f>ROUND(E78*F78,2)</f>
        <v>0</v>
      </c>
      <c r="H78" s="240"/>
      <c r="I78" s="241">
        <f>ROUND(E78*H78,2)</f>
        <v>0</v>
      </c>
      <c r="J78" s="240"/>
      <c r="K78" s="241">
        <f>ROUND(E78*J78,2)</f>
        <v>0</v>
      </c>
      <c r="L78" s="241">
        <v>21</v>
      </c>
      <c r="M78" s="241">
        <f>G78*(1+L78/100)</f>
        <v>0</v>
      </c>
      <c r="N78" s="239">
        <v>4.6999999999999999E-4</v>
      </c>
      <c r="O78" s="239">
        <f>ROUND(E78*N78,2)</f>
        <v>0</v>
      </c>
      <c r="P78" s="239">
        <v>0</v>
      </c>
      <c r="Q78" s="239">
        <f>ROUND(E78*P78,2)</f>
        <v>0</v>
      </c>
      <c r="R78" s="241" t="s">
        <v>191</v>
      </c>
      <c r="S78" s="241" t="s">
        <v>123</v>
      </c>
      <c r="T78" s="242" t="s">
        <v>124</v>
      </c>
      <c r="U78" s="225">
        <v>0.36</v>
      </c>
      <c r="V78" s="225">
        <f>ROUND(E78*U78,2)</f>
        <v>2.16</v>
      </c>
      <c r="W78" s="225"/>
      <c r="X78" s="225" t="s">
        <v>125</v>
      </c>
      <c r="Y78" s="225" t="s">
        <v>126</v>
      </c>
      <c r="Z78" s="215"/>
      <c r="AA78" s="215"/>
      <c r="AB78" s="215"/>
      <c r="AC78" s="215"/>
      <c r="AD78" s="215"/>
      <c r="AE78" s="215"/>
      <c r="AF78" s="215"/>
      <c r="AG78" s="215" t="s">
        <v>127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2" x14ac:dyDescent="0.2">
      <c r="A79" s="222"/>
      <c r="B79" s="223"/>
      <c r="C79" s="256" t="s">
        <v>207</v>
      </c>
      <c r="D79" s="243"/>
      <c r="E79" s="243"/>
      <c r="F79" s="243"/>
      <c r="G79" s="243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5"/>
      <c r="AA79" s="215"/>
      <c r="AB79" s="215"/>
      <c r="AC79" s="215"/>
      <c r="AD79" s="215"/>
      <c r="AE79" s="215"/>
      <c r="AF79" s="215"/>
      <c r="AG79" s="215" t="s">
        <v>129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2" x14ac:dyDescent="0.2">
      <c r="A80" s="222"/>
      <c r="B80" s="223"/>
      <c r="C80" s="258" t="s">
        <v>208</v>
      </c>
      <c r="D80" s="245"/>
      <c r="E80" s="245"/>
      <c r="F80" s="245"/>
      <c r="G80" s="245"/>
      <c r="H80" s="225"/>
      <c r="I80" s="225"/>
      <c r="J80" s="225"/>
      <c r="K80" s="225"/>
      <c r="L80" s="225"/>
      <c r="M80" s="225"/>
      <c r="N80" s="224"/>
      <c r="O80" s="224"/>
      <c r="P80" s="224"/>
      <c r="Q80" s="224"/>
      <c r="R80" s="225"/>
      <c r="S80" s="225"/>
      <c r="T80" s="225"/>
      <c r="U80" s="225"/>
      <c r="V80" s="225"/>
      <c r="W80" s="225"/>
      <c r="X80" s="225"/>
      <c r="Y80" s="225"/>
      <c r="Z80" s="215"/>
      <c r="AA80" s="215"/>
      <c r="AB80" s="215"/>
      <c r="AC80" s="215"/>
      <c r="AD80" s="215"/>
      <c r="AE80" s="215"/>
      <c r="AF80" s="215"/>
      <c r="AG80" s="215" t="s">
        <v>139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2" x14ac:dyDescent="0.2">
      <c r="A81" s="222"/>
      <c r="B81" s="223"/>
      <c r="C81" s="257" t="s">
        <v>212</v>
      </c>
      <c r="D81" s="226"/>
      <c r="E81" s="227">
        <v>6</v>
      </c>
      <c r="F81" s="225"/>
      <c r="G81" s="225"/>
      <c r="H81" s="225"/>
      <c r="I81" s="225"/>
      <c r="J81" s="225"/>
      <c r="K81" s="225"/>
      <c r="L81" s="225"/>
      <c r="M81" s="225"/>
      <c r="N81" s="224"/>
      <c r="O81" s="224"/>
      <c r="P81" s="224"/>
      <c r="Q81" s="224"/>
      <c r="R81" s="225"/>
      <c r="S81" s="225"/>
      <c r="T81" s="225"/>
      <c r="U81" s="225"/>
      <c r="V81" s="225"/>
      <c r="W81" s="225"/>
      <c r="X81" s="225"/>
      <c r="Y81" s="225"/>
      <c r="Z81" s="215"/>
      <c r="AA81" s="215"/>
      <c r="AB81" s="215"/>
      <c r="AC81" s="215"/>
      <c r="AD81" s="215"/>
      <c r="AE81" s="215"/>
      <c r="AF81" s="215"/>
      <c r="AG81" s="215" t="s">
        <v>131</v>
      </c>
      <c r="AH81" s="215">
        <v>0</v>
      </c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 x14ac:dyDescent="0.2">
      <c r="A82" s="236">
        <v>23</v>
      </c>
      <c r="B82" s="237" t="s">
        <v>213</v>
      </c>
      <c r="C82" s="255" t="s">
        <v>214</v>
      </c>
      <c r="D82" s="238" t="s">
        <v>156</v>
      </c>
      <c r="E82" s="239">
        <v>74.7</v>
      </c>
      <c r="F82" s="240"/>
      <c r="G82" s="241">
        <f>ROUND(E82*F82,2)</f>
        <v>0</v>
      </c>
      <c r="H82" s="240"/>
      <c r="I82" s="241">
        <f>ROUND(E82*H82,2)</f>
        <v>0</v>
      </c>
      <c r="J82" s="240"/>
      <c r="K82" s="241">
        <f>ROUND(E82*J82,2)</f>
        <v>0</v>
      </c>
      <c r="L82" s="241">
        <v>21</v>
      </c>
      <c r="M82" s="241">
        <f>G82*(1+L82/100)</f>
        <v>0</v>
      </c>
      <c r="N82" s="239">
        <v>7.7999999999999999E-4</v>
      </c>
      <c r="O82" s="239">
        <f>ROUND(E82*N82,2)</f>
        <v>0.06</v>
      </c>
      <c r="P82" s="239">
        <v>0</v>
      </c>
      <c r="Q82" s="239">
        <f>ROUND(E82*P82,2)</f>
        <v>0</v>
      </c>
      <c r="R82" s="241" t="s">
        <v>191</v>
      </c>
      <c r="S82" s="241" t="s">
        <v>123</v>
      </c>
      <c r="T82" s="242" t="s">
        <v>124</v>
      </c>
      <c r="U82" s="225">
        <v>0.81899999999999995</v>
      </c>
      <c r="V82" s="225">
        <f>ROUND(E82*U82,2)</f>
        <v>61.18</v>
      </c>
      <c r="W82" s="225"/>
      <c r="X82" s="225" t="s">
        <v>125</v>
      </c>
      <c r="Y82" s="225" t="s">
        <v>126</v>
      </c>
      <c r="Z82" s="215"/>
      <c r="AA82" s="215"/>
      <c r="AB82" s="215"/>
      <c r="AC82" s="215"/>
      <c r="AD82" s="215"/>
      <c r="AE82" s="215"/>
      <c r="AF82" s="215"/>
      <c r="AG82" s="215" t="s">
        <v>127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2" x14ac:dyDescent="0.2">
      <c r="A83" s="222"/>
      <c r="B83" s="223"/>
      <c r="C83" s="256" t="s">
        <v>207</v>
      </c>
      <c r="D83" s="243"/>
      <c r="E83" s="243"/>
      <c r="F83" s="243"/>
      <c r="G83" s="243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5"/>
      <c r="AA83" s="215"/>
      <c r="AB83" s="215"/>
      <c r="AC83" s="215"/>
      <c r="AD83" s="215"/>
      <c r="AE83" s="215"/>
      <c r="AF83" s="215"/>
      <c r="AG83" s="215" t="s">
        <v>129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2" x14ac:dyDescent="0.2">
      <c r="A84" s="222"/>
      <c r="B84" s="223"/>
      <c r="C84" s="258" t="s">
        <v>215</v>
      </c>
      <c r="D84" s="245"/>
      <c r="E84" s="245"/>
      <c r="F84" s="245"/>
      <c r="G84" s="245"/>
      <c r="H84" s="225"/>
      <c r="I84" s="225"/>
      <c r="J84" s="225"/>
      <c r="K84" s="225"/>
      <c r="L84" s="225"/>
      <c r="M84" s="225"/>
      <c r="N84" s="224"/>
      <c r="O84" s="224"/>
      <c r="P84" s="224"/>
      <c r="Q84" s="224"/>
      <c r="R84" s="225"/>
      <c r="S84" s="225"/>
      <c r="T84" s="225"/>
      <c r="U84" s="225"/>
      <c r="V84" s="225"/>
      <c r="W84" s="225"/>
      <c r="X84" s="225"/>
      <c r="Y84" s="225"/>
      <c r="Z84" s="215"/>
      <c r="AA84" s="215"/>
      <c r="AB84" s="215"/>
      <c r="AC84" s="215"/>
      <c r="AD84" s="215"/>
      <c r="AE84" s="215"/>
      <c r="AF84" s="215"/>
      <c r="AG84" s="215" t="s">
        <v>139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3" x14ac:dyDescent="0.2">
      <c r="A85" s="222"/>
      <c r="B85" s="223"/>
      <c r="C85" s="258" t="s">
        <v>216</v>
      </c>
      <c r="D85" s="245"/>
      <c r="E85" s="245"/>
      <c r="F85" s="245"/>
      <c r="G85" s="245"/>
      <c r="H85" s="225"/>
      <c r="I85" s="225"/>
      <c r="J85" s="225"/>
      <c r="K85" s="225"/>
      <c r="L85" s="225"/>
      <c r="M85" s="225"/>
      <c r="N85" s="224"/>
      <c r="O85" s="224"/>
      <c r="P85" s="224"/>
      <c r="Q85" s="224"/>
      <c r="R85" s="225"/>
      <c r="S85" s="225"/>
      <c r="T85" s="225"/>
      <c r="U85" s="225"/>
      <c r="V85" s="225"/>
      <c r="W85" s="225"/>
      <c r="X85" s="225"/>
      <c r="Y85" s="225"/>
      <c r="Z85" s="215"/>
      <c r="AA85" s="215"/>
      <c r="AB85" s="215"/>
      <c r="AC85" s="215"/>
      <c r="AD85" s="215"/>
      <c r="AE85" s="215"/>
      <c r="AF85" s="215"/>
      <c r="AG85" s="215" t="s">
        <v>139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2" x14ac:dyDescent="0.2">
      <c r="A86" s="222"/>
      <c r="B86" s="223"/>
      <c r="C86" s="257" t="s">
        <v>217</v>
      </c>
      <c r="D86" s="226"/>
      <c r="E86" s="227">
        <v>74.7</v>
      </c>
      <c r="F86" s="225"/>
      <c r="G86" s="225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5"/>
      <c r="AA86" s="215"/>
      <c r="AB86" s="215"/>
      <c r="AC86" s="215"/>
      <c r="AD86" s="215"/>
      <c r="AE86" s="215"/>
      <c r="AF86" s="215"/>
      <c r="AG86" s="215" t="s">
        <v>131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ht="33.75" outlineLevel="1" x14ac:dyDescent="0.2">
      <c r="A87" s="247">
        <v>24</v>
      </c>
      <c r="B87" s="248" t="s">
        <v>218</v>
      </c>
      <c r="C87" s="260" t="s">
        <v>219</v>
      </c>
      <c r="D87" s="249" t="s">
        <v>195</v>
      </c>
      <c r="E87" s="250">
        <v>5</v>
      </c>
      <c r="F87" s="251"/>
      <c r="G87" s="252">
        <f>ROUND(E87*F87,2)</f>
        <v>0</v>
      </c>
      <c r="H87" s="251"/>
      <c r="I87" s="252">
        <f>ROUND(E87*H87,2)</f>
        <v>0</v>
      </c>
      <c r="J87" s="251"/>
      <c r="K87" s="252">
        <f>ROUND(E87*J87,2)</f>
        <v>0</v>
      </c>
      <c r="L87" s="252">
        <v>21</v>
      </c>
      <c r="M87" s="252">
        <f>G87*(1+L87/100)</f>
        <v>0</v>
      </c>
      <c r="N87" s="250">
        <v>4.8999999999999998E-4</v>
      </c>
      <c r="O87" s="250">
        <f>ROUND(E87*N87,2)</f>
        <v>0</v>
      </c>
      <c r="P87" s="250">
        <v>0</v>
      </c>
      <c r="Q87" s="250">
        <f>ROUND(E87*P87,2)</f>
        <v>0</v>
      </c>
      <c r="R87" s="252" t="s">
        <v>191</v>
      </c>
      <c r="S87" s="252" t="s">
        <v>123</v>
      </c>
      <c r="T87" s="253" t="s">
        <v>124</v>
      </c>
      <c r="U87" s="225">
        <v>0.13300000000000001</v>
      </c>
      <c r="V87" s="225">
        <f>ROUND(E87*U87,2)</f>
        <v>0.67</v>
      </c>
      <c r="W87" s="225"/>
      <c r="X87" s="225" t="s">
        <v>125</v>
      </c>
      <c r="Y87" s="225" t="s">
        <v>126</v>
      </c>
      <c r="Z87" s="215"/>
      <c r="AA87" s="215"/>
      <c r="AB87" s="215"/>
      <c r="AC87" s="215"/>
      <c r="AD87" s="215"/>
      <c r="AE87" s="215"/>
      <c r="AF87" s="215"/>
      <c r="AG87" s="215" t="s">
        <v>127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36">
        <v>25</v>
      </c>
      <c r="B88" s="237" t="s">
        <v>220</v>
      </c>
      <c r="C88" s="255" t="s">
        <v>221</v>
      </c>
      <c r="D88" s="238" t="s">
        <v>156</v>
      </c>
      <c r="E88" s="239">
        <v>89.9</v>
      </c>
      <c r="F88" s="240"/>
      <c r="G88" s="241">
        <f>ROUND(E88*F88,2)</f>
        <v>0</v>
      </c>
      <c r="H88" s="240"/>
      <c r="I88" s="241">
        <f>ROUND(E88*H88,2)</f>
        <v>0</v>
      </c>
      <c r="J88" s="240"/>
      <c r="K88" s="241">
        <f>ROUND(E88*J88,2)</f>
        <v>0</v>
      </c>
      <c r="L88" s="241">
        <v>21</v>
      </c>
      <c r="M88" s="241">
        <f>G88*(1+L88/100)</f>
        <v>0</v>
      </c>
      <c r="N88" s="239">
        <v>0</v>
      </c>
      <c r="O88" s="239">
        <f>ROUND(E88*N88,2)</f>
        <v>0</v>
      </c>
      <c r="P88" s="239">
        <v>0</v>
      </c>
      <c r="Q88" s="239">
        <f>ROUND(E88*P88,2)</f>
        <v>0</v>
      </c>
      <c r="R88" s="241" t="s">
        <v>191</v>
      </c>
      <c r="S88" s="241" t="s">
        <v>123</v>
      </c>
      <c r="T88" s="242" t="s">
        <v>124</v>
      </c>
      <c r="U88" s="225">
        <v>0.06</v>
      </c>
      <c r="V88" s="225">
        <f>ROUND(E88*U88,2)</f>
        <v>5.39</v>
      </c>
      <c r="W88" s="225"/>
      <c r="X88" s="225" t="s">
        <v>125</v>
      </c>
      <c r="Y88" s="225" t="s">
        <v>126</v>
      </c>
      <c r="Z88" s="215"/>
      <c r="AA88" s="215"/>
      <c r="AB88" s="215"/>
      <c r="AC88" s="215"/>
      <c r="AD88" s="215"/>
      <c r="AE88" s="215"/>
      <c r="AF88" s="215"/>
      <c r="AG88" s="215" t="s">
        <v>198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2" x14ac:dyDescent="0.2">
      <c r="A89" s="222"/>
      <c r="B89" s="223"/>
      <c r="C89" s="257" t="s">
        <v>169</v>
      </c>
      <c r="D89" s="226"/>
      <c r="E89" s="227">
        <v>9.1999999999999993</v>
      </c>
      <c r="F89" s="225"/>
      <c r="G89" s="225"/>
      <c r="H89" s="225"/>
      <c r="I89" s="225"/>
      <c r="J89" s="225"/>
      <c r="K89" s="225"/>
      <c r="L89" s="225"/>
      <c r="M89" s="225"/>
      <c r="N89" s="224"/>
      <c r="O89" s="224"/>
      <c r="P89" s="224"/>
      <c r="Q89" s="224"/>
      <c r="R89" s="225"/>
      <c r="S89" s="225"/>
      <c r="T89" s="225"/>
      <c r="U89" s="225"/>
      <c r="V89" s="225"/>
      <c r="W89" s="225"/>
      <c r="X89" s="225"/>
      <c r="Y89" s="225"/>
      <c r="Z89" s="215"/>
      <c r="AA89" s="215"/>
      <c r="AB89" s="215"/>
      <c r="AC89" s="215"/>
      <c r="AD89" s="215"/>
      <c r="AE89" s="215"/>
      <c r="AF89" s="215"/>
      <c r="AG89" s="215" t="s">
        <v>131</v>
      </c>
      <c r="AH89" s="215">
        <v>5</v>
      </c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3" x14ac:dyDescent="0.2">
      <c r="A90" s="222"/>
      <c r="B90" s="223"/>
      <c r="C90" s="257" t="s">
        <v>170</v>
      </c>
      <c r="D90" s="226"/>
      <c r="E90" s="227">
        <v>6</v>
      </c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5"/>
      <c r="AA90" s="215"/>
      <c r="AB90" s="215"/>
      <c r="AC90" s="215"/>
      <c r="AD90" s="215"/>
      <c r="AE90" s="215"/>
      <c r="AF90" s="215"/>
      <c r="AG90" s="215" t="s">
        <v>131</v>
      </c>
      <c r="AH90" s="215">
        <v>5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3" x14ac:dyDescent="0.2">
      <c r="A91" s="222"/>
      <c r="B91" s="223"/>
      <c r="C91" s="257" t="s">
        <v>173</v>
      </c>
      <c r="D91" s="226"/>
      <c r="E91" s="227">
        <v>74.7</v>
      </c>
      <c r="F91" s="225"/>
      <c r="G91" s="225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5"/>
      <c r="AA91" s="215"/>
      <c r="AB91" s="215"/>
      <c r="AC91" s="215"/>
      <c r="AD91" s="215"/>
      <c r="AE91" s="215"/>
      <c r="AF91" s="215"/>
      <c r="AG91" s="215" t="s">
        <v>131</v>
      </c>
      <c r="AH91" s="215">
        <v>5</v>
      </c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36">
        <v>26</v>
      </c>
      <c r="B92" s="237" t="s">
        <v>222</v>
      </c>
      <c r="C92" s="255" t="s">
        <v>223</v>
      </c>
      <c r="D92" s="238" t="s">
        <v>180</v>
      </c>
      <c r="E92" s="239">
        <v>0.12605</v>
      </c>
      <c r="F92" s="240"/>
      <c r="G92" s="241">
        <f>ROUND(E92*F92,2)</f>
        <v>0</v>
      </c>
      <c r="H92" s="240"/>
      <c r="I92" s="241">
        <f>ROUND(E92*H92,2)</f>
        <v>0</v>
      </c>
      <c r="J92" s="240"/>
      <c r="K92" s="241">
        <f>ROUND(E92*J92,2)</f>
        <v>0</v>
      </c>
      <c r="L92" s="241">
        <v>21</v>
      </c>
      <c r="M92" s="241">
        <f>G92*(1+L92/100)</f>
        <v>0</v>
      </c>
      <c r="N92" s="239">
        <v>0</v>
      </c>
      <c r="O92" s="239">
        <f>ROUND(E92*N92,2)</f>
        <v>0</v>
      </c>
      <c r="P92" s="239">
        <v>0</v>
      </c>
      <c r="Q92" s="239">
        <f>ROUND(E92*P92,2)</f>
        <v>0</v>
      </c>
      <c r="R92" s="241" t="s">
        <v>191</v>
      </c>
      <c r="S92" s="241" t="s">
        <v>123</v>
      </c>
      <c r="T92" s="242" t="s">
        <v>124</v>
      </c>
      <c r="U92" s="225">
        <v>1.5229999999999999</v>
      </c>
      <c r="V92" s="225">
        <f>ROUND(E92*U92,2)</f>
        <v>0.19</v>
      </c>
      <c r="W92" s="225"/>
      <c r="X92" s="225" t="s">
        <v>181</v>
      </c>
      <c r="Y92" s="225" t="s">
        <v>126</v>
      </c>
      <c r="Z92" s="215"/>
      <c r="AA92" s="215"/>
      <c r="AB92" s="215"/>
      <c r="AC92" s="215"/>
      <c r="AD92" s="215"/>
      <c r="AE92" s="215"/>
      <c r="AF92" s="215"/>
      <c r="AG92" s="215" t="s">
        <v>224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2" x14ac:dyDescent="0.2">
      <c r="A93" s="222"/>
      <c r="B93" s="223"/>
      <c r="C93" s="256" t="s">
        <v>225</v>
      </c>
      <c r="D93" s="243"/>
      <c r="E93" s="243"/>
      <c r="F93" s="243"/>
      <c r="G93" s="243"/>
      <c r="H93" s="225"/>
      <c r="I93" s="225"/>
      <c r="J93" s="225"/>
      <c r="K93" s="225"/>
      <c r="L93" s="225"/>
      <c r="M93" s="225"/>
      <c r="N93" s="224"/>
      <c r="O93" s="224"/>
      <c r="P93" s="224"/>
      <c r="Q93" s="224"/>
      <c r="R93" s="225"/>
      <c r="S93" s="225"/>
      <c r="T93" s="225"/>
      <c r="U93" s="225"/>
      <c r="V93" s="225"/>
      <c r="W93" s="225"/>
      <c r="X93" s="225"/>
      <c r="Y93" s="225"/>
      <c r="Z93" s="215"/>
      <c r="AA93" s="215"/>
      <c r="AB93" s="215"/>
      <c r="AC93" s="215"/>
      <c r="AD93" s="215"/>
      <c r="AE93" s="215"/>
      <c r="AF93" s="215"/>
      <c r="AG93" s="215" t="s">
        <v>129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2" x14ac:dyDescent="0.2">
      <c r="A94" s="222"/>
      <c r="B94" s="223"/>
      <c r="C94" s="257" t="s">
        <v>184</v>
      </c>
      <c r="D94" s="226"/>
      <c r="E94" s="227"/>
      <c r="F94" s="225"/>
      <c r="G94" s="225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131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3" x14ac:dyDescent="0.2">
      <c r="A95" s="222"/>
      <c r="B95" s="223"/>
      <c r="C95" s="257" t="s">
        <v>226</v>
      </c>
      <c r="D95" s="226"/>
      <c r="E95" s="227"/>
      <c r="F95" s="225"/>
      <c r="G95" s="225"/>
      <c r="H95" s="225"/>
      <c r="I95" s="225"/>
      <c r="J95" s="225"/>
      <c r="K95" s="225"/>
      <c r="L95" s="225"/>
      <c r="M95" s="225"/>
      <c r="N95" s="224"/>
      <c r="O95" s="224"/>
      <c r="P95" s="224"/>
      <c r="Q95" s="224"/>
      <c r="R95" s="225"/>
      <c r="S95" s="225"/>
      <c r="T95" s="225"/>
      <c r="U95" s="225"/>
      <c r="V95" s="225"/>
      <c r="W95" s="225"/>
      <c r="X95" s="225"/>
      <c r="Y95" s="225"/>
      <c r="Z95" s="215"/>
      <c r="AA95" s="215"/>
      <c r="AB95" s="215"/>
      <c r="AC95" s="215"/>
      <c r="AD95" s="215"/>
      <c r="AE95" s="215"/>
      <c r="AF95" s="215"/>
      <c r="AG95" s="215" t="s">
        <v>131</v>
      </c>
      <c r="AH95" s="215">
        <v>0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3" x14ac:dyDescent="0.2">
      <c r="A96" s="222"/>
      <c r="B96" s="223"/>
      <c r="C96" s="257" t="s">
        <v>227</v>
      </c>
      <c r="D96" s="226"/>
      <c r="E96" s="227">
        <v>0.12605</v>
      </c>
      <c r="F96" s="225"/>
      <c r="G96" s="225"/>
      <c r="H96" s="225"/>
      <c r="I96" s="225"/>
      <c r="J96" s="225"/>
      <c r="K96" s="225"/>
      <c r="L96" s="225"/>
      <c r="M96" s="225"/>
      <c r="N96" s="224"/>
      <c r="O96" s="224"/>
      <c r="P96" s="224"/>
      <c r="Q96" s="224"/>
      <c r="R96" s="225"/>
      <c r="S96" s="225"/>
      <c r="T96" s="225"/>
      <c r="U96" s="225"/>
      <c r="V96" s="225"/>
      <c r="W96" s="225"/>
      <c r="X96" s="225"/>
      <c r="Y96" s="225"/>
      <c r="Z96" s="215"/>
      <c r="AA96" s="215"/>
      <c r="AB96" s="215"/>
      <c r="AC96" s="215"/>
      <c r="AD96" s="215"/>
      <c r="AE96" s="215"/>
      <c r="AF96" s="215"/>
      <c r="AG96" s="215" t="s">
        <v>131</v>
      </c>
      <c r="AH96" s="215">
        <v>0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ht="22.5" outlineLevel="1" x14ac:dyDescent="0.2">
      <c r="A97" s="236">
        <v>27</v>
      </c>
      <c r="B97" s="237" t="s">
        <v>228</v>
      </c>
      <c r="C97" s="255" t="s">
        <v>229</v>
      </c>
      <c r="D97" s="238" t="s">
        <v>180</v>
      </c>
      <c r="E97" s="239">
        <v>0.12605</v>
      </c>
      <c r="F97" s="240"/>
      <c r="G97" s="241">
        <f>ROUND(E97*F97,2)</f>
        <v>0</v>
      </c>
      <c r="H97" s="240"/>
      <c r="I97" s="241">
        <f>ROUND(E97*H97,2)</f>
        <v>0</v>
      </c>
      <c r="J97" s="240"/>
      <c r="K97" s="241">
        <f>ROUND(E97*J97,2)</f>
        <v>0</v>
      </c>
      <c r="L97" s="241">
        <v>21</v>
      </c>
      <c r="M97" s="241">
        <f>G97*(1+L97/100)</f>
        <v>0</v>
      </c>
      <c r="N97" s="239">
        <v>0</v>
      </c>
      <c r="O97" s="239">
        <f>ROUND(E97*N97,2)</f>
        <v>0</v>
      </c>
      <c r="P97" s="239">
        <v>0</v>
      </c>
      <c r="Q97" s="239">
        <f>ROUND(E97*P97,2)</f>
        <v>0</v>
      </c>
      <c r="R97" s="241" t="s">
        <v>191</v>
      </c>
      <c r="S97" s="241" t="s">
        <v>123</v>
      </c>
      <c r="T97" s="242" t="s">
        <v>124</v>
      </c>
      <c r="U97" s="225">
        <v>0.81100000000000005</v>
      </c>
      <c r="V97" s="225">
        <f>ROUND(E97*U97,2)</f>
        <v>0.1</v>
      </c>
      <c r="W97" s="225"/>
      <c r="X97" s="225" t="s">
        <v>181</v>
      </c>
      <c r="Y97" s="225" t="s">
        <v>126</v>
      </c>
      <c r="Z97" s="215"/>
      <c r="AA97" s="215"/>
      <c r="AB97" s="215"/>
      <c r="AC97" s="215"/>
      <c r="AD97" s="215"/>
      <c r="AE97" s="215"/>
      <c r="AF97" s="215"/>
      <c r="AG97" s="215" t="s">
        <v>224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 x14ac:dyDescent="0.2">
      <c r="A98" s="222"/>
      <c r="B98" s="223"/>
      <c r="C98" s="256" t="s">
        <v>225</v>
      </c>
      <c r="D98" s="243"/>
      <c r="E98" s="243"/>
      <c r="F98" s="243"/>
      <c r="G98" s="243"/>
      <c r="H98" s="225"/>
      <c r="I98" s="225"/>
      <c r="J98" s="225"/>
      <c r="K98" s="225"/>
      <c r="L98" s="225"/>
      <c r="M98" s="225"/>
      <c r="N98" s="224"/>
      <c r="O98" s="224"/>
      <c r="P98" s="224"/>
      <c r="Q98" s="224"/>
      <c r="R98" s="225"/>
      <c r="S98" s="225"/>
      <c r="T98" s="225"/>
      <c r="U98" s="225"/>
      <c r="V98" s="225"/>
      <c r="W98" s="225"/>
      <c r="X98" s="225"/>
      <c r="Y98" s="225"/>
      <c r="Z98" s="215"/>
      <c r="AA98" s="215"/>
      <c r="AB98" s="215"/>
      <c r="AC98" s="215"/>
      <c r="AD98" s="215"/>
      <c r="AE98" s="215"/>
      <c r="AF98" s="215"/>
      <c r="AG98" s="215" t="s">
        <v>129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2" x14ac:dyDescent="0.2">
      <c r="A99" s="222"/>
      <c r="B99" s="223"/>
      <c r="C99" s="257" t="s">
        <v>184</v>
      </c>
      <c r="D99" s="226"/>
      <c r="E99" s="227"/>
      <c r="F99" s="225"/>
      <c r="G99" s="225"/>
      <c r="H99" s="225"/>
      <c r="I99" s="225"/>
      <c r="J99" s="225"/>
      <c r="K99" s="225"/>
      <c r="L99" s="225"/>
      <c r="M99" s="225"/>
      <c r="N99" s="224"/>
      <c r="O99" s="224"/>
      <c r="P99" s="224"/>
      <c r="Q99" s="224"/>
      <c r="R99" s="225"/>
      <c r="S99" s="225"/>
      <c r="T99" s="225"/>
      <c r="U99" s="225"/>
      <c r="V99" s="225"/>
      <c r="W99" s="225"/>
      <c r="X99" s="225"/>
      <c r="Y99" s="225"/>
      <c r="Z99" s="215"/>
      <c r="AA99" s="215"/>
      <c r="AB99" s="215"/>
      <c r="AC99" s="215"/>
      <c r="AD99" s="215"/>
      <c r="AE99" s="215"/>
      <c r="AF99" s="215"/>
      <c r="AG99" s="215" t="s">
        <v>131</v>
      </c>
      <c r="AH99" s="215">
        <v>0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3" x14ac:dyDescent="0.2">
      <c r="A100" s="222"/>
      <c r="B100" s="223"/>
      <c r="C100" s="257" t="s">
        <v>226</v>
      </c>
      <c r="D100" s="226"/>
      <c r="E100" s="227"/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131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3" x14ac:dyDescent="0.2">
      <c r="A101" s="222"/>
      <c r="B101" s="223"/>
      <c r="C101" s="257" t="s">
        <v>227</v>
      </c>
      <c r="D101" s="226"/>
      <c r="E101" s="227">
        <v>0.12605</v>
      </c>
      <c r="F101" s="225"/>
      <c r="G101" s="225"/>
      <c r="H101" s="225"/>
      <c r="I101" s="225"/>
      <c r="J101" s="225"/>
      <c r="K101" s="225"/>
      <c r="L101" s="225"/>
      <c r="M101" s="225"/>
      <c r="N101" s="224"/>
      <c r="O101" s="224"/>
      <c r="P101" s="224"/>
      <c r="Q101" s="224"/>
      <c r="R101" s="225"/>
      <c r="S101" s="225"/>
      <c r="T101" s="225"/>
      <c r="U101" s="225"/>
      <c r="V101" s="225"/>
      <c r="W101" s="225"/>
      <c r="X101" s="225"/>
      <c r="Y101" s="225"/>
      <c r="Z101" s="215"/>
      <c r="AA101" s="215"/>
      <c r="AB101" s="215"/>
      <c r="AC101" s="215"/>
      <c r="AD101" s="215"/>
      <c r="AE101" s="215"/>
      <c r="AF101" s="215"/>
      <c r="AG101" s="215" t="s">
        <v>131</v>
      </c>
      <c r="AH101" s="215">
        <v>0</v>
      </c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ht="22.5" outlineLevel="1" x14ac:dyDescent="0.2">
      <c r="A102" s="236">
        <v>28</v>
      </c>
      <c r="B102" s="237" t="s">
        <v>230</v>
      </c>
      <c r="C102" s="255" t="s">
        <v>231</v>
      </c>
      <c r="D102" s="238" t="s">
        <v>180</v>
      </c>
      <c r="E102" s="239">
        <v>0.12605</v>
      </c>
      <c r="F102" s="240"/>
      <c r="G102" s="241">
        <f>ROUND(E102*F102,2)</f>
        <v>0</v>
      </c>
      <c r="H102" s="240"/>
      <c r="I102" s="241">
        <f>ROUND(E102*H102,2)</f>
        <v>0</v>
      </c>
      <c r="J102" s="240"/>
      <c r="K102" s="241">
        <f>ROUND(E102*J102,2)</f>
        <v>0</v>
      </c>
      <c r="L102" s="241">
        <v>21</v>
      </c>
      <c r="M102" s="241">
        <f>G102*(1+L102/100)</f>
        <v>0</v>
      </c>
      <c r="N102" s="239">
        <v>0</v>
      </c>
      <c r="O102" s="239">
        <f>ROUND(E102*N102,2)</f>
        <v>0</v>
      </c>
      <c r="P102" s="239">
        <v>0</v>
      </c>
      <c r="Q102" s="239">
        <f>ROUND(E102*P102,2)</f>
        <v>0</v>
      </c>
      <c r="R102" s="241" t="s">
        <v>191</v>
      </c>
      <c r="S102" s="241" t="s">
        <v>123</v>
      </c>
      <c r="T102" s="242" t="s">
        <v>124</v>
      </c>
      <c r="U102" s="225">
        <v>0</v>
      </c>
      <c r="V102" s="225">
        <f>ROUND(E102*U102,2)</f>
        <v>0</v>
      </c>
      <c r="W102" s="225"/>
      <c r="X102" s="225" t="s">
        <v>181</v>
      </c>
      <c r="Y102" s="225" t="s">
        <v>126</v>
      </c>
      <c r="Z102" s="215"/>
      <c r="AA102" s="215"/>
      <c r="AB102" s="215"/>
      <c r="AC102" s="215"/>
      <c r="AD102" s="215"/>
      <c r="AE102" s="215"/>
      <c r="AF102" s="215"/>
      <c r="AG102" s="215" t="s">
        <v>224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2" x14ac:dyDescent="0.2">
      <c r="A103" s="222"/>
      <c r="B103" s="223"/>
      <c r="C103" s="256" t="s">
        <v>225</v>
      </c>
      <c r="D103" s="243"/>
      <c r="E103" s="243"/>
      <c r="F103" s="243"/>
      <c r="G103" s="243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129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2" x14ac:dyDescent="0.2">
      <c r="A104" s="222"/>
      <c r="B104" s="223"/>
      <c r="C104" s="257" t="s">
        <v>184</v>
      </c>
      <c r="D104" s="226"/>
      <c r="E104" s="227"/>
      <c r="F104" s="225"/>
      <c r="G104" s="225"/>
      <c r="H104" s="225"/>
      <c r="I104" s="225"/>
      <c r="J104" s="225"/>
      <c r="K104" s="225"/>
      <c r="L104" s="225"/>
      <c r="M104" s="225"/>
      <c r="N104" s="224"/>
      <c r="O104" s="224"/>
      <c r="P104" s="224"/>
      <c r="Q104" s="224"/>
      <c r="R104" s="225"/>
      <c r="S104" s="225"/>
      <c r="T104" s="225"/>
      <c r="U104" s="225"/>
      <c r="V104" s="225"/>
      <c r="W104" s="225"/>
      <c r="X104" s="225"/>
      <c r="Y104" s="225"/>
      <c r="Z104" s="215"/>
      <c r="AA104" s="215"/>
      <c r="AB104" s="215"/>
      <c r="AC104" s="215"/>
      <c r="AD104" s="215"/>
      <c r="AE104" s="215"/>
      <c r="AF104" s="215"/>
      <c r="AG104" s="215" t="s">
        <v>131</v>
      </c>
      <c r="AH104" s="215">
        <v>0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3" x14ac:dyDescent="0.2">
      <c r="A105" s="222"/>
      <c r="B105" s="223"/>
      <c r="C105" s="257" t="s">
        <v>226</v>
      </c>
      <c r="D105" s="226"/>
      <c r="E105" s="227"/>
      <c r="F105" s="225"/>
      <c r="G105" s="225"/>
      <c r="H105" s="225"/>
      <c r="I105" s="225"/>
      <c r="J105" s="225"/>
      <c r="K105" s="225"/>
      <c r="L105" s="225"/>
      <c r="M105" s="225"/>
      <c r="N105" s="224"/>
      <c r="O105" s="224"/>
      <c r="P105" s="224"/>
      <c r="Q105" s="224"/>
      <c r="R105" s="225"/>
      <c r="S105" s="225"/>
      <c r="T105" s="225"/>
      <c r="U105" s="225"/>
      <c r="V105" s="225"/>
      <c r="W105" s="225"/>
      <c r="X105" s="225"/>
      <c r="Y105" s="225"/>
      <c r="Z105" s="215"/>
      <c r="AA105" s="215"/>
      <c r="AB105" s="215"/>
      <c r="AC105" s="215"/>
      <c r="AD105" s="215"/>
      <c r="AE105" s="215"/>
      <c r="AF105" s="215"/>
      <c r="AG105" s="215" t="s">
        <v>131</v>
      </c>
      <c r="AH105" s="215">
        <v>0</v>
      </c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3" x14ac:dyDescent="0.2">
      <c r="A106" s="222"/>
      <c r="B106" s="223"/>
      <c r="C106" s="257" t="s">
        <v>227</v>
      </c>
      <c r="D106" s="226"/>
      <c r="E106" s="227">
        <v>0.12605</v>
      </c>
      <c r="F106" s="225"/>
      <c r="G106" s="225"/>
      <c r="H106" s="225"/>
      <c r="I106" s="225"/>
      <c r="J106" s="225"/>
      <c r="K106" s="225"/>
      <c r="L106" s="225"/>
      <c r="M106" s="225"/>
      <c r="N106" s="224"/>
      <c r="O106" s="224"/>
      <c r="P106" s="224"/>
      <c r="Q106" s="224"/>
      <c r="R106" s="225"/>
      <c r="S106" s="225"/>
      <c r="T106" s="225"/>
      <c r="U106" s="225"/>
      <c r="V106" s="225"/>
      <c r="W106" s="225"/>
      <c r="X106" s="225"/>
      <c r="Y106" s="225"/>
      <c r="Z106" s="215"/>
      <c r="AA106" s="215"/>
      <c r="AB106" s="215"/>
      <c r="AC106" s="215"/>
      <c r="AD106" s="215"/>
      <c r="AE106" s="215"/>
      <c r="AF106" s="215"/>
      <c r="AG106" s="215" t="s">
        <v>131</v>
      </c>
      <c r="AH106" s="215">
        <v>0</v>
      </c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x14ac:dyDescent="0.2">
      <c r="A107" s="229" t="s">
        <v>117</v>
      </c>
      <c r="B107" s="230" t="s">
        <v>75</v>
      </c>
      <c r="C107" s="254" t="s">
        <v>76</v>
      </c>
      <c r="D107" s="231"/>
      <c r="E107" s="232"/>
      <c r="F107" s="233"/>
      <c r="G107" s="233">
        <f>SUMIF(AG108:AG174,"&lt;&gt;NOR",G108:G174)</f>
        <v>0</v>
      </c>
      <c r="H107" s="233"/>
      <c r="I107" s="233">
        <f>SUM(I108:I174)</f>
        <v>0</v>
      </c>
      <c r="J107" s="233"/>
      <c r="K107" s="233">
        <f>SUM(K108:K174)</f>
        <v>0</v>
      </c>
      <c r="L107" s="233"/>
      <c r="M107" s="233">
        <f>SUM(M108:M174)</f>
        <v>0</v>
      </c>
      <c r="N107" s="232"/>
      <c r="O107" s="232">
        <f>SUM(O108:O174)</f>
        <v>0.11</v>
      </c>
      <c r="P107" s="232"/>
      <c r="Q107" s="232">
        <f>SUM(Q108:Q174)</f>
        <v>0.21</v>
      </c>
      <c r="R107" s="233"/>
      <c r="S107" s="233"/>
      <c r="T107" s="234"/>
      <c r="U107" s="228"/>
      <c r="V107" s="228">
        <f>SUM(V108:V174)</f>
        <v>117.76</v>
      </c>
      <c r="W107" s="228"/>
      <c r="X107" s="228"/>
      <c r="Y107" s="228"/>
      <c r="AG107" t="s">
        <v>118</v>
      </c>
    </row>
    <row r="108" spans="1:60" outlineLevel="1" x14ac:dyDescent="0.2">
      <c r="A108" s="236">
        <v>29</v>
      </c>
      <c r="B108" s="237" t="s">
        <v>232</v>
      </c>
      <c r="C108" s="255" t="s">
        <v>233</v>
      </c>
      <c r="D108" s="238" t="s">
        <v>156</v>
      </c>
      <c r="E108" s="239">
        <v>100.3</v>
      </c>
      <c r="F108" s="240"/>
      <c r="G108" s="241">
        <f>ROUND(E108*F108,2)</f>
        <v>0</v>
      </c>
      <c r="H108" s="240"/>
      <c r="I108" s="241">
        <f>ROUND(E108*H108,2)</f>
        <v>0</v>
      </c>
      <c r="J108" s="240"/>
      <c r="K108" s="241">
        <f>ROUND(E108*J108,2)</f>
        <v>0</v>
      </c>
      <c r="L108" s="241">
        <v>21</v>
      </c>
      <c r="M108" s="241">
        <f>G108*(1+L108/100)</f>
        <v>0</v>
      </c>
      <c r="N108" s="239">
        <v>0</v>
      </c>
      <c r="O108" s="239">
        <f>ROUND(E108*N108,2)</f>
        <v>0</v>
      </c>
      <c r="P108" s="239">
        <v>2.1299999999999999E-3</v>
      </c>
      <c r="Q108" s="239">
        <f>ROUND(E108*P108,2)</f>
        <v>0.21</v>
      </c>
      <c r="R108" s="241" t="s">
        <v>191</v>
      </c>
      <c r="S108" s="241" t="s">
        <v>123</v>
      </c>
      <c r="T108" s="242" t="s">
        <v>124</v>
      </c>
      <c r="U108" s="225">
        <v>0.17299999999999999</v>
      </c>
      <c r="V108" s="225">
        <f>ROUND(E108*U108,2)</f>
        <v>17.350000000000001</v>
      </c>
      <c r="W108" s="225"/>
      <c r="X108" s="225" t="s">
        <v>125</v>
      </c>
      <c r="Y108" s="225" t="s">
        <v>126</v>
      </c>
      <c r="Z108" s="215"/>
      <c r="AA108" s="215"/>
      <c r="AB108" s="215"/>
      <c r="AC108" s="215"/>
      <c r="AD108" s="215"/>
      <c r="AE108" s="215"/>
      <c r="AF108" s="215"/>
      <c r="AG108" s="215" t="s">
        <v>127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2" x14ac:dyDescent="0.2">
      <c r="A109" s="222"/>
      <c r="B109" s="223"/>
      <c r="C109" s="257" t="s">
        <v>234</v>
      </c>
      <c r="D109" s="226"/>
      <c r="E109" s="227">
        <v>81.099999999999994</v>
      </c>
      <c r="F109" s="225"/>
      <c r="G109" s="225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5"/>
      <c r="AA109" s="215"/>
      <c r="AB109" s="215"/>
      <c r="AC109" s="215"/>
      <c r="AD109" s="215"/>
      <c r="AE109" s="215"/>
      <c r="AF109" s="215"/>
      <c r="AG109" s="215" t="s">
        <v>131</v>
      </c>
      <c r="AH109" s="215">
        <v>5</v>
      </c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3" x14ac:dyDescent="0.2">
      <c r="A110" s="222"/>
      <c r="B110" s="223"/>
      <c r="C110" s="257" t="s">
        <v>235</v>
      </c>
      <c r="D110" s="226"/>
      <c r="E110" s="227">
        <v>19.2</v>
      </c>
      <c r="F110" s="225"/>
      <c r="G110" s="225"/>
      <c r="H110" s="225"/>
      <c r="I110" s="225"/>
      <c r="J110" s="225"/>
      <c r="K110" s="225"/>
      <c r="L110" s="225"/>
      <c r="M110" s="225"/>
      <c r="N110" s="224"/>
      <c r="O110" s="224"/>
      <c r="P110" s="224"/>
      <c r="Q110" s="224"/>
      <c r="R110" s="225"/>
      <c r="S110" s="225"/>
      <c r="T110" s="225"/>
      <c r="U110" s="225"/>
      <c r="V110" s="225"/>
      <c r="W110" s="225"/>
      <c r="X110" s="225"/>
      <c r="Y110" s="225"/>
      <c r="Z110" s="215"/>
      <c r="AA110" s="215"/>
      <c r="AB110" s="215"/>
      <c r="AC110" s="215"/>
      <c r="AD110" s="215"/>
      <c r="AE110" s="215"/>
      <c r="AF110" s="215"/>
      <c r="AG110" s="215" t="s">
        <v>131</v>
      </c>
      <c r="AH110" s="215">
        <v>5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ht="22.5" outlineLevel="1" x14ac:dyDescent="0.2">
      <c r="A111" s="247">
        <v>30</v>
      </c>
      <c r="B111" s="248" t="s">
        <v>236</v>
      </c>
      <c r="C111" s="260" t="s">
        <v>237</v>
      </c>
      <c r="D111" s="249" t="s">
        <v>195</v>
      </c>
      <c r="E111" s="250">
        <v>4</v>
      </c>
      <c r="F111" s="251"/>
      <c r="G111" s="252">
        <f>ROUND(E111*F111,2)</f>
        <v>0</v>
      </c>
      <c r="H111" s="251"/>
      <c r="I111" s="252">
        <f>ROUND(E111*H111,2)</f>
        <v>0</v>
      </c>
      <c r="J111" s="251"/>
      <c r="K111" s="252">
        <f>ROUND(E111*J111,2)</f>
        <v>0</v>
      </c>
      <c r="L111" s="252">
        <v>21</v>
      </c>
      <c r="M111" s="252">
        <f>G111*(1+L111/100)</f>
        <v>0</v>
      </c>
      <c r="N111" s="250">
        <v>0</v>
      </c>
      <c r="O111" s="250">
        <f>ROUND(E111*N111,2)</f>
        <v>0</v>
      </c>
      <c r="P111" s="250">
        <v>0</v>
      </c>
      <c r="Q111" s="250">
        <f>ROUND(E111*P111,2)</f>
        <v>0</v>
      </c>
      <c r="R111" s="252" t="s">
        <v>191</v>
      </c>
      <c r="S111" s="252" t="s">
        <v>123</v>
      </c>
      <c r="T111" s="253" t="s">
        <v>124</v>
      </c>
      <c r="U111" s="225">
        <v>0.16145000000000001</v>
      </c>
      <c r="V111" s="225">
        <f>ROUND(E111*U111,2)</f>
        <v>0.65</v>
      </c>
      <c r="W111" s="225"/>
      <c r="X111" s="225" t="s">
        <v>125</v>
      </c>
      <c r="Y111" s="225" t="s">
        <v>126</v>
      </c>
      <c r="Z111" s="215"/>
      <c r="AA111" s="215"/>
      <c r="AB111" s="215"/>
      <c r="AC111" s="215"/>
      <c r="AD111" s="215"/>
      <c r="AE111" s="215"/>
      <c r="AF111" s="215"/>
      <c r="AG111" s="215" t="s">
        <v>127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ht="22.5" outlineLevel="1" x14ac:dyDescent="0.2">
      <c r="A112" s="236">
        <v>31</v>
      </c>
      <c r="B112" s="237" t="s">
        <v>238</v>
      </c>
      <c r="C112" s="255" t="s">
        <v>239</v>
      </c>
      <c r="D112" s="238" t="s">
        <v>156</v>
      </c>
      <c r="E112" s="239">
        <v>81.099999999999994</v>
      </c>
      <c r="F112" s="240"/>
      <c r="G112" s="241">
        <f>ROUND(E112*F112,2)</f>
        <v>0</v>
      </c>
      <c r="H112" s="240"/>
      <c r="I112" s="241">
        <f>ROUND(E112*H112,2)</f>
        <v>0</v>
      </c>
      <c r="J112" s="240"/>
      <c r="K112" s="241">
        <f>ROUND(E112*J112,2)</f>
        <v>0</v>
      </c>
      <c r="L112" s="241">
        <v>21</v>
      </c>
      <c r="M112" s="241">
        <f>G112*(1+L112/100)</f>
        <v>0</v>
      </c>
      <c r="N112" s="239">
        <v>4.6000000000000001E-4</v>
      </c>
      <c r="O112" s="239">
        <f>ROUND(E112*N112,2)</f>
        <v>0.04</v>
      </c>
      <c r="P112" s="239">
        <v>0</v>
      </c>
      <c r="Q112" s="239">
        <f>ROUND(E112*P112,2)</f>
        <v>0</v>
      </c>
      <c r="R112" s="241" t="s">
        <v>191</v>
      </c>
      <c r="S112" s="241" t="s">
        <v>123</v>
      </c>
      <c r="T112" s="242" t="s">
        <v>124</v>
      </c>
      <c r="U112" s="225">
        <v>0.52</v>
      </c>
      <c r="V112" s="225">
        <f>ROUND(E112*U112,2)</f>
        <v>42.17</v>
      </c>
      <c r="W112" s="225"/>
      <c r="X112" s="225" t="s">
        <v>125</v>
      </c>
      <c r="Y112" s="225" t="s">
        <v>126</v>
      </c>
      <c r="Z112" s="215"/>
      <c r="AA112" s="215"/>
      <c r="AB112" s="215"/>
      <c r="AC112" s="215"/>
      <c r="AD112" s="215"/>
      <c r="AE112" s="215"/>
      <c r="AF112" s="215"/>
      <c r="AG112" s="215" t="s">
        <v>198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2" x14ac:dyDescent="0.2">
      <c r="A113" s="222"/>
      <c r="B113" s="223"/>
      <c r="C113" s="256" t="s">
        <v>240</v>
      </c>
      <c r="D113" s="243"/>
      <c r="E113" s="243"/>
      <c r="F113" s="243"/>
      <c r="G113" s="243"/>
      <c r="H113" s="225"/>
      <c r="I113" s="225"/>
      <c r="J113" s="225"/>
      <c r="K113" s="225"/>
      <c r="L113" s="225"/>
      <c r="M113" s="225"/>
      <c r="N113" s="224"/>
      <c r="O113" s="224"/>
      <c r="P113" s="224"/>
      <c r="Q113" s="224"/>
      <c r="R113" s="225"/>
      <c r="S113" s="225"/>
      <c r="T113" s="225"/>
      <c r="U113" s="225"/>
      <c r="V113" s="225"/>
      <c r="W113" s="225"/>
      <c r="X113" s="225"/>
      <c r="Y113" s="225"/>
      <c r="Z113" s="215"/>
      <c r="AA113" s="215"/>
      <c r="AB113" s="215"/>
      <c r="AC113" s="215"/>
      <c r="AD113" s="215"/>
      <c r="AE113" s="215"/>
      <c r="AF113" s="215"/>
      <c r="AG113" s="215" t="s">
        <v>129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2" x14ac:dyDescent="0.2">
      <c r="A114" s="222"/>
      <c r="B114" s="223"/>
      <c r="C114" s="258" t="s">
        <v>241</v>
      </c>
      <c r="D114" s="245"/>
      <c r="E114" s="245"/>
      <c r="F114" s="245"/>
      <c r="G114" s="245"/>
      <c r="H114" s="225"/>
      <c r="I114" s="225"/>
      <c r="J114" s="225"/>
      <c r="K114" s="225"/>
      <c r="L114" s="225"/>
      <c r="M114" s="225"/>
      <c r="N114" s="224"/>
      <c r="O114" s="224"/>
      <c r="P114" s="224"/>
      <c r="Q114" s="224"/>
      <c r="R114" s="225"/>
      <c r="S114" s="225"/>
      <c r="T114" s="225"/>
      <c r="U114" s="225"/>
      <c r="V114" s="225"/>
      <c r="W114" s="225"/>
      <c r="X114" s="225"/>
      <c r="Y114" s="225"/>
      <c r="Z114" s="215"/>
      <c r="AA114" s="215"/>
      <c r="AB114" s="215"/>
      <c r="AC114" s="215"/>
      <c r="AD114" s="215"/>
      <c r="AE114" s="215"/>
      <c r="AF114" s="215"/>
      <c r="AG114" s="215" t="s">
        <v>139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3" x14ac:dyDescent="0.2">
      <c r="A115" s="222"/>
      <c r="B115" s="223"/>
      <c r="C115" s="258" t="s">
        <v>202</v>
      </c>
      <c r="D115" s="245"/>
      <c r="E115" s="245"/>
      <c r="F115" s="245"/>
      <c r="G115" s="245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5"/>
      <c r="AA115" s="215"/>
      <c r="AB115" s="215"/>
      <c r="AC115" s="215"/>
      <c r="AD115" s="215"/>
      <c r="AE115" s="215"/>
      <c r="AF115" s="215"/>
      <c r="AG115" s="215" t="s">
        <v>139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2" x14ac:dyDescent="0.2">
      <c r="A116" s="222"/>
      <c r="B116" s="223"/>
      <c r="C116" s="257" t="s">
        <v>242</v>
      </c>
      <c r="D116" s="226"/>
      <c r="E116" s="227">
        <v>75.7</v>
      </c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5"/>
      <c r="AA116" s="215"/>
      <c r="AB116" s="215"/>
      <c r="AC116" s="215"/>
      <c r="AD116" s="215"/>
      <c r="AE116" s="215"/>
      <c r="AF116" s="215"/>
      <c r="AG116" s="215" t="s">
        <v>131</v>
      </c>
      <c r="AH116" s="215">
        <v>5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3" x14ac:dyDescent="0.2">
      <c r="A117" s="222"/>
      <c r="B117" s="223"/>
      <c r="C117" s="257" t="s">
        <v>243</v>
      </c>
      <c r="D117" s="226"/>
      <c r="E117" s="227">
        <v>5.4</v>
      </c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5"/>
      <c r="AA117" s="215"/>
      <c r="AB117" s="215"/>
      <c r="AC117" s="215"/>
      <c r="AD117" s="215"/>
      <c r="AE117" s="215"/>
      <c r="AF117" s="215"/>
      <c r="AG117" s="215" t="s">
        <v>131</v>
      </c>
      <c r="AH117" s="215">
        <v>5</v>
      </c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ht="22.5" outlineLevel="1" x14ac:dyDescent="0.2">
      <c r="A118" s="236">
        <v>32</v>
      </c>
      <c r="B118" s="237" t="s">
        <v>244</v>
      </c>
      <c r="C118" s="255" t="s">
        <v>245</v>
      </c>
      <c r="D118" s="238" t="s">
        <v>156</v>
      </c>
      <c r="E118" s="239">
        <v>19.2</v>
      </c>
      <c r="F118" s="240"/>
      <c r="G118" s="241">
        <f>ROUND(E118*F118,2)</f>
        <v>0</v>
      </c>
      <c r="H118" s="240"/>
      <c r="I118" s="241">
        <f>ROUND(E118*H118,2)</f>
        <v>0</v>
      </c>
      <c r="J118" s="240"/>
      <c r="K118" s="241">
        <f>ROUND(E118*J118,2)</f>
        <v>0</v>
      </c>
      <c r="L118" s="241">
        <v>21</v>
      </c>
      <c r="M118" s="241">
        <f>G118*(1+L118/100)</f>
        <v>0</v>
      </c>
      <c r="N118" s="239">
        <v>5.8E-4</v>
      </c>
      <c r="O118" s="239">
        <f>ROUND(E118*N118,2)</f>
        <v>0.01</v>
      </c>
      <c r="P118" s="239">
        <v>0</v>
      </c>
      <c r="Q118" s="239">
        <f>ROUND(E118*P118,2)</f>
        <v>0</v>
      </c>
      <c r="R118" s="241" t="s">
        <v>191</v>
      </c>
      <c r="S118" s="241" t="s">
        <v>123</v>
      </c>
      <c r="T118" s="242" t="s">
        <v>124</v>
      </c>
      <c r="U118" s="225">
        <v>0.62</v>
      </c>
      <c r="V118" s="225">
        <f>ROUND(E118*U118,2)</f>
        <v>11.9</v>
      </c>
      <c r="W118" s="225"/>
      <c r="X118" s="225" t="s">
        <v>125</v>
      </c>
      <c r="Y118" s="225" t="s">
        <v>126</v>
      </c>
      <c r="Z118" s="215"/>
      <c r="AA118" s="215"/>
      <c r="AB118" s="215"/>
      <c r="AC118" s="215"/>
      <c r="AD118" s="215"/>
      <c r="AE118" s="215"/>
      <c r="AF118" s="215"/>
      <c r="AG118" s="215" t="s">
        <v>198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2" x14ac:dyDescent="0.2">
      <c r="A119" s="222"/>
      <c r="B119" s="223"/>
      <c r="C119" s="256" t="s">
        <v>240</v>
      </c>
      <c r="D119" s="243"/>
      <c r="E119" s="243"/>
      <c r="F119" s="243"/>
      <c r="G119" s="243"/>
      <c r="H119" s="225"/>
      <c r="I119" s="225"/>
      <c r="J119" s="225"/>
      <c r="K119" s="225"/>
      <c r="L119" s="225"/>
      <c r="M119" s="225"/>
      <c r="N119" s="224"/>
      <c r="O119" s="224"/>
      <c r="P119" s="224"/>
      <c r="Q119" s="224"/>
      <c r="R119" s="225"/>
      <c r="S119" s="225"/>
      <c r="T119" s="225"/>
      <c r="U119" s="225"/>
      <c r="V119" s="225"/>
      <c r="W119" s="225"/>
      <c r="X119" s="225"/>
      <c r="Y119" s="225"/>
      <c r="Z119" s="215"/>
      <c r="AA119" s="215"/>
      <c r="AB119" s="215"/>
      <c r="AC119" s="215"/>
      <c r="AD119" s="215"/>
      <c r="AE119" s="215"/>
      <c r="AF119" s="215"/>
      <c r="AG119" s="215" t="s">
        <v>129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2" x14ac:dyDescent="0.2">
      <c r="A120" s="222"/>
      <c r="B120" s="223"/>
      <c r="C120" s="258" t="s">
        <v>241</v>
      </c>
      <c r="D120" s="245"/>
      <c r="E120" s="245"/>
      <c r="F120" s="245"/>
      <c r="G120" s="245"/>
      <c r="H120" s="225"/>
      <c r="I120" s="225"/>
      <c r="J120" s="225"/>
      <c r="K120" s="225"/>
      <c r="L120" s="225"/>
      <c r="M120" s="225"/>
      <c r="N120" s="224"/>
      <c r="O120" s="224"/>
      <c r="P120" s="224"/>
      <c r="Q120" s="224"/>
      <c r="R120" s="225"/>
      <c r="S120" s="225"/>
      <c r="T120" s="225"/>
      <c r="U120" s="225"/>
      <c r="V120" s="225"/>
      <c r="W120" s="225"/>
      <c r="X120" s="225"/>
      <c r="Y120" s="225"/>
      <c r="Z120" s="215"/>
      <c r="AA120" s="215"/>
      <c r="AB120" s="215"/>
      <c r="AC120" s="215"/>
      <c r="AD120" s="215"/>
      <c r="AE120" s="215"/>
      <c r="AF120" s="215"/>
      <c r="AG120" s="215" t="s">
        <v>139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3" x14ac:dyDescent="0.2">
      <c r="A121" s="222"/>
      <c r="B121" s="223"/>
      <c r="C121" s="258" t="s">
        <v>202</v>
      </c>
      <c r="D121" s="245"/>
      <c r="E121" s="245"/>
      <c r="F121" s="245"/>
      <c r="G121" s="245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139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2" x14ac:dyDescent="0.2">
      <c r="A122" s="222"/>
      <c r="B122" s="223"/>
      <c r="C122" s="257" t="s">
        <v>246</v>
      </c>
      <c r="D122" s="226"/>
      <c r="E122" s="227">
        <v>19.2</v>
      </c>
      <c r="F122" s="225"/>
      <c r="G122" s="225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5"/>
      <c r="AA122" s="215"/>
      <c r="AB122" s="215"/>
      <c r="AC122" s="215"/>
      <c r="AD122" s="215"/>
      <c r="AE122" s="215"/>
      <c r="AF122" s="215"/>
      <c r="AG122" s="215" t="s">
        <v>131</v>
      </c>
      <c r="AH122" s="215">
        <v>5</v>
      </c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ht="22.5" outlineLevel="1" x14ac:dyDescent="0.2">
      <c r="A123" s="236">
        <v>33</v>
      </c>
      <c r="B123" s="237" t="s">
        <v>247</v>
      </c>
      <c r="C123" s="255" t="s">
        <v>248</v>
      </c>
      <c r="D123" s="238" t="s">
        <v>156</v>
      </c>
      <c r="E123" s="239">
        <v>75.7</v>
      </c>
      <c r="F123" s="240"/>
      <c r="G123" s="241">
        <f>ROUND(E123*F123,2)</f>
        <v>0</v>
      </c>
      <c r="H123" s="240"/>
      <c r="I123" s="241">
        <f>ROUND(E123*H123,2)</f>
        <v>0</v>
      </c>
      <c r="J123" s="240"/>
      <c r="K123" s="241">
        <f>ROUND(E123*J123,2)</f>
        <v>0</v>
      </c>
      <c r="L123" s="241">
        <v>21</v>
      </c>
      <c r="M123" s="241">
        <f>G123*(1+L123/100)</f>
        <v>0</v>
      </c>
      <c r="N123" s="239">
        <v>3.0000000000000001E-5</v>
      </c>
      <c r="O123" s="239">
        <f>ROUND(E123*N123,2)</f>
        <v>0</v>
      </c>
      <c r="P123" s="239">
        <v>0</v>
      </c>
      <c r="Q123" s="239">
        <f>ROUND(E123*P123,2)</f>
        <v>0</v>
      </c>
      <c r="R123" s="241" t="s">
        <v>191</v>
      </c>
      <c r="S123" s="241" t="s">
        <v>123</v>
      </c>
      <c r="T123" s="242" t="s">
        <v>124</v>
      </c>
      <c r="U123" s="225">
        <v>0.13</v>
      </c>
      <c r="V123" s="225">
        <f>ROUND(E123*U123,2)</f>
        <v>9.84</v>
      </c>
      <c r="W123" s="225"/>
      <c r="X123" s="225" t="s">
        <v>125</v>
      </c>
      <c r="Y123" s="225" t="s">
        <v>126</v>
      </c>
      <c r="Z123" s="215"/>
      <c r="AA123" s="215"/>
      <c r="AB123" s="215"/>
      <c r="AC123" s="215"/>
      <c r="AD123" s="215"/>
      <c r="AE123" s="215"/>
      <c r="AF123" s="215"/>
      <c r="AG123" s="215" t="s">
        <v>198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2" x14ac:dyDescent="0.2">
      <c r="A124" s="222"/>
      <c r="B124" s="223"/>
      <c r="C124" s="259" t="s">
        <v>249</v>
      </c>
      <c r="D124" s="246"/>
      <c r="E124" s="246"/>
      <c r="F124" s="246"/>
      <c r="G124" s="246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5"/>
      <c r="AA124" s="215"/>
      <c r="AB124" s="215"/>
      <c r="AC124" s="215"/>
      <c r="AD124" s="215"/>
      <c r="AE124" s="215"/>
      <c r="AF124" s="215"/>
      <c r="AG124" s="215" t="s">
        <v>139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2" x14ac:dyDescent="0.2">
      <c r="A125" s="222"/>
      <c r="B125" s="223"/>
      <c r="C125" s="257" t="s">
        <v>250</v>
      </c>
      <c r="D125" s="226"/>
      <c r="E125" s="227">
        <v>75.7</v>
      </c>
      <c r="F125" s="225"/>
      <c r="G125" s="225"/>
      <c r="H125" s="225"/>
      <c r="I125" s="225"/>
      <c r="J125" s="225"/>
      <c r="K125" s="225"/>
      <c r="L125" s="225"/>
      <c r="M125" s="225"/>
      <c r="N125" s="224"/>
      <c r="O125" s="224"/>
      <c r="P125" s="224"/>
      <c r="Q125" s="224"/>
      <c r="R125" s="225"/>
      <c r="S125" s="225"/>
      <c r="T125" s="225"/>
      <c r="U125" s="225"/>
      <c r="V125" s="225"/>
      <c r="W125" s="225"/>
      <c r="X125" s="225"/>
      <c r="Y125" s="225"/>
      <c r="Z125" s="215"/>
      <c r="AA125" s="215"/>
      <c r="AB125" s="215"/>
      <c r="AC125" s="215"/>
      <c r="AD125" s="215"/>
      <c r="AE125" s="215"/>
      <c r="AF125" s="215"/>
      <c r="AG125" s="215" t="s">
        <v>131</v>
      </c>
      <c r="AH125" s="215">
        <v>0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ht="22.5" outlineLevel="1" x14ac:dyDescent="0.2">
      <c r="A126" s="236">
        <v>34</v>
      </c>
      <c r="B126" s="237" t="s">
        <v>251</v>
      </c>
      <c r="C126" s="255" t="s">
        <v>252</v>
      </c>
      <c r="D126" s="238" t="s">
        <v>156</v>
      </c>
      <c r="E126" s="239">
        <v>19.2</v>
      </c>
      <c r="F126" s="240"/>
      <c r="G126" s="241">
        <f>ROUND(E126*F126,2)</f>
        <v>0</v>
      </c>
      <c r="H126" s="240"/>
      <c r="I126" s="241">
        <f>ROUND(E126*H126,2)</f>
        <v>0</v>
      </c>
      <c r="J126" s="240"/>
      <c r="K126" s="241">
        <f>ROUND(E126*J126,2)</f>
        <v>0</v>
      </c>
      <c r="L126" s="241">
        <v>21</v>
      </c>
      <c r="M126" s="241">
        <f>G126*(1+L126/100)</f>
        <v>0</v>
      </c>
      <c r="N126" s="239">
        <v>6.9999999999999994E-5</v>
      </c>
      <c r="O126" s="239">
        <f>ROUND(E126*N126,2)</f>
        <v>0</v>
      </c>
      <c r="P126" s="239">
        <v>0</v>
      </c>
      <c r="Q126" s="239">
        <f>ROUND(E126*P126,2)</f>
        <v>0</v>
      </c>
      <c r="R126" s="241" t="s">
        <v>191</v>
      </c>
      <c r="S126" s="241" t="s">
        <v>123</v>
      </c>
      <c r="T126" s="242" t="s">
        <v>124</v>
      </c>
      <c r="U126" s="225">
        <v>0.13</v>
      </c>
      <c r="V126" s="225">
        <f>ROUND(E126*U126,2)</f>
        <v>2.5</v>
      </c>
      <c r="W126" s="225"/>
      <c r="X126" s="225" t="s">
        <v>125</v>
      </c>
      <c r="Y126" s="225" t="s">
        <v>126</v>
      </c>
      <c r="Z126" s="215"/>
      <c r="AA126" s="215"/>
      <c r="AB126" s="215"/>
      <c r="AC126" s="215"/>
      <c r="AD126" s="215"/>
      <c r="AE126" s="215"/>
      <c r="AF126" s="215"/>
      <c r="AG126" s="215" t="s">
        <v>198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2" x14ac:dyDescent="0.2">
      <c r="A127" s="222"/>
      <c r="B127" s="223"/>
      <c r="C127" s="259" t="s">
        <v>249</v>
      </c>
      <c r="D127" s="246"/>
      <c r="E127" s="246"/>
      <c r="F127" s="246"/>
      <c r="G127" s="246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139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2" x14ac:dyDescent="0.2">
      <c r="A128" s="222"/>
      <c r="B128" s="223"/>
      <c r="C128" s="257" t="s">
        <v>253</v>
      </c>
      <c r="D128" s="226"/>
      <c r="E128" s="227">
        <v>19.2</v>
      </c>
      <c r="F128" s="225"/>
      <c r="G128" s="225"/>
      <c r="H128" s="225"/>
      <c r="I128" s="225"/>
      <c r="J128" s="225"/>
      <c r="K128" s="225"/>
      <c r="L128" s="225"/>
      <c r="M128" s="225"/>
      <c r="N128" s="224"/>
      <c r="O128" s="224"/>
      <c r="P128" s="224"/>
      <c r="Q128" s="224"/>
      <c r="R128" s="225"/>
      <c r="S128" s="225"/>
      <c r="T128" s="225"/>
      <c r="U128" s="225"/>
      <c r="V128" s="225"/>
      <c r="W128" s="225"/>
      <c r="X128" s="225"/>
      <c r="Y128" s="225"/>
      <c r="Z128" s="215"/>
      <c r="AA128" s="215"/>
      <c r="AB128" s="215"/>
      <c r="AC128" s="215"/>
      <c r="AD128" s="215"/>
      <c r="AE128" s="215"/>
      <c r="AF128" s="215"/>
      <c r="AG128" s="215" t="s">
        <v>131</v>
      </c>
      <c r="AH128" s="215">
        <v>0</v>
      </c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ht="22.5" outlineLevel="1" x14ac:dyDescent="0.2">
      <c r="A129" s="236">
        <v>35</v>
      </c>
      <c r="B129" s="237" t="s">
        <v>254</v>
      </c>
      <c r="C129" s="255" t="s">
        <v>255</v>
      </c>
      <c r="D129" s="238" t="s">
        <v>156</v>
      </c>
      <c r="E129" s="239">
        <v>5.4</v>
      </c>
      <c r="F129" s="240"/>
      <c r="G129" s="241">
        <f>ROUND(E129*F129,2)</f>
        <v>0</v>
      </c>
      <c r="H129" s="240"/>
      <c r="I129" s="241">
        <f>ROUND(E129*H129,2)</f>
        <v>0</v>
      </c>
      <c r="J129" s="240"/>
      <c r="K129" s="241">
        <f>ROUND(E129*J129,2)</f>
        <v>0</v>
      </c>
      <c r="L129" s="241">
        <v>21</v>
      </c>
      <c r="M129" s="241">
        <f>G129*(1+L129/100)</f>
        <v>0</v>
      </c>
      <c r="N129" s="239">
        <v>6.0000000000000002E-5</v>
      </c>
      <c r="O129" s="239">
        <f>ROUND(E129*N129,2)</f>
        <v>0</v>
      </c>
      <c r="P129" s="239">
        <v>0</v>
      </c>
      <c r="Q129" s="239">
        <f>ROUND(E129*P129,2)</f>
        <v>0</v>
      </c>
      <c r="R129" s="241" t="s">
        <v>191</v>
      </c>
      <c r="S129" s="241" t="s">
        <v>123</v>
      </c>
      <c r="T129" s="242" t="s">
        <v>124</v>
      </c>
      <c r="U129" s="225">
        <v>0.13</v>
      </c>
      <c r="V129" s="225">
        <f>ROUND(E129*U129,2)</f>
        <v>0.7</v>
      </c>
      <c r="W129" s="225"/>
      <c r="X129" s="225" t="s">
        <v>125</v>
      </c>
      <c r="Y129" s="225" t="s">
        <v>126</v>
      </c>
      <c r="Z129" s="215"/>
      <c r="AA129" s="215"/>
      <c r="AB129" s="215"/>
      <c r="AC129" s="215"/>
      <c r="AD129" s="215"/>
      <c r="AE129" s="215"/>
      <c r="AF129" s="215"/>
      <c r="AG129" s="215" t="s">
        <v>198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">
      <c r="A130" s="222"/>
      <c r="B130" s="223"/>
      <c r="C130" s="259" t="s">
        <v>249</v>
      </c>
      <c r="D130" s="246"/>
      <c r="E130" s="246"/>
      <c r="F130" s="246"/>
      <c r="G130" s="246"/>
      <c r="H130" s="225"/>
      <c r="I130" s="225"/>
      <c r="J130" s="225"/>
      <c r="K130" s="225"/>
      <c r="L130" s="225"/>
      <c r="M130" s="225"/>
      <c r="N130" s="224"/>
      <c r="O130" s="224"/>
      <c r="P130" s="224"/>
      <c r="Q130" s="224"/>
      <c r="R130" s="225"/>
      <c r="S130" s="225"/>
      <c r="T130" s="225"/>
      <c r="U130" s="225"/>
      <c r="V130" s="225"/>
      <c r="W130" s="225"/>
      <c r="X130" s="225"/>
      <c r="Y130" s="225"/>
      <c r="Z130" s="215"/>
      <c r="AA130" s="215"/>
      <c r="AB130" s="215"/>
      <c r="AC130" s="215"/>
      <c r="AD130" s="215"/>
      <c r="AE130" s="215"/>
      <c r="AF130" s="215"/>
      <c r="AG130" s="215" t="s">
        <v>139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2" x14ac:dyDescent="0.2">
      <c r="A131" s="222"/>
      <c r="B131" s="223"/>
      <c r="C131" s="257" t="s">
        <v>256</v>
      </c>
      <c r="D131" s="226"/>
      <c r="E131" s="227">
        <v>5.4</v>
      </c>
      <c r="F131" s="225"/>
      <c r="G131" s="225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5"/>
      <c r="AA131" s="215"/>
      <c r="AB131" s="215"/>
      <c r="AC131" s="215"/>
      <c r="AD131" s="215"/>
      <c r="AE131" s="215"/>
      <c r="AF131" s="215"/>
      <c r="AG131" s="215" t="s">
        <v>131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ht="22.5" outlineLevel="1" x14ac:dyDescent="0.2">
      <c r="A132" s="236">
        <v>36</v>
      </c>
      <c r="B132" s="237" t="s">
        <v>257</v>
      </c>
      <c r="C132" s="255" t="s">
        <v>258</v>
      </c>
      <c r="D132" s="238" t="s">
        <v>195</v>
      </c>
      <c r="E132" s="239">
        <v>13</v>
      </c>
      <c r="F132" s="240"/>
      <c r="G132" s="241">
        <f>ROUND(E132*F132,2)</f>
        <v>0</v>
      </c>
      <c r="H132" s="240"/>
      <c r="I132" s="241">
        <f>ROUND(E132*H132,2)</f>
        <v>0</v>
      </c>
      <c r="J132" s="240"/>
      <c r="K132" s="241">
        <f>ROUND(E132*J132,2)</f>
        <v>0</v>
      </c>
      <c r="L132" s="241">
        <v>21</v>
      </c>
      <c r="M132" s="241">
        <f>G132*(1+L132/100)</f>
        <v>0</v>
      </c>
      <c r="N132" s="239">
        <v>6.9999999999999999E-4</v>
      </c>
      <c r="O132" s="239">
        <f>ROUND(E132*N132,2)</f>
        <v>0.01</v>
      </c>
      <c r="P132" s="239">
        <v>0</v>
      </c>
      <c r="Q132" s="239">
        <f>ROUND(E132*P132,2)</f>
        <v>0</v>
      </c>
      <c r="R132" s="241" t="s">
        <v>191</v>
      </c>
      <c r="S132" s="241" t="s">
        <v>123</v>
      </c>
      <c r="T132" s="242" t="s">
        <v>124</v>
      </c>
      <c r="U132" s="225">
        <v>0.3</v>
      </c>
      <c r="V132" s="225">
        <f>ROUND(E132*U132,2)</f>
        <v>3.9</v>
      </c>
      <c r="W132" s="225"/>
      <c r="X132" s="225" t="s">
        <v>125</v>
      </c>
      <c r="Y132" s="225" t="s">
        <v>126</v>
      </c>
      <c r="Z132" s="215"/>
      <c r="AA132" s="215"/>
      <c r="AB132" s="215"/>
      <c r="AC132" s="215"/>
      <c r="AD132" s="215"/>
      <c r="AE132" s="215"/>
      <c r="AF132" s="215"/>
      <c r="AG132" s="215" t="s">
        <v>198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2" x14ac:dyDescent="0.2">
      <c r="A133" s="222"/>
      <c r="B133" s="223"/>
      <c r="C133" s="259" t="s">
        <v>259</v>
      </c>
      <c r="D133" s="246"/>
      <c r="E133" s="246"/>
      <c r="F133" s="246"/>
      <c r="G133" s="246"/>
      <c r="H133" s="225"/>
      <c r="I133" s="225"/>
      <c r="J133" s="225"/>
      <c r="K133" s="225"/>
      <c r="L133" s="225"/>
      <c r="M133" s="225"/>
      <c r="N133" s="224"/>
      <c r="O133" s="224"/>
      <c r="P133" s="224"/>
      <c r="Q133" s="224"/>
      <c r="R133" s="225"/>
      <c r="S133" s="225"/>
      <c r="T133" s="225"/>
      <c r="U133" s="225"/>
      <c r="V133" s="225"/>
      <c r="W133" s="225"/>
      <c r="X133" s="225"/>
      <c r="Y133" s="225"/>
      <c r="Z133" s="215"/>
      <c r="AA133" s="215"/>
      <c r="AB133" s="215"/>
      <c r="AC133" s="215"/>
      <c r="AD133" s="215"/>
      <c r="AE133" s="215"/>
      <c r="AF133" s="215"/>
      <c r="AG133" s="215" t="s">
        <v>139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2" x14ac:dyDescent="0.2">
      <c r="A134" s="222"/>
      <c r="B134" s="223"/>
      <c r="C134" s="257" t="s">
        <v>260</v>
      </c>
      <c r="D134" s="226"/>
      <c r="E134" s="227">
        <v>13</v>
      </c>
      <c r="F134" s="225"/>
      <c r="G134" s="225"/>
      <c r="H134" s="225"/>
      <c r="I134" s="225"/>
      <c r="J134" s="225"/>
      <c r="K134" s="225"/>
      <c r="L134" s="225"/>
      <c r="M134" s="225"/>
      <c r="N134" s="224"/>
      <c r="O134" s="224"/>
      <c r="P134" s="224"/>
      <c r="Q134" s="224"/>
      <c r="R134" s="225"/>
      <c r="S134" s="225"/>
      <c r="T134" s="225"/>
      <c r="U134" s="225"/>
      <c r="V134" s="225"/>
      <c r="W134" s="225"/>
      <c r="X134" s="225"/>
      <c r="Y134" s="225"/>
      <c r="Z134" s="215"/>
      <c r="AA134" s="215"/>
      <c r="AB134" s="215"/>
      <c r="AC134" s="215"/>
      <c r="AD134" s="215"/>
      <c r="AE134" s="215"/>
      <c r="AF134" s="215"/>
      <c r="AG134" s="215" t="s">
        <v>131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ht="22.5" outlineLevel="1" x14ac:dyDescent="0.2">
      <c r="A135" s="236">
        <v>37</v>
      </c>
      <c r="B135" s="237" t="s">
        <v>261</v>
      </c>
      <c r="C135" s="255" t="s">
        <v>262</v>
      </c>
      <c r="D135" s="238" t="s">
        <v>263</v>
      </c>
      <c r="E135" s="239">
        <v>20</v>
      </c>
      <c r="F135" s="240"/>
      <c r="G135" s="241">
        <f>ROUND(E135*F135,2)</f>
        <v>0</v>
      </c>
      <c r="H135" s="240"/>
      <c r="I135" s="241">
        <f>ROUND(E135*H135,2)</f>
        <v>0</v>
      </c>
      <c r="J135" s="240"/>
      <c r="K135" s="241">
        <f>ROUND(E135*J135,2)</f>
        <v>0</v>
      </c>
      <c r="L135" s="241">
        <v>21</v>
      </c>
      <c r="M135" s="241">
        <f>G135*(1+L135/100)</f>
        <v>0</v>
      </c>
      <c r="N135" s="239">
        <v>1.48E-3</v>
      </c>
      <c r="O135" s="239">
        <f>ROUND(E135*N135,2)</f>
        <v>0.03</v>
      </c>
      <c r="P135" s="239">
        <v>0</v>
      </c>
      <c r="Q135" s="239">
        <f>ROUND(E135*P135,2)</f>
        <v>0</v>
      </c>
      <c r="R135" s="241" t="s">
        <v>191</v>
      </c>
      <c r="S135" s="241" t="s">
        <v>123</v>
      </c>
      <c r="T135" s="242" t="s">
        <v>124</v>
      </c>
      <c r="U135" s="225">
        <v>0.54</v>
      </c>
      <c r="V135" s="225">
        <f>ROUND(E135*U135,2)</f>
        <v>10.8</v>
      </c>
      <c r="W135" s="225"/>
      <c r="X135" s="225" t="s">
        <v>125</v>
      </c>
      <c r="Y135" s="225" t="s">
        <v>126</v>
      </c>
      <c r="Z135" s="215"/>
      <c r="AA135" s="215"/>
      <c r="AB135" s="215"/>
      <c r="AC135" s="215"/>
      <c r="AD135" s="215"/>
      <c r="AE135" s="215"/>
      <c r="AF135" s="215"/>
      <c r="AG135" s="215" t="s">
        <v>198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2" x14ac:dyDescent="0.2">
      <c r="A136" s="222"/>
      <c r="B136" s="223"/>
      <c r="C136" s="259" t="s">
        <v>259</v>
      </c>
      <c r="D136" s="246"/>
      <c r="E136" s="246"/>
      <c r="F136" s="246"/>
      <c r="G136" s="246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139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2" x14ac:dyDescent="0.2">
      <c r="A137" s="222"/>
      <c r="B137" s="223"/>
      <c r="C137" s="257" t="s">
        <v>264</v>
      </c>
      <c r="D137" s="226"/>
      <c r="E137" s="227">
        <v>20</v>
      </c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5"/>
      <c r="AA137" s="215"/>
      <c r="AB137" s="215"/>
      <c r="AC137" s="215"/>
      <c r="AD137" s="215"/>
      <c r="AE137" s="215"/>
      <c r="AF137" s="215"/>
      <c r="AG137" s="215" t="s">
        <v>131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ht="22.5" outlineLevel="1" x14ac:dyDescent="0.2">
      <c r="A138" s="247">
        <v>38</v>
      </c>
      <c r="B138" s="248" t="s">
        <v>265</v>
      </c>
      <c r="C138" s="260" t="s">
        <v>266</v>
      </c>
      <c r="D138" s="249" t="s">
        <v>195</v>
      </c>
      <c r="E138" s="250">
        <v>5</v>
      </c>
      <c r="F138" s="251"/>
      <c r="G138" s="252">
        <f>ROUND(E138*F138,2)</f>
        <v>0</v>
      </c>
      <c r="H138" s="251"/>
      <c r="I138" s="252">
        <f>ROUND(E138*H138,2)</f>
        <v>0</v>
      </c>
      <c r="J138" s="251"/>
      <c r="K138" s="252">
        <f>ROUND(E138*J138,2)</f>
        <v>0</v>
      </c>
      <c r="L138" s="252">
        <v>21</v>
      </c>
      <c r="M138" s="252">
        <f>G138*(1+L138/100)</f>
        <v>0</v>
      </c>
      <c r="N138" s="250">
        <v>1.2999999999999999E-4</v>
      </c>
      <c r="O138" s="250">
        <f>ROUND(E138*N138,2)</f>
        <v>0</v>
      </c>
      <c r="P138" s="250">
        <v>0</v>
      </c>
      <c r="Q138" s="250">
        <f>ROUND(E138*P138,2)</f>
        <v>0</v>
      </c>
      <c r="R138" s="252" t="s">
        <v>191</v>
      </c>
      <c r="S138" s="252" t="s">
        <v>123</v>
      </c>
      <c r="T138" s="253" t="s">
        <v>124</v>
      </c>
      <c r="U138" s="225">
        <v>8.3000000000000004E-2</v>
      </c>
      <c r="V138" s="225">
        <f>ROUND(E138*U138,2)</f>
        <v>0.42</v>
      </c>
      <c r="W138" s="225"/>
      <c r="X138" s="225" t="s">
        <v>125</v>
      </c>
      <c r="Y138" s="225" t="s">
        <v>126</v>
      </c>
      <c r="Z138" s="215"/>
      <c r="AA138" s="215"/>
      <c r="AB138" s="215"/>
      <c r="AC138" s="215"/>
      <c r="AD138" s="215"/>
      <c r="AE138" s="215"/>
      <c r="AF138" s="215"/>
      <c r="AG138" s="215" t="s">
        <v>198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">
      <c r="A139" s="247">
        <v>39</v>
      </c>
      <c r="B139" s="248" t="s">
        <v>267</v>
      </c>
      <c r="C139" s="260" t="s">
        <v>268</v>
      </c>
      <c r="D139" s="249" t="s">
        <v>195</v>
      </c>
      <c r="E139" s="250">
        <v>5</v>
      </c>
      <c r="F139" s="251"/>
      <c r="G139" s="252">
        <f>ROUND(E139*F139,2)</f>
        <v>0</v>
      </c>
      <c r="H139" s="251"/>
      <c r="I139" s="252">
        <f>ROUND(E139*H139,2)</f>
        <v>0</v>
      </c>
      <c r="J139" s="251"/>
      <c r="K139" s="252">
        <f>ROUND(E139*J139,2)</f>
        <v>0</v>
      </c>
      <c r="L139" s="252">
        <v>21</v>
      </c>
      <c r="M139" s="252">
        <f>G139*(1+L139/100)</f>
        <v>0</v>
      </c>
      <c r="N139" s="250">
        <v>0</v>
      </c>
      <c r="O139" s="250">
        <f>ROUND(E139*N139,2)</f>
        <v>0</v>
      </c>
      <c r="P139" s="250">
        <v>5.2999999999999998E-4</v>
      </c>
      <c r="Q139" s="250">
        <f>ROUND(E139*P139,2)</f>
        <v>0</v>
      </c>
      <c r="R139" s="252" t="s">
        <v>191</v>
      </c>
      <c r="S139" s="252" t="s">
        <v>123</v>
      </c>
      <c r="T139" s="253" t="s">
        <v>124</v>
      </c>
      <c r="U139" s="225">
        <v>6.2E-2</v>
      </c>
      <c r="V139" s="225">
        <f>ROUND(E139*U139,2)</f>
        <v>0.31</v>
      </c>
      <c r="W139" s="225"/>
      <c r="X139" s="225" t="s">
        <v>125</v>
      </c>
      <c r="Y139" s="225" t="s">
        <v>126</v>
      </c>
      <c r="Z139" s="215"/>
      <c r="AA139" s="215"/>
      <c r="AB139" s="215"/>
      <c r="AC139" s="215"/>
      <c r="AD139" s="215"/>
      <c r="AE139" s="215"/>
      <c r="AF139" s="215"/>
      <c r="AG139" s="215" t="s">
        <v>127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">
      <c r="A140" s="247">
        <v>40</v>
      </c>
      <c r="B140" s="248" t="s">
        <v>269</v>
      </c>
      <c r="C140" s="260" t="s">
        <v>270</v>
      </c>
      <c r="D140" s="249" t="s">
        <v>195</v>
      </c>
      <c r="E140" s="250">
        <v>2</v>
      </c>
      <c r="F140" s="251"/>
      <c r="G140" s="252">
        <f>ROUND(E140*F140,2)</f>
        <v>0</v>
      </c>
      <c r="H140" s="251"/>
      <c r="I140" s="252">
        <f>ROUND(E140*H140,2)</f>
        <v>0</v>
      </c>
      <c r="J140" s="251"/>
      <c r="K140" s="252">
        <f>ROUND(E140*J140,2)</f>
        <v>0</v>
      </c>
      <c r="L140" s="252">
        <v>21</v>
      </c>
      <c r="M140" s="252">
        <f>G140*(1+L140/100)</f>
        <v>0</v>
      </c>
      <c r="N140" s="250">
        <v>1.3999999999999999E-4</v>
      </c>
      <c r="O140" s="250">
        <f>ROUND(E140*N140,2)</f>
        <v>0</v>
      </c>
      <c r="P140" s="250">
        <v>0</v>
      </c>
      <c r="Q140" s="250">
        <f>ROUND(E140*P140,2)</f>
        <v>0</v>
      </c>
      <c r="R140" s="252" t="s">
        <v>191</v>
      </c>
      <c r="S140" s="252" t="s">
        <v>123</v>
      </c>
      <c r="T140" s="253" t="s">
        <v>124</v>
      </c>
      <c r="U140" s="225">
        <v>0.16500000000000001</v>
      </c>
      <c r="V140" s="225">
        <f>ROUND(E140*U140,2)</f>
        <v>0.33</v>
      </c>
      <c r="W140" s="225"/>
      <c r="X140" s="225" t="s">
        <v>125</v>
      </c>
      <c r="Y140" s="225" t="s">
        <v>126</v>
      </c>
      <c r="Z140" s="215"/>
      <c r="AA140" s="215"/>
      <c r="AB140" s="215"/>
      <c r="AC140" s="215"/>
      <c r="AD140" s="215"/>
      <c r="AE140" s="215"/>
      <c r="AF140" s="215"/>
      <c r="AG140" s="215" t="s">
        <v>127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">
      <c r="A141" s="247">
        <v>41</v>
      </c>
      <c r="B141" s="248" t="s">
        <v>271</v>
      </c>
      <c r="C141" s="260" t="s">
        <v>272</v>
      </c>
      <c r="D141" s="249" t="s">
        <v>195</v>
      </c>
      <c r="E141" s="250">
        <v>3</v>
      </c>
      <c r="F141" s="251"/>
      <c r="G141" s="252">
        <f>ROUND(E141*F141,2)</f>
        <v>0</v>
      </c>
      <c r="H141" s="251"/>
      <c r="I141" s="252">
        <f>ROUND(E141*H141,2)</f>
        <v>0</v>
      </c>
      <c r="J141" s="251"/>
      <c r="K141" s="252">
        <f>ROUND(E141*J141,2)</f>
        <v>0</v>
      </c>
      <c r="L141" s="252">
        <v>21</v>
      </c>
      <c r="M141" s="252">
        <f>G141*(1+L141/100)</f>
        <v>0</v>
      </c>
      <c r="N141" s="250">
        <v>2.0000000000000001E-4</v>
      </c>
      <c r="O141" s="250">
        <f>ROUND(E141*N141,2)</f>
        <v>0</v>
      </c>
      <c r="P141" s="250">
        <v>0</v>
      </c>
      <c r="Q141" s="250">
        <f>ROUND(E141*P141,2)</f>
        <v>0</v>
      </c>
      <c r="R141" s="252" t="s">
        <v>191</v>
      </c>
      <c r="S141" s="252" t="s">
        <v>123</v>
      </c>
      <c r="T141" s="253" t="s">
        <v>124</v>
      </c>
      <c r="U141" s="225">
        <v>0.20699999999999999</v>
      </c>
      <c r="V141" s="225">
        <f>ROUND(E141*U141,2)</f>
        <v>0.62</v>
      </c>
      <c r="W141" s="225"/>
      <c r="X141" s="225" t="s">
        <v>125</v>
      </c>
      <c r="Y141" s="225" t="s">
        <v>126</v>
      </c>
      <c r="Z141" s="215"/>
      <c r="AA141" s="215"/>
      <c r="AB141" s="215"/>
      <c r="AC141" s="215"/>
      <c r="AD141" s="215"/>
      <c r="AE141" s="215"/>
      <c r="AF141" s="215"/>
      <c r="AG141" s="215" t="s">
        <v>198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">
      <c r="A142" s="236">
        <v>42</v>
      </c>
      <c r="B142" s="237" t="s">
        <v>273</v>
      </c>
      <c r="C142" s="255" t="s">
        <v>274</v>
      </c>
      <c r="D142" s="238" t="s">
        <v>195</v>
      </c>
      <c r="E142" s="239">
        <v>6</v>
      </c>
      <c r="F142" s="240"/>
      <c r="G142" s="241">
        <f>ROUND(E142*F142,2)</f>
        <v>0</v>
      </c>
      <c r="H142" s="240"/>
      <c r="I142" s="241">
        <f>ROUND(E142*H142,2)</f>
        <v>0</v>
      </c>
      <c r="J142" s="240"/>
      <c r="K142" s="241">
        <f>ROUND(E142*J142,2)</f>
        <v>0</v>
      </c>
      <c r="L142" s="241">
        <v>21</v>
      </c>
      <c r="M142" s="241">
        <f>G142*(1+L142/100)</f>
        <v>0</v>
      </c>
      <c r="N142" s="239">
        <v>0</v>
      </c>
      <c r="O142" s="239">
        <f>ROUND(E142*N142,2)</f>
        <v>0</v>
      </c>
      <c r="P142" s="239">
        <v>0</v>
      </c>
      <c r="Q142" s="239">
        <f>ROUND(E142*P142,2)</f>
        <v>0</v>
      </c>
      <c r="R142" s="241" t="s">
        <v>191</v>
      </c>
      <c r="S142" s="241" t="s">
        <v>123</v>
      </c>
      <c r="T142" s="242" t="s">
        <v>124</v>
      </c>
      <c r="U142" s="225">
        <v>0.17</v>
      </c>
      <c r="V142" s="225">
        <f>ROUND(E142*U142,2)</f>
        <v>1.02</v>
      </c>
      <c r="W142" s="225"/>
      <c r="X142" s="225" t="s">
        <v>125</v>
      </c>
      <c r="Y142" s="225" t="s">
        <v>126</v>
      </c>
      <c r="Z142" s="215"/>
      <c r="AA142" s="215"/>
      <c r="AB142" s="215"/>
      <c r="AC142" s="215"/>
      <c r="AD142" s="215"/>
      <c r="AE142" s="215"/>
      <c r="AF142" s="215"/>
      <c r="AG142" s="215" t="s">
        <v>198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2" x14ac:dyDescent="0.2">
      <c r="A143" s="222"/>
      <c r="B143" s="223"/>
      <c r="C143" s="257" t="s">
        <v>275</v>
      </c>
      <c r="D143" s="226"/>
      <c r="E143" s="227">
        <v>6</v>
      </c>
      <c r="F143" s="225"/>
      <c r="G143" s="225"/>
      <c r="H143" s="225"/>
      <c r="I143" s="225"/>
      <c r="J143" s="225"/>
      <c r="K143" s="225"/>
      <c r="L143" s="225"/>
      <c r="M143" s="225"/>
      <c r="N143" s="224"/>
      <c r="O143" s="224"/>
      <c r="P143" s="224"/>
      <c r="Q143" s="224"/>
      <c r="R143" s="225"/>
      <c r="S143" s="225"/>
      <c r="T143" s="225"/>
      <c r="U143" s="225"/>
      <c r="V143" s="225"/>
      <c r="W143" s="225"/>
      <c r="X143" s="225"/>
      <c r="Y143" s="225"/>
      <c r="Z143" s="215"/>
      <c r="AA143" s="215"/>
      <c r="AB143" s="215"/>
      <c r="AC143" s="215"/>
      <c r="AD143" s="215"/>
      <c r="AE143" s="215"/>
      <c r="AF143" s="215"/>
      <c r="AG143" s="215" t="s">
        <v>131</v>
      </c>
      <c r="AH143" s="215">
        <v>0</v>
      </c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">
      <c r="A144" s="236">
        <v>43</v>
      </c>
      <c r="B144" s="237" t="s">
        <v>276</v>
      </c>
      <c r="C144" s="255" t="s">
        <v>277</v>
      </c>
      <c r="D144" s="238" t="s">
        <v>195</v>
      </c>
      <c r="E144" s="239">
        <v>9</v>
      </c>
      <c r="F144" s="240"/>
      <c r="G144" s="241">
        <f>ROUND(E144*F144,2)</f>
        <v>0</v>
      </c>
      <c r="H144" s="240"/>
      <c r="I144" s="241">
        <f>ROUND(E144*H144,2)</f>
        <v>0</v>
      </c>
      <c r="J144" s="240"/>
      <c r="K144" s="241">
        <f>ROUND(E144*J144,2)</f>
        <v>0</v>
      </c>
      <c r="L144" s="241">
        <v>21</v>
      </c>
      <c r="M144" s="241">
        <f>G144*(1+L144/100)</f>
        <v>0</v>
      </c>
      <c r="N144" s="239">
        <v>0</v>
      </c>
      <c r="O144" s="239">
        <f>ROUND(E144*N144,2)</f>
        <v>0</v>
      </c>
      <c r="P144" s="239">
        <v>0</v>
      </c>
      <c r="Q144" s="239">
        <f>ROUND(E144*P144,2)</f>
        <v>0</v>
      </c>
      <c r="R144" s="241" t="s">
        <v>191</v>
      </c>
      <c r="S144" s="241" t="s">
        <v>123</v>
      </c>
      <c r="T144" s="242" t="s">
        <v>124</v>
      </c>
      <c r="U144" s="225">
        <v>0.21</v>
      </c>
      <c r="V144" s="225">
        <f>ROUND(E144*U144,2)</f>
        <v>1.89</v>
      </c>
      <c r="W144" s="225"/>
      <c r="X144" s="225" t="s">
        <v>125</v>
      </c>
      <c r="Y144" s="225" t="s">
        <v>126</v>
      </c>
      <c r="Z144" s="215"/>
      <c r="AA144" s="215"/>
      <c r="AB144" s="215"/>
      <c r="AC144" s="215"/>
      <c r="AD144" s="215"/>
      <c r="AE144" s="215"/>
      <c r="AF144" s="215"/>
      <c r="AG144" s="215" t="s">
        <v>198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2" x14ac:dyDescent="0.2">
      <c r="A145" s="222"/>
      <c r="B145" s="223"/>
      <c r="C145" s="257" t="s">
        <v>278</v>
      </c>
      <c r="D145" s="226"/>
      <c r="E145" s="227">
        <v>9</v>
      </c>
      <c r="F145" s="225"/>
      <c r="G145" s="225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131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">
      <c r="A146" s="236">
        <v>44</v>
      </c>
      <c r="B146" s="237" t="s">
        <v>279</v>
      </c>
      <c r="C146" s="255" t="s">
        <v>280</v>
      </c>
      <c r="D146" s="238" t="s">
        <v>156</v>
      </c>
      <c r="E146" s="239">
        <v>100.3</v>
      </c>
      <c r="F146" s="240"/>
      <c r="G146" s="241">
        <f>ROUND(E146*F146,2)</f>
        <v>0</v>
      </c>
      <c r="H146" s="240"/>
      <c r="I146" s="241">
        <f>ROUND(E146*H146,2)</f>
        <v>0</v>
      </c>
      <c r="J146" s="240"/>
      <c r="K146" s="241">
        <f>ROUND(E146*J146,2)</f>
        <v>0</v>
      </c>
      <c r="L146" s="241">
        <v>21</v>
      </c>
      <c r="M146" s="241">
        <f>G146*(1+L146/100)</f>
        <v>0</v>
      </c>
      <c r="N146" s="239">
        <v>1.8000000000000001E-4</v>
      </c>
      <c r="O146" s="239">
        <f>ROUND(E146*N146,2)</f>
        <v>0.02</v>
      </c>
      <c r="P146" s="239">
        <v>0</v>
      </c>
      <c r="Q146" s="239">
        <f>ROUND(E146*P146,2)</f>
        <v>0</v>
      </c>
      <c r="R146" s="241" t="s">
        <v>191</v>
      </c>
      <c r="S146" s="241" t="s">
        <v>123</v>
      </c>
      <c r="T146" s="242" t="s">
        <v>124</v>
      </c>
      <c r="U146" s="225">
        <v>7.0000000000000007E-2</v>
      </c>
      <c r="V146" s="225">
        <f>ROUND(E146*U146,2)</f>
        <v>7.02</v>
      </c>
      <c r="W146" s="225"/>
      <c r="X146" s="225" t="s">
        <v>125</v>
      </c>
      <c r="Y146" s="225" t="s">
        <v>126</v>
      </c>
      <c r="Z146" s="215"/>
      <c r="AA146" s="215"/>
      <c r="AB146" s="215"/>
      <c r="AC146" s="215"/>
      <c r="AD146" s="215"/>
      <c r="AE146" s="215"/>
      <c r="AF146" s="215"/>
      <c r="AG146" s="215" t="s">
        <v>198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2" x14ac:dyDescent="0.2">
      <c r="A147" s="222"/>
      <c r="B147" s="223"/>
      <c r="C147" s="259" t="s">
        <v>281</v>
      </c>
      <c r="D147" s="246"/>
      <c r="E147" s="246"/>
      <c r="F147" s="246"/>
      <c r="G147" s="246"/>
      <c r="H147" s="225"/>
      <c r="I147" s="225"/>
      <c r="J147" s="225"/>
      <c r="K147" s="225"/>
      <c r="L147" s="225"/>
      <c r="M147" s="225"/>
      <c r="N147" s="224"/>
      <c r="O147" s="224"/>
      <c r="P147" s="224"/>
      <c r="Q147" s="224"/>
      <c r="R147" s="225"/>
      <c r="S147" s="225"/>
      <c r="T147" s="225"/>
      <c r="U147" s="225"/>
      <c r="V147" s="225"/>
      <c r="W147" s="225"/>
      <c r="X147" s="225"/>
      <c r="Y147" s="225"/>
      <c r="Z147" s="215"/>
      <c r="AA147" s="215"/>
      <c r="AB147" s="215"/>
      <c r="AC147" s="215"/>
      <c r="AD147" s="215"/>
      <c r="AE147" s="215"/>
      <c r="AF147" s="215"/>
      <c r="AG147" s="215" t="s">
        <v>139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2" x14ac:dyDescent="0.2">
      <c r="A148" s="222"/>
      <c r="B148" s="223"/>
      <c r="C148" s="257" t="s">
        <v>234</v>
      </c>
      <c r="D148" s="226"/>
      <c r="E148" s="227">
        <v>81.099999999999994</v>
      </c>
      <c r="F148" s="225"/>
      <c r="G148" s="225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5"/>
      <c r="AA148" s="215"/>
      <c r="AB148" s="215"/>
      <c r="AC148" s="215"/>
      <c r="AD148" s="215"/>
      <c r="AE148" s="215"/>
      <c r="AF148" s="215"/>
      <c r="AG148" s="215" t="s">
        <v>131</v>
      </c>
      <c r="AH148" s="215">
        <v>5</v>
      </c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3" x14ac:dyDescent="0.2">
      <c r="A149" s="222"/>
      <c r="B149" s="223"/>
      <c r="C149" s="257" t="s">
        <v>235</v>
      </c>
      <c r="D149" s="226"/>
      <c r="E149" s="227">
        <v>19.2</v>
      </c>
      <c r="F149" s="225"/>
      <c r="G149" s="225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5"/>
      <c r="AA149" s="215"/>
      <c r="AB149" s="215"/>
      <c r="AC149" s="215"/>
      <c r="AD149" s="215"/>
      <c r="AE149" s="215"/>
      <c r="AF149" s="215"/>
      <c r="AG149" s="215" t="s">
        <v>131</v>
      </c>
      <c r="AH149" s="215">
        <v>5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36">
        <v>45</v>
      </c>
      <c r="B150" s="237" t="s">
        <v>282</v>
      </c>
      <c r="C150" s="255" t="s">
        <v>283</v>
      </c>
      <c r="D150" s="238" t="s">
        <v>156</v>
      </c>
      <c r="E150" s="239">
        <v>100.3</v>
      </c>
      <c r="F150" s="240"/>
      <c r="G150" s="241">
        <f>ROUND(E150*F150,2)</f>
        <v>0</v>
      </c>
      <c r="H150" s="240"/>
      <c r="I150" s="241">
        <f>ROUND(E150*H150,2)</f>
        <v>0</v>
      </c>
      <c r="J150" s="240"/>
      <c r="K150" s="241">
        <f>ROUND(E150*J150,2)</f>
        <v>0</v>
      </c>
      <c r="L150" s="241">
        <v>21</v>
      </c>
      <c r="M150" s="241">
        <f>G150*(1+L150/100)</f>
        <v>0</v>
      </c>
      <c r="N150" s="239">
        <v>1.0000000000000001E-5</v>
      </c>
      <c r="O150" s="239">
        <f>ROUND(E150*N150,2)</f>
        <v>0</v>
      </c>
      <c r="P150" s="239">
        <v>0</v>
      </c>
      <c r="Q150" s="239">
        <f>ROUND(E150*P150,2)</f>
        <v>0</v>
      </c>
      <c r="R150" s="241" t="s">
        <v>191</v>
      </c>
      <c r="S150" s="241" t="s">
        <v>123</v>
      </c>
      <c r="T150" s="242" t="s">
        <v>124</v>
      </c>
      <c r="U150" s="225">
        <v>0.06</v>
      </c>
      <c r="V150" s="225">
        <f>ROUND(E150*U150,2)</f>
        <v>6.02</v>
      </c>
      <c r="W150" s="225"/>
      <c r="X150" s="225" t="s">
        <v>125</v>
      </c>
      <c r="Y150" s="225" t="s">
        <v>126</v>
      </c>
      <c r="Z150" s="215"/>
      <c r="AA150" s="215"/>
      <c r="AB150" s="215"/>
      <c r="AC150" s="215"/>
      <c r="AD150" s="215"/>
      <c r="AE150" s="215"/>
      <c r="AF150" s="215"/>
      <c r="AG150" s="215" t="s">
        <v>198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2" x14ac:dyDescent="0.2">
      <c r="A151" s="222"/>
      <c r="B151" s="223"/>
      <c r="C151" s="259" t="s">
        <v>284</v>
      </c>
      <c r="D151" s="246"/>
      <c r="E151" s="246"/>
      <c r="F151" s="246"/>
      <c r="G151" s="246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5"/>
      <c r="AA151" s="215"/>
      <c r="AB151" s="215"/>
      <c r="AC151" s="215"/>
      <c r="AD151" s="215"/>
      <c r="AE151" s="215"/>
      <c r="AF151" s="215"/>
      <c r="AG151" s="215" t="s">
        <v>139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2" x14ac:dyDescent="0.2">
      <c r="A152" s="222"/>
      <c r="B152" s="223"/>
      <c r="C152" s="257" t="s">
        <v>285</v>
      </c>
      <c r="D152" s="226"/>
      <c r="E152" s="227">
        <v>100.3</v>
      </c>
      <c r="F152" s="225"/>
      <c r="G152" s="225"/>
      <c r="H152" s="225"/>
      <c r="I152" s="225"/>
      <c r="J152" s="225"/>
      <c r="K152" s="225"/>
      <c r="L152" s="225"/>
      <c r="M152" s="225"/>
      <c r="N152" s="224"/>
      <c r="O152" s="224"/>
      <c r="P152" s="224"/>
      <c r="Q152" s="224"/>
      <c r="R152" s="225"/>
      <c r="S152" s="225"/>
      <c r="T152" s="225"/>
      <c r="U152" s="225"/>
      <c r="V152" s="225"/>
      <c r="W152" s="225"/>
      <c r="X152" s="225"/>
      <c r="Y152" s="225"/>
      <c r="Z152" s="215"/>
      <c r="AA152" s="215"/>
      <c r="AB152" s="215"/>
      <c r="AC152" s="215"/>
      <c r="AD152" s="215"/>
      <c r="AE152" s="215"/>
      <c r="AF152" s="215"/>
      <c r="AG152" s="215" t="s">
        <v>131</v>
      </c>
      <c r="AH152" s="215">
        <v>5</v>
      </c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ht="22.5" outlineLevel="1" x14ac:dyDescent="0.2">
      <c r="A153" s="247">
        <v>46</v>
      </c>
      <c r="B153" s="248" t="s">
        <v>286</v>
      </c>
      <c r="C153" s="260" t="s">
        <v>287</v>
      </c>
      <c r="D153" s="249" t="s">
        <v>195</v>
      </c>
      <c r="E153" s="250">
        <v>1</v>
      </c>
      <c r="F153" s="251"/>
      <c r="G153" s="252">
        <f>ROUND(E153*F153,2)</f>
        <v>0</v>
      </c>
      <c r="H153" s="251"/>
      <c r="I153" s="252">
        <f>ROUND(E153*H153,2)</f>
        <v>0</v>
      </c>
      <c r="J153" s="251"/>
      <c r="K153" s="252">
        <f>ROUND(E153*J153,2)</f>
        <v>0</v>
      </c>
      <c r="L153" s="252">
        <v>21</v>
      </c>
      <c r="M153" s="252">
        <f>G153*(1+L153/100)</f>
        <v>0</v>
      </c>
      <c r="N153" s="250">
        <v>1.9000000000000001E-4</v>
      </c>
      <c r="O153" s="250">
        <f>ROUND(E153*N153,2)</f>
        <v>0</v>
      </c>
      <c r="P153" s="250">
        <v>0</v>
      </c>
      <c r="Q153" s="250">
        <f>ROUND(E153*P153,2)</f>
        <v>0</v>
      </c>
      <c r="R153" s="252" t="s">
        <v>288</v>
      </c>
      <c r="S153" s="252" t="s">
        <v>123</v>
      </c>
      <c r="T153" s="253" t="s">
        <v>124</v>
      </c>
      <c r="U153" s="225">
        <v>0.08</v>
      </c>
      <c r="V153" s="225">
        <f>ROUND(E153*U153,2)</f>
        <v>0.08</v>
      </c>
      <c r="W153" s="225"/>
      <c r="X153" s="225" t="s">
        <v>125</v>
      </c>
      <c r="Y153" s="225" t="s">
        <v>126</v>
      </c>
      <c r="Z153" s="215"/>
      <c r="AA153" s="215"/>
      <c r="AB153" s="215"/>
      <c r="AC153" s="215"/>
      <c r="AD153" s="215"/>
      <c r="AE153" s="215"/>
      <c r="AF153" s="215"/>
      <c r="AG153" s="215" t="s">
        <v>127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ht="22.5" outlineLevel="1" x14ac:dyDescent="0.2">
      <c r="A154" s="247">
        <v>47</v>
      </c>
      <c r="B154" s="248" t="s">
        <v>289</v>
      </c>
      <c r="C154" s="260" t="s">
        <v>290</v>
      </c>
      <c r="D154" s="249" t="s">
        <v>195</v>
      </c>
      <c r="E154" s="250">
        <v>2</v>
      </c>
      <c r="F154" s="251"/>
      <c r="G154" s="252">
        <f>ROUND(E154*F154,2)</f>
        <v>0</v>
      </c>
      <c r="H154" s="251"/>
      <c r="I154" s="252">
        <f>ROUND(E154*H154,2)</f>
        <v>0</v>
      </c>
      <c r="J154" s="251"/>
      <c r="K154" s="252">
        <f>ROUND(E154*J154,2)</f>
        <v>0</v>
      </c>
      <c r="L154" s="252">
        <v>21</v>
      </c>
      <c r="M154" s="252">
        <f>G154*(1+L154/100)</f>
        <v>0</v>
      </c>
      <c r="N154" s="250">
        <v>6.0000000000000002E-5</v>
      </c>
      <c r="O154" s="250">
        <f>ROUND(E154*N154,2)</f>
        <v>0</v>
      </c>
      <c r="P154" s="250">
        <v>0</v>
      </c>
      <c r="Q154" s="250">
        <f>ROUND(E154*P154,2)</f>
        <v>0</v>
      </c>
      <c r="R154" s="252" t="s">
        <v>291</v>
      </c>
      <c r="S154" s="252" t="s">
        <v>123</v>
      </c>
      <c r="T154" s="253" t="s">
        <v>124</v>
      </c>
      <c r="U154" s="225">
        <v>0</v>
      </c>
      <c r="V154" s="225">
        <f>ROUND(E154*U154,2)</f>
        <v>0</v>
      </c>
      <c r="W154" s="225"/>
      <c r="X154" s="225" t="s">
        <v>292</v>
      </c>
      <c r="Y154" s="225" t="s">
        <v>126</v>
      </c>
      <c r="Z154" s="215"/>
      <c r="AA154" s="215"/>
      <c r="AB154" s="215"/>
      <c r="AC154" s="215"/>
      <c r="AD154" s="215"/>
      <c r="AE154" s="215"/>
      <c r="AF154" s="215"/>
      <c r="AG154" s="215" t="s">
        <v>293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ht="22.5" outlineLevel="1" x14ac:dyDescent="0.2">
      <c r="A155" s="247">
        <v>48</v>
      </c>
      <c r="B155" s="248" t="s">
        <v>294</v>
      </c>
      <c r="C155" s="260" t="s">
        <v>295</v>
      </c>
      <c r="D155" s="249" t="s">
        <v>195</v>
      </c>
      <c r="E155" s="250">
        <v>3</v>
      </c>
      <c r="F155" s="251"/>
      <c r="G155" s="252">
        <f>ROUND(E155*F155,2)</f>
        <v>0</v>
      </c>
      <c r="H155" s="251"/>
      <c r="I155" s="252">
        <f>ROUND(E155*H155,2)</f>
        <v>0</v>
      </c>
      <c r="J155" s="251"/>
      <c r="K155" s="252">
        <f>ROUND(E155*J155,2)</f>
        <v>0</v>
      </c>
      <c r="L155" s="252">
        <v>21</v>
      </c>
      <c r="M155" s="252">
        <f>G155*(1+L155/100)</f>
        <v>0</v>
      </c>
      <c r="N155" s="250">
        <v>2.0000000000000001E-4</v>
      </c>
      <c r="O155" s="250">
        <f>ROUND(E155*N155,2)</f>
        <v>0</v>
      </c>
      <c r="P155" s="250">
        <v>0</v>
      </c>
      <c r="Q155" s="250">
        <f>ROUND(E155*P155,2)</f>
        <v>0</v>
      </c>
      <c r="R155" s="252" t="s">
        <v>291</v>
      </c>
      <c r="S155" s="252" t="s">
        <v>123</v>
      </c>
      <c r="T155" s="253" t="s">
        <v>124</v>
      </c>
      <c r="U155" s="225">
        <v>0</v>
      </c>
      <c r="V155" s="225">
        <f>ROUND(E155*U155,2)</f>
        <v>0</v>
      </c>
      <c r="W155" s="225"/>
      <c r="X155" s="225" t="s">
        <v>292</v>
      </c>
      <c r="Y155" s="225" t="s">
        <v>126</v>
      </c>
      <c r="Z155" s="215"/>
      <c r="AA155" s="215"/>
      <c r="AB155" s="215"/>
      <c r="AC155" s="215"/>
      <c r="AD155" s="215"/>
      <c r="AE155" s="215"/>
      <c r="AF155" s="215"/>
      <c r="AG155" s="215" t="s">
        <v>293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ht="22.5" outlineLevel="1" x14ac:dyDescent="0.2">
      <c r="A156" s="247">
        <v>49</v>
      </c>
      <c r="B156" s="248" t="s">
        <v>296</v>
      </c>
      <c r="C156" s="260" t="s">
        <v>297</v>
      </c>
      <c r="D156" s="249" t="s">
        <v>195</v>
      </c>
      <c r="E156" s="250">
        <v>2</v>
      </c>
      <c r="F156" s="251"/>
      <c r="G156" s="252">
        <f>ROUND(E156*F156,2)</f>
        <v>0</v>
      </c>
      <c r="H156" s="251"/>
      <c r="I156" s="252">
        <f>ROUND(E156*H156,2)</f>
        <v>0</v>
      </c>
      <c r="J156" s="251"/>
      <c r="K156" s="252">
        <f>ROUND(E156*J156,2)</f>
        <v>0</v>
      </c>
      <c r="L156" s="252">
        <v>21</v>
      </c>
      <c r="M156" s="252">
        <f>G156*(1+L156/100)</f>
        <v>0</v>
      </c>
      <c r="N156" s="250">
        <v>4.0000000000000003E-5</v>
      </c>
      <c r="O156" s="250">
        <f>ROUND(E156*N156,2)</f>
        <v>0</v>
      </c>
      <c r="P156" s="250">
        <v>0</v>
      </c>
      <c r="Q156" s="250">
        <f>ROUND(E156*P156,2)</f>
        <v>0</v>
      </c>
      <c r="R156" s="252" t="s">
        <v>291</v>
      </c>
      <c r="S156" s="252" t="s">
        <v>123</v>
      </c>
      <c r="T156" s="253" t="s">
        <v>124</v>
      </c>
      <c r="U156" s="225">
        <v>0</v>
      </c>
      <c r="V156" s="225">
        <f>ROUND(E156*U156,2)</f>
        <v>0</v>
      </c>
      <c r="W156" s="225"/>
      <c r="X156" s="225" t="s">
        <v>292</v>
      </c>
      <c r="Y156" s="225" t="s">
        <v>126</v>
      </c>
      <c r="Z156" s="215"/>
      <c r="AA156" s="215"/>
      <c r="AB156" s="215"/>
      <c r="AC156" s="215"/>
      <c r="AD156" s="215"/>
      <c r="AE156" s="215"/>
      <c r="AF156" s="215"/>
      <c r="AG156" s="215" t="s">
        <v>298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ht="22.5" outlineLevel="1" x14ac:dyDescent="0.2">
      <c r="A157" s="247">
        <v>50</v>
      </c>
      <c r="B157" s="248" t="s">
        <v>299</v>
      </c>
      <c r="C157" s="260" t="s">
        <v>300</v>
      </c>
      <c r="D157" s="249" t="s">
        <v>195</v>
      </c>
      <c r="E157" s="250">
        <v>3</v>
      </c>
      <c r="F157" s="251"/>
      <c r="G157" s="252">
        <f>ROUND(E157*F157,2)</f>
        <v>0</v>
      </c>
      <c r="H157" s="251"/>
      <c r="I157" s="252">
        <f>ROUND(E157*H157,2)</f>
        <v>0</v>
      </c>
      <c r="J157" s="251"/>
      <c r="K157" s="252">
        <f>ROUND(E157*J157,2)</f>
        <v>0</v>
      </c>
      <c r="L157" s="252">
        <v>21</v>
      </c>
      <c r="M157" s="252">
        <f>G157*(1+L157/100)</f>
        <v>0</v>
      </c>
      <c r="N157" s="250">
        <v>4.0000000000000003E-5</v>
      </c>
      <c r="O157" s="250">
        <f>ROUND(E157*N157,2)</f>
        <v>0</v>
      </c>
      <c r="P157" s="250">
        <v>0</v>
      </c>
      <c r="Q157" s="250">
        <f>ROUND(E157*P157,2)</f>
        <v>0</v>
      </c>
      <c r="R157" s="252" t="s">
        <v>291</v>
      </c>
      <c r="S157" s="252" t="s">
        <v>123</v>
      </c>
      <c r="T157" s="253" t="s">
        <v>124</v>
      </c>
      <c r="U157" s="225">
        <v>0</v>
      </c>
      <c r="V157" s="225">
        <f>ROUND(E157*U157,2)</f>
        <v>0</v>
      </c>
      <c r="W157" s="225"/>
      <c r="X157" s="225" t="s">
        <v>292</v>
      </c>
      <c r="Y157" s="225" t="s">
        <v>126</v>
      </c>
      <c r="Z157" s="215"/>
      <c r="AA157" s="215"/>
      <c r="AB157" s="215"/>
      <c r="AC157" s="215"/>
      <c r="AD157" s="215"/>
      <c r="AE157" s="215"/>
      <c r="AF157" s="215"/>
      <c r="AG157" s="215" t="s">
        <v>298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ht="22.5" outlineLevel="1" x14ac:dyDescent="0.2">
      <c r="A158" s="247">
        <v>51</v>
      </c>
      <c r="B158" s="248" t="s">
        <v>301</v>
      </c>
      <c r="C158" s="260" t="s">
        <v>302</v>
      </c>
      <c r="D158" s="249" t="s">
        <v>195</v>
      </c>
      <c r="E158" s="250">
        <v>2</v>
      </c>
      <c r="F158" s="251"/>
      <c r="G158" s="252">
        <f>ROUND(E158*F158,2)</f>
        <v>0</v>
      </c>
      <c r="H158" s="251"/>
      <c r="I158" s="252">
        <f>ROUND(E158*H158,2)</f>
        <v>0</v>
      </c>
      <c r="J158" s="251"/>
      <c r="K158" s="252">
        <f>ROUND(E158*J158,2)</f>
        <v>0</v>
      </c>
      <c r="L158" s="252">
        <v>21</v>
      </c>
      <c r="M158" s="252">
        <f>G158*(1+L158/100)</f>
        <v>0</v>
      </c>
      <c r="N158" s="250">
        <v>4.0000000000000002E-4</v>
      </c>
      <c r="O158" s="250">
        <f>ROUND(E158*N158,2)</f>
        <v>0</v>
      </c>
      <c r="P158" s="250">
        <v>0</v>
      </c>
      <c r="Q158" s="250">
        <f>ROUND(E158*P158,2)</f>
        <v>0</v>
      </c>
      <c r="R158" s="252" t="s">
        <v>291</v>
      </c>
      <c r="S158" s="252" t="s">
        <v>123</v>
      </c>
      <c r="T158" s="253" t="s">
        <v>124</v>
      </c>
      <c r="U158" s="225">
        <v>0</v>
      </c>
      <c r="V158" s="225">
        <f>ROUND(E158*U158,2)</f>
        <v>0</v>
      </c>
      <c r="W158" s="225"/>
      <c r="X158" s="225" t="s">
        <v>292</v>
      </c>
      <c r="Y158" s="225" t="s">
        <v>126</v>
      </c>
      <c r="Z158" s="215"/>
      <c r="AA158" s="215"/>
      <c r="AB158" s="215"/>
      <c r="AC158" s="215"/>
      <c r="AD158" s="215"/>
      <c r="AE158" s="215"/>
      <c r="AF158" s="215"/>
      <c r="AG158" s="215" t="s">
        <v>298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ht="22.5" outlineLevel="1" x14ac:dyDescent="0.2">
      <c r="A159" s="247">
        <v>52</v>
      </c>
      <c r="B159" s="248" t="s">
        <v>303</v>
      </c>
      <c r="C159" s="260" t="s">
        <v>304</v>
      </c>
      <c r="D159" s="249" t="s">
        <v>195</v>
      </c>
      <c r="E159" s="250">
        <v>3</v>
      </c>
      <c r="F159" s="251"/>
      <c r="G159" s="252">
        <f>ROUND(E159*F159,2)</f>
        <v>0</v>
      </c>
      <c r="H159" s="251"/>
      <c r="I159" s="252">
        <f>ROUND(E159*H159,2)</f>
        <v>0</v>
      </c>
      <c r="J159" s="251"/>
      <c r="K159" s="252">
        <f>ROUND(E159*J159,2)</f>
        <v>0</v>
      </c>
      <c r="L159" s="252">
        <v>21</v>
      </c>
      <c r="M159" s="252">
        <f>G159*(1+L159/100)</f>
        <v>0</v>
      </c>
      <c r="N159" s="250">
        <v>6.9999999999999999E-4</v>
      </c>
      <c r="O159" s="250">
        <f>ROUND(E159*N159,2)</f>
        <v>0</v>
      </c>
      <c r="P159" s="250">
        <v>0</v>
      </c>
      <c r="Q159" s="250">
        <f>ROUND(E159*P159,2)</f>
        <v>0</v>
      </c>
      <c r="R159" s="252" t="s">
        <v>291</v>
      </c>
      <c r="S159" s="252" t="s">
        <v>123</v>
      </c>
      <c r="T159" s="253" t="s">
        <v>124</v>
      </c>
      <c r="U159" s="225">
        <v>0</v>
      </c>
      <c r="V159" s="225">
        <f>ROUND(E159*U159,2)</f>
        <v>0</v>
      </c>
      <c r="W159" s="225"/>
      <c r="X159" s="225" t="s">
        <v>292</v>
      </c>
      <c r="Y159" s="225" t="s">
        <v>126</v>
      </c>
      <c r="Z159" s="215"/>
      <c r="AA159" s="215"/>
      <c r="AB159" s="215"/>
      <c r="AC159" s="215"/>
      <c r="AD159" s="215"/>
      <c r="AE159" s="215"/>
      <c r="AF159" s="215"/>
      <c r="AG159" s="215" t="s">
        <v>298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">
      <c r="A160" s="236">
        <v>53</v>
      </c>
      <c r="B160" s="237" t="s">
        <v>305</v>
      </c>
      <c r="C160" s="255" t="s">
        <v>306</v>
      </c>
      <c r="D160" s="238" t="s">
        <v>180</v>
      </c>
      <c r="E160" s="239">
        <v>0.11568000000000001</v>
      </c>
      <c r="F160" s="240"/>
      <c r="G160" s="241">
        <f>ROUND(E160*F160,2)</f>
        <v>0</v>
      </c>
      <c r="H160" s="240"/>
      <c r="I160" s="241">
        <f>ROUND(E160*H160,2)</f>
        <v>0</v>
      </c>
      <c r="J160" s="240"/>
      <c r="K160" s="241">
        <f>ROUND(E160*J160,2)</f>
        <v>0</v>
      </c>
      <c r="L160" s="241">
        <v>21</v>
      </c>
      <c r="M160" s="241">
        <f>G160*(1+L160/100)</f>
        <v>0</v>
      </c>
      <c r="N160" s="239">
        <v>0</v>
      </c>
      <c r="O160" s="239">
        <f>ROUND(E160*N160,2)</f>
        <v>0</v>
      </c>
      <c r="P160" s="239">
        <v>0</v>
      </c>
      <c r="Q160" s="239">
        <f>ROUND(E160*P160,2)</f>
        <v>0</v>
      </c>
      <c r="R160" s="241" t="s">
        <v>191</v>
      </c>
      <c r="S160" s="241" t="s">
        <v>123</v>
      </c>
      <c r="T160" s="242" t="s">
        <v>124</v>
      </c>
      <c r="U160" s="225">
        <v>1.3740000000000001</v>
      </c>
      <c r="V160" s="225">
        <f>ROUND(E160*U160,2)</f>
        <v>0.16</v>
      </c>
      <c r="W160" s="225"/>
      <c r="X160" s="225" t="s">
        <v>181</v>
      </c>
      <c r="Y160" s="225" t="s">
        <v>126</v>
      </c>
      <c r="Z160" s="215"/>
      <c r="AA160" s="215"/>
      <c r="AB160" s="215"/>
      <c r="AC160" s="215"/>
      <c r="AD160" s="215"/>
      <c r="AE160" s="215"/>
      <c r="AF160" s="215"/>
      <c r="AG160" s="215" t="s">
        <v>224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2" x14ac:dyDescent="0.2">
      <c r="A161" s="222"/>
      <c r="B161" s="223"/>
      <c r="C161" s="256" t="s">
        <v>307</v>
      </c>
      <c r="D161" s="243"/>
      <c r="E161" s="243"/>
      <c r="F161" s="243"/>
      <c r="G161" s="243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129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2" x14ac:dyDescent="0.2">
      <c r="A162" s="222"/>
      <c r="B162" s="223"/>
      <c r="C162" s="257" t="s">
        <v>184</v>
      </c>
      <c r="D162" s="226"/>
      <c r="E162" s="227"/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5"/>
      <c r="AA162" s="215"/>
      <c r="AB162" s="215"/>
      <c r="AC162" s="215"/>
      <c r="AD162" s="215"/>
      <c r="AE162" s="215"/>
      <c r="AF162" s="215"/>
      <c r="AG162" s="215" t="s">
        <v>131</v>
      </c>
      <c r="AH162" s="215">
        <v>0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3" x14ac:dyDescent="0.2">
      <c r="A163" s="222"/>
      <c r="B163" s="223"/>
      <c r="C163" s="257" t="s">
        <v>308</v>
      </c>
      <c r="D163" s="226"/>
      <c r="E163" s="227"/>
      <c r="F163" s="225"/>
      <c r="G163" s="225"/>
      <c r="H163" s="225"/>
      <c r="I163" s="225"/>
      <c r="J163" s="225"/>
      <c r="K163" s="225"/>
      <c r="L163" s="225"/>
      <c r="M163" s="225"/>
      <c r="N163" s="224"/>
      <c r="O163" s="224"/>
      <c r="P163" s="224"/>
      <c r="Q163" s="224"/>
      <c r="R163" s="225"/>
      <c r="S163" s="225"/>
      <c r="T163" s="225"/>
      <c r="U163" s="225"/>
      <c r="V163" s="225"/>
      <c r="W163" s="225"/>
      <c r="X163" s="225"/>
      <c r="Y163" s="225"/>
      <c r="Z163" s="215"/>
      <c r="AA163" s="215"/>
      <c r="AB163" s="215"/>
      <c r="AC163" s="215"/>
      <c r="AD163" s="215"/>
      <c r="AE163" s="215"/>
      <c r="AF163" s="215"/>
      <c r="AG163" s="215" t="s">
        <v>131</v>
      </c>
      <c r="AH163" s="215">
        <v>0</v>
      </c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3" x14ac:dyDescent="0.2">
      <c r="A164" s="222"/>
      <c r="B164" s="223"/>
      <c r="C164" s="257" t="s">
        <v>309</v>
      </c>
      <c r="D164" s="226"/>
      <c r="E164" s="227">
        <v>0.11568000000000001</v>
      </c>
      <c r="F164" s="225"/>
      <c r="G164" s="225"/>
      <c r="H164" s="225"/>
      <c r="I164" s="225"/>
      <c r="J164" s="225"/>
      <c r="K164" s="225"/>
      <c r="L164" s="225"/>
      <c r="M164" s="225"/>
      <c r="N164" s="224"/>
      <c r="O164" s="224"/>
      <c r="P164" s="224"/>
      <c r="Q164" s="224"/>
      <c r="R164" s="225"/>
      <c r="S164" s="225"/>
      <c r="T164" s="225"/>
      <c r="U164" s="225"/>
      <c r="V164" s="225"/>
      <c r="W164" s="225"/>
      <c r="X164" s="225"/>
      <c r="Y164" s="225"/>
      <c r="Z164" s="215"/>
      <c r="AA164" s="215"/>
      <c r="AB164" s="215"/>
      <c r="AC164" s="215"/>
      <c r="AD164" s="215"/>
      <c r="AE164" s="215"/>
      <c r="AF164" s="215"/>
      <c r="AG164" s="215" t="s">
        <v>131</v>
      </c>
      <c r="AH164" s="215">
        <v>0</v>
      </c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ht="22.5" outlineLevel="1" x14ac:dyDescent="0.2">
      <c r="A165" s="236">
        <v>54</v>
      </c>
      <c r="B165" s="237" t="s">
        <v>310</v>
      </c>
      <c r="C165" s="255" t="s">
        <v>311</v>
      </c>
      <c r="D165" s="238" t="s">
        <v>180</v>
      </c>
      <c r="E165" s="239">
        <v>0.11568000000000001</v>
      </c>
      <c r="F165" s="240"/>
      <c r="G165" s="241">
        <f>ROUND(E165*F165,2)</f>
        <v>0</v>
      </c>
      <c r="H165" s="240"/>
      <c r="I165" s="241">
        <f>ROUND(E165*H165,2)</f>
        <v>0</v>
      </c>
      <c r="J165" s="240"/>
      <c r="K165" s="241">
        <f>ROUND(E165*J165,2)</f>
        <v>0</v>
      </c>
      <c r="L165" s="241">
        <v>21</v>
      </c>
      <c r="M165" s="241">
        <f>G165*(1+L165/100)</f>
        <v>0</v>
      </c>
      <c r="N165" s="239">
        <v>0</v>
      </c>
      <c r="O165" s="239">
        <f>ROUND(E165*N165,2)</f>
        <v>0</v>
      </c>
      <c r="P165" s="239">
        <v>0</v>
      </c>
      <c r="Q165" s="239">
        <f>ROUND(E165*P165,2)</f>
        <v>0</v>
      </c>
      <c r="R165" s="241" t="s">
        <v>191</v>
      </c>
      <c r="S165" s="241" t="s">
        <v>123</v>
      </c>
      <c r="T165" s="242" t="s">
        <v>124</v>
      </c>
      <c r="U165" s="225">
        <v>0.72499999999999998</v>
      </c>
      <c r="V165" s="225">
        <f>ROUND(E165*U165,2)</f>
        <v>0.08</v>
      </c>
      <c r="W165" s="225"/>
      <c r="X165" s="225" t="s">
        <v>181</v>
      </c>
      <c r="Y165" s="225" t="s">
        <v>126</v>
      </c>
      <c r="Z165" s="215"/>
      <c r="AA165" s="215"/>
      <c r="AB165" s="215"/>
      <c r="AC165" s="215"/>
      <c r="AD165" s="215"/>
      <c r="AE165" s="215"/>
      <c r="AF165" s="215"/>
      <c r="AG165" s="215" t="s">
        <v>224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2" x14ac:dyDescent="0.2">
      <c r="A166" s="222"/>
      <c r="B166" s="223"/>
      <c r="C166" s="256" t="s">
        <v>307</v>
      </c>
      <c r="D166" s="243"/>
      <c r="E166" s="243"/>
      <c r="F166" s="243"/>
      <c r="G166" s="243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5"/>
      <c r="AA166" s="215"/>
      <c r="AB166" s="215"/>
      <c r="AC166" s="215"/>
      <c r="AD166" s="215"/>
      <c r="AE166" s="215"/>
      <c r="AF166" s="215"/>
      <c r="AG166" s="215" t="s">
        <v>129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2" x14ac:dyDescent="0.2">
      <c r="A167" s="222"/>
      <c r="B167" s="223"/>
      <c r="C167" s="257" t="s">
        <v>184</v>
      </c>
      <c r="D167" s="226"/>
      <c r="E167" s="227"/>
      <c r="F167" s="225"/>
      <c r="G167" s="225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5"/>
      <c r="AA167" s="215"/>
      <c r="AB167" s="215"/>
      <c r="AC167" s="215"/>
      <c r="AD167" s="215"/>
      <c r="AE167" s="215"/>
      <c r="AF167" s="215"/>
      <c r="AG167" s="215" t="s">
        <v>131</v>
      </c>
      <c r="AH167" s="215">
        <v>0</v>
      </c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3" x14ac:dyDescent="0.2">
      <c r="A168" s="222"/>
      <c r="B168" s="223"/>
      <c r="C168" s="257" t="s">
        <v>308</v>
      </c>
      <c r="D168" s="226"/>
      <c r="E168" s="227"/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5"/>
      <c r="AA168" s="215"/>
      <c r="AB168" s="215"/>
      <c r="AC168" s="215"/>
      <c r="AD168" s="215"/>
      <c r="AE168" s="215"/>
      <c r="AF168" s="215"/>
      <c r="AG168" s="215" t="s">
        <v>131</v>
      </c>
      <c r="AH168" s="215">
        <v>0</v>
      </c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3" x14ac:dyDescent="0.2">
      <c r="A169" s="222"/>
      <c r="B169" s="223"/>
      <c r="C169" s="257" t="s">
        <v>309</v>
      </c>
      <c r="D169" s="226"/>
      <c r="E169" s="227">
        <v>0.11568000000000001</v>
      </c>
      <c r="F169" s="225"/>
      <c r="G169" s="225"/>
      <c r="H169" s="225"/>
      <c r="I169" s="225"/>
      <c r="J169" s="225"/>
      <c r="K169" s="225"/>
      <c r="L169" s="225"/>
      <c r="M169" s="225"/>
      <c r="N169" s="224"/>
      <c r="O169" s="224"/>
      <c r="P169" s="224"/>
      <c r="Q169" s="224"/>
      <c r="R169" s="225"/>
      <c r="S169" s="225"/>
      <c r="T169" s="225"/>
      <c r="U169" s="225"/>
      <c r="V169" s="225"/>
      <c r="W169" s="225"/>
      <c r="X169" s="225"/>
      <c r="Y169" s="225"/>
      <c r="Z169" s="215"/>
      <c r="AA169" s="215"/>
      <c r="AB169" s="215"/>
      <c r="AC169" s="215"/>
      <c r="AD169" s="215"/>
      <c r="AE169" s="215"/>
      <c r="AF169" s="215"/>
      <c r="AG169" s="215" t="s">
        <v>131</v>
      </c>
      <c r="AH169" s="215">
        <v>0</v>
      </c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ht="22.5" outlineLevel="1" x14ac:dyDescent="0.2">
      <c r="A170" s="236">
        <v>55</v>
      </c>
      <c r="B170" s="237" t="s">
        <v>312</v>
      </c>
      <c r="C170" s="255" t="s">
        <v>313</v>
      </c>
      <c r="D170" s="238" t="s">
        <v>180</v>
      </c>
      <c r="E170" s="239">
        <v>0.11568000000000001</v>
      </c>
      <c r="F170" s="240"/>
      <c r="G170" s="241">
        <f>ROUND(E170*F170,2)</f>
        <v>0</v>
      </c>
      <c r="H170" s="240"/>
      <c r="I170" s="241">
        <f>ROUND(E170*H170,2)</f>
        <v>0</v>
      </c>
      <c r="J170" s="240"/>
      <c r="K170" s="241">
        <f>ROUND(E170*J170,2)</f>
        <v>0</v>
      </c>
      <c r="L170" s="241">
        <v>21</v>
      </c>
      <c r="M170" s="241">
        <f>G170*(1+L170/100)</f>
        <v>0</v>
      </c>
      <c r="N170" s="239">
        <v>0</v>
      </c>
      <c r="O170" s="239">
        <f>ROUND(E170*N170,2)</f>
        <v>0</v>
      </c>
      <c r="P170" s="239">
        <v>0</v>
      </c>
      <c r="Q170" s="239">
        <f>ROUND(E170*P170,2)</f>
        <v>0</v>
      </c>
      <c r="R170" s="241" t="s">
        <v>191</v>
      </c>
      <c r="S170" s="241" t="s">
        <v>123</v>
      </c>
      <c r="T170" s="242" t="s">
        <v>124</v>
      </c>
      <c r="U170" s="225">
        <v>0</v>
      </c>
      <c r="V170" s="225">
        <f>ROUND(E170*U170,2)</f>
        <v>0</v>
      </c>
      <c r="W170" s="225"/>
      <c r="X170" s="225" t="s">
        <v>181</v>
      </c>
      <c r="Y170" s="225" t="s">
        <v>126</v>
      </c>
      <c r="Z170" s="215"/>
      <c r="AA170" s="215"/>
      <c r="AB170" s="215"/>
      <c r="AC170" s="215"/>
      <c r="AD170" s="215"/>
      <c r="AE170" s="215"/>
      <c r="AF170" s="215"/>
      <c r="AG170" s="215" t="s">
        <v>224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2" x14ac:dyDescent="0.2">
      <c r="A171" s="222"/>
      <c r="B171" s="223"/>
      <c r="C171" s="256" t="s">
        <v>307</v>
      </c>
      <c r="D171" s="243"/>
      <c r="E171" s="243"/>
      <c r="F171" s="243"/>
      <c r="G171" s="243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129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2" x14ac:dyDescent="0.2">
      <c r="A172" s="222"/>
      <c r="B172" s="223"/>
      <c r="C172" s="257" t="s">
        <v>184</v>
      </c>
      <c r="D172" s="226"/>
      <c r="E172" s="227"/>
      <c r="F172" s="225"/>
      <c r="G172" s="225"/>
      <c r="H172" s="225"/>
      <c r="I172" s="225"/>
      <c r="J172" s="225"/>
      <c r="K172" s="225"/>
      <c r="L172" s="225"/>
      <c r="M172" s="225"/>
      <c r="N172" s="224"/>
      <c r="O172" s="224"/>
      <c r="P172" s="224"/>
      <c r="Q172" s="224"/>
      <c r="R172" s="225"/>
      <c r="S172" s="225"/>
      <c r="T172" s="225"/>
      <c r="U172" s="225"/>
      <c r="V172" s="225"/>
      <c r="W172" s="225"/>
      <c r="X172" s="225"/>
      <c r="Y172" s="225"/>
      <c r="Z172" s="215"/>
      <c r="AA172" s="215"/>
      <c r="AB172" s="215"/>
      <c r="AC172" s="215"/>
      <c r="AD172" s="215"/>
      <c r="AE172" s="215"/>
      <c r="AF172" s="215"/>
      <c r="AG172" s="215" t="s">
        <v>131</v>
      </c>
      <c r="AH172" s="215">
        <v>0</v>
      </c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3" x14ac:dyDescent="0.2">
      <c r="A173" s="222"/>
      <c r="B173" s="223"/>
      <c r="C173" s="257" t="s">
        <v>308</v>
      </c>
      <c r="D173" s="226"/>
      <c r="E173" s="227"/>
      <c r="F173" s="225"/>
      <c r="G173" s="225"/>
      <c r="H173" s="225"/>
      <c r="I173" s="225"/>
      <c r="J173" s="225"/>
      <c r="K173" s="225"/>
      <c r="L173" s="225"/>
      <c r="M173" s="225"/>
      <c r="N173" s="224"/>
      <c r="O173" s="224"/>
      <c r="P173" s="224"/>
      <c r="Q173" s="224"/>
      <c r="R173" s="225"/>
      <c r="S173" s="225"/>
      <c r="T173" s="225"/>
      <c r="U173" s="225"/>
      <c r="V173" s="225"/>
      <c r="W173" s="225"/>
      <c r="X173" s="225"/>
      <c r="Y173" s="225"/>
      <c r="Z173" s="215"/>
      <c r="AA173" s="215"/>
      <c r="AB173" s="215"/>
      <c r="AC173" s="215"/>
      <c r="AD173" s="215"/>
      <c r="AE173" s="215"/>
      <c r="AF173" s="215"/>
      <c r="AG173" s="215" t="s">
        <v>131</v>
      </c>
      <c r="AH173" s="215">
        <v>0</v>
      </c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3" x14ac:dyDescent="0.2">
      <c r="A174" s="222"/>
      <c r="B174" s="223"/>
      <c r="C174" s="257" t="s">
        <v>309</v>
      </c>
      <c r="D174" s="226"/>
      <c r="E174" s="227">
        <v>0.11568000000000001</v>
      </c>
      <c r="F174" s="225"/>
      <c r="G174" s="225"/>
      <c r="H174" s="225"/>
      <c r="I174" s="225"/>
      <c r="J174" s="225"/>
      <c r="K174" s="225"/>
      <c r="L174" s="225"/>
      <c r="M174" s="225"/>
      <c r="N174" s="224"/>
      <c r="O174" s="224"/>
      <c r="P174" s="224"/>
      <c r="Q174" s="224"/>
      <c r="R174" s="225"/>
      <c r="S174" s="225"/>
      <c r="T174" s="225"/>
      <c r="U174" s="225"/>
      <c r="V174" s="225"/>
      <c r="W174" s="225"/>
      <c r="X174" s="225"/>
      <c r="Y174" s="225"/>
      <c r="Z174" s="215"/>
      <c r="AA174" s="215"/>
      <c r="AB174" s="215"/>
      <c r="AC174" s="215"/>
      <c r="AD174" s="215"/>
      <c r="AE174" s="215"/>
      <c r="AF174" s="215"/>
      <c r="AG174" s="215" t="s">
        <v>131</v>
      </c>
      <c r="AH174" s="215">
        <v>0</v>
      </c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x14ac:dyDescent="0.2">
      <c r="A175" s="229" t="s">
        <v>117</v>
      </c>
      <c r="B175" s="230" t="s">
        <v>77</v>
      </c>
      <c r="C175" s="254" t="s">
        <v>78</v>
      </c>
      <c r="D175" s="231"/>
      <c r="E175" s="232"/>
      <c r="F175" s="233"/>
      <c r="G175" s="233">
        <f>SUMIF(AG176:AG217,"&lt;&gt;NOR",G176:G217)</f>
        <v>0</v>
      </c>
      <c r="H175" s="233"/>
      <c r="I175" s="233">
        <f>SUM(I176:I217)</f>
        <v>0</v>
      </c>
      <c r="J175" s="233"/>
      <c r="K175" s="233">
        <f>SUM(K176:K217)</f>
        <v>0</v>
      </c>
      <c r="L175" s="233"/>
      <c r="M175" s="233">
        <f>SUM(M176:M217)</f>
        <v>0</v>
      </c>
      <c r="N175" s="232"/>
      <c r="O175" s="232">
        <f>SUM(O176:O217)</f>
        <v>0.47</v>
      </c>
      <c r="P175" s="232"/>
      <c r="Q175" s="232">
        <f>SUM(Q176:Q217)</f>
        <v>0.95</v>
      </c>
      <c r="R175" s="233"/>
      <c r="S175" s="233"/>
      <c r="T175" s="234"/>
      <c r="U175" s="228"/>
      <c r="V175" s="228">
        <f>SUM(V176:V217)</f>
        <v>86.710000000000008</v>
      </c>
      <c r="W175" s="228"/>
      <c r="X175" s="228"/>
      <c r="Y175" s="228"/>
      <c r="AG175" t="s">
        <v>118</v>
      </c>
    </row>
    <row r="176" spans="1:60" outlineLevel="1" x14ac:dyDescent="0.2">
      <c r="A176" s="247">
        <v>56</v>
      </c>
      <c r="B176" s="248" t="s">
        <v>314</v>
      </c>
      <c r="C176" s="260" t="s">
        <v>315</v>
      </c>
      <c r="D176" s="249" t="s">
        <v>316</v>
      </c>
      <c r="E176" s="250">
        <v>21</v>
      </c>
      <c r="F176" s="251"/>
      <c r="G176" s="252">
        <f>ROUND(E176*F176,2)</f>
        <v>0</v>
      </c>
      <c r="H176" s="251"/>
      <c r="I176" s="252">
        <f>ROUND(E176*H176,2)</f>
        <v>0</v>
      </c>
      <c r="J176" s="251"/>
      <c r="K176" s="252">
        <f>ROUND(E176*J176,2)</f>
        <v>0</v>
      </c>
      <c r="L176" s="252">
        <v>21</v>
      </c>
      <c r="M176" s="252">
        <f>G176*(1+L176/100)</f>
        <v>0</v>
      </c>
      <c r="N176" s="250">
        <v>0</v>
      </c>
      <c r="O176" s="250">
        <f>ROUND(E176*N176,2)</f>
        <v>0</v>
      </c>
      <c r="P176" s="250">
        <v>1.9460000000000002E-2</v>
      </c>
      <c r="Q176" s="250">
        <f>ROUND(E176*P176,2)</f>
        <v>0.41</v>
      </c>
      <c r="R176" s="252" t="s">
        <v>191</v>
      </c>
      <c r="S176" s="252" t="s">
        <v>123</v>
      </c>
      <c r="T176" s="253" t="s">
        <v>124</v>
      </c>
      <c r="U176" s="225">
        <v>0.38</v>
      </c>
      <c r="V176" s="225">
        <f>ROUND(E176*U176,2)</f>
        <v>7.98</v>
      </c>
      <c r="W176" s="225"/>
      <c r="X176" s="225" t="s">
        <v>125</v>
      </c>
      <c r="Y176" s="225" t="s">
        <v>126</v>
      </c>
      <c r="Z176" s="215"/>
      <c r="AA176" s="215"/>
      <c r="AB176" s="215"/>
      <c r="AC176" s="215"/>
      <c r="AD176" s="215"/>
      <c r="AE176" s="215"/>
      <c r="AF176" s="215"/>
      <c r="AG176" s="215" t="s">
        <v>198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1" x14ac:dyDescent="0.2">
      <c r="A177" s="247">
        <v>57</v>
      </c>
      <c r="B177" s="248" t="s">
        <v>317</v>
      </c>
      <c r="C177" s="260" t="s">
        <v>318</v>
      </c>
      <c r="D177" s="249" t="s">
        <v>316</v>
      </c>
      <c r="E177" s="250">
        <v>16</v>
      </c>
      <c r="F177" s="251"/>
      <c r="G177" s="252">
        <f>ROUND(E177*F177,2)</f>
        <v>0</v>
      </c>
      <c r="H177" s="251"/>
      <c r="I177" s="252">
        <f>ROUND(E177*H177,2)</f>
        <v>0</v>
      </c>
      <c r="J177" s="251"/>
      <c r="K177" s="252">
        <f>ROUND(E177*J177,2)</f>
        <v>0</v>
      </c>
      <c r="L177" s="252">
        <v>21</v>
      </c>
      <c r="M177" s="252">
        <f>G177*(1+L177/100)</f>
        <v>0</v>
      </c>
      <c r="N177" s="250">
        <v>1.5310000000000001E-2</v>
      </c>
      <c r="O177" s="250">
        <f>ROUND(E177*N177,2)</f>
        <v>0.24</v>
      </c>
      <c r="P177" s="250">
        <v>0</v>
      </c>
      <c r="Q177" s="250">
        <f>ROUND(E177*P177,2)</f>
        <v>0</v>
      </c>
      <c r="R177" s="252" t="s">
        <v>191</v>
      </c>
      <c r="S177" s="252" t="s">
        <v>123</v>
      </c>
      <c r="T177" s="253" t="s">
        <v>124</v>
      </c>
      <c r="U177" s="225">
        <v>1.1890000000000001</v>
      </c>
      <c r="V177" s="225">
        <f>ROUND(E177*U177,2)</f>
        <v>19.02</v>
      </c>
      <c r="W177" s="225"/>
      <c r="X177" s="225" t="s">
        <v>125</v>
      </c>
      <c r="Y177" s="225" t="s">
        <v>126</v>
      </c>
      <c r="Z177" s="215"/>
      <c r="AA177" s="215"/>
      <c r="AB177" s="215"/>
      <c r="AC177" s="215"/>
      <c r="AD177" s="215"/>
      <c r="AE177" s="215"/>
      <c r="AF177" s="215"/>
      <c r="AG177" s="215" t="s">
        <v>127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">
      <c r="A178" s="247">
        <v>58</v>
      </c>
      <c r="B178" s="248" t="s">
        <v>319</v>
      </c>
      <c r="C178" s="260" t="s">
        <v>320</v>
      </c>
      <c r="D178" s="249" t="s">
        <v>316</v>
      </c>
      <c r="E178" s="250">
        <v>16</v>
      </c>
      <c r="F178" s="251"/>
      <c r="G178" s="252">
        <f>ROUND(E178*F178,2)</f>
        <v>0</v>
      </c>
      <c r="H178" s="251"/>
      <c r="I178" s="252">
        <f>ROUND(E178*H178,2)</f>
        <v>0</v>
      </c>
      <c r="J178" s="251"/>
      <c r="K178" s="252">
        <f>ROUND(E178*J178,2)</f>
        <v>0</v>
      </c>
      <c r="L178" s="252">
        <v>21</v>
      </c>
      <c r="M178" s="252">
        <f>G178*(1+L178/100)</f>
        <v>0</v>
      </c>
      <c r="N178" s="250">
        <v>7.0699999999999999E-3</v>
      </c>
      <c r="O178" s="250">
        <f>ROUND(E178*N178,2)</f>
        <v>0.11</v>
      </c>
      <c r="P178" s="250">
        <v>0</v>
      </c>
      <c r="Q178" s="250">
        <f>ROUND(E178*P178,2)</f>
        <v>0</v>
      </c>
      <c r="R178" s="252" t="s">
        <v>191</v>
      </c>
      <c r="S178" s="252" t="s">
        <v>123</v>
      </c>
      <c r="T178" s="253" t="s">
        <v>124</v>
      </c>
      <c r="U178" s="225">
        <v>0.32500000000000001</v>
      </c>
      <c r="V178" s="225">
        <f>ROUND(E178*U178,2)</f>
        <v>5.2</v>
      </c>
      <c r="W178" s="225"/>
      <c r="X178" s="225" t="s">
        <v>125</v>
      </c>
      <c r="Y178" s="225" t="s">
        <v>126</v>
      </c>
      <c r="Z178" s="215"/>
      <c r="AA178" s="215"/>
      <c r="AB178" s="215"/>
      <c r="AC178" s="215"/>
      <c r="AD178" s="215"/>
      <c r="AE178" s="215"/>
      <c r="AF178" s="215"/>
      <c r="AG178" s="215" t="s">
        <v>127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">
      <c r="A179" s="247">
        <v>59</v>
      </c>
      <c r="B179" s="248" t="s">
        <v>321</v>
      </c>
      <c r="C179" s="260" t="s">
        <v>322</v>
      </c>
      <c r="D179" s="249" t="s">
        <v>316</v>
      </c>
      <c r="E179" s="250">
        <v>2</v>
      </c>
      <c r="F179" s="251"/>
      <c r="G179" s="252">
        <f>ROUND(E179*F179,2)</f>
        <v>0</v>
      </c>
      <c r="H179" s="251"/>
      <c r="I179" s="252">
        <f>ROUND(E179*H179,2)</f>
        <v>0</v>
      </c>
      <c r="J179" s="251"/>
      <c r="K179" s="252">
        <f>ROUND(E179*J179,2)</f>
        <v>0</v>
      </c>
      <c r="L179" s="252">
        <v>21</v>
      </c>
      <c r="M179" s="252">
        <f>G179*(1+L179/100)</f>
        <v>0</v>
      </c>
      <c r="N179" s="250">
        <v>2.1309999999999999E-2</v>
      </c>
      <c r="O179" s="250">
        <f>ROUND(E179*N179,2)</f>
        <v>0.04</v>
      </c>
      <c r="P179" s="250">
        <v>0</v>
      </c>
      <c r="Q179" s="250">
        <f>ROUND(E179*P179,2)</f>
        <v>0</v>
      </c>
      <c r="R179" s="252" t="s">
        <v>191</v>
      </c>
      <c r="S179" s="252" t="s">
        <v>123</v>
      </c>
      <c r="T179" s="253" t="s">
        <v>124</v>
      </c>
      <c r="U179" s="225">
        <v>0.85099999999999998</v>
      </c>
      <c r="V179" s="225">
        <f>ROUND(E179*U179,2)</f>
        <v>1.7</v>
      </c>
      <c r="W179" s="225"/>
      <c r="X179" s="225" t="s">
        <v>125</v>
      </c>
      <c r="Y179" s="225" t="s">
        <v>126</v>
      </c>
      <c r="Z179" s="215"/>
      <c r="AA179" s="215"/>
      <c r="AB179" s="215"/>
      <c r="AC179" s="215"/>
      <c r="AD179" s="215"/>
      <c r="AE179" s="215"/>
      <c r="AF179" s="215"/>
      <c r="AG179" s="215" t="s">
        <v>127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1" x14ac:dyDescent="0.2">
      <c r="A180" s="236">
        <v>60</v>
      </c>
      <c r="B180" s="237" t="s">
        <v>323</v>
      </c>
      <c r="C180" s="255" t="s">
        <v>324</v>
      </c>
      <c r="D180" s="238" t="s">
        <v>316</v>
      </c>
      <c r="E180" s="239">
        <v>4</v>
      </c>
      <c r="F180" s="240"/>
      <c r="G180" s="241">
        <f>ROUND(E180*F180,2)</f>
        <v>0</v>
      </c>
      <c r="H180" s="240"/>
      <c r="I180" s="241">
        <f>ROUND(E180*H180,2)</f>
        <v>0</v>
      </c>
      <c r="J180" s="240"/>
      <c r="K180" s="241">
        <f>ROUND(E180*J180,2)</f>
        <v>0</v>
      </c>
      <c r="L180" s="241">
        <v>21</v>
      </c>
      <c r="M180" s="241">
        <f>G180*(1+L180/100)</f>
        <v>0</v>
      </c>
      <c r="N180" s="239">
        <v>0</v>
      </c>
      <c r="O180" s="239">
        <f>ROUND(E180*N180,2)</f>
        <v>0</v>
      </c>
      <c r="P180" s="239">
        <v>9.1999999999999998E-3</v>
      </c>
      <c r="Q180" s="239">
        <f>ROUND(E180*P180,2)</f>
        <v>0.04</v>
      </c>
      <c r="R180" s="241" t="s">
        <v>191</v>
      </c>
      <c r="S180" s="241" t="s">
        <v>123</v>
      </c>
      <c r="T180" s="242" t="s">
        <v>124</v>
      </c>
      <c r="U180" s="225">
        <v>0.46500000000000002</v>
      </c>
      <c r="V180" s="225">
        <f>ROUND(E180*U180,2)</f>
        <v>1.86</v>
      </c>
      <c r="W180" s="225"/>
      <c r="X180" s="225" t="s">
        <v>125</v>
      </c>
      <c r="Y180" s="225" t="s">
        <v>126</v>
      </c>
      <c r="Z180" s="215"/>
      <c r="AA180" s="215"/>
      <c r="AB180" s="215"/>
      <c r="AC180" s="215"/>
      <c r="AD180" s="215"/>
      <c r="AE180" s="215"/>
      <c r="AF180" s="215"/>
      <c r="AG180" s="215" t="s">
        <v>127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2" x14ac:dyDescent="0.2">
      <c r="A181" s="222"/>
      <c r="B181" s="223"/>
      <c r="C181" s="256" t="s">
        <v>325</v>
      </c>
      <c r="D181" s="243"/>
      <c r="E181" s="243"/>
      <c r="F181" s="243"/>
      <c r="G181" s="243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5"/>
      <c r="AA181" s="215"/>
      <c r="AB181" s="215"/>
      <c r="AC181" s="215"/>
      <c r="AD181" s="215"/>
      <c r="AE181" s="215"/>
      <c r="AF181" s="215"/>
      <c r="AG181" s="215" t="s">
        <v>129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ht="22.5" outlineLevel="1" x14ac:dyDescent="0.2">
      <c r="A182" s="236">
        <v>61</v>
      </c>
      <c r="B182" s="237" t="s">
        <v>326</v>
      </c>
      <c r="C182" s="255" t="s">
        <v>327</v>
      </c>
      <c r="D182" s="238" t="s">
        <v>316</v>
      </c>
      <c r="E182" s="239">
        <v>6</v>
      </c>
      <c r="F182" s="240"/>
      <c r="G182" s="241">
        <f>ROUND(E182*F182,2)</f>
        <v>0</v>
      </c>
      <c r="H182" s="240"/>
      <c r="I182" s="241">
        <f>ROUND(E182*H182,2)</f>
        <v>0</v>
      </c>
      <c r="J182" s="240"/>
      <c r="K182" s="241">
        <f>ROUND(E182*J182,2)</f>
        <v>0</v>
      </c>
      <c r="L182" s="241">
        <v>21</v>
      </c>
      <c r="M182" s="241">
        <f>G182*(1+L182/100)</f>
        <v>0</v>
      </c>
      <c r="N182" s="239">
        <v>3.8700000000000002E-3</v>
      </c>
      <c r="O182" s="239">
        <f>ROUND(E182*N182,2)</f>
        <v>0.02</v>
      </c>
      <c r="P182" s="239">
        <v>0</v>
      </c>
      <c r="Q182" s="239">
        <f>ROUND(E182*P182,2)</f>
        <v>0</v>
      </c>
      <c r="R182" s="241" t="s">
        <v>191</v>
      </c>
      <c r="S182" s="241" t="s">
        <v>123</v>
      </c>
      <c r="T182" s="242" t="s">
        <v>124</v>
      </c>
      <c r="U182" s="225">
        <v>0.50700000000000001</v>
      </c>
      <c r="V182" s="225">
        <f>ROUND(E182*U182,2)</f>
        <v>3.04</v>
      </c>
      <c r="W182" s="225"/>
      <c r="X182" s="225" t="s">
        <v>125</v>
      </c>
      <c r="Y182" s="225" t="s">
        <v>126</v>
      </c>
      <c r="Z182" s="215"/>
      <c r="AA182" s="215"/>
      <c r="AB182" s="215"/>
      <c r="AC182" s="215"/>
      <c r="AD182" s="215"/>
      <c r="AE182" s="215"/>
      <c r="AF182" s="215"/>
      <c r="AG182" s="215" t="s">
        <v>127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2" x14ac:dyDescent="0.2">
      <c r="A183" s="222"/>
      <c r="B183" s="223"/>
      <c r="C183" s="259" t="s">
        <v>328</v>
      </c>
      <c r="D183" s="246"/>
      <c r="E183" s="246"/>
      <c r="F183" s="246"/>
      <c r="G183" s="246"/>
      <c r="H183" s="225"/>
      <c r="I183" s="225"/>
      <c r="J183" s="225"/>
      <c r="K183" s="225"/>
      <c r="L183" s="225"/>
      <c r="M183" s="225"/>
      <c r="N183" s="224"/>
      <c r="O183" s="224"/>
      <c r="P183" s="224"/>
      <c r="Q183" s="224"/>
      <c r="R183" s="225"/>
      <c r="S183" s="225"/>
      <c r="T183" s="225"/>
      <c r="U183" s="225"/>
      <c r="V183" s="225"/>
      <c r="W183" s="225"/>
      <c r="X183" s="225"/>
      <c r="Y183" s="225"/>
      <c r="Z183" s="215"/>
      <c r="AA183" s="215"/>
      <c r="AB183" s="215"/>
      <c r="AC183" s="215"/>
      <c r="AD183" s="215"/>
      <c r="AE183" s="215"/>
      <c r="AF183" s="215"/>
      <c r="AG183" s="215" t="s">
        <v>139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outlineLevel="1" x14ac:dyDescent="0.2">
      <c r="A184" s="247">
        <v>62</v>
      </c>
      <c r="B184" s="248" t="s">
        <v>329</v>
      </c>
      <c r="C184" s="260" t="s">
        <v>330</v>
      </c>
      <c r="D184" s="249" t="s">
        <v>316</v>
      </c>
      <c r="E184" s="250">
        <v>6</v>
      </c>
      <c r="F184" s="251"/>
      <c r="G184" s="252">
        <f>ROUND(E184*F184,2)</f>
        <v>0</v>
      </c>
      <c r="H184" s="251"/>
      <c r="I184" s="252">
        <f>ROUND(E184*H184,2)</f>
        <v>0</v>
      </c>
      <c r="J184" s="251"/>
      <c r="K184" s="252">
        <f>ROUND(E184*J184,2)</f>
        <v>0</v>
      </c>
      <c r="L184" s="252">
        <v>21</v>
      </c>
      <c r="M184" s="252">
        <f>G184*(1+L184/100)</f>
        <v>0</v>
      </c>
      <c r="N184" s="250">
        <v>0</v>
      </c>
      <c r="O184" s="250">
        <f>ROUND(E184*N184,2)</f>
        <v>0</v>
      </c>
      <c r="P184" s="250">
        <v>1.4930000000000001E-2</v>
      </c>
      <c r="Q184" s="250">
        <f>ROUND(E184*P184,2)</f>
        <v>0.09</v>
      </c>
      <c r="R184" s="252" t="s">
        <v>191</v>
      </c>
      <c r="S184" s="252" t="s">
        <v>123</v>
      </c>
      <c r="T184" s="253" t="s">
        <v>124</v>
      </c>
      <c r="U184" s="225">
        <v>0.23799999999999999</v>
      </c>
      <c r="V184" s="225">
        <f>ROUND(E184*U184,2)</f>
        <v>1.43</v>
      </c>
      <c r="W184" s="225"/>
      <c r="X184" s="225" t="s">
        <v>125</v>
      </c>
      <c r="Y184" s="225" t="s">
        <v>126</v>
      </c>
      <c r="Z184" s="215"/>
      <c r="AA184" s="215"/>
      <c r="AB184" s="215"/>
      <c r="AC184" s="215"/>
      <c r="AD184" s="215"/>
      <c r="AE184" s="215"/>
      <c r="AF184" s="215"/>
      <c r="AG184" s="215" t="s">
        <v>127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1" x14ac:dyDescent="0.2">
      <c r="A185" s="236">
        <v>63</v>
      </c>
      <c r="B185" s="237" t="s">
        <v>331</v>
      </c>
      <c r="C185" s="255" t="s">
        <v>332</v>
      </c>
      <c r="D185" s="238" t="s">
        <v>316</v>
      </c>
      <c r="E185" s="239">
        <v>40</v>
      </c>
      <c r="F185" s="240"/>
      <c r="G185" s="241">
        <f>ROUND(E185*F185,2)</f>
        <v>0</v>
      </c>
      <c r="H185" s="240"/>
      <c r="I185" s="241">
        <f>ROUND(E185*H185,2)</f>
        <v>0</v>
      </c>
      <c r="J185" s="240"/>
      <c r="K185" s="241">
        <f>ROUND(E185*J185,2)</f>
        <v>0</v>
      </c>
      <c r="L185" s="241">
        <v>21</v>
      </c>
      <c r="M185" s="241">
        <f>G185*(1+L185/100)</f>
        <v>0</v>
      </c>
      <c r="N185" s="239">
        <v>2.4000000000000001E-4</v>
      </c>
      <c r="O185" s="239">
        <f>ROUND(E185*N185,2)</f>
        <v>0.01</v>
      </c>
      <c r="P185" s="239">
        <v>0</v>
      </c>
      <c r="Q185" s="239">
        <f>ROUND(E185*P185,2)</f>
        <v>0</v>
      </c>
      <c r="R185" s="241" t="s">
        <v>191</v>
      </c>
      <c r="S185" s="241" t="s">
        <v>123</v>
      </c>
      <c r="T185" s="242" t="s">
        <v>124</v>
      </c>
      <c r="U185" s="225">
        <v>0.12</v>
      </c>
      <c r="V185" s="225">
        <f>ROUND(E185*U185,2)</f>
        <v>4.8</v>
      </c>
      <c r="W185" s="225"/>
      <c r="X185" s="225" t="s">
        <v>125</v>
      </c>
      <c r="Y185" s="225" t="s">
        <v>126</v>
      </c>
      <c r="Z185" s="215"/>
      <c r="AA185" s="215"/>
      <c r="AB185" s="215"/>
      <c r="AC185" s="215"/>
      <c r="AD185" s="215"/>
      <c r="AE185" s="215"/>
      <c r="AF185" s="215"/>
      <c r="AG185" s="215" t="s">
        <v>127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2" x14ac:dyDescent="0.2">
      <c r="A186" s="222"/>
      <c r="B186" s="223"/>
      <c r="C186" s="257" t="s">
        <v>333</v>
      </c>
      <c r="D186" s="226"/>
      <c r="E186" s="227">
        <v>40</v>
      </c>
      <c r="F186" s="225"/>
      <c r="G186" s="225"/>
      <c r="H186" s="225"/>
      <c r="I186" s="225"/>
      <c r="J186" s="225"/>
      <c r="K186" s="225"/>
      <c r="L186" s="225"/>
      <c r="M186" s="225"/>
      <c r="N186" s="224"/>
      <c r="O186" s="224"/>
      <c r="P186" s="224"/>
      <c r="Q186" s="224"/>
      <c r="R186" s="225"/>
      <c r="S186" s="225"/>
      <c r="T186" s="225"/>
      <c r="U186" s="225"/>
      <c r="V186" s="225"/>
      <c r="W186" s="225"/>
      <c r="X186" s="225"/>
      <c r="Y186" s="225"/>
      <c r="Z186" s="215"/>
      <c r="AA186" s="215"/>
      <c r="AB186" s="215"/>
      <c r="AC186" s="215"/>
      <c r="AD186" s="215"/>
      <c r="AE186" s="215"/>
      <c r="AF186" s="215"/>
      <c r="AG186" s="215" t="s">
        <v>131</v>
      </c>
      <c r="AH186" s="215">
        <v>0</v>
      </c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ht="22.5" outlineLevel="1" x14ac:dyDescent="0.2">
      <c r="A187" s="247">
        <v>64</v>
      </c>
      <c r="B187" s="248" t="s">
        <v>334</v>
      </c>
      <c r="C187" s="260" t="s">
        <v>335</v>
      </c>
      <c r="D187" s="249" t="s">
        <v>195</v>
      </c>
      <c r="E187" s="250">
        <v>4</v>
      </c>
      <c r="F187" s="251"/>
      <c r="G187" s="252">
        <f>ROUND(E187*F187,2)</f>
        <v>0</v>
      </c>
      <c r="H187" s="251"/>
      <c r="I187" s="252">
        <f>ROUND(E187*H187,2)</f>
        <v>0</v>
      </c>
      <c r="J187" s="251"/>
      <c r="K187" s="252">
        <f>ROUND(E187*J187,2)</f>
        <v>0</v>
      </c>
      <c r="L187" s="252">
        <v>21</v>
      </c>
      <c r="M187" s="252">
        <f>G187*(1+L187/100)</f>
        <v>0</v>
      </c>
      <c r="N187" s="250">
        <v>8.4999999999999995E-4</v>
      </c>
      <c r="O187" s="250">
        <f>ROUND(E187*N187,2)</f>
        <v>0</v>
      </c>
      <c r="P187" s="250">
        <v>0</v>
      </c>
      <c r="Q187" s="250">
        <f>ROUND(E187*P187,2)</f>
        <v>0</v>
      </c>
      <c r="R187" s="252" t="s">
        <v>191</v>
      </c>
      <c r="S187" s="252" t="s">
        <v>123</v>
      </c>
      <c r="T187" s="253" t="s">
        <v>124</v>
      </c>
      <c r="U187" s="225">
        <v>0.44500000000000001</v>
      </c>
      <c r="V187" s="225">
        <f>ROUND(E187*U187,2)</f>
        <v>1.78</v>
      </c>
      <c r="W187" s="225"/>
      <c r="X187" s="225" t="s">
        <v>125</v>
      </c>
      <c r="Y187" s="225" t="s">
        <v>126</v>
      </c>
      <c r="Z187" s="215"/>
      <c r="AA187" s="215"/>
      <c r="AB187" s="215"/>
      <c r="AC187" s="215"/>
      <c r="AD187" s="215"/>
      <c r="AE187" s="215"/>
      <c r="AF187" s="215"/>
      <c r="AG187" s="215" t="s">
        <v>198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ht="22.5" outlineLevel="1" x14ac:dyDescent="0.2">
      <c r="A188" s="247">
        <v>65</v>
      </c>
      <c r="B188" s="248" t="s">
        <v>336</v>
      </c>
      <c r="C188" s="260" t="s">
        <v>337</v>
      </c>
      <c r="D188" s="249" t="s">
        <v>195</v>
      </c>
      <c r="E188" s="250">
        <v>2</v>
      </c>
      <c r="F188" s="251"/>
      <c r="G188" s="252">
        <f>ROUND(E188*F188,2)</f>
        <v>0</v>
      </c>
      <c r="H188" s="251"/>
      <c r="I188" s="252">
        <f>ROUND(E188*H188,2)</f>
        <v>0</v>
      </c>
      <c r="J188" s="251"/>
      <c r="K188" s="252">
        <f>ROUND(E188*J188,2)</f>
        <v>0</v>
      </c>
      <c r="L188" s="252">
        <v>21</v>
      </c>
      <c r="M188" s="252">
        <f>G188*(1+L188/100)</f>
        <v>0</v>
      </c>
      <c r="N188" s="250">
        <v>1.64E-3</v>
      </c>
      <c r="O188" s="250">
        <f>ROUND(E188*N188,2)</f>
        <v>0</v>
      </c>
      <c r="P188" s="250">
        <v>0</v>
      </c>
      <c r="Q188" s="250">
        <f>ROUND(E188*P188,2)</f>
        <v>0</v>
      </c>
      <c r="R188" s="252" t="s">
        <v>191</v>
      </c>
      <c r="S188" s="252" t="s">
        <v>123</v>
      </c>
      <c r="T188" s="253" t="s">
        <v>124</v>
      </c>
      <c r="U188" s="225">
        <v>0.44500000000000001</v>
      </c>
      <c r="V188" s="225">
        <f>ROUND(E188*U188,2)</f>
        <v>0.89</v>
      </c>
      <c r="W188" s="225"/>
      <c r="X188" s="225" t="s">
        <v>125</v>
      </c>
      <c r="Y188" s="225" t="s">
        <v>126</v>
      </c>
      <c r="Z188" s="215"/>
      <c r="AA188" s="215"/>
      <c r="AB188" s="215"/>
      <c r="AC188" s="215"/>
      <c r="AD188" s="215"/>
      <c r="AE188" s="215"/>
      <c r="AF188" s="215"/>
      <c r="AG188" s="215" t="s">
        <v>127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ht="22.5" outlineLevel="1" x14ac:dyDescent="0.2">
      <c r="A189" s="247">
        <v>66</v>
      </c>
      <c r="B189" s="248" t="s">
        <v>338</v>
      </c>
      <c r="C189" s="260" t="s">
        <v>339</v>
      </c>
      <c r="D189" s="249" t="s">
        <v>195</v>
      </c>
      <c r="E189" s="250">
        <v>12</v>
      </c>
      <c r="F189" s="251"/>
      <c r="G189" s="252">
        <f>ROUND(E189*F189,2)</f>
        <v>0</v>
      </c>
      <c r="H189" s="251"/>
      <c r="I189" s="252">
        <f>ROUND(E189*H189,2)</f>
        <v>0</v>
      </c>
      <c r="J189" s="251"/>
      <c r="K189" s="252">
        <f>ROUND(E189*J189,2)</f>
        <v>0</v>
      </c>
      <c r="L189" s="252">
        <v>21</v>
      </c>
      <c r="M189" s="252">
        <f>G189*(1+L189/100)</f>
        <v>0</v>
      </c>
      <c r="N189" s="250">
        <v>1.1999999999999999E-3</v>
      </c>
      <c r="O189" s="250">
        <f>ROUND(E189*N189,2)</f>
        <v>0.01</v>
      </c>
      <c r="P189" s="250">
        <v>0</v>
      </c>
      <c r="Q189" s="250">
        <f>ROUND(E189*P189,2)</f>
        <v>0</v>
      </c>
      <c r="R189" s="252" t="s">
        <v>191</v>
      </c>
      <c r="S189" s="252" t="s">
        <v>123</v>
      </c>
      <c r="T189" s="253" t="s">
        <v>124</v>
      </c>
      <c r="U189" s="225">
        <v>0.40500000000000003</v>
      </c>
      <c r="V189" s="225">
        <f>ROUND(E189*U189,2)</f>
        <v>4.8600000000000003</v>
      </c>
      <c r="W189" s="225"/>
      <c r="X189" s="225" t="s">
        <v>125</v>
      </c>
      <c r="Y189" s="225" t="s">
        <v>126</v>
      </c>
      <c r="Z189" s="215"/>
      <c r="AA189" s="215"/>
      <c r="AB189" s="215"/>
      <c r="AC189" s="215"/>
      <c r="AD189" s="215"/>
      <c r="AE189" s="215"/>
      <c r="AF189" s="215"/>
      <c r="AG189" s="215" t="s">
        <v>127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ht="22.5" outlineLevel="1" x14ac:dyDescent="0.2">
      <c r="A190" s="247">
        <v>67</v>
      </c>
      <c r="B190" s="248" t="s">
        <v>340</v>
      </c>
      <c r="C190" s="260" t="s">
        <v>341</v>
      </c>
      <c r="D190" s="249" t="s">
        <v>195</v>
      </c>
      <c r="E190" s="250">
        <v>2</v>
      </c>
      <c r="F190" s="251"/>
      <c r="G190" s="252">
        <f>ROUND(E190*F190,2)</f>
        <v>0</v>
      </c>
      <c r="H190" s="251"/>
      <c r="I190" s="252">
        <f>ROUND(E190*H190,2)</f>
        <v>0</v>
      </c>
      <c r="J190" s="251"/>
      <c r="K190" s="252">
        <f>ROUND(E190*J190,2)</f>
        <v>0</v>
      </c>
      <c r="L190" s="252">
        <v>21</v>
      </c>
      <c r="M190" s="252">
        <f>G190*(1+L190/100)</f>
        <v>0</v>
      </c>
      <c r="N190" s="250">
        <v>1.72E-3</v>
      </c>
      <c r="O190" s="250">
        <f>ROUND(E190*N190,2)</f>
        <v>0</v>
      </c>
      <c r="P190" s="250">
        <v>0</v>
      </c>
      <c r="Q190" s="250">
        <f>ROUND(E190*P190,2)</f>
        <v>0</v>
      </c>
      <c r="R190" s="252" t="s">
        <v>191</v>
      </c>
      <c r="S190" s="252" t="s">
        <v>123</v>
      </c>
      <c r="T190" s="253" t="s">
        <v>124</v>
      </c>
      <c r="U190" s="225">
        <v>0.47599999999999998</v>
      </c>
      <c r="V190" s="225">
        <f>ROUND(E190*U190,2)</f>
        <v>0.95</v>
      </c>
      <c r="W190" s="225"/>
      <c r="X190" s="225" t="s">
        <v>125</v>
      </c>
      <c r="Y190" s="225" t="s">
        <v>126</v>
      </c>
      <c r="Z190" s="215"/>
      <c r="AA190" s="215"/>
      <c r="AB190" s="215"/>
      <c r="AC190" s="215"/>
      <c r="AD190" s="215"/>
      <c r="AE190" s="215"/>
      <c r="AF190" s="215"/>
      <c r="AG190" s="215" t="s">
        <v>127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ht="22.5" outlineLevel="1" x14ac:dyDescent="0.2">
      <c r="A191" s="236">
        <v>68</v>
      </c>
      <c r="B191" s="237" t="s">
        <v>342</v>
      </c>
      <c r="C191" s="255" t="s">
        <v>343</v>
      </c>
      <c r="D191" s="238" t="s">
        <v>195</v>
      </c>
      <c r="E191" s="239">
        <v>5</v>
      </c>
      <c r="F191" s="240"/>
      <c r="G191" s="241">
        <f>ROUND(E191*F191,2)</f>
        <v>0</v>
      </c>
      <c r="H191" s="240"/>
      <c r="I191" s="241">
        <f>ROUND(E191*H191,2)</f>
        <v>0</v>
      </c>
      <c r="J191" s="240"/>
      <c r="K191" s="241">
        <f>ROUND(E191*J191,2)</f>
        <v>0</v>
      </c>
      <c r="L191" s="241">
        <v>21</v>
      </c>
      <c r="M191" s="241">
        <f>G191*(1+L191/100)</f>
        <v>0</v>
      </c>
      <c r="N191" s="239">
        <v>4.0000000000000003E-5</v>
      </c>
      <c r="O191" s="239">
        <f>ROUND(E191*N191,2)</f>
        <v>0</v>
      </c>
      <c r="P191" s="239">
        <v>0</v>
      </c>
      <c r="Q191" s="239">
        <f>ROUND(E191*P191,2)</f>
        <v>0</v>
      </c>
      <c r="R191" s="241" t="s">
        <v>191</v>
      </c>
      <c r="S191" s="241" t="s">
        <v>123</v>
      </c>
      <c r="T191" s="242" t="s">
        <v>124</v>
      </c>
      <c r="U191" s="225">
        <v>0.45</v>
      </c>
      <c r="V191" s="225">
        <f>ROUND(E191*U191,2)</f>
        <v>2.25</v>
      </c>
      <c r="W191" s="225"/>
      <c r="X191" s="225" t="s">
        <v>125</v>
      </c>
      <c r="Y191" s="225" t="s">
        <v>126</v>
      </c>
      <c r="Z191" s="215"/>
      <c r="AA191" s="215"/>
      <c r="AB191" s="215"/>
      <c r="AC191" s="215"/>
      <c r="AD191" s="215"/>
      <c r="AE191" s="215"/>
      <c r="AF191" s="215"/>
      <c r="AG191" s="215" t="s">
        <v>127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2" x14ac:dyDescent="0.2">
      <c r="A192" s="222"/>
      <c r="B192" s="223"/>
      <c r="C192" s="257" t="s">
        <v>344</v>
      </c>
      <c r="D192" s="226"/>
      <c r="E192" s="227">
        <v>5</v>
      </c>
      <c r="F192" s="225"/>
      <c r="G192" s="225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5"/>
      <c r="AA192" s="215"/>
      <c r="AB192" s="215"/>
      <c r="AC192" s="215"/>
      <c r="AD192" s="215"/>
      <c r="AE192" s="215"/>
      <c r="AF192" s="215"/>
      <c r="AG192" s="215" t="s">
        <v>131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1" x14ac:dyDescent="0.2">
      <c r="A193" s="247">
        <v>69</v>
      </c>
      <c r="B193" s="248" t="s">
        <v>345</v>
      </c>
      <c r="C193" s="260" t="s">
        <v>346</v>
      </c>
      <c r="D193" s="249" t="s">
        <v>316</v>
      </c>
      <c r="E193" s="250">
        <v>20</v>
      </c>
      <c r="F193" s="251"/>
      <c r="G193" s="252">
        <f>ROUND(E193*F193,2)</f>
        <v>0</v>
      </c>
      <c r="H193" s="251"/>
      <c r="I193" s="252">
        <f>ROUND(E193*H193,2)</f>
        <v>0</v>
      </c>
      <c r="J193" s="251"/>
      <c r="K193" s="252">
        <f>ROUND(E193*J193,2)</f>
        <v>0</v>
      </c>
      <c r="L193" s="252">
        <v>21</v>
      </c>
      <c r="M193" s="252">
        <f>G193*(1+L193/100)</f>
        <v>0</v>
      </c>
      <c r="N193" s="250">
        <v>0</v>
      </c>
      <c r="O193" s="250">
        <f>ROUND(E193*N193,2)</f>
        <v>0</v>
      </c>
      <c r="P193" s="250">
        <v>1.56E-3</v>
      </c>
      <c r="Q193" s="250">
        <f>ROUND(E193*P193,2)</f>
        <v>0.03</v>
      </c>
      <c r="R193" s="252" t="s">
        <v>191</v>
      </c>
      <c r="S193" s="252" t="s">
        <v>123</v>
      </c>
      <c r="T193" s="253" t="s">
        <v>124</v>
      </c>
      <c r="U193" s="225">
        <v>0.217</v>
      </c>
      <c r="V193" s="225">
        <f>ROUND(E193*U193,2)</f>
        <v>4.34</v>
      </c>
      <c r="W193" s="225"/>
      <c r="X193" s="225" t="s">
        <v>125</v>
      </c>
      <c r="Y193" s="225" t="s">
        <v>126</v>
      </c>
      <c r="Z193" s="215"/>
      <c r="AA193" s="215"/>
      <c r="AB193" s="215"/>
      <c r="AC193" s="215"/>
      <c r="AD193" s="215"/>
      <c r="AE193" s="215"/>
      <c r="AF193" s="215"/>
      <c r="AG193" s="215" t="s">
        <v>127</v>
      </c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1" x14ac:dyDescent="0.2">
      <c r="A194" s="247">
        <v>70</v>
      </c>
      <c r="B194" s="248" t="s">
        <v>347</v>
      </c>
      <c r="C194" s="260" t="s">
        <v>348</v>
      </c>
      <c r="D194" s="249" t="s">
        <v>316</v>
      </c>
      <c r="E194" s="250">
        <v>5</v>
      </c>
      <c r="F194" s="251"/>
      <c r="G194" s="252">
        <f>ROUND(E194*F194,2)</f>
        <v>0</v>
      </c>
      <c r="H194" s="251"/>
      <c r="I194" s="252">
        <f>ROUND(E194*H194,2)</f>
        <v>0</v>
      </c>
      <c r="J194" s="251"/>
      <c r="K194" s="252">
        <f>ROUND(E194*J194,2)</f>
        <v>0</v>
      </c>
      <c r="L194" s="252">
        <v>21</v>
      </c>
      <c r="M194" s="252">
        <f>G194*(1+L194/100)</f>
        <v>0</v>
      </c>
      <c r="N194" s="250">
        <v>0</v>
      </c>
      <c r="O194" s="250">
        <f>ROUND(E194*N194,2)</f>
        <v>0</v>
      </c>
      <c r="P194" s="250">
        <v>8.5999999999999998E-4</v>
      </c>
      <c r="Q194" s="250">
        <f>ROUND(E194*P194,2)</f>
        <v>0</v>
      </c>
      <c r="R194" s="252" t="s">
        <v>191</v>
      </c>
      <c r="S194" s="252" t="s">
        <v>123</v>
      </c>
      <c r="T194" s="253" t="s">
        <v>124</v>
      </c>
      <c r="U194" s="225">
        <v>0.222</v>
      </c>
      <c r="V194" s="225">
        <f>ROUND(E194*U194,2)</f>
        <v>1.1100000000000001</v>
      </c>
      <c r="W194" s="225"/>
      <c r="X194" s="225" t="s">
        <v>125</v>
      </c>
      <c r="Y194" s="225" t="s">
        <v>126</v>
      </c>
      <c r="Z194" s="215"/>
      <c r="AA194" s="215"/>
      <c r="AB194" s="215"/>
      <c r="AC194" s="215"/>
      <c r="AD194" s="215"/>
      <c r="AE194" s="215"/>
      <c r="AF194" s="215"/>
      <c r="AG194" s="215" t="s">
        <v>127</v>
      </c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ht="22.5" outlineLevel="1" x14ac:dyDescent="0.2">
      <c r="A195" s="247">
        <v>71</v>
      </c>
      <c r="B195" s="248" t="s">
        <v>349</v>
      </c>
      <c r="C195" s="260" t="s">
        <v>350</v>
      </c>
      <c r="D195" s="249" t="s">
        <v>195</v>
      </c>
      <c r="E195" s="250">
        <v>4</v>
      </c>
      <c r="F195" s="251"/>
      <c r="G195" s="252">
        <f>ROUND(E195*F195,2)</f>
        <v>0</v>
      </c>
      <c r="H195" s="251"/>
      <c r="I195" s="252">
        <f>ROUND(E195*H195,2)</f>
        <v>0</v>
      </c>
      <c r="J195" s="251"/>
      <c r="K195" s="252">
        <f>ROUND(E195*J195,2)</f>
        <v>0</v>
      </c>
      <c r="L195" s="252">
        <v>21</v>
      </c>
      <c r="M195" s="252">
        <f>G195*(1+L195/100)</f>
        <v>0</v>
      </c>
      <c r="N195" s="250">
        <v>2.2000000000000001E-4</v>
      </c>
      <c r="O195" s="250">
        <f>ROUND(E195*N195,2)</f>
        <v>0</v>
      </c>
      <c r="P195" s="250">
        <v>0</v>
      </c>
      <c r="Q195" s="250">
        <f>ROUND(E195*P195,2)</f>
        <v>0</v>
      </c>
      <c r="R195" s="252" t="s">
        <v>191</v>
      </c>
      <c r="S195" s="252" t="s">
        <v>123</v>
      </c>
      <c r="T195" s="253" t="s">
        <v>124</v>
      </c>
      <c r="U195" s="225">
        <v>0.246</v>
      </c>
      <c r="V195" s="225">
        <f>ROUND(E195*U195,2)</f>
        <v>0.98</v>
      </c>
      <c r="W195" s="225"/>
      <c r="X195" s="225" t="s">
        <v>125</v>
      </c>
      <c r="Y195" s="225" t="s">
        <v>126</v>
      </c>
      <c r="Z195" s="215"/>
      <c r="AA195" s="215"/>
      <c r="AB195" s="215"/>
      <c r="AC195" s="215"/>
      <c r="AD195" s="215"/>
      <c r="AE195" s="215"/>
      <c r="AF195" s="215"/>
      <c r="AG195" s="215" t="s">
        <v>127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ht="33.75" outlineLevel="1" x14ac:dyDescent="0.2">
      <c r="A196" s="247">
        <v>72</v>
      </c>
      <c r="B196" s="248" t="s">
        <v>351</v>
      </c>
      <c r="C196" s="260" t="s">
        <v>352</v>
      </c>
      <c r="D196" s="249" t="s">
        <v>195</v>
      </c>
      <c r="E196" s="250">
        <v>16</v>
      </c>
      <c r="F196" s="251"/>
      <c r="G196" s="252">
        <f>ROUND(E196*F196,2)</f>
        <v>0</v>
      </c>
      <c r="H196" s="251"/>
      <c r="I196" s="252">
        <f>ROUND(E196*H196,2)</f>
        <v>0</v>
      </c>
      <c r="J196" s="251"/>
      <c r="K196" s="252">
        <f>ROUND(E196*J196,2)</f>
        <v>0</v>
      </c>
      <c r="L196" s="252">
        <v>21</v>
      </c>
      <c r="M196" s="252">
        <f>G196*(1+L196/100)</f>
        <v>0</v>
      </c>
      <c r="N196" s="250">
        <v>2.0000000000000001E-4</v>
      </c>
      <c r="O196" s="250">
        <f>ROUND(E196*N196,2)</f>
        <v>0</v>
      </c>
      <c r="P196" s="250">
        <v>0</v>
      </c>
      <c r="Q196" s="250">
        <f>ROUND(E196*P196,2)</f>
        <v>0</v>
      </c>
      <c r="R196" s="252" t="s">
        <v>191</v>
      </c>
      <c r="S196" s="252" t="s">
        <v>123</v>
      </c>
      <c r="T196" s="253" t="s">
        <v>124</v>
      </c>
      <c r="U196" s="225">
        <v>0.246</v>
      </c>
      <c r="V196" s="225">
        <f>ROUND(E196*U196,2)</f>
        <v>3.94</v>
      </c>
      <c r="W196" s="225"/>
      <c r="X196" s="225" t="s">
        <v>125</v>
      </c>
      <c r="Y196" s="225" t="s">
        <v>126</v>
      </c>
      <c r="Z196" s="215"/>
      <c r="AA196" s="215"/>
      <c r="AB196" s="215"/>
      <c r="AC196" s="215"/>
      <c r="AD196" s="215"/>
      <c r="AE196" s="215"/>
      <c r="AF196" s="215"/>
      <c r="AG196" s="215" t="s">
        <v>127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ht="22.5" outlineLevel="1" x14ac:dyDescent="0.2">
      <c r="A197" s="236">
        <v>73</v>
      </c>
      <c r="B197" s="237" t="s">
        <v>353</v>
      </c>
      <c r="C197" s="255" t="s">
        <v>354</v>
      </c>
      <c r="D197" s="238" t="s">
        <v>195</v>
      </c>
      <c r="E197" s="239">
        <v>75</v>
      </c>
      <c r="F197" s="240"/>
      <c r="G197" s="241">
        <f>ROUND(E197*F197,2)</f>
        <v>0</v>
      </c>
      <c r="H197" s="240"/>
      <c r="I197" s="241">
        <f>ROUND(E197*H197,2)</f>
        <v>0</v>
      </c>
      <c r="J197" s="240"/>
      <c r="K197" s="241">
        <f>ROUND(E197*J197,2)</f>
        <v>0</v>
      </c>
      <c r="L197" s="241">
        <v>21</v>
      </c>
      <c r="M197" s="241">
        <f>G197*(1+L197/100)</f>
        <v>0</v>
      </c>
      <c r="N197" s="239">
        <v>1.0000000000000001E-5</v>
      </c>
      <c r="O197" s="239">
        <f>ROUND(E197*N197,2)</f>
        <v>0</v>
      </c>
      <c r="P197" s="239">
        <v>0</v>
      </c>
      <c r="Q197" s="239">
        <f>ROUND(E197*P197,2)</f>
        <v>0</v>
      </c>
      <c r="R197" s="241" t="s">
        <v>191</v>
      </c>
      <c r="S197" s="241" t="s">
        <v>123</v>
      </c>
      <c r="T197" s="242" t="s">
        <v>124</v>
      </c>
      <c r="U197" s="225">
        <v>0.11700000000000001</v>
      </c>
      <c r="V197" s="225">
        <f>ROUND(E197*U197,2)</f>
        <v>8.7799999999999994</v>
      </c>
      <c r="W197" s="225"/>
      <c r="X197" s="225" t="s">
        <v>125</v>
      </c>
      <c r="Y197" s="225" t="s">
        <v>126</v>
      </c>
      <c r="Z197" s="215"/>
      <c r="AA197" s="215"/>
      <c r="AB197" s="215"/>
      <c r="AC197" s="215"/>
      <c r="AD197" s="215"/>
      <c r="AE197" s="215"/>
      <c r="AF197" s="215"/>
      <c r="AG197" s="215" t="s">
        <v>127</v>
      </c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2" x14ac:dyDescent="0.2">
      <c r="A198" s="222"/>
      <c r="B198" s="223"/>
      <c r="C198" s="257" t="s">
        <v>355</v>
      </c>
      <c r="D198" s="226"/>
      <c r="E198" s="227">
        <v>75</v>
      </c>
      <c r="F198" s="225"/>
      <c r="G198" s="225"/>
      <c r="H198" s="225"/>
      <c r="I198" s="225"/>
      <c r="J198" s="225"/>
      <c r="K198" s="225"/>
      <c r="L198" s="225"/>
      <c r="M198" s="225"/>
      <c r="N198" s="224"/>
      <c r="O198" s="224"/>
      <c r="P198" s="224"/>
      <c r="Q198" s="224"/>
      <c r="R198" s="225"/>
      <c r="S198" s="225"/>
      <c r="T198" s="225"/>
      <c r="U198" s="225"/>
      <c r="V198" s="225"/>
      <c r="W198" s="225"/>
      <c r="X198" s="225"/>
      <c r="Y198" s="225"/>
      <c r="Z198" s="215"/>
      <c r="AA198" s="215"/>
      <c r="AB198" s="215"/>
      <c r="AC198" s="215"/>
      <c r="AD198" s="215"/>
      <c r="AE198" s="215"/>
      <c r="AF198" s="215"/>
      <c r="AG198" s="215" t="s">
        <v>131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1" x14ac:dyDescent="0.2">
      <c r="A199" s="247">
        <v>74</v>
      </c>
      <c r="B199" s="248" t="s">
        <v>356</v>
      </c>
      <c r="C199" s="260" t="s">
        <v>357</v>
      </c>
      <c r="D199" s="249" t="s">
        <v>195</v>
      </c>
      <c r="E199" s="250">
        <v>7</v>
      </c>
      <c r="F199" s="251"/>
      <c r="G199" s="252">
        <f>ROUND(E199*F199,2)</f>
        <v>0</v>
      </c>
      <c r="H199" s="251"/>
      <c r="I199" s="252">
        <f>ROUND(E199*H199,2)</f>
        <v>0</v>
      </c>
      <c r="J199" s="251"/>
      <c r="K199" s="252">
        <f>ROUND(E199*J199,2)</f>
        <v>0</v>
      </c>
      <c r="L199" s="252">
        <v>21</v>
      </c>
      <c r="M199" s="252">
        <f>G199*(1+L199/100)</f>
        <v>0</v>
      </c>
      <c r="N199" s="250">
        <v>5.0000000000000001E-4</v>
      </c>
      <c r="O199" s="250">
        <f>ROUND(E199*N199,2)</f>
        <v>0</v>
      </c>
      <c r="P199" s="250">
        <v>0</v>
      </c>
      <c r="Q199" s="250">
        <f>ROUND(E199*P199,2)</f>
        <v>0</v>
      </c>
      <c r="R199" s="252" t="s">
        <v>191</v>
      </c>
      <c r="S199" s="252" t="s">
        <v>123</v>
      </c>
      <c r="T199" s="253" t="s">
        <v>124</v>
      </c>
      <c r="U199" s="225">
        <v>0.37</v>
      </c>
      <c r="V199" s="225">
        <f>ROUND(E199*U199,2)</f>
        <v>2.59</v>
      </c>
      <c r="W199" s="225"/>
      <c r="X199" s="225" t="s">
        <v>125</v>
      </c>
      <c r="Y199" s="225" t="s">
        <v>126</v>
      </c>
      <c r="Z199" s="215"/>
      <c r="AA199" s="215"/>
      <c r="AB199" s="215"/>
      <c r="AC199" s="215"/>
      <c r="AD199" s="215"/>
      <c r="AE199" s="215"/>
      <c r="AF199" s="215"/>
      <c r="AG199" s="215" t="s">
        <v>127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">
      <c r="A200" s="236">
        <v>75</v>
      </c>
      <c r="B200" s="237" t="s">
        <v>358</v>
      </c>
      <c r="C200" s="255" t="s">
        <v>359</v>
      </c>
      <c r="D200" s="238" t="s">
        <v>195</v>
      </c>
      <c r="E200" s="239">
        <v>75</v>
      </c>
      <c r="F200" s="240"/>
      <c r="G200" s="241">
        <f>ROUND(E200*F200,2)</f>
        <v>0</v>
      </c>
      <c r="H200" s="240"/>
      <c r="I200" s="241">
        <f>ROUND(E200*H200,2)</f>
        <v>0</v>
      </c>
      <c r="J200" s="240"/>
      <c r="K200" s="241">
        <f>ROUND(E200*J200,2)</f>
        <v>0</v>
      </c>
      <c r="L200" s="241">
        <v>21</v>
      </c>
      <c r="M200" s="241">
        <f>G200*(1+L200/100)</f>
        <v>0</v>
      </c>
      <c r="N200" s="239">
        <v>0</v>
      </c>
      <c r="O200" s="239">
        <f>ROUND(E200*N200,2)</f>
        <v>0</v>
      </c>
      <c r="P200" s="239">
        <v>5.0000000000000001E-3</v>
      </c>
      <c r="Q200" s="239">
        <f>ROUND(E200*P200,2)</f>
        <v>0.38</v>
      </c>
      <c r="R200" s="241" t="s">
        <v>191</v>
      </c>
      <c r="S200" s="241" t="s">
        <v>123</v>
      </c>
      <c r="T200" s="242" t="s">
        <v>124</v>
      </c>
      <c r="U200" s="225">
        <v>8.4000000000000005E-2</v>
      </c>
      <c r="V200" s="225">
        <f>ROUND(E200*U200,2)</f>
        <v>6.3</v>
      </c>
      <c r="W200" s="225"/>
      <c r="X200" s="225" t="s">
        <v>125</v>
      </c>
      <c r="Y200" s="225" t="s">
        <v>126</v>
      </c>
      <c r="Z200" s="215"/>
      <c r="AA200" s="215"/>
      <c r="AB200" s="215"/>
      <c r="AC200" s="215"/>
      <c r="AD200" s="215"/>
      <c r="AE200" s="215"/>
      <c r="AF200" s="215"/>
      <c r="AG200" s="215" t="s">
        <v>127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2" x14ac:dyDescent="0.2">
      <c r="A201" s="222"/>
      <c r="B201" s="223"/>
      <c r="C201" s="257" t="s">
        <v>360</v>
      </c>
      <c r="D201" s="226"/>
      <c r="E201" s="227">
        <v>75</v>
      </c>
      <c r="F201" s="225"/>
      <c r="G201" s="225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5"/>
      <c r="AA201" s="215"/>
      <c r="AB201" s="215"/>
      <c r="AC201" s="215"/>
      <c r="AD201" s="215"/>
      <c r="AE201" s="215"/>
      <c r="AF201" s="215"/>
      <c r="AG201" s="215" t="s">
        <v>131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1" x14ac:dyDescent="0.2">
      <c r="A202" s="247">
        <v>76</v>
      </c>
      <c r="B202" s="248" t="s">
        <v>361</v>
      </c>
      <c r="C202" s="260" t="s">
        <v>362</v>
      </c>
      <c r="D202" s="249" t="s">
        <v>316</v>
      </c>
      <c r="E202" s="250">
        <v>2</v>
      </c>
      <c r="F202" s="251"/>
      <c r="G202" s="252">
        <f>ROUND(E202*F202,2)</f>
        <v>0</v>
      </c>
      <c r="H202" s="251"/>
      <c r="I202" s="252">
        <f>ROUND(E202*H202,2)</f>
        <v>0</v>
      </c>
      <c r="J202" s="251"/>
      <c r="K202" s="252">
        <f>ROUND(E202*J202,2)</f>
        <v>0</v>
      </c>
      <c r="L202" s="252">
        <v>21</v>
      </c>
      <c r="M202" s="252">
        <f>G202*(1+L202/100)</f>
        <v>0</v>
      </c>
      <c r="N202" s="250">
        <v>2.1309999999999999E-2</v>
      </c>
      <c r="O202" s="250">
        <f>ROUND(E202*N202,2)</f>
        <v>0.04</v>
      </c>
      <c r="P202" s="250">
        <v>0</v>
      </c>
      <c r="Q202" s="250">
        <f>ROUND(E202*P202,2)</f>
        <v>0</v>
      </c>
      <c r="R202" s="252"/>
      <c r="S202" s="252" t="s">
        <v>363</v>
      </c>
      <c r="T202" s="253" t="s">
        <v>364</v>
      </c>
      <c r="U202" s="225">
        <v>0.85</v>
      </c>
      <c r="V202" s="225">
        <f>ROUND(E202*U202,2)</f>
        <v>1.7</v>
      </c>
      <c r="W202" s="225"/>
      <c r="X202" s="225" t="s">
        <v>125</v>
      </c>
      <c r="Y202" s="225" t="s">
        <v>126</v>
      </c>
      <c r="Z202" s="215"/>
      <c r="AA202" s="215"/>
      <c r="AB202" s="215"/>
      <c r="AC202" s="215"/>
      <c r="AD202" s="215"/>
      <c r="AE202" s="215"/>
      <c r="AF202" s="215"/>
      <c r="AG202" s="215" t="s">
        <v>127</v>
      </c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1" x14ac:dyDescent="0.2">
      <c r="A203" s="236">
        <v>77</v>
      </c>
      <c r="B203" s="237" t="s">
        <v>365</v>
      </c>
      <c r="C203" s="255" t="s">
        <v>366</v>
      </c>
      <c r="D203" s="238" t="s">
        <v>180</v>
      </c>
      <c r="E203" s="239">
        <v>0.50919000000000003</v>
      </c>
      <c r="F203" s="240"/>
      <c r="G203" s="241">
        <f>ROUND(E203*F203,2)</f>
        <v>0</v>
      </c>
      <c r="H203" s="240"/>
      <c r="I203" s="241">
        <f>ROUND(E203*H203,2)</f>
        <v>0</v>
      </c>
      <c r="J203" s="240"/>
      <c r="K203" s="241">
        <f>ROUND(E203*J203,2)</f>
        <v>0</v>
      </c>
      <c r="L203" s="241">
        <v>21</v>
      </c>
      <c r="M203" s="241">
        <f>G203*(1+L203/100)</f>
        <v>0</v>
      </c>
      <c r="N203" s="239">
        <v>0</v>
      </c>
      <c r="O203" s="239">
        <f>ROUND(E203*N203,2)</f>
        <v>0</v>
      </c>
      <c r="P203" s="239">
        <v>0</v>
      </c>
      <c r="Q203" s="239">
        <f>ROUND(E203*P203,2)</f>
        <v>0</v>
      </c>
      <c r="R203" s="241" t="s">
        <v>191</v>
      </c>
      <c r="S203" s="241" t="s">
        <v>123</v>
      </c>
      <c r="T203" s="242" t="s">
        <v>124</v>
      </c>
      <c r="U203" s="225">
        <v>1.573</v>
      </c>
      <c r="V203" s="225">
        <f>ROUND(E203*U203,2)</f>
        <v>0.8</v>
      </c>
      <c r="W203" s="225"/>
      <c r="X203" s="225" t="s">
        <v>181</v>
      </c>
      <c r="Y203" s="225" t="s">
        <v>126</v>
      </c>
      <c r="Z203" s="215"/>
      <c r="AA203" s="215"/>
      <c r="AB203" s="215"/>
      <c r="AC203" s="215"/>
      <c r="AD203" s="215"/>
      <c r="AE203" s="215"/>
      <c r="AF203" s="215"/>
      <c r="AG203" s="215" t="s">
        <v>224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2" x14ac:dyDescent="0.2">
      <c r="A204" s="222"/>
      <c r="B204" s="223"/>
      <c r="C204" s="256" t="s">
        <v>307</v>
      </c>
      <c r="D204" s="243"/>
      <c r="E204" s="243"/>
      <c r="F204" s="243"/>
      <c r="G204" s="243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5"/>
      <c r="AA204" s="215"/>
      <c r="AB204" s="215"/>
      <c r="AC204" s="215"/>
      <c r="AD204" s="215"/>
      <c r="AE204" s="215"/>
      <c r="AF204" s="215"/>
      <c r="AG204" s="215" t="s">
        <v>129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2" x14ac:dyDescent="0.2">
      <c r="A205" s="222"/>
      <c r="B205" s="223"/>
      <c r="C205" s="257" t="s">
        <v>184</v>
      </c>
      <c r="D205" s="226"/>
      <c r="E205" s="227"/>
      <c r="F205" s="225"/>
      <c r="G205" s="225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5"/>
      <c r="AA205" s="215"/>
      <c r="AB205" s="215"/>
      <c r="AC205" s="215"/>
      <c r="AD205" s="215"/>
      <c r="AE205" s="215"/>
      <c r="AF205" s="215"/>
      <c r="AG205" s="215" t="s">
        <v>131</v>
      </c>
      <c r="AH205" s="215">
        <v>0</v>
      </c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3" x14ac:dyDescent="0.2">
      <c r="A206" s="222"/>
      <c r="B206" s="223"/>
      <c r="C206" s="257" t="s">
        <v>367</v>
      </c>
      <c r="D206" s="226"/>
      <c r="E206" s="227"/>
      <c r="F206" s="225"/>
      <c r="G206" s="225"/>
      <c r="H206" s="225"/>
      <c r="I206" s="225"/>
      <c r="J206" s="225"/>
      <c r="K206" s="225"/>
      <c r="L206" s="225"/>
      <c r="M206" s="225"/>
      <c r="N206" s="224"/>
      <c r="O206" s="224"/>
      <c r="P206" s="224"/>
      <c r="Q206" s="224"/>
      <c r="R206" s="225"/>
      <c r="S206" s="225"/>
      <c r="T206" s="225"/>
      <c r="U206" s="225"/>
      <c r="V206" s="225"/>
      <c r="W206" s="225"/>
      <c r="X206" s="225"/>
      <c r="Y206" s="225"/>
      <c r="Z206" s="215"/>
      <c r="AA206" s="215"/>
      <c r="AB206" s="215"/>
      <c r="AC206" s="215"/>
      <c r="AD206" s="215"/>
      <c r="AE206" s="215"/>
      <c r="AF206" s="215"/>
      <c r="AG206" s="215" t="s">
        <v>131</v>
      </c>
      <c r="AH206" s="215">
        <v>0</v>
      </c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3" x14ac:dyDescent="0.2">
      <c r="A207" s="222"/>
      <c r="B207" s="223"/>
      <c r="C207" s="257" t="s">
        <v>368</v>
      </c>
      <c r="D207" s="226"/>
      <c r="E207" s="227">
        <v>0.50919000000000003</v>
      </c>
      <c r="F207" s="225"/>
      <c r="G207" s="225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5"/>
      <c r="AA207" s="215"/>
      <c r="AB207" s="215"/>
      <c r="AC207" s="215"/>
      <c r="AD207" s="215"/>
      <c r="AE207" s="215"/>
      <c r="AF207" s="215"/>
      <c r="AG207" s="215" t="s">
        <v>131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ht="22.5" outlineLevel="1" x14ac:dyDescent="0.2">
      <c r="A208" s="236">
        <v>78</v>
      </c>
      <c r="B208" s="237" t="s">
        <v>369</v>
      </c>
      <c r="C208" s="255" t="s">
        <v>370</v>
      </c>
      <c r="D208" s="238" t="s">
        <v>180</v>
      </c>
      <c r="E208" s="239">
        <v>0.50919000000000003</v>
      </c>
      <c r="F208" s="240"/>
      <c r="G208" s="241">
        <f>ROUND(E208*F208,2)</f>
        <v>0</v>
      </c>
      <c r="H208" s="240"/>
      <c r="I208" s="241">
        <f>ROUND(E208*H208,2)</f>
        <v>0</v>
      </c>
      <c r="J208" s="240"/>
      <c r="K208" s="241">
        <f>ROUND(E208*J208,2)</f>
        <v>0</v>
      </c>
      <c r="L208" s="241">
        <v>21</v>
      </c>
      <c r="M208" s="241">
        <f>G208*(1+L208/100)</f>
        <v>0</v>
      </c>
      <c r="N208" s="239">
        <v>0</v>
      </c>
      <c r="O208" s="239">
        <f>ROUND(E208*N208,2)</f>
        <v>0</v>
      </c>
      <c r="P208" s="239">
        <v>0</v>
      </c>
      <c r="Q208" s="239">
        <f>ROUND(E208*P208,2)</f>
        <v>0</v>
      </c>
      <c r="R208" s="241" t="s">
        <v>191</v>
      </c>
      <c r="S208" s="241" t="s">
        <v>123</v>
      </c>
      <c r="T208" s="242" t="s">
        <v>124</v>
      </c>
      <c r="U208" s="225">
        <v>0.81200000000000006</v>
      </c>
      <c r="V208" s="225">
        <f>ROUND(E208*U208,2)</f>
        <v>0.41</v>
      </c>
      <c r="W208" s="225"/>
      <c r="X208" s="225" t="s">
        <v>181</v>
      </c>
      <c r="Y208" s="225" t="s">
        <v>126</v>
      </c>
      <c r="Z208" s="215"/>
      <c r="AA208" s="215"/>
      <c r="AB208" s="215"/>
      <c r="AC208" s="215"/>
      <c r="AD208" s="215"/>
      <c r="AE208" s="215"/>
      <c r="AF208" s="215"/>
      <c r="AG208" s="215" t="s">
        <v>224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2" x14ac:dyDescent="0.2">
      <c r="A209" s="222"/>
      <c r="B209" s="223"/>
      <c r="C209" s="256" t="s">
        <v>307</v>
      </c>
      <c r="D209" s="243"/>
      <c r="E209" s="243"/>
      <c r="F209" s="243"/>
      <c r="G209" s="243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5"/>
      <c r="AA209" s="215"/>
      <c r="AB209" s="215"/>
      <c r="AC209" s="215"/>
      <c r="AD209" s="215"/>
      <c r="AE209" s="215"/>
      <c r="AF209" s="215"/>
      <c r="AG209" s="215" t="s">
        <v>129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2" x14ac:dyDescent="0.2">
      <c r="A210" s="222"/>
      <c r="B210" s="223"/>
      <c r="C210" s="257" t="s">
        <v>184</v>
      </c>
      <c r="D210" s="226"/>
      <c r="E210" s="227"/>
      <c r="F210" s="225"/>
      <c r="G210" s="225"/>
      <c r="H210" s="225"/>
      <c r="I210" s="225"/>
      <c r="J210" s="225"/>
      <c r="K210" s="225"/>
      <c r="L210" s="225"/>
      <c r="M210" s="225"/>
      <c r="N210" s="224"/>
      <c r="O210" s="224"/>
      <c r="P210" s="224"/>
      <c r="Q210" s="224"/>
      <c r="R210" s="225"/>
      <c r="S210" s="225"/>
      <c r="T210" s="225"/>
      <c r="U210" s="225"/>
      <c r="V210" s="225"/>
      <c r="W210" s="225"/>
      <c r="X210" s="225"/>
      <c r="Y210" s="225"/>
      <c r="Z210" s="215"/>
      <c r="AA210" s="215"/>
      <c r="AB210" s="215"/>
      <c r="AC210" s="215"/>
      <c r="AD210" s="215"/>
      <c r="AE210" s="215"/>
      <c r="AF210" s="215"/>
      <c r="AG210" s="215" t="s">
        <v>131</v>
      </c>
      <c r="AH210" s="215">
        <v>0</v>
      </c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3" x14ac:dyDescent="0.2">
      <c r="A211" s="222"/>
      <c r="B211" s="223"/>
      <c r="C211" s="257" t="s">
        <v>367</v>
      </c>
      <c r="D211" s="226"/>
      <c r="E211" s="227"/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131</v>
      </c>
      <c r="AH211" s="215">
        <v>0</v>
      </c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3" x14ac:dyDescent="0.2">
      <c r="A212" s="222"/>
      <c r="B212" s="223"/>
      <c r="C212" s="257" t="s">
        <v>368</v>
      </c>
      <c r="D212" s="226"/>
      <c r="E212" s="227">
        <v>0.50919000000000003</v>
      </c>
      <c r="F212" s="225"/>
      <c r="G212" s="225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5"/>
      <c r="AA212" s="215"/>
      <c r="AB212" s="215"/>
      <c r="AC212" s="215"/>
      <c r="AD212" s="215"/>
      <c r="AE212" s="215"/>
      <c r="AF212" s="215"/>
      <c r="AG212" s="215" t="s">
        <v>131</v>
      </c>
      <c r="AH212" s="215">
        <v>0</v>
      </c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ht="33.75" outlineLevel="1" x14ac:dyDescent="0.2">
      <c r="A213" s="236">
        <v>79</v>
      </c>
      <c r="B213" s="237" t="s">
        <v>371</v>
      </c>
      <c r="C213" s="255" t="s">
        <v>372</v>
      </c>
      <c r="D213" s="238" t="s">
        <v>180</v>
      </c>
      <c r="E213" s="239">
        <v>0.50919000000000003</v>
      </c>
      <c r="F213" s="240"/>
      <c r="G213" s="241">
        <f>ROUND(E213*F213,2)</f>
        <v>0</v>
      </c>
      <c r="H213" s="240"/>
      <c r="I213" s="241">
        <f>ROUND(E213*H213,2)</f>
        <v>0</v>
      </c>
      <c r="J213" s="240"/>
      <c r="K213" s="241">
        <f>ROUND(E213*J213,2)</f>
        <v>0</v>
      </c>
      <c r="L213" s="241">
        <v>21</v>
      </c>
      <c r="M213" s="241">
        <f>G213*(1+L213/100)</f>
        <v>0</v>
      </c>
      <c r="N213" s="239">
        <v>0</v>
      </c>
      <c r="O213" s="239">
        <f>ROUND(E213*N213,2)</f>
        <v>0</v>
      </c>
      <c r="P213" s="239">
        <v>0</v>
      </c>
      <c r="Q213" s="239">
        <f>ROUND(E213*P213,2)</f>
        <v>0</v>
      </c>
      <c r="R213" s="241" t="s">
        <v>191</v>
      </c>
      <c r="S213" s="241" t="s">
        <v>123</v>
      </c>
      <c r="T213" s="242" t="s">
        <v>124</v>
      </c>
      <c r="U213" s="225">
        <v>0</v>
      </c>
      <c r="V213" s="225">
        <f>ROUND(E213*U213,2)</f>
        <v>0</v>
      </c>
      <c r="W213" s="225"/>
      <c r="X213" s="225" t="s">
        <v>181</v>
      </c>
      <c r="Y213" s="225" t="s">
        <v>126</v>
      </c>
      <c r="Z213" s="215"/>
      <c r="AA213" s="215"/>
      <c r="AB213" s="215"/>
      <c r="AC213" s="215"/>
      <c r="AD213" s="215"/>
      <c r="AE213" s="215"/>
      <c r="AF213" s="215"/>
      <c r="AG213" s="215" t="s">
        <v>224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2" x14ac:dyDescent="0.2">
      <c r="A214" s="222"/>
      <c r="B214" s="223"/>
      <c r="C214" s="256" t="s">
        <v>307</v>
      </c>
      <c r="D214" s="243"/>
      <c r="E214" s="243"/>
      <c r="F214" s="243"/>
      <c r="G214" s="243"/>
      <c r="H214" s="225"/>
      <c r="I214" s="225"/>
      <c r="J214" s="225"/>
      <c r="K214" s="225"/>
      <c r="L214" s="225"/>
      <c r="M214" s="225"/>
      <c r="N214" s="224"/>
      <c r="O214" s="224"/>
      <c r="P214" s="224"/>
      <c r="Q214" s="224"/>
      <c r="R214" s="225"/>
      <c r="S214" s="225"/>
      <c r="T214" s="225"/>
      <c r="U214" s="225"/>
      <c r="V214" s="225"/>
      <c r="W214" s="225"/>
      <c r="X214" s="225"/>
      <c r="Y214" s="225"/>
      <c r="Z214" s="215"/>
      <c r="AA214" s="215"/>
      <c r="AB214" s="215"/>
      <c r="AC214" s="215"/>
      <c r="AD214" s="215"/>
      <c r="AE214" s="215"/>
      <c r="AF214" s="215"/>
      <c r="AG214" s="215" t="s">
        <v>129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2" x14ac:dyDescent="0.2">
      <c r="A215" s="222"/>
      <c r="B215" s="223"/>
      <c r="C215" s="257" t="s">
        <v>184</v>
      </c>
      <c r="D215" s="226"/>
      <c r="E215" s="227"/>
      <c r="F215" s="225"/>
      <c r="G215" s="225"/>
      <c r="H215" s="225"/>
      <c r="I215" s="225"/>
      <c r="J215" s="225"/>
      <c r="K215" s="225"/>
      <c r="L215" s="225"/>
      <c r="M215" s="225"/>
      <c r="N215" s="224"/>
      <c r="O215" s="224"/>
      <c r="P215" s="224"/>
      <c r="Q215" s="224"/>
      <c r="R215" s="225"/>
      <c r="S215" s="225"/>
      <c r="T215" s="225"/>
      <c r="U215" s="225"/>
      <c r="V215" s="225"/>
      <c r="W215" s="225"/>
      <c r="X215" s="225"/>
      <c r="Y215" s="225"/>
      <c r="Z215" s="215"/>
      <c r="AA215" s="215"/>
      <c r="AB215" s="215"/>
      <c r="AC215" s="215"/>
      <c r="AD215" s="215"/>
      <c r="AE215" s="215"/>
      <c r="AF215" s="215"/>
      <c r="AG215" s="215" t="s">
        <v>131</v>
      </c>
      <c r="AH215" s="215">
        <v>0</v>
      </c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3" x14ac:dyDescent="0.2">
      <c r="A216" s="222"/>
      <c r="B216" s="223"/>
      <c r="C216" s="257" t="s">
        <v>367</v>
      </c>
      <c r="D216" s="226"/>
      <c r="E216" s="227"/>
      <c r="F216" s="225"/>
      <c r="G216" s="225"/>
      <c r="H216" s="225"/>
      <c r="I216" s="225"/>
      <c r="J216" s="225"/>
      <c r="K216" s="225"/>
      <c r="L216" s="225"/>
      <c r="M216" s="225"/>
      <c r="N216" s="224"/>
      <c r="O216" s="224"/>
      <c r="P216" s="224"/>
      <c r="Q216" s="224"/>
      <c r="R216" s="225"/>
      <c r="S216" s="225"/>
      <c r="T216" s="225"/>
      <c r="U216" s="225"/>
      <c r="V216" s="225"/>
      <c r="W216" s="225"/>
      <c r="X216" s="225"/>
      <c r="Y216" s="225"/>
      <c r="Z216" s="215"/>
      <c r="AA216" s="215"/>
      <c r="AB216" s="215"/>
      <c r="AC216" s="215"/>
      <c r="AD216" s="215"/>
      <c r="AE216" s="215"/>
      <c r="AF216" s="215"/>
      <c r="AG216" s="215" t="s">
        <v>131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3" x14ac:dyDescent="0.2">
      <c r="A217" s="222"/>
      <c r="B217" s="223"/>
      <c r="C217" s="257" t="s">
        <v>368</v>
      </c>
      <c r="D217" s="226"/>
      <c r="E217" s="227">
        <v>0.50919000000000003</v>
      </c>
      <c r="F217" s="225"/>
      <c r="G217" s="225"/>
      <c r="H217" s="225"/>
      <c r="I217" s="225"/>
      <c r="J217" s="225"/>
      <c r="K217" s="225"/>
      <c r="L217" s="225"/>
      <c r="M217" s="225"/>
      <c r="N217" s="224"/>
      <c r="O217" s="224"/>
      <c r="P217" s="224"/>
      <c r="Q217" s="224"/>
      <c r="R217" s="225"/>
      <c r="S217" s="225"/>
      <c r="T217" s="225"/>
      <c r="U217" s="225"/>
      <c r="V217" s="225"/>
      <c r="W217" s="225"/>
      <c r="X217" s="225"/>
      <c r="Y217" s="225"/>
      <c r="Z217" s="215"/>
      <c r="AA217" s="215"/>
      <c r="AB217" s="215"/>
      <c r="AC217" s="215"/>
      <c r="AD217" s="215"/>
      <c r="AE217" s="215"/>
      <c r="AF217" s="215"/>
      <c r="AG217" s="215" t="s">
        <v>131</v>
      </c>
      <c r="AH217" s="215">
        <v>0</v>
      </c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x14ac:dyDescent="0.2">
      <c r="A218" s="229" t="s">
        <v>117</v>
      </c>
      <c r="B218" s="230" t="s">
        <v>79</v>
      </c>
      <c r="C218" s="254" t="s">
        <v>80</v>
      </c>
      <c r="D218" s="231"/>
      <c r="E218" s="232"/>
      <c r="F218" s="233"/>
      <c r="G218" s="233">
        <f>SUMIF(AG219:AG220,"&lt;&gt;NOR",G219:G220)</f>
        <v>0</v>
      </c>
      <c r="H218" s="233"/>
      <c r="I218" s="233">
        <f>SUM(I219:I220)</f>
        <v>0</v>
      </c>
      <c r="J218" s="233"/>
      <c r="K218" s="233">
        <f>SUM(K219:K220)</f>
        <v>0</v>
      </c>
      <c r="L218" s="233"/>
      <c r="M218" s="233">
        <f>SUM(M219:M220)</f>
        <v>0</v>
      </c>
      <c r="N218" s="232"/>
      <c r="O218" s="232">
        <f>SUM(O219:O220)</f>
        <v>2.5</v>
      </c>
      <c r="P218" s="232"/>
      <c r="Q218" s="232">
        <f>SUM(Q219:Q220)</f>
        <v>0</v>
      </c>
      <c r="R218" s="233"/>
      <c r="S218" s="233"/>
      <c r="T218" s="234"/>
      <c r="U218" s="228"/>
      <c r="V218" s="228">
        <f>SUM(V219:V220)</f>
        <v>650</v>
      </c>
      <c r="W218" s="228"/>
      <c r="X218" s="228"/>
      <c r="Y218" s="228"/>
      <c r="AG218" t="s">
        <v>118</v>
      </c>
    </row>
    <row r="219" spans="1:60" ht="22.5" outlineLevel="1" x14ac:dyDescent="0.2">
      <c r="A219" s="236">
        <v>80</v>
      </c>
      <c r="B219" s="237" t="s">
        <v>373</v>
      </c>
      <c r="C219" s="255" t="s">
        <v>374</v>
      </c>
      <c r="D219" s="238" t="s">
        <v>195</v>
      </c>
      <c r="E219" s="239">
        <v>25</v>
      </c>
      <c r="F219" s="240"/>
      <c r="G219" s="241">
        <f>ROUND(E219*F219,2)</f>
        <v>0</v>
      </c>
      <c r="H219" s="240"/>
      <c r="I219" s="241">
        <f>ROUND(E219*H219,2)</f>
        <v>0</v>
      </c>
      <c r="J219" s="240"/>
      <c r="K219" s="241">
        <f>ROUND(E219*J219,2)</f>
        <v>0</v>
      </c>
      <c r="L219" s="241">
        <v>21</v>
      </c>
      <c r="M219" s="241">
        <f>G219*(1+L219/100)</f>
        <v>0</v>
      </c>
      <c r="N219" s="239">
        <v>0.10007000000000001</v>
      </c>
      <c r="O219" s="239">
        <f>ROUND(E219*N219,2)</f>
        <v>2.5</v>
      </c>
      <c r="P219" s="239">
        <v>0</v>
      </c>
      <c r="Q219" s="239">
        <f>ROUND(E219*P219,2)</f>
        <v>0</v>
      </c>
      <c r="R219" s="241" t="s">
        <v>375</v>
      </c>
      <c r="S219" s="241" t="s">
        <v>123</v>
      </c>
      <c r="T219" s="242" t="s">
        <v>364</v>
      </c>
      <c r="U219" s="225">
        <v>26</v>
      </c>
      <c r="V219" s="225">
        <f>ROUND(E219*U219,2)</f>
        <v>650</v>
      </c>
      <c r="W219" s="225"/>
      <c r="X219" s="225" t="s">
        <v>125</v>
      </c>
      <c r="Y219" s="225" t="s">
        <v>126</v>
      </c>
      <c r="Z219" s="215"/>
      <c r="AA219" s="215"/>
      <c r="AB219" s="215"/>
      <c r="AC219" s="215"/>
      <c r="AD219" s="215"/>
      <c r="AE219" s="215"/>
      <c r="AF219" s="215"/>
      <c r="AG219" s="215" t="s">
        <v>127</v>
      </c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2" x14ac:dyDescent="0.2">
      <c r="A220" s="222"/>
      <c r="B220" s="223"/>
      <c r="C220" s="259" t="s">
        <v>376</v>
      </c>
      <c r="D220" s="246"/>
      <c r="E220" s="246"/>
      <c r="F220" s="246"/>
      <c r="G220" s="246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5"/>
      <c r="AA220" s="215"/>
      <c r="AB220" s="215"/>
      <c r="AC220" s="215"/>
      <c r="AD220" s="215"/>
      <c r="AE220" s="215"/>
      <c r="AF220" s="215"/>
      <c r="AG220" s="215" t="s">
        <v>139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x14ac:dyDescent="0.2">
      <c r="A221" s="229" t="s">
        <v>117</v>
      </c>
      <c r="B221" s="230" t="s">
        <v>81</v>
      </c>
      <c r="C221" s="254" t="s">
        <v>82</v>
      </c>
      <c r="D221" s="231"/>
      <c r="E221" s="232"/>
      <c r="F221" s="233"/>
      <c r="G221" s="233">
        <f>SUMIF(AG222:AG244,"&lt;&gt;NOR",G222:G244)</f>
        <v>0</v>
      </c>
      <c r="H221" s="233"/>
      <c r="I221" s="233">
        <f>SUM(I222:I244)</f>
        <v>0</v>
      </c>
      <c r="J221" s="233"/>
      <c r="K221" s="233">
        <f>SUM(K222:K244)</f>
        <v>0</v>
      </c>
      <c r="L221" s="233"/>
      <c r="M221" s="233">
        <f>SUM(M222:M244)</f>
        <v>0</v>
      </c>
      <c r="N221" s="232"/>
      <c r="O221" s="232">
        <f>SUM(O222:O244)</f>
        <v>1.8399999999999999</v>
      </c>
      <c r="P221" s="232"/>
      <c r="Q221" s="232">
        <f>SUM(Q222:Q244)</f>
        <v>0</v>
      </c>
      <c r="R221" s="233"/>
      <c r="S221" s="233"/>
      <c r="T221" s="234"/>
      <c r="U221" s="228"/>
      <c r="V221" s="228">
        <f>SUM(V222:V244)</f>
        <v>78.319999999999993</v>
      </c>
      <c r="W221" s="228"/>
      <c r="X221" s="228"/>
      <c r="Y221" s="228"/>
      <c r="AG221" t="s">
        <v>118</v>
      </c>
    </row>
    <row r="222" spans="1:60" outlineLevel="1" x14ac:dyDescent="0.2">
      <c r="A222" s="236">
        <v>81</v>
      </c>
      <c r="B222" s="237" t="s">
        <v>377</v>
      </c>
      <c r="C222" s="255" t="s">
        <v>378</v>
      </c>
      <c r="D222" s="238" t="s">
        <v>121</v>
      </c>
      <c r="E222" s="239">
        <v>66.599999999999994</v>
      </c>
      <c r="F222" s="240"/>
      <c r="G222" s="241">
        <f>ROUND(E222*F222,2)</f>
        <v>0</v>
      </c>
      <c r="H222" s="240"/>
      <c r="I222" s="241">
        <f>ROUND(E222*H222,2)</f>
        <v>0</v>
      </c>
      <c r="J222" s="240"/>
      <c r="K222" s="241">
        <f>ROUND(E222*J222,2)</f>
        <v>0</v>
      </c>
      <c r="L222" s="241">
        <v>21</v>
      </c>
      <c r="M222" s="241">
        <f>G222*(1+L222/100)</f>
        <v>0</v>
      </c>
      <c r="N222" s="239">
        <v>2.1000000000000001E-4</v>
      </c>
      <c r="O222" s="239">
        <f>ROUND(E222*N222,2)</f>
        <v>0.01</v>
      </c>
      <c r="P222" s="239">
        <v>0</v>
      </c>
      <c r="Q222" s="239">
        <f>ROUND(E222*P222,2)</f>
        <v>0</v>
      </c>
      <c r="R222" s="241" t="s">
        <v>379</v>
      </c>
      <c r="S222" s="241" t="s">
        <v>123</v>
      </c>
      <c r="T222" s="242" t="s">
        <v>124</v>
      </c>
      <c r="U222" s="225">
        <v>0.05</v>
      </c>
      <c r="V222" s="225">
        <f>ROUND(E222*U222,2)</f>
        <v>3.33</v>
      </c>
      <c r="W222" s="225"/>
      <c r="X222" s="225" t="s">
        <v>125</v>
      </c>
      <c r="Y222" s="225" t="s">
        <v>126</v>
      </c>
      <c r="Z222" s="215"/>
      <c r="AA222" s="215"/>
      <c r="AB222" s="215"/>
      <c r="AC222" s="215"/>
      <c r="AD222" s="215"/>
      <c r="AE222" s="215"/>
      <c r="AF222" s="215"/>
      <c r="AG222" s="215" t="s">
        <v>198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2" x14ac:dyDescent="0.2">
      <c r="A223" s="222"/>
      <c r="B223" s="223"/>
      <c r="C223" s="259" t="s">
        <v>380</v>
      </c>
      <c r="D223" s="246"/>
      <c r="E223" s="246"/>
      <c r="F223" s="246"/>
      <c r="G223" s="246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139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2" x14ac:dyDescent="0.2">
      <c r="A224" s="222"/>
      <c r="B224" s="223"/>
      <c r="C224" s="257" t="s">
        <v>381</v>
      </c>
      <c r="D224" s="226"/>
      <c r="E224" s="227">
        <v>66.599999999999994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224"/>
      <c r="Q224" s="224"/>
      <c r="R224" s="225"/>
      <c r="S224" s="225"/>
      <c r="T224" s="225"/>
      <c r="U224" s="225"/>
      <c r="V224" s="225"/>
      <c r="W224" s="225"/>
      <c r="X224" s="225"/>
      <c r="Y224" s="225"/>
      <c r="Z224" s="215"/>
      <c r="AA224" s="215"/>
      <c r="AB224" s="215"/>
      <c r="AC224" s="215"/>
      <c r="AD224" s="215"/>
      <c r="AE224" s="215"/>
      <c r="AF224" s="215"/>
      <c r="AG224" s="215" t="s">
        <v>131</v>
      </c>
      <c r="AH224" s="215">
        <v>5</v>
      </c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ht="22.5" outlineLevel="1" x14ac:dyDescent="0.2">
      <c r="A225" s="236">
        <v>82</v>
      </c>
      <c r="B225" s="237" t="s">
        <v>382</v>
      </c>
      <c r="C225" s="255" t="s">
        <v>383</v>
      </c>
      <c r="D225" s="238" t="s">
        <v>121</v>
      </c>
      <c r="E225" s="239">
        <v>66.599999999999994</v>
      </c>
      <c r="F225" s="240"/>
      <c r="G225" s="241">
        <f>ROUND(E225*F225,2)</f>
        <v>0</v>
      </c>
      <c r="H225" s="240"/>
      <c r="I225" s="241">
        <f>ROUND(E225*H225,2)</f>
        <v>0</v>
      </c>
      <c r="J225" s="240"/>
      <c r="K225" s="241">
        <f>ROUND(E225*J225,2)</f>
        <v>0</v>
      </c>
      <c r="L225" s="241">
        <v>21</v>
      </c>
      <c r="M225" s="241">
        <f>G225*(1+L225/100)</f>
        <v>0</v>
      </c>
      <c r="N225" s="239">
        <v>5.2399999999999999E-3</v>
      </c>
      <c r="O225" s="239">
        <f>ROUND(E225*N225,2)</f>
        <v>0.35</v>
      </c>
      <c r="P225" s="239">
        <v>0</v>
      </c>
      <c r="Q225" s="239">
        <f>ROUND(E225*P225,2)</f>
        <v>0</v>
      </c>
      <c r="R225" s="241" t="s">
        <v>379</v>
      </c>
      <c r="S225" s="241" t="s">
        <v>123</v>
      </c>
      <c r="T225" s="242" t="s">
        <v>124</v>
      </c>
      <c r="U225" s="225">
        <v>0.96</v>
      </c>
      <c r="V225" s="225">
        <f>ROUND(E225*U225,2)</f>
        <v>63.94</v>
      </c>
      <c r="W225" s="225"/>
      <c r="X225" s="225" t="s">
        <v>125</v>
      </c>
      <c r="Y225" s="225" t="s">
        <v>126</v>
      </c>
      <c r="Z225" s="215"/>
      <c r="AA225" s="215"/>
      <c r="AB225" s="215"/>
      <c r="AC225" s="215"/>
      <c r="AD225" s="215"/>
      <c r="AE225" s="215"/>
      <c r="AF225" s="215"/>
      <c r="AG225" s="215" t="s">
        <v>198</v>
      </c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ht="22.5" outlineLevel="2" x14ac:dyDescent="0.2">
      <c r="A226" s="222"/>
      <c r="B226" s="223"/>
      <c r="C226" s="257" t="s">
        <v>384</v>
      </c>
      <c r="D226" s="226"/>
      <c r="E226" s="227">
        <v>66.599999999999994</v>
      </c>
      <c r="F226" s="225"/>
      <c r="G226" s="225"/>
      <c r="H226" s="225"/>
      <c r="I226" s="225"/>
      <c r="J226" s="225"/>
      <c r="K226" s="225"/>
      <c r="L226" s="225"/>
      <c r="M226" s="225"/>
      <c r="N226" s="224"/>
      <c r="O226" s="224"/>
      <c r="P226" s="224"/>
      <c r="Q226" s="224"/>
      <c r="R226" s="225"/>
      <c r="S226" s="225"/>
      <c r="T226" s="225"/>
      <c r="U226" s="225"/>
      <c r="V226" s="225"/>
      <c r="W226" s="225"/>
      <c r="X226" s="225"/>
      <c r="Y226" s="225"/>
      <c r="Z226" s="215"/>
      <c r="AA226" s="215"/>
      <c r="AB226" s="215"/>
      <c r="AC226" s="215"/>
      <c r="AD226" s="215"/>
      <c r="AE226" s="215"/>
      <c r="AF226" s="215"/>
      <c r="AG226" s="215" t="s">
        <v>131</v>
      </c>
      <c r="AH226" s="215">
        <v>0</v>
      </c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ht="22.5" outlineLevel="1" x14ac:dyDescent="0.2">
      <c r="A227" s="236">
        <v>83</v>
      </c>
      <c r="B227" s="237" t="s">
        <v>385</v>
      </c>
      <c r="C227" s="255" t="s">
        <v>386</v>
      </c>
      <c r="D227" s="238" t="s">
        <v>156</v>
      </c>
      <c r="E227" s="239">
        <v>69</v>
      </c>
      <c r="F227" s="240"/>
      <c r="G227" s="241">
        <f>ROUND(E227*F227,2)</f>
        <v>0</v>
      </c>
      <c r="H227" s="240"/>
      <c r="I227" s="241">
        <f>ROUND(E227*H227,2)</f>
        <v>0</v>
      </c>
      <c r="J227" s="240"/>
      <c r="K227" s="241">
        <f>ROUND(E227*J227,2)</f>
        <v>0</v>
      </c>
      <c r="L227" s="241">
        <v>21</v>
      </c>
      <c r="M227" s="241">
        <f>G227*(1+L227/100)</f>
        <v>0</v>
      </c>
      <c r="N227" s="239">
        <v>4.2000000000000002E-4</v>
      </c>
      <c r="O227" s="239">
        <f>ROUND(E227*N227,2)</f>
        <v>0.03</v>
      </c>
      <c r="P227" s="239">
        <v>0</v>
      </c>
      <c r="Q227" s="239">
        <f>ROUND(E227*P227,2)</f>
        <v>0</v>
      </c>
      <c r="R227" s="241" t="s">
        <v>379</v>
      </c>
      <c r="S227" s="241" t="s">
        <v>123</v>
      </c>
      <c r="T227" s="242" t="s">
        <v>124</v>
      </c>
      <c r="U227" s="225">
        <v>0.12</v>
      </c>
      <c r="V227" s="225">
        <f>ROUND(E227*U227,2)</f>
        <v>8.2799999999999994</v>
      </c>
      <c r="W227" s="225"/>
      <c r="X227" s="225" t="s">
        <v>125</v>
      </c>
      <c r="Y227" s="225" t="s">
        <v>126</v>
      </c>
      <c r="Z227" s="215"/>
      <c r="AA227" s="215"/>
      <c r="AB227" s="215"/>
      <c r="AC227" s="215"/>
      <c r="AD227" s="215"/>
      <c r="AE227" s="215"/>
      <c r="AF227" s="215"/>
      <c r="AG227" s="215" t="s">
        <v>198</v>
      </c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2" x14ac:dyDescent="0.2">
      <c r="A228" s="222"/>
      <c r="B228" s="223"/>
      <c r="C228" s="257" t="s">
        <v>387</v>
      </c>
      <c r="D228" s="226"/>
      <c r="E228" s="227">
        <v>69</v>
      </c>
      <c r="F228" s="225"/>
      <c r="G228" s="225"/>
      <c r="H228" s="225"/>
      <c r="I228" s="225"/>
      <c r="J228" s="225"/>
      <c r="K228" s="225"/>
      <c r="L228" s="225"/>
      <c r="M228" s="225"/>
      <c r="N228" s="224"/>
      <c r="O228" s="224"/>
      <c r="P228" s="224"/>
      <c r="Q228" s="224"/>
      <c r="R228" s="225"/>
      <c r="S228" s="225"/>
      <c r="T228" s="225"/>
      <c r="U228" s="225"/>
      <c r="V228" s="225"/>
      <c r="W228" s="225"/>
      <c r="X228" s="225"/>
      <c r="Y228" s="225"/>
      <c r="Z228" s="215"/>
      <c r="AA228" s="215"/>
      <c r="AB228" s="215"/>
      <c r="AC228" s="215"/>
      <c r="AD228" s="215"/>
      <c r="AE228" s="215"/>
      <c r="AF228" s="215"/>
      <c r="AG228" s="215" t="s">
        <v>131</v>
      </c>
      <c r="AH228" s="215">
        <v>0</v>
      </c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ht="22.5" outlineLevel="1" x14ac:dyDescent="0.2">
      <c r="A229" s="236">
        <v>84</v>
      </c>
      <c r="B229" s="237" t="s">
        <v>388</v>
      </c>
      <c r="C229" s="255" t="s">
        <v>389</v>
      </c>
      <c r="D229" s="238" t="s">
        <v>390</v>
      </c>
      <c r="E229" s="239">
        <v>6.66</v>
      </c>
      <c r="F229" s="240"/>
      <c r="G229" s="241">
        <f>ROUND(E229*F229,2)</f>
        <v>0</v>
      </c>
      <c r="H229" s="240"/>
      <c r="I229" s="241">
        <f>ROUND(E229*H229,2)</f>
        <v>0</v>
      </c>
      <c r="J229" s="240"/>
      <c r="K229" s="241">
        <f>ROUND(E229*J229,2)</f>
        <v>0</v>
      </c>
      <c r="L229" s="241">
        <v>21</v>
      </c>
      <c r="M229" s="241">
        <f>G229*(1+L229/100)</f>
        <v>0</v>
      </c>
      <c r="N229" s="239">
        <v>1E-3</v>
      </c>
      <c r="O229" s="239">
        <f>ROUND(E229*N229,2)</f>
        <v>0.01</v>
      </c>
      <c r="P229" s="239">
        <v>0</v>
      </c>
      <c r="Q229" s="239">
        <f>ROUND(E229*P229,2)</f>
        <v>0</v>
      </c>
      <c r="R229" s="241" t="s">
        <v>291</v>
      </c>
      <c r="S229" s="241" t="s">
        <v>123</v>
      </c>
      <c r="T229" s="242" t="s">
        <v>124</v>
      </c>
      <c r="U229" s="225">
        <v>0</v>
      </c>
      <c r="V229" s="225">
        <f>ROUND(E229*U229,2)</f>
        <v>0</v>
      </c>
      <c r="W229" s="225"/>
      <c r="X229" s="225" t="s">
        <v>292</v>
      </c>
      <c r="Y229" s="225" t="s">
        <v>126</v>
      </c>
      <c r="Z229" s="215"/>
      <c r="AA229" s="215"/>
      <c r="AB229" s="215"/>
      <c r="AC229" s="215"/>
      <c r="AD229" s="215"/>
      <c r="AE229" s="215"/>
      <c r="AF229" s="215"/>
      <c r="AG229" s="215" t="s">
        <v>293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2" x14ac:dyDescent="0.2">
      <c r="A230" s="222"/>
      <c r="B230" s="223"/>
      <c r="C230" s="257" t="s">
        <v>391</v>
      </c>
      <c r="D230" s="226"/>
      <c r="E230" s="227">
        <v>6.66</v>
      </c>
      <c r="F230" s="225"/>
      <c r="G230" s="225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5"/>
      <c r="AA230" s="215"/>
      <c r="AB230" s="215"/>
      <c r="AC230" s="215"/>
      <c r="AD230" s="215"/>
      <c r="AE230" s="215"/>
      <c r="AF230" s="215"/>
      <c r="AG230" s="215" t="s">
        <v>131</v>
      </c>
      <c r="AH230" s="215">
        <v>5</v>
      </c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ht="22.5" outlineLevel="1" x14ac:dyDescent="0.2">
      <c r="A231" s="236">
        <v>85</v>
      </c>
      <c r="B231" s="237" t="s">
        <v>392</v>
      </c>
      <c r="C231" s="255" t="s">
        <v>393</v>
      </c>
      <c r="D231" s="238" t="s">
        <v>121</v>
      </c>
      <c r="E231" s="239">
        <v>79.92</v>
      </c>
      <c r="F231" s="240"/>
      <c r="G231" s="241">
        <f>ROUND(E231*F231,2)</f>
        <v>0</v>
      </c>
      <c r="H231" s="240"/>
      <c r="I231" s="241">
        <f>ROUND(E231*H231,2)</f>
        <v>0</v>
      </c>
      <c r="J231" s="240"/>
      <c r="K231" s="241">
        <f>ROUND(E231*J231,2)</f>
        <v>0</v>
      </c>
      <c r="L231" s="241">
        <v>21</v>
      </c>
      <c r="M231" s="241">
        <f>G231*(1+L231/100)</f>
        <v>0</v>
      </c>
      <c r="N231" s="239">
        <v>1.7999999999999999E-2</v>
      </c>
      <c r="O231" s="239">
        <f>ROUND(E231*N231,2)</f>
        <v>1.44</v>
      </c>
      <c r="P231" s="239">
        <v>0</v>
      </c>
      <c r="Q231" s="239">
        <f>ROUND(E231*P231,2)</f>
        <v>0</v>
      </c>
      <c r="R231" s="241" t="s">
        <v>291</v>
      </c>
      <c r="S231" s="241" t="s">
        <v>123</v>
      </c>
      <c r="T231" s="242" t="s">
        <v>124</v>
      </c>
      <c r="U231" s="225">
        <v>0</v>
      </c>
      <c r="V231" s="225">
        <f>ROUND(E231*U231,2)</f>
        <v>0</v>
      </c>
      <c r="W231" s="225"/>
      <c r="X231" s="225" t="s">
        <v>292</v>
      </c>
      <c r="Y231" s="225" t="s">
        <v>126</v>
      </c>
      <c r="Z231" s="215"/>
      <c r="AA231" s="215"/>
      <c r="AB231" s="215"/>
      <c r="AC231" s="215"/>
      <c r="AD231" s="215"/>
      <c r="AE231" s="215"/>
      <c r="AF231" s="215"/>
      <c r="AG231" s="215" t="s">
        <v>293</v>
      </c>
      <c r="AH231" s="215"/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2" x14ac:dyDescent="0.2">
      <c r="A232" s="222"/>
      <c r="B232" s="223"/>
      <c r="C232" s="257" t="s">
        <v>394</v>
      </c>
      <c r="D232" s="226"/>
      <c r="E232" s="227">
        <v>79.92</v>
      </c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5"/>
      <c r="AA232" s="215"/>
      <c r="AB232" s="215"/>
      <c r="AC232" s="215"/>
      <c r="AD232" s="215"/>
      <c r="AE232" s="215"/>
      <c r="AF232" s="215"/>
      <c r="AG232" s="215" t="s">
        <v>131</v>
      </c>
      <c r="AH232" s="215">
        <v>5</v>
      </c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1" x14ac:dyDescent="0.2">
      <c r="A233" s="236">
        <v>86</v>
      </c>
      <c r="B233" s="237" t="s">
        <v>395</v>
      </c>
      <c r="C233" s="255" t="s">
        <v>396</v>
      </c>
      <c r="D233" s="238" t="s">
        <v>180</v>
      </c>
      <c r="E233" s="239">
        <v>1.83717</v>
      </c>
      <c r="F233" s="240"/>
      <c r="G233" s="241">
        <f>ROUND(E233*F233,2)</f>
        <v>0</v>
      </c>
      <c r="H233" s="240"/>
      <c r="I233" s="241">
        <f>ROUND(E233*H233,2)</f>
        <v>0</v>
      </c>
      <c r="J233" s="240"/>
      <c r="K233" s="241">
        <f>ROUND(E233*J233,2)</f>
        <v>0</v>
      </c>
      <c r="L233" s="241">
        <v>21</v>
      </c>
      <c r="M233" s="241">
        <f>G233*(1+L233/100)</f>
        <v>0</v>
      </c>
      <c r="N233" s="239">
        <v>0</v>
      </c>
      <c r="O233" s="239">
        <f>ROUND(E233*N233,2)</f>
        <v>0</v>
      </c>
      <c r="P233" s="239">
        <v>0</v>
      </c>
      <c r="Q233" s="239">
        <f>ROUND(E233*P233,2)</f>
        <v>0</v>
      </c>
      <c r="R233" s="241" t="s">
        <v>379</v>
      </c>
      <c r="S233" s="241" t="s">
        <v>123</v>
      </c>
      <c r="T233" s="242" t="s">
        <v>124</v>
      </c>
      <c r="U233" s="225">
        <v>1.2649999999999999</v>
      </c>
      <c r="V233" s="225">
        <f>ROUND(E233*U233,2)</f>
        <v>2.3199999999999998</v>
      </c>
      <c r="W233" s="225"/>
      <c r="X233" s="225" t="s">
        <v>181</v>
      </c>
      <c r="Y233" s="225" t="s">
        <v>126</v>
      </c>
      <c r="Z233" s="215"/>
      <c r="AA233" s="215"/>
      <c r="AB233" s="215"/>
      <c r="AC233" s="215"/>
      <c r="AD233" s="215"/>
      <c r="AE233" s="215"/>
      <c r="AF233" s="215"/>
      <c r="AG233" s="215" t="s">
        <v>224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2" x14ac:dyDescent="0.2">
      <c r="A234" s="222"/>
      <c r="B234" s="223"/>
      <c r="C234" s="257" t="s">
        <v>184</v>
      </c>
      <c r="D234" s="226"/>
      <c r="E234" s="227"/>
      <c r="F234" s="225"/>
      <c r="G234" s="225"/>
      <c r="H234" s="225"/>
      <c r="I234" s="225"/>
      <c r="J234" s="225"/>
      <c r="K234" s="225"/>
      <c r="L234" s="225"/>
      <c r="M234" s="225"/>
      <c r="N234" s="224"/>
      <c r="O234" s="224"/>
      <c r="P234" s="224"/>
      <c r="Q234" s="224"/>
      <c r="R234" s="225"/>
      <c r="S234" s="225"/>
      <c r="T234" s="225"/>
      <c r="U234" s="225"/>
      <c r="V234" s="225"/>
      <c r="W234" s="225"/>
      <c r="X234" s="225"/>
      <c r="Y234" s="225"/>
      <c r="Z234" s="215"/>
      <c r="AA234" s="215"/>
      <c r="AB234" s="215"/>
      <c r="AC234" s="215"/>
      <c r="AD234" s="215"/>
      <c r="AE234" s="215"/>
      <c r="AF234" s="215"/>
      <c r="AG234" s="215" t="s">
        <v>131</v>
      </c>
      <c r="AH234" s="215">
        <v>0</v>
      </c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3" x14ac:dyDescent="0.2">
      <c r="A235" s="222"/>
      <c r="B235" s="223"/>
      <c r="C235" s="257" t="s">
        <v>397</v>
      </c>
      <c r="D235" s="226"/>
      <c r="E235" s="227"/>
      <c r="F235" s="225"/>
      <c r="G235" s="225"/>
      <c r="H235" s="225"/>
      <c r="I235" s="225"/>
      <c r="J235" s="225"/>
      <c r="K235" s="225"/>
      <c r="L235" s="225"/>
      <c r="M235" s="225"/>
      <c r="N235" s="224"/>
      <c r="O235" s="224"/>
      <c r="P235" s="224"/>
      <c r="Q235" s="224"/>
      <c r="R235" s="225"/>
      <c r="S235" s="225"/>
      <c r="T235" s="225"/>
      <c r="U235" s="225"/>
      <c r="V235" s="225"/>
      <c r="W235" s="225"/>
      <c r="X235" s="225"/>
      <c r="Y235" s="225"/>
      <c r="Z235" s="215"/>
      <c r="AA235" s="215"/>
      <c r="AB235" s="215"/>
      <c r="AC235" s="215"/>
      <c r="AD235" s="215"/>
      <c r="AE235" s="215"/>
      <c r="AF235" s="215"/>
      <c r="AG235" s="215" t="s">
        <v>131</v>
      </c>
      <c r="AH235" s="215">
        <v>0</v>
      </c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3" x14ac:dyDescent="0.2">
      <c r="A236" s="222"/>
      <c r="B236" s="223"/>
      <c r="C236" s="257" t="s">
        <v>398</v>
      </c>
      <c r="D236" s="226"/>
      <c r="E236" s="227">
        <v>1.83717</v>
      </c>
      <c r="F236" s="225"/>
      <c r="G236" s="225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5"/>
      <c r="AA236" s="215"/>
      <c r="AB236" s="215"/>
      <c r="AC236" s="215"/>
      <c r="AD236" s="215"/>
      <c r="AE236" s="215"/>
      <c r="AF236" s="215"/>
      <c r="AG236" s="215" t="s">
        <v>131</v>
      </c>
      <c r="AH236" s="215">
        <v>0</v>
      </c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ht="22.5" outlineLevel="1" x14ac:dyDescent="0.2">
      <c r="A237" s="236">
        <v>87</v>
      </c>
      <c r="B237" s="237" t="s">
        <v>399</v>
      </c>
      <c r="C237" s="255" t="s">
        <v>400</v>
      </c>
      <c r="D237" s="238" t="s">
        <v>180</v>
      </c>
      <c r="E237" s="239">
        <v>1.83717</v>
      </c>
      <c r="F237" s="240"/>
      <c r="G237" s="241">
        <f>ROUND(E237*F237,2)</f>
        <v>0</v>
      </c>
      <c r="H237" s="240"/>
      <c r="I237" s="241">
        <f>ROUND(E237*H237,2)</f>
        <v>0</v>
      </c>
      <c r="J237" s="240"/>
      <c r="K237" s="241">
        <f>ROUND(E237*J237,2)</f>
        <v>0</v>
      </c>
      <c r="L237" s="241">
        <v>21</v>
      </c>
      <c r="M237" s="241">
        <f>G237*(1+L237/100)</f>
        <v>0</v>
      </c>
      <c r="N237" s="239">
        <v>0</v>
      </c>
      <c r="O237" s="239">
        <f>ROUND(E237*N237,2)</f>
        <v>0</v>
      </c>
      <c r="P237" s="239">
        <v>0</v>
      </c>
      <c r="Q237" s="239">
        <f>ROUND(E237*P237,2)</f>
        <v>0</v>
      </c>
      <c r="R237" s="241" t="s">
        <v>379</v>
      </c>
      <c r="S237" s="241" t="s">
        <v>123</v>
      </c>
      <c r="T237" s="242" t="s">
        <v>124</v>
      </c>
      <c r="U237" s="225">
        <v>0.245</v>
      </c>
      <c r="V237" s="225">
        <f>ROUND(E237*U237,2)</f>
        <v>0.45</v>
      </c>
      <c r="W237" s="225"/>
      <c r="X237" s="225" t="s">
        <v>181</v>
      </c>
      <c r="Y237" s="225" t="s">
        <v>126</v>
      </c>
      <c r="Z237" s="215"/>
      <c r="AA237" s="215"/>
      <c r="AB237" s="215"/>
      <c r="AC237" s="215"/>
      <c r="AD237" s="215"/>
      <c r="AE237" s="215"/>
      <c r="AF237" s="215"/>
      <c r="AG237" s="215" t="s">
        <v>224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2" x14ac:dyDescent="0.2">
      <c r="A238" s="222"/>
      <c r="B238" s="223"/>
      <c r="C238" s="257" t="s">
        <v>184</v>
      </c>
      <c r="D238" s="226"/>
      <c r="E238" s="227"/>
      <c r="F238" s="225"/>
      <c r="G238" s="225"/>
      <c r="H238" s="225"/>
      <c r="I238" s="225"/>
      <c r="J238" s="225"/>
      <c r="K238" s="225"/>
      <c r="L238" s="225"/>
      <c r="M238" s="225"/>
      <c r="N238" s="224"/>
      <c r="O238" s="224"/>
      <c r="P238" s="224"/>
      <c r="Q238" s="224"/>
      <c r="R238" s="225"/>
      <c r="S238" s="225"/>
      <c r="T238" s="225"/>
      <c r="U238" s="225"/>
      <c r="V238" s="225"/>
      <c r="W238" s="225"/>
      <c r="X238" s="225"/>
      <c r="Y238" s="225"/>
      <c r="Z238" s="215"/>
      <c r="AA238" s="215"/>
      <c r="AB238" s="215"/>
      <c r="AC238" s="215"/>
      <c r="AD238" s="215"/>
      <c r="AE238" s="215"/>
      <c r="AF238" s="215"/>
      <c r="AG238" s="215" t="s">
        <v>131</v>
      </c>
      <c r="AH238" s="215">
        <v>0</v>
      </c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3" x14ac:dyDescent="0.2">
      <c r="A239" s="222"/>
      <c r="B239" s="223"/>
      <c r="C239" s="257" t="s">
        <v>397</v>
      </c>
      <c r="D239" s="226"/>
      <c r="E239" s="227"/>
      <c r="F239" s="225"/>
      <c r="G239" s="225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131</v>
      </c>
      <c r="AH239" s="215">
        <v>0</v>
      </c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3" x14ac:dyDescent="0.2">
      <c r="A240" s="222"/>
      <c r="B240" s="223"/>
      <c r="C240" s="257" t="s">
        <v>398</v>
      </c>
      <c r="D240" s="226"/>
      <c r="E240" s="227">
        <v>1.83717</v>
      </c>
      <c r="F240" s="225"/>
      <c r="G240" s="225"/>
      <c r="H240" s="225"/>
      <c r="I240" s="225"/>
      <c r="J240" s="225"/>
      <c r="K240" s="225"/>
      <c r="L240" s="225"/>
      <c r="M240" s="225"/>
      <c r="N240" s="224"/>
      <c r="O240" s="224"/>
      <c r="P240" s="224"/>
      <c r="Q240" s="224"/>
      <c r="R240" s="225"/>
      <c r="S240" s="225"/>
      <c r="T240" s="225"/>
      <c r="U240" s="225"/>
      <c r="V240" s="225"/>
      <c r="W240" s="225"/>
      <c r="X240" s="225"/>
      <c r="Y240" s="225"/>
      <c r="Z240" s="215"/>
      <c r="AA240" s="215"/>
      <c r="AB240" s="215"/>
      <c r="AC240" s="215"/>
      <c r="AD240" s="215"/>
      <c r="AE240" s="215"/>
      <c r="AF240" s="215"/>
      <c r="AG240" s="215" t="s">
        <v>131</v>
      </c>
      <c r="AH240" s="215">
        <v>0</v>
      </c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ht="33.75" outlineLevel="1" x14ac:dyDescent="0.2">
      <c r="A241" s="236">
        <v>88</v>
      </c>
      <c r="B241" s="237" t="s">
        <v>401</v>
      </c>
      <c r="C241" s="255" t="s">
        <v>402</v>
      </c>
      <c r="D241" s="238" t="s">
        <v>180</v>
      </c>
      <c r="E241" s="239">
        <v>1.83717</v>
      </c>
      <c r="F241" s="240"/>
      <c r="G241" s="241">
        <f>ROUND(E241*F241,2)</f>
        <v>0</v>
      </c>
      <c r="H241" s="240"/>
      <c r="I241" s="241">
        <f>ROUND(E241*H241,2)</f>
        <v>0</v>
      </c>
      <c r="J241" s="240"/>
      <c r="K241" s="241">
        <f>ROUND(E241*J241,2)</f>
        <v>0</v>
      </c>
      <c r="L241" s="241">
        <v>21</v>
      </c>
      <c r="M241" s="241">
        <f>G241*(1+L241/100)</f>
        <v>0</v>
      </c>
      <c r="N241" s="239">
        <v>0</v>
      </c>
      <c r="O241" s="239">
        <f>ROUND(E241*N241,2)</f>
        <v>0</v>
      </c>
      <c r="P241" s="239">
        <v>0</v>
      </c>
      <c r="Q241" s="239">
        <f>ROUND(E241*P241,2)</f>
        <v>0</v>
      </c>
      <c r="R241" s="241" t="s">
        <v>379</v>
      </c>
      <c r="S241" s="241" t="s">
        <v>123</v>
      </c>
      <c r="T241" s="242" t="s">
        <v>124</v>
      </c>
      <c r="U241" s="225">
        <v>0</v>
      </c>
      <c r="V241" s="225">
        <f>ROUND(E241*U241,2)</f>
        <v>0</v>
      </c>
      <c r="W241" s="225"/>
      <c r="X241" s="225" t="s">
        <v>181</v>
      </c>
      <c r="Y241" s="225" t="s">
        <v>126</v>
      </c>
      <c r="Z241" s="215"/>
      <c r="AA241" s="215"/>
      <c r="AB241" s="215"/>
      <c r="AC241" s="215"/>
      <c r="AD241" s="215"/>
      <c r="AE241" s="215"/>
      <c r="AF241" s="215"/>
      <c r="AG241" s="215" t="s">
        <v>224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2" x14ac:dyDescent="0.2">
      <c r="A242" s="222"/>
      <c r="B242" s="223"/>
      <c r="C242" s="257" t="s">
        <v>184</v>
      </c>
      <c r="D242" s="226"/>
      <c r="E242" s="227"/>
      <c r="F242" s="225"/>
      <c r="G242" s="225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5"/>
      <c r="AA242" s="215"/>
      <c r="AB242" s="215"/>
      <c r="AC242" s="215"/>
      <c r="AD242" s="215"/>
      <c r="AE242" s="215"/>
      <c r="AF242" s="215"/>
      <c r="AG242" s="215" t="s">
        <v>131</v>
      </c>
      <c r="AH242" s="215">
        <v>0</v>
      </c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3" x14ac:dyDescent="0.2">
      <c r="A243" s="222"/>
      <c r="B243" s="223"/>
      <c r="C243" s="257" t="s">
        <v>397</v>
      </c>
      <c r="D243" s="226"/>
      <c r="E243" s="227"/>
      <c r="F243" s="225"/>
      <c r="G243" s="225"/>
      <c r="H243" s="225"/>
      <c r="I243" s="225"/>
      <c r="J243" s="225"/>
      <c r="K243" s="225"/>
      <c r="L243" s="225"/>
      <c r="M243" s="225"/>
      <c r="N243" s="224"/>
      <c r="O243" s="224"/>
      <c r="P243" s="224"/>
      <c r="Q243" s="224"/>
      <c r="R243" s="225"/>
      <c r="S243" s="225"/>
      <c r="T243" s="225"/>
      <c r="U243" s="225"/>
      <c r="V243" s="225"/>
      <c r="W243" s="225"/>
      <c r="X243" s="225"/>
      <c r="Y243" s="225"/>
      <c r="Z243" s="215"/>
      <c r="AA243" s="215"/>
      <c r="AB243" s="215"/>
      <c r="AC243" s="215"/>
      <c r="AD243" s="215"/>
      <c r="AE243" s="215"/>
      <c r="AF243" s="215"/>
      <c r="AG243" s="215" t="s">
        <v>131</v>
      </c>
      <c r="AH243" s="215">
        <v>0</v>
      </c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3" x14ac:dyDescent="0.2">
      <c r="A244" s="222"/>
      <c r="B244" s="223"/>
      <c r="C244" s="257" t="s">
        <v>398</v>
      </c>
      <c r="D244" s="226"/>
      <c r="E244" s="227">
        <v>1.83717</v>
      </c>
      <c r="F244" s="225"/>
      <c r="G244" s="225"/>
      <c r="H244" s="225"/>
      <c r="I244" s="225"/>
      <c r="J244" s="225"/>
      <c r="K244" s="225"/>
      <c r="L244" s="225"/>
      <c r="M244" s="225"/>
      <c r="N244" s="224"/>
      <c r="O244" s="224"/>
      <c r="P244" s="224"/>
      <c r="Q244" s="224"/>
      <c r="R244" s="225"/>
      <c r="S244" s="225"/>
      <c r="T244" s="225"/>
      <c r="U244" s="225"/>
      <c r="V244" s="225"/>
      <c r="W244" s="225"/>
      <c r="X244" s="225"/>
      <c r="Y244" s="225"/>
      <c r="Z244" s="215"/>
      <c r="AA244" s="215"/>
      <c r="AB244" s="215"/>
      <c r="AC244" s="215"/>
      <c r="AD244" s="215"/>
      <c r="AE244" s="215"/>
      <c r="AF244" s="215"/>
      <c r="AG244" s="215" t="s">
        <v>131</v>
      </c>
      <c r="AH244" s="215">
        <v>0</v>
      </c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x14ac:dyDescent="0.2">
      <c r="A245" s="229" t="s">
        <v>117</v>
      </c>
      <c r="B245" s="230" t="s">
        <v>83</v>
      </c>
      <c r="C245" s="254" t="s">
        <v>84</v>
      </c>
      <c r="D245" s="231"/>
      <c r="E245" s="232"/>
      <c r="F245" s="233"/>
      <c r="G245" s="233">
        <f>SUMIF(AG246:AG249,"&lt;&gt;NOR",G246:G249)</f>
        <v>0</v>
      </c>
      <c r="H245" s="233"/>
      <c r="I245" s="233">
        <f>SUM(I246:I249)</f>
        <v>0</v>
      </c>
      <c r="J245" s="233"/>
      <c r="K245" s="233">
        <f>SUM(K246:K249)</f>
        <v>0</v>
      </c>
      <c r="L245" s="233"/>
      <c r="M245" s="233">
        <f>SUM(M246:M249)</f>
        <v>0</v>
      </c>
      <c r="N245" s="232"/>
      <c r="O245" s="232">
        <f>SUM(O246:O249)</f>
        <v>0</v>
      </c>
      <c r="P245" s="232"/>
      <c r="Q245" s="232">
        <f>SUM(Q246:Q249)</f>
        <v>0</v>
      </c>
      <c r="R245" s="233"/>
      <c r="S245" s="233"/>
      <c r="T245" s="234"/>
      <c r="U245" s="228"/>
      <c r="V245" s="228">
        <f>SUM(V246:V249)</f>
        <v>1.77</v>
      </c>
      <c r="W245" s="228"/>
      <c r="X245" s="228"/>
      <c r="Y245" s="228"/>
      <c r="AG245" t="s">
        <v>118</v>
      </c>
    </row>
    <row r="246" spans="1:60" outlineLevel="1" x14ac:dyDescent="0.2">
      <c r="A246" s="236">
        <v>89</v>
      </c>
      <c r="B246" s="237" t="s">
        <v>403</v>
      </c>
      <c r="C246" s="255" t="s">
        <v>404</v>
      </c>
      <c r="D246" s="238" t="s">
        <v>121</v>
      </c>
      <c r="E246" s="239">
        <v>13.620749999999999</v>
      </c>
      <c r="F246" s="240"/>
      <c r="G246" s="241">
        <f>ROUND(E246*F246,2)</f>
        <v>0</v>
      </c>
      <c r="H246" s="240"/>
      <c r="I246" s="241">
        <f>ROUND(E246*H246,2)</f>
        <v>0</v>
      </c>
      <c r="J246" s="240"/>
      <c r="K246" s="241">
        <f>ROUND(E246*J246,2)</f>
        <v>0</v>
      </c>
      <c r="L246" s="241">
        <v>21</v>
      </c>
      <c r="M246" s="241">
        <f>G246*(1+L246/100)</f>
        <v>0</v>
      </c>
      <c r="N246" s="239">
        <v>6.9999999999999994E-5</v>
      </c>
      <c r="O246" s="239">
        <f>ROUND(E246*N246,2)</f>
        <v>0</v>
      </c>
      <c r="P246" s="239">
        <v>0</v>
      </c>
      <c r="Q246" s="239">
        <f>ROUND(E246*P246,2)</f>
        <v>0</v>
      </c>
      <c r="R246" s="241" t="s">
        <v>405</v>
      </c>
      <c r="S246" s="241" t="s">
        <v>123</v>
      </c>
      <c r="T246" s="242" t="s">
        <v>124</v>
      </c>
      <c r="U246" s="225">
        <v>0.03</v>
      </c>
      <c r="V246" s="225">
        <f>ROUND(E246*U246,2)</f>
        <v>0.41</v>
      </c>
      <c r="W246" s="225"/>
      <c r="X246" s="225" t="s">
        <v>125</v>
      </c>
      <c r="Y246" s="225" t="s">
        <v>126</v>
      </c>
      <c r="Z246" s="215"/>
      <c r="AA246" s="215"/>
      <c r="AB246" s="215"/>
      <c r="AC246" s="215"/>
      <c r="AD246" s="215"/>
      <c r="AE246" s="215"/>
      <c r="AF246" s="215"/>
      <c r="AG246" s="215" t="s">
        <v>198</v>
      </c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</row>
    <row r="247" spans="1:60" outlineLevel="2" x14ac:dyDescent="0.2">
      <c r="A247" s="222"/>
      <c r="B247" s="223"/>
      <c r="C247" s="257" t="s">
        <v>406</v>
      </c>
      <c r="D247" s="226"/>
      <c r="E247" s="227">
        <v>13.620749999999999</v>
      </c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5"/>
      <c r="AA247" s="215"/>
      <c r="AB247" s="215"/>
      <c r="AC247" s="215"/>
      <c r="AD247" s="215"/>
      <c r="AE247" s="215"/>
      <c r="AF247" s="215"/>
      <c r="AG247" s="215" t="s">
        <v>131</v>
      </c>
      <c r="AH247" s="215">
        <v>5</v>
      </c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outlineLevel="1" x14ac:dyDescent="0.2">
      <c r="A248" s="236">
        <v>90</v>
      </c>
      <c r="B248" s="237" t="s">
        <v>407</v>
      </c>
      <c r="C248" s="255" t="s">
        <v>408</v>
      </c>
      <c r="D248" s="238" t="s">
        <v>121</v>
      </c>
      <c r="E248" s="239">
        <v>13.620749999999999</v>
      </c>
      <c r="F248" s="240"/>
      <c r="G248" s="241">
        <f>ROUND(E248*F248,2)</f>
        <v>0</v>
      </c>
      <c r="H248" s="240"/>
      <c r="I248" s="241">
        <f>ROUND(E248*H248,2)</f>
        <v>0</v>
      </c>
      <c r="J248" s="240"/>
      <c r="K248" s="241">
        <f>ROUND(E248*J248,2)</f>
        <v>0</v>
      </c>
      <c r="L248" s="241">
        <v>21</v>
      </c>
      <c r="M248" s="241">
        <f>G248*(1+L248/100)</f>
        <v>0</v>
      </c>
      <c r="N248" s="239">
        <v>2.9E-4</v>
      </c>
      <c r="O248" s="239">
        <f>ROUND(E248*N248,2)</f>
        <v>0</v>
      </c>
      <c r="P248" s="239">
        <v>0</v>
      </c>
      <c r="Q248" s="239">
        <f>ROUND(E248*P248,2)</f>
        <v>0</v>
      </c>
      <c r="R248" s="241" t="s">
        <v>405</v>
      </c>
      <c r="S248" s="241" t="s">
        <v>123</v>
      </c>
      <c r="T248" s="242" t="s">
        <v>124</v>
      </c>
      <c r="U248" s="225">
        <v>0.1</v>
      </c>
      <c r="V248" s="225">
        <f>ROUND(E248*U248,2)</f>
        <v>1.36</v>
      </c>
      <c r="W248" s="225"/>
      <c r="X248" s="225" t="s">
        <v>125</v>
      </c>
      <c r="Y248" s="225" t="s">
        <v>126</v>
      </c>
      <c r="Z248" s="215"/>
      <c r="AA248" s="215"/>
      <c r="AB248" s="215"/>
      <c r="AC248" s="215"/>
      <c r="AD248" s="215"/>
      <c r="AE248" s="215"/>
      <c r="AF248" s="215"/>
      <c r="AG248" s="215" t="s">
        <v>198</v>
      </c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</row>
    <row r="249" spans="1:60" outlineLevel="2" x14ac:dyDescent="0.2">
      <c r="A249" s="222"/>
      <c r="B249" s="223"/>
      <c r="C249" s="257" t="s">
        <v>409</v>
      </c>
      <c r="D249" s="226"/>
      <c r="E249" s="227">
        <v>13.620749999999999</v>
      </c>
      <c r="F249" s="225"/>
      <c r="G249" s="225"/>
      <c r="H249" s="225"/>
      <c r="I249" s="225"/>
      <c r="J249" s="225"/>
      <c r="K249" s="225"/>
      <c r="L249" s="225"/>
      <c r="M249" s="225"/>
      <c r="N249" s="224"/>
      <c r="O249" s="224"/>
      <c r="P249" s="224"/>
      <c r="Q249" s="224"/>
      <c r="R249" s="225"/>
      <c r="S249" s="225"/>
      <c r="T249" s="225"/>
      <c r="U249" s="225"/>
      <c r="V249" s="225"/>
      <c r="W249" s="225"/>
      <c r="X249" s="225"/>
      <c r="Y249" s="225"/>
      <c r="Z249" s="215"/>
      <c r="AA249" s="215"/>
      <c r="AB249" s="215"/>
      <c r="AC249" s="215"/>
      <c r="AD249" s="215"/>
      <c r="AE249" s="215"/>
      <c r="AF249" s="215"/>
      <c r="AG249" s="215" t="s">
        <v>131</v>
      </c>
      <c r="AH249" s="215">
        <v>5</v>
      </c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</row>
    <row r="250" spans="1:60" x14ac:dyDescent="0.2">
      <c r="A250" s="229" t="s">
        <v>117</v>
      </c>
      <c r="B250" s="230" t="s">
        <v>85</v>
      </c>
      <c r="C250" s="254" t="s">
        <v>86</v>
      </c>
      <c r="D250" s="231"/>
      <c r="E250" s="232"/>
      <c r="F250" s="233"/>
      <c r="G250" s="233">
        <f>SUMIF(AG251:AG267,"&lt;&gt;NOR",G251:G267)</f>
        <v>0</v>
      </c>
      <c r="H250" s="233"/>
      <c r="I250" s="233">
        <f>SUM(I251:I267)</f>
        <v>0</v>
      </c>
      <c r="J250" s="233"/>
      <c r="K250" s="233">
        <f>SUM(K251:K267)</f>
        <v>0</v>
      </c>
      <c r="L250" s="233"/>
      <c r="M250" s="233">
        <f>SUM(M251:M267)</f>
        <v>0</v>
      </c>
      <c r="N250" s="232"/>
      <c r="O250" s="232">
        <f>SUM(O251:O267)</f>
        <v>0</v>
      </c>
      <c r="P250" s="232"/>
      <c r="Q250" s="232">
        <f>SUM(Q251:Q267)</f>
        <v>0</v>
      </c>
      <c r="R250" s="233"/>
      <c r="S250" s="233"/>
      <c r="T250" s="234"/>
      <c r="U250" s="228"/>
      <c r="V250" s="228">
        <f>SUM(V251:V267)</f>
        <v>18.18</v>
      </c>
      <c r="W250" s="228"/>
      <c r="X250" s="228"/>
      <c r="Y250" s="228"/>
      <c r="AG250" t="s">
        <v>118</v>
      </c>
    </row>
    <row r="251" spans="1:60" ht="22.5" outlineLevel="1" x14ac:dyDescent="0.2">
      <c r="A251" s="236">
        <v>91</v>
      </c>
      <c r="B251" s="237" t="s">
        <v>410</v>
      </c>
      <c r="C251" s="255" t="s">
        <v>411</v>
      </c>
      <c r="D251" s="238" t="s">
        <v>180</v>
      </c>
      <c r="E251" s="239">
        <v>12.779640000000001</v>
      </c>
      <c r="F251" s="240"/>
      <c r="G251" s="241">
        <f>ROUND(E251*F251,2)</f>
        <v>0</v>
      </c>
      <c r="H251" s="240"/>
      <c r="I251" s="241">
        <f>ROUND(E251*H251,2)</f>
        <v>0</v>
      </c>
      <c r="J251" s="240"/>
      <c r="K251" s="241">
        <f>ROUND(E251*J251,2)</f>
        <v>0</v>
      </c>
      <c r="L251" s="241">
        <v>21</v>
      </c>
      <c r="M251" s="241">
        <f>G251*(1+L251/100)</f>
        <v>0</v>
      </c>
      <c r="N251" s="239">
        <v>0</v>
      </c>
      <c r="O251" s="239">
        <f>ROUND(E251*N251,2)</f>
        <v>0</v>
      </c>
      <c r="P251" s="239">
        <v>0</v>
      </c>
      <c r="Q251" s="239">
        <f>ROUND(E251*P251,2)</f>
        <v>0</v>
      </c>
      <c r="R251" s="241" t="s">
        <v>157</v>
      </c>
      <c r="S251" s="241" t="s">
        <v>123</v>
      </c>
      <c r="T251" s="242" t="s">
        <v>124</v>
      </c>
      <c r="U251" s="225">
        <v>0.93300000000000005</v>
      </c>
      <c r="V251" s="225">
        <f>ROUND(E251*U251,2)</f>
        <v>11.92</v>
      </c>
      <c r="W251" s="225"/>
      <c r="X251" s="225" t="s">
        <v>412</v>
      </c>
      <c r="Y251" s="225" t="s">
        <v>126</v>
      </c>
      <c r="Z251" s="215"/>
      <c r="AA251" s="215"/>
      <c r="AB251" s="215"/>
      <c r="AC251" s="215"/>
      <c r="AD251" s="215"/>
      <c r="AE251" s="215"/>
      <c r="AF251" s="215"/>
      <c r="AG251" s="215" t="s">
        <v>413</v>
      </c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</row>
    <row r="252" spans="1:60" outlineLevel="2" x14ac:dyDescent="0.2">
      <c r="A252" s="222"/>
      <c r="B252" s="223"/>
      <c r="C252" s="257" t="s">
        <v>414</v>
      </c>
      <c r="D252" s="226"/>
      <c r="E252" s="227"/>
      <c r="F252" s="225"/>
      <c r="G252" s="225"/>
      <c r="H252" s="225"/>
      <c r="I252" s="225"/>
      <c r="J252" s="225"/>
      <c r="K252" s="225"/>
      <c r="L252" s="225"/>
      <c r="M252" s="225"/>
      <c r="N252" s="224"/>
      <c r="O252" s="224"/>
      <c r="P252" s="224"/>
      <c r="Q252" s="224"/>
      <c r="R252" s="225"/>
      <c r="S252" s="225"/>
      <c r="T252" s="225"/>
      <c r="U252" s="225"/>
      <c r="V252" s="225"/>
      <c r="W252" s="225"/>
      <c r="X252" s="225"/>
      <c r="Y252" s="225"/>
      <c r="Z252" s="215"/>
      <c r="AA252" s="215"/>
      <c r="AB252" s="215"/>
      <c r="AC252" s="215"/>
      <c r="AD252" s="215"/>
      <c r="AE252" s="215"/>
      <c r="AF252" s="215"/>
      <c r="AG252" s="215" t="s">
        <v>131</v>
      </c>
      <c r="AH252" s="215">
        <v>0</v>
      </c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</row>
    <row r="253" spans="1:60" outlineLevel="3" x14ac:dyDescent="0.2">
      <c r="A253" s="222"/>
      <c r="B253" s="223"/>
      <c r="C253" s="257" t="s">
        <v>415</v>
      </c>
      <c r="D253" s="226"/>
      <c r="E253" s="227"/>
      <c r="F253" s="225"/>
      <c r="G253" s="225"/>
      <c r="H253" s="225"/>
      <c r="I253" s="225"/>
      <c r="J253" s="225"/>
      <c r="K253" s="225"/>
      <c r="L253" s="225"/>
      <c r="M253" s="225"/>
      <c r="N253" s="224"/>
      <c r="O253" s="224"/>
      <c r="P253" s="224"/>
      <c r="Q253" s="224"/>
      <c r="R253" s="225"/>
      <c r="S253" s="225"/>
      <c r="T253" s="225"/>
      <c r="U253" s="225"/>
      <c r="V253" s="225"/>
      <c r="W253" s="225"/>
      <c r="X253" s="225"/>
      <c r="Y253" s="225"/>
      <c r="Z253" s="215"/>
      <c r="AA253" s="215"/>
      <c r="AB253" s="215"/>
      <c r="AC253" s="215"/>
      <c r="AD253" s="215"/>
      <c r="AE253" s="215"/>
      <c r="AF253" s="215"/>
      <c r="AG253" s="215" t="s">
        <v>131</v>
      </c>
      <c r="AH253" s="215">
        <v>0</v>
      </c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</row>
    <row r="254" spans="1:60" outlineLevel="3" x14ac:dyDescent="0.2">
      <c r="A254" s="222"/>
      <c r="B254" s="223"/>
      <c r="C254" s="257" t="s">
        <v>416</v>
      </c>
      <c r="D254" s="226"/>
      <c r="E254" s="227">
        <v>12.779640000000001</v>
      </c>
      <c r="F254" s="225"/>
      <c r="G254" s="225"/>
      <c r="H254" s="225"/>
      <c r="I254" s="225"/>
      <c r="J254" s="225"/>
      <c r="K254" s="225"/>
      <c r="L254" s="225"/>
      <c r="M254" s="225"/>
      <c r="N254" s="224"/>
      <c r="O254" s="224"/>
      <c r="P254" s="224"/>
      <c r="Q254" s="224"/>
      <c r="R254" s="225"/>
      <c r="S254" s="225"/>
      <c r="T254" s="225"/>
      <c r="U254" s="225"/>
      <c r="V254" s="225"/>
      <c r="W254" s="225"/>
      <c r="X254" s="225"/>
      <c r="Y254" s="225"/>
      <c r="Z254" s="215"/>
      <c r="AA254" s="215"/>
      <c r="AB254" s="215"/>
      <c r="AC254" s="215"/>
      <c r="AD254" s="215"/>
      <c r="AE254" s="215"/>
      <c r="AF254" s="215"/>
      <c r="AG254" s="215" t="s">
        <v>131</v>
      </c>
      <c r="AH254" s="215">
        <v>0</v>
      </c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  <c r="BG254" s="215"/>
      <c r="BH254" s="215"/>
    </row>
    <row r="255" spans="1:60" outlineLevel="1" x14ac:dyDescent="0.2">
      <c r="A255" s="236">
        <v>92</v>
      </c>
      <c r="B255" s="237" t="s">
        <v>417</v>
      </c>
      <c r="C255" s="255" t="s">
        <v>418</v>
      </c>
      <c r="D255" s="238" t="s">
        <v>180</v>
      </c>
      <c r="E255" s="239">
        <v>12.779640000000001</v>
      </c>
      <c r="F255" s="240"/>
      <c r="G255" s="241">
        <f>ROUND(E255*F255,2)</f>
        <v>0</v>
      </c>
      <c r="H255" s="240"/>
      <c r="I255" s="241">
        <f>ROUND(E255*H255,2)</f>
        <v>0</v>
      </c>
      <c r="J255" s="240"/>
      <c r="K255" s="241">
        <f>ROUND(E255*J255,2)</f>
        <v>0</v>
      </c>
      <c r="L255" s="241">
        <v>21</v>
      </c>
      <c r="M255" s="241">
        <f>G255*(1+L255/100)</f>
        <v>0</v>
      </c>
      <c r="N255" s="239">
        <v>0</v>
      </c>
      <c r="O255" s="239">
        <f>ROUND(E255*N255,2)</f>
        <v>0</v>
      </c>
      <c r="P255" s="239">
        <v>0</v>
      </c>
      <c r="Q255" s="239">
        <f>ROUND(E255*P255,2)</f>
        <v>0</v>
      </c>
      <c r="R255" s="241" t="s">
        <v>157</v>
      </c>
      <c r="S255" s="241" t="s">
        <v>123</v>
      </c>
      <c r="T255" s="242" t="s">
        <v>124</v>
      </c>
      <c r="U255" s="225">
        <v>0.49</v>
      </c>
      <c r="V255" s="225">
        <f>ROUND(E255*U255,2)</f>
        <v>6.26</v>
      </c>
      <c r="W255" s="225"/>
      <c r="X255" s="225" t="s">
        <v>412</v>
      </c>
      <c r="Y255" s="225" t="s">
        <v>126</v>
      </c>
      <c r="Z255" s="215"/>
      <c r="AA255" s="215"/>
      <c r="AB255" s="215"/>
      <c r="AC255" s="215"/>
      <c r="AD255" s="215"/>
      <c r="AE255" s="215"/>
      <c r="AF255" s="215"/>
      <c r="AG255" s="215" t="s">
        <v>413</v>
      </c>
      <c r="AH255" s="215"/>
      <c r="AI255" s="215"/>
      <c r="AJ255" s="215"/>
      <c r="AK255" s="215"/>
      <c r="AL255" s="215"/>
      <c r="AM255" s="215"/>
      <c r="AN255" s="215"/>
      <c r="AO255" s="215"/>
      <c r="AP255" s="215"/>
      <c r="AQ255" s="215"/>
      <c r="AR255" s="215"/>
      <c r="AS255" s="215"/>
      <c r="AT255" s="215"/>
      <c r="AU255" s="215"/>
      <c r="AV255" s="215"/>
      <c r="AW255" s="215"/>
      <c r="AX255" s="215"/>
      <c r="AY255" s="215"/>
      <c r="AZ255" s="215"/>
      <c r="BA255" s="215"/>
      <c r="BB255" s="215"/>
      <c r="BC255" s="215"/>
      <c r="BD255" s="215"/>
      <c r="BE255" s="215"/>
      <c r="BF255" s="215"/>
      <c r="BG255" s="215"/>
      <c r="BH255" s="215"/>
    </row>
    <row r="256" spans="1:60" outlineLevel="2" x14ac:dyDescent="0.2">
      <c r="A256" s="222"/>
      <c r="B256" s="223"/>
      <c r="C256" s="259" t="s">
        <v>419</v>
      </c>
      <c r="D256" s="246"/>
      <c r="E256" s="246"/>
      <c r="F256" s="246"/>
      <c r="G256" s="246"/>
      <c r="H256" s="225"/>
      <c r="I256" s="225"/>
      <c r="J256" s="225"/>
      <c r="K256" s="225"/>
      <c r="L256" s="225"/>
      <c r="M256" s="225"/>
      <c r="N256" s="224"/>
      <c r="O256" s="224"/>
      <c r="P256" s="224"/>
      <c r="Q256" s="224"/>
      <c r="R256" s="225"/>
      <c r="S256" s="225"/>
      <c r="T256" s="225"/>
      <c r="U256" s="225"/>
      <c r="V256" s="225"/>
      <c r="W256" s="225"/>
      <c r="X256" s="225"/>
      <c r="Y256" s="225"/>
      <c r="Z256" s="215"/>
      <c r="AA256" s="215"/>
      <c r="AB256" s="215"/>
      <c r="AC256" s="215"/>
      <c r="AD256" s="215"/>
      <c r="AE256" s="215"/>
      <c r="AF256" s="215"/>
      <c r="AG256" s="215" t="s">
        <v>139</v>
      </c>
      <c r="AH256" s="215"/>
      <c r="AI256" s="215"/>
      <c r="AJ256" s="215"/>
      <c r="AK256" s="215"/>
      <c r="AL256" s="215"/>
      <c r="AM256" s="215"/>
      <c r="AN256" s="215"/>
      <c r="AO256" s="215"/>
      <c r="AP256" s="215"/>
      <c r="AQ256" s="215"/>
      <c r="AR256" s="215"/>
      <c r="AS256" s="215"/>
      <c r="AT256" s="215"/>
      <c r="AU256" s="215"/>
      <c r="AV256" s="215"/>
      <c r="AW256" s="215"/>
      <c r="AX256" s="215"/>
      <c r="AY256" s="215"/>
      <c r="AZ256" s="215"/>
      <c r="BA256" s="215"/>
      <c r="BB256" s="215"/>
      <c r="BC256" s="215"/>
      <c r="BD256" s="215"/>
      <c r="BE256" s="215"/>
      <c r="BF256" s="215"/>
      <c r="BG256" s="215"/>
      <c r="BH256" s="215"/>
    </row>
    <row r="257" spans="1:60" outlineLevel="2" x14ac:dyDescent="0.2">
      <c r="A257" s="222"/>
      <c r="B257" s="223"/>
      <c r="C257" s="257" t="s">
        <v>414</v>
      </c>
      <c r="D257" s="226"/>
      <c r="E257" s="227"/>
      <c r="F257" s="225"/>
      <c r="G257" s="225"/>
      <c r="H257" s="225"/>
      <c r="I257" s="225"/>
      <c r="J257" s="225"/>
      <c r="K257" s="225"/>
      <c r="L257" s="225"/>
      <c r="M257" s="225"/>
      <c r="N257" s="224"/>
      <c r="O257" s="224"/>
      <c r="P257" s="224"/>
      <c r="Q257" s="224"/>
      <c r="R257" s="225"/>
      <c r="S257" s="225"/>
      <c r="T257" s="225"/>
      <c r="U257" s="225"/>
      <c r="V257" s="225"/>
      <c r="W257" s="225"/>
      <c r="X257" s="225"/>
      <c r="Y257" s="225"/>
      <c r="Z257" s="215"/>
      <c r="AA257" s="215"/>
      <c r="AB257" s="215"/>
      <c r="AC257" s="215"/>
      <c r="AD257" s="215"/>
      <c r="AE257" s="215"/>
      <c r="AF257" s="215"/>
      <c r="AG257" s="215" t="s">
        <v>131</v>
      </c>
      <c r="AH257" s="215">
        <v>0</v>
      </c>
      <c r="AI257" s="215"/>
      <c r="AJ257" s="215"/>
      <c r="AK257" s="215"/>
      <c r="AL257" s="215"/>
      <c r="AM257" s="215"/>
      <c r="AN257" s="215"/>
      <c r="AO257" s="215"/>
      <c r="AP257" s="215"/>
      <c r="AQ257" s="215"/>
      <c r="AR257" s="215"/>
      <c r="AS257" s="215"/>
      <c r="AT257" s="215"/>
      <c r="AU257" s="215"/>
      <c r="AV257" s="215"/>
      <c r="AW257" s="215"/>
      <c r="AX257" s="215"/>
      <c r="AY257" s="215"/>
      <c r="AZ257" s="215"/>
      <c r="BA257" s="215"/>
      <c r="BB257" s="215"/>
      <c r="BC257" s="215"/>
      <c r="BD257" s="215"/>
      <c r="BE257" s="215"/>
      <c r="BF257" s="215"/>
      <c r="BG257" s="215"/>
      <c r="BH257" s="215"/>
    </row>
    <row r="258" spans="1:60" outlineLevel="3" x14ac:dyDescent="0.2">
      <c r="A258" s="222"/>
      <c r="B258" s="223"/>
      <c r="C258" s="257" t="s">
        <v>415</v>
      </c>
      <c r="D258" s="226"/>
      <c r="E258" s="227"/>
      <c r="F258" s="225"/>
      <c r="G258" s="225"/>
      <c r="H258" s="225"/>
      <c r="I258" s="225"/>
      <c r="J258" s="225"/>
      <c r="K258" s="225"/>
      <c r="L258" s="225"/>
      <c r="M258" s="225"/>
      <c r="N258" s="224"/>
      <c r="O258" s="224"/>
      <c r="P258" s="224"/>
      <c r="Q258" s="224"/>
      <c r="R258" s="225"/>
      <c r="S258" s="225"/>
      <c r="T258" s="225"/>
      <c r="U258" s="225"/>
      <c r="V258" s="225"/>
      <c r="W258" s="225"/>
      <c r="X258" s="225"/>
      <c r="Y258" s="225"/>
      <c r="Z258" s="215"/>
      <c r="AA258" s="215"/>
      <c r="AB258" s="215"/>
      <c r="AC258" s="215"/>
      <c r="AD258" s="215"/>
      <c r="AE258" s="215"/>
      <c r="AF258" s="215"/>
      <c r="AG258" s="215" t="s">
        <v>131</v>
      </c>
      <c r="AH258" s="215">
        <v>0</v>
      </c>
      <c r="AI258" s="215"/>
      <c r="AJ258" s="215"/>
      <c r="AK258" s="215"/>
      <c r="AL258" s="215"/>
      <c r="AM258" s="215"/>
      <c r="AN258" s="215"/>
      <c r="AO258" s="215"/>
      <c r="AP258" s="215"/>
      <c r="AQ258" s="215"/>
      <c r="AR258" s="215"/>
      <c r="AS258" s="215"/>
      <c r="AT258" s="215"/>
      <c r="AU258" s="215"/>
      <c r="AV258" s="215"/>
      <c r="AW258" s="215"/>
      <c r="AX258" s="215"/>
      <c r="AY258" s="215"/>
      <c r="AZ258" s="215"/>
      <c r="BA258" s="215"/>
      <c r="BB258" s="215"/>
      <c r="BC258" s="215"/>
      <c r="BD258" s="215"/>
      <c r="BE258" s="215"/>
      <c r="BF258" s="215"/>
      <c r="BG258" s="215"/>
      <c r="BH258" s="215"/>
    </row>
    <row r="259" spans="1:60" outlineLevel="3" x14ac:dyDescent="0.2">
      <c r="A259" s="222"/>
      <c r="B259" s="223"/>
      <c r="C259" s="257" t="s">
        <v>416</v>
      </c>
      <c r="D259" s="226"/>
      <c r="E259" s="227">
        <v>12.779640000000001</v>
      </c>
      <c r="F259" s="225"/>
      <c r="G259" s="225"/>
      <c r="H259" s="225"/>
      <c r="I259" s="225"/>
      <c r="J259" s="225"/>
      <c r="K259" s="225"/>
      <c r="L259" s="225"/>
      <c r="M259" s="225"/>
      <c r="N259" s="224"/>
      <c r="O259" s="224"/>
      <c r="P259" s="224"/>
      <c r="Q259" s="224"/>
      <c r="R259" s="225"/>
      <c r="S259" s="225"/>
      <c r="T259" s="225"/>
      <c r="U259" s="225"/>
      <c r="V259" s="225"/>
      <c r="W259" s="225"/>
      <c r="X259" s="225"/>
      <c r="Y259" s="225"/>
      <c r="Z259" s="215"/>
      <c r="AA259" s="215"/>
      <c r="AB259" s="215"/>
      <c r="AC259" s="215"/>
      <c r="AD259" s="215"/>
      <c r="AE259" s="215"/>
      <c r="AF259" s="215"/>
      <c r="AG259" s="215" t="s">
        <v>131</v>
      </c>
      <c r="AH259" s="215">
        <v>0</v>
      </c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  <c r="BG259" s="215"/>
      <c r="BH259" s="215"/>
    </row>
    <row r="260" spans="1:60" outlineLevel="1" x14ac:dyDescent="0.2">
      <c r="A260" s="236">
        <v>93</v>
      </c>
      <c r="B260" s="237" t="s">
        <v>420</v>
      </c>
      <c r="C260" s="255" t="s">
        <v>421</v>
      </c>
      <c r="D260" s="238" t="s">
        <v>180</v>
      </c>
      <c r="E260" s="239">
        <v>12.779640000000001</v>
      </c>
      <c r="F260" s="240"/>
      <c r="G260" s="241">
        <f>ROUND(E260*F260,2)</f>
        <v>0</v>
      </c>
      <c r="H260" s="240"/>
      <c r="I260" s="241">
        <f>ROUND(E260*H260,2)</f>
        <v>0</v>
      </c>
      <c r="J260" s="240"/>
      <c r="K260" s="241">
        <f>ROUND(E260*J260,2)</f>
        <v>0</v>
      </c>
      <c r="L260" s="241">
        <v>21</v>
      </c>
      <c r="M260" s="241">
        <f>G260*(1+L260/100)</f>
        <v>0</v>
      </c>
      <c r="N260" s="239">
        <v>0</v>
      </c>
      <c r="O260" s="239">
        <f>ROUND(E260*N260,2)</f>
        <v>0</v>
      </c>
      <c r="P260" s="239">
        <v>0</v>
      </c>
      <c r="Q260" s="239">
        <f>ROUND(E260*P260,2)</f>
        <v>0</v>
      </c>
      <c r="R260" s="241" t="s">
        <v>157</v>
      </c>
      <c r="S260" s="241" t="s">
        <v>123</v>
      </c>
      <c r="T260" s="242" t="s">
        <v>124</v>
      </c>
      <c r="U260" s="225">
        <v>0</v>
      </c>
      <c r="V260" s="225">
        <f>ROUND(E260*U260,2)</f>
        <v>0</v>
      </c>
      <c r="W260" s="225"/>
      <c r="X260" s="225" t="s">
        <v>412</v>
      </c>
      <c r="Y260" s="225" t="s">
        <v>126</v>
      </c>
      <c r="Z260" s="215"/>
      <c r="AA260" s="215"/>
      <c r="AB260" s="215"/>
      <c r="AC260" s="215"/>
      <c r="AD260" s="215"/>
      <c r="AE260" s="215"/>
      <c r="AF260" s="215"/>
      <c r="AG260" s="215" t="s">
        <v>413</v>
      </c>
      <c r="AH260" s="215"/>
      <c r="AI260" s="215"/>
      <c r="AJ260" s="215"/>
      <c r="AK260" s="215"/>
      <c r="AL260" s="215"/>
      <c r="AM260" s="215"/>
      <c r="AN260" s="215"/>
      <c r="AO260" s="215"/>
      <c r="AP260" s="215"/>
      <c r="AQ260" s="215"/>
      <c r="AR260" s="215"/>
      <c r="AS260" s="215"/>
      <c r="AT260" s="215"/>
      <c r="AU260" s="215"/>
      <c r="AV260" s="215"/>
      <c r="AW260" s="215"/>
      <c r="AX260" s="215"/>
      <c r="AY260" s="215"/>
      <c r="AZ260" s="215"/>
      <c r="BA260" s="215"/>
      <c r="BB260" s="215"/>
      <c r="BC260" s="215"/>
      <c r="BD260" s="215"/>
      <c r="BE260" s="215"/>
      <c r="BF260" s="215"/>
      <c r="BG260" s="215"/>
      <c r="BH260" s="215"/>
    </row>
    <row r="261" spans="1:60" outlineLevel="2" x14ac:dyDescent="0.2">
      <c r="A261" s="222"/>
      <c r="B261" s="223"/>
      <c r="C261" s="257" t="s">
        <v>414</v>
      </c>
      <c r="D261" s="226"/>
      <c r="E261" s="227"/>
      <c r="F261" s="225"/>
      <c r="G261" s="225"/>
      <c r="H261" s="225"/>
      <c r="I261" s="225"/>
      <c r="J261" s="225"/>
      <c r="K261" s="225"/>
      <c r="L261" s="225"/>
      <c r="M261" s="225"/>
      <c r="N261" s="224"/>
      <c r="O261" s="224"/>
      <c r="P261" s="224"/>
      <c r="Q261" s="224"/>
      <c r="R261" s="225"/>
      <c r="S261" s="225"/>
      <c r="T261" s="225"/>
      <c r="U261" s="225"/>
      <c r="V261" s="225"/>
      <c r="W261" s="225"/>
      <c r="X261" s="225"/>
      <c r="Y261" s="225"/>
      <c r="Z261" s="215"/>
      <c r="AA261" s="215"/>
      <c r="AB261" s="215"/>
      <c r="AC261" s="215"/>
      <c r="AD261" s="215"/>
      <c r="AE261" s="215"/>
      <c r="AF261" s="215"/>
      <c r="AG261" s="215" t="s">
        <v>131</v>
      </c>
      <c r="AH261" s="215">
        <v>0</v>
      </c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5"/>
      <c r="AT261" s="215"/>
      <c r="AU261" s="215"/>
      <c r="AV261" s="215"/>
      <c r="AW261" s="215"/>
      <c r="AX261" s="215"/>
      <c r="AY261" s="215"/>
      <c r="AZ261" s="215"/>
      <c r="BA261" s="215"/>
      <c r="BB261" s="215"/>
      <c r="BC261" s="215"/>
      <c r="BD261" s="215"/>
      <c r="BE261" s="215"/>
      <c r="BF261" s="215"/>
      <c r="BG261" s="215"/>
      <c r="BH261" s="215"/>
    </row>
    <row r="262" spans="1:60" outlineLevel="3" x14ac:dyDescent="0.2">
      <c r="A262" s="222"/>
      <c r="B262" s="223"/>
      <c r="C262" s="257" t="s">
        <v>415</v>
      </c>
      <c r="D262" s="226"/>
      <c r="E262" s="227"/>
      <c r="F262" s="225"/>
      <c r="G262" s="225"/>
      <c r="H262" s="225"/>
      <c r="I262" s="225"/>
      <c r="J262" s="225"/>
      <c r="K262" s="225"/>
      <c r="L262" s="225"/>
      <c r="M262" s="225"/>
      <c r="N262" s="224"/>
      <c r="O262" s="224"/>
      <c r="P262" s="224"/>
      <c r="Q262" s="224"/>
      <c r="R262" s="225"/>
      <c r="S262" s="225"/>
      <c r="T262" s="225"/>
      <c r="U262" s="225"/>
      <c r="V262" s="225"/>
      <c r="W262" s="225"/>
      <c r="X262" s="225"/>
      <c r="Y262" s="225"/>
      <c r="Z262" s="215"/>
      <c r="AA262" s="215"/>
      <c r="AB262" s="215"/>
      <c r="AC262" s="215"/>
      <c r="AD262" s="215"/>
      <c r="AE262" s="215"/>
      <c r="AF262" s="215"/>
      <c r="AG262" s="215" t="s">
        <v>131</v>
      </c>
      <c r="AH262" s="215">
        <v>0</v>
      </c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  <c r="BG262" s="215"/>
      <c r="BH262" s="215"/>
    </row>
    <row r="263" spans="1:60" outlineLevel="3" x14ac:dyDescent="0.2">
      <c r="A263" s="222"/>
      <c r="B263" s="223"/>
      <c r="C263" s="257" t="s">
        <v>416</v>
      </c>
      <c r="D263" s="226"/>
      <c r="E263" s="227">
        <v>12.779640000000001</v>
      </c>
      <c r="F263" s="225"/>
      <c r="G263" s="225"/>
      <c r="H263" s="225"/>
      <c r="I263" s="225"/>
      <c r="J263" s="225"/>
      <c r="K263" s="225"/>
      <c r="L263" s="225"/>
      <c r="M263" s="225"/>
      <c r="N263" s="224"/>
      <c r="O263" s="224"/>
      <c r="P263" s="224"/>
      <c r="Q263" s="224"/>
      <c r="R263" s="225"/>
      <c r="S263" s="225"/>
      <c r="T263" s="225"/>
      <c r="U263" s="225"/>
      <c r="V263" s="225"/>
      <c r="W263" s="225"/>
      <c r="X263" s="225"/>
      <c r="Y263" s="225"/>
      <c r="Z263" s="215"/>
      <c r="AA263" s="215"/>
      <c r="AB263" s="215"/>
      <c r="AC263" s="215"/>
      <c r="AD263" s="215"/>
      <c r="AE263" s="215"/>
      <c r="AF263" s="215"/>
      <c r="AG263" s="215" t="s">
        <v>131</v>
      </c>
      <c r="AH263" s="215">
        <v>0</v>
      </c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</row>
    <row r="264" spans="1:60" ht="22.5" outlineLevel="1" x14ac:dyDescent="0.2">
      <c r="A264" s="236">
        <v>94</v>
      </c>
      <c r="B264" s="237" t="s">
        <v>422</v>
      </c>
      <c r="C264" s="255" t="s">
        <v>423</v>
      </c>
      <c r="D264" s="238" t="s">
        <v>180</v>
      </c>
      <c r="E264" s="239">
        <v>12.779640000000001</v>
      </c>
      <c r="F264" s="240"/>
      <c r="G264" s="241">
        <f>ROUND(E264*F264,2)</f>
        <v>0</v>
      </c>
      <c r="H264" s="240"/>
      <c r="I264" s="241">
        <f>ROUND(E264*H264,2)</f>
        <v>0</v>
      </c>
      <c r="J264" s="240"/>
      <c r="K264" s="241">
        <f>ROUND(E264*J264,2)</f>
        <v>0</v>
      </c>
      <c r="L264" s="241">
        <v>21</v>
      </c>
      <c r="M264" s="241">
        <f>G264*(1+L264/100)</f>
        <v>0</v>
      </c>
      <c r="N264" s="239">
        <v>0</v>
      </c>
      <c r="O264" s="239">
        <f>ROUND(E264*N264,2)</f>
        <v>0</v>
      </c>
      <c r="P264" s="239">
        <v>0</v>
      </c>
      <c r="Q264" s="239">
        <f>ROUND(E264*P264,2)</f>
        <v>0</v>
      </c>
      <c r="R264" s="241" t="s">
        <v>157</v>
      </c>
      <c r="S264" s="241" t="s">
        <v>123</v>
      </c>
      <c r="T264" s="242" t="s">
        <v>124</v>
      </c>
      <c r="U264" s="225">
        <v>0</v>
      </c>
      <c r="V264" s="225">
        <f>ROUND(E264*U264,2)</f>
        <v>0</v>
      </c>
      <c r="W264" s="225"/>
      <c r="X264" s="225" t="s">
        <v>412</v>
      </c>
      <c r="Y264" s="225" t="s">
        <v>126</v>
      </c>
      <c r="Z264" s="215"/>
      <c r="AA264" s="215"/>
      <c r="AB264" s="215"/>
      <c r="AC264" s="215"/>
      <c r="AD264" s="215"/>
      <c r="AE264" s="215"/>
      <c r="AF264" s="215"/>
      <c r="AG264" s="215" t="s">
        <v>424</v>
      </c>
      <c r="AH264" s="215"/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  <c r="BG264" s="215"/>
      <c r="BH264" s="215"/>
    </row>
    <row r="265" spans="1:60" outlineLevel="2" x14ac:dyDescent="0.2">
      <c r="A265" s="222"/>
      <c r="B265" s="223"/>
      <c r="C265" s="257" t="s">
        <v>414</v>
      </c>
      <c r="D265" s="226"/>
      <c r="E265" s="227"/>
      <c r="F265" s="225"/>
      <c r="G265" s="225"/>
      <c r="H265" s="225"/>
      <c r="I265" s="225"/>
      <c r="J265" s="225"/>
      <c r="K265" s="225"/>
      <c r="L265" s="225"/>
      <c r="M265" s="225"/>
      <c r="N265" s="224"/>
      <c r="O265" s="224"/>
      <c r="P265" s="224"/>
      <c r="Q265" s="224"/>
      <c r="R265" s="225"/>
      <c r="S265" s="225"/>
      <c r="T265" s="225"/>
      <c r="U265" s="225"/>
      <c r="V265" s="225"/>
      <c r="W265" s="225"/>
      <c r="X265" s="225"/>
      <c r="Y265" s="225"/>
      <c r="Z265" s="215"/>
      <c r="AA265" s="215"/>
      <c r="AB265" s="215"/>
      <c r="AC265" s="215"/>
      <c r="AD265" s="215"/>
      <c r="AE265" s="215"/>
      <c r="AF265" s="215"/>
      <c r="AG265" s="215" t="s">
        <v>131</v>
      </c>
      <c r="AH265" s="215">
        <v>0</v>
      </c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  <c r="BG265" s="215"/>
      <c r="BH265" s="215"/>
    </row>
    <row r="266" spans="1:60" outlineLevel="3" x14ac:dyDescent="0.2">
      <c r="A266" s="222"/>
      <c r="B266" s="223"/>
      <c r="C266" s="257" t="s">
        <v>415</v>
      </c>
      <c r="D266" s="226"/>
      <c r="E266" s="227"/>
      <c r="F266" s="225"/>
      <c r="G266" s="225"/>
      <c r="H266" s="225"/>
      <c r="I266" s="225"/>
      <c r="J266" s="225"/>
      <c r="K266" s="225"/>
      <c r="L266" s="225"/>
      <c r="M266" s="225"/>
      <c r="N266" s="224"/>
      <c r="O266" s="224"/>
      <c r="P266" s="224"/>
      <c r="Q266" s="224"/>
      <c r="R266" s="225"/>
      <c r="S266" s="225"/>
      <c r="T266" s="225"/>
      <c r="U266" s="225"/>
      <c r="V266" s="225"/>
      <c r="W266" s="225"/>
      <c r="X266" s="225"/>
      <c r="Y266" s="225"/>
      <c r="Z266" s="215"/>
      <c r="AA266" s="215"/>
      <c r="AB266" s="215"/>
      <c r="AC266" s="215"/>
      <c r="AD266" s="215"/>
      <c r="AE266" s="215"/>
      <c r="AF266" s="215"/>
      <c r="AG266" s="215" t="s">
        <v>131</v>
      </c>
      <c r="AH266" s="215">
        <v>0</v>
      </c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</row>
    <row r="267" spans="1:60" outlineLevel="3" x14ac:dyDescent="0.2">
      <c r="A267" s="222"/>
      <c r="B267" s="223"/>
      <c r="C267" s="257" t="s">
        <v>416</v>
      </c>
      <c r="D267" s="226"/>
      <c r="E267" s="227">
        <v>12.779640000000001</v>
      </c>
      <c r="F267" s="225"/>
      <c r="G267" s="225"/>
      <c r="H267" s="225"/>
      <c r="I267" s="225"/>
      <c r="J267" s="225"/>
      <c r="K267" s="225"/>
      <c r="L267" s="225"/>
      <c r="M267" s="225"/>
      <c r="N267" s="224"/>
      <c r="O267" s="224"/>
      <c r="P267" s="224"/>
      <c r="Q267" s="224"/>
      <c r="R267" s="225"/>
      <c r="S267" s="225"/>
      <c r="T267" s="225"/>
      <c r="U267" s="225"/>
      <c r="V267" s="225"/>
      <c r="W267" s="225"/>
      <c r="X267" s="225"/>
      <c r="Y267" s="225"/>
      <c r="Z267" s="215"/>
      <c r="AA267" s="215"/>
      <c r="AB267" s="215"/>
      <c r="AC267" s="215"/>
      <c r="AD267" s="215"/>
      <c r="AE267" s="215"/>
      <c r="AF267" s="215"/>
      <c r="AG267" s="215" t="s">
        <v>131</v>
      </c>
      <c r="AH267" s="215">
        <v>0</v>
      </c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</row>
    <row r="268" spans="1:60" x14ac:dyDescent="0.2">
      <c r="A268" s="229" t="s">
        <v>117</v>
      </c>
      <c r="B268" s="230" t="s">
        <v>88</v>
      </c>
      <c r="C268" s="254" t="s">
        <v>28</v>
      </c>
      <c r="D268" s="231"/>
      <c r="E268" s="232"/>
      <c r="F268" s="233"/>
      <c r="G268" s="233">
        <f>SUMIF(AG269:AG270,"&lt;&gt;NOR",G269:G270)</f>
        <v>0</v>
      </c>
      <c r="H268" s="233"/>
      <c r="I268" s="233">
        <f>SUM(I269:I270)</f>
        <v>0</v>
      </c>
      <c r="J268" s="233"/>
      <c r="K268" s="233">
        <f>SUM(K269:K270)</f>
        <v>0</v>
      </c>
      <c r="L268" s="233"/>
      <c r="M268" s="233">
        <f>SUM(M269:M270)</f>
        <v>0</v>
      </c>
      <c r="N268" s="232"/>
      <c r="O268" s="232">
        <f>SUM(O269:O270)</f>
        <v>0</v>
      </c>
      <c r="P268" s="232"/>
      <c r="Q268" s="232">
        <f>SUM(Q269:Q270)</f>
        <v>0</v>
      </c>
      <c r="R268" s="233"/>
      <c r="S268" s="233"/>
      <c r="T268" s="234"/>
      <c r="U268" s="228"/>
      <c r="V268" s="228">
        <f>SUM(V269:V270)</f>
        <v>32</v>
      </c>
      <c r="W268" s="228"/>
      <c r="X268" s="228"/>
      <c r="Y268" s="228"/>
      <c r="AG268" t="s">
        <v>118</v>
      </c>
    </row>
    <row r="269" spans="1:60" outlineLevel="1" x14ac:dyDescent="0.2">
      <c r="A269" s="236">
        <v>95</v>
      </c>
      <c r="B269" s="237" t="s">
        <v>425</v>
      </c>
      <c r="C269" s="255" t="s">
        <v>426</v>
      </c>
      <c r="D269" s="238" t="s">
        <v>427</v>
      </c>
      <c r="E269" s="239">
        <v>32</v>
      </c>
      <c r="F269" s="240"/>
      <c r="G269" s="241">
        <f>ROUND(E269*F269,2)</f>
        <v>0</v>
      </c>
      <c r="H269" s="240"/>
      <c r="I269" s="241">
        <f>ROUND(E269*H269,2)</f>
        <v>0</v>
      </c>
      <c r="J269" s="240"/>
      <c r="K269" s="241">
        <f>ROUND(E269*J269,2)</f>
        <v>0</v>
      </c>
      <c r="L269" s="241">
        <v>21</v>
      </c>
      <c r="M269" s="241">
        <f>G269*(1+L269/100)</f>
        <v>0</v>
      </c>
      <c r="N269" s="239">
        <v>0</v>
      </c>
      <c r="O269" s="239">
        <f>ROUND(E269*N269,2)</f>
        <v>0</v>
      </c>
      <c r="P269" s="239">
        <v>0</v>
      </c>
      <c r="Q269" s="239">
        <f>ROUND(E269*P269,2)</f>
        <v>0</v>
      </c>
      <c r="R269" s="241" t="s">
        <v>428</v>
      </c>
      <c r="S269" s="241" t="s">
        <v>123</v>
      </c>
      <c r="T269" s="242" t="s">
        <v>124</v>
      </c>
      <c r="U269" s="225">
        <v>1</v>
      </c>
      <c r="V269" s="225">
        <f>ROUND(E269*U269,2)</f>
        <v>32</v>
      </c>
      <c r="W269" s="225"/>
      <c r="X269" s="225" t="s">
        <v>429</v>
      </c>
      <c r="Y269" s="225" t="s">
        <v>126</v>
      </c>
      <c r="Z269" s="215"/>
      <c r="AA269" s="215"/>
      <c r="AB269" s="215"/>
      <c r="AC269" s="215"/>
      <c r="AD269" s="215"/>
      <c r="AE269" s="215"/>
      <c r="AF269" s="215"/>
      <c r="AG269" s="215" t="s">
        <v>430</v>
      </c>
      <c r="AH269" s="215"/>
      <c r="AI269" s="215"/>
      <c r="AJ269" s="215"/>
      <c r="AK269" s="215"/>
      <c r="AL269" s="215"/>
      <c r="AM269" s="215"/>
      <c r="AN269" s="215"/>
      <c r="AO269" s="215"/>
      <c r="AP269" s="215"/>
      <c r="AQ269" s="215"/>
      <c r="AR269" s="215"/>
      <c r="AS269" s="215"/>
      <c r="AT269" s="215"/>
      <c r="AU269" s="215"/>
      <c r="AV269" s="215"/>
      <c r="AW269" s="215"/>
      <c r="AX269" s="215"/>
      <c r="AY269" s="215"/>
      <c r="AZ269" s="215"/>
      <c r="BA269" s="215"/>
      <c r="BB269" s="215"/>
      <c r="BC269" s="215"/>
      <c r="BD269" s="215"/>
      <c r="BE269" s="215"/>
      <c r="BF269" s="215"/>
      <c r="BG269" s="215"/>
      <c r="BH269" s="215"/>
    </row>
    <row r="270" spans="1:60" outlineLevel="2" x14ac:dyDescent="0.2">
      <c r="A270" s="222"/>
      <c r="B270" s="223"/>
      <c r="C270" s="257" t="s">
        <v>431</v>
      </c>
      <c r="D270" s="226"/>
      <c r="E270" s="227">
        <v>32</v>
      </c>
      <c r="F270" s="225"/>
      <c r="G270" s="225"/>
      <c r="H270" s="225"/>
      <c r="I270" s="225"/>
      <c r="J270" s="225"/>
      <c r="K270" s="225"/>
      <c r="L270" s="225"/>
      <c r="M270" s="225"/>
      <c r="N270" s="224"/>
      <c r="O270" s="224"/>
      <c r="P270" s="224"/>
      <c r="Q270" s="224"/>
      <c r="R270" s="225"/>
      <c r="S270" s="225"/>
      <c r="T270" s="225"/>
      <c r="U270" s="225"/>
      <c r="V270" s="225"/>
      <c r="W270" s="225"/>
      <c r="X270" s="225"/>
      <c r="Y270" s="225"/>
      <c r="Z270" s="215"/>
      <c r="AA270" s="215"/>
      <c r="AB270" s="215"/>
      <c r="AC270" s="215"/>
      <c r="AD270" s="215"/>
      <c r="AE270" s="215"/>
      <c r="AF270" s="215"/>
      <c r="AG270" s="215" t="s">
        <v>131</v>
      </c>
      <c r="AH270" s="215">
        <v>0</v>
      </c>
      <c r="AI270" s="215"/>
      <c r="AJ270" s="215"/>
      <c r="AK270" s="215"/>
      <c r="AL270" s="215"/>
      <c r="AM270" s="215"/>
      <c r="AN270" s="215"/>
      <c r="AO270" s="215"/>
      <c r="AP270" s="215"/>
      <c r="AQ270" s="215"/>
      <c r="AR270" s="215"/>
      <c r="AS270" s="215"/>
      <c r="AT270" s="215"/>
      <c r="AU270" s="215"/>
      <c r="AV270" s="215"/>
      <c r="AW270" s="215"/>
      <c r="AX270" s="215"/>
      <c r="AY270" s="215"/>
      <c r="AZ270" s="215"/>
      <c r="BA270" s="215"/>
      <c r="BB270" s="215"/>
      <c r="BC270" s="215"/>
      <c r="BD270" s="215"/>
      <c r="BE270" s="215"/>
      <c r="BF270" s="215"/>
      <c r="BG270" s="215"/>
      <c r="BH270" s="215"/>
    </row>
    <row r="271" spans="1:60" x14ac:dyDescent="0.2">
      <c r="A271" s="3"/>
      <c r="B271" s="4"/>
      <c r="C271" s="261"/>
      <c r="D271" s="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AE271">
        <v>12</v>
      </c>
      <c r="AF271">
        <v>21</v>
      </c>
      <c r="AG271" t="s">
        <v>103</v>
      </c>
    </row>
    <row r="272" spans="1:60" x14ac:dyDescent="0.2">
      <c r="A272" s="218"/>
      <c r="B272" s="219" t="s">
        <v>29</v>
      </c>
      <c r="C272" s="262"/>
      <c r="D272" s="220"/>
      <c r="E272" s="221"/>
      <c r="F272" s="221"/>
      <c r="G272" s="235">
        <f>G8+G15+G29+G45+G50+G61+G107+G175+G218+G221+G245+G250+G268</f>
        <v>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AE272">
        <f>SUMIF(L7:L270,AE271,G7:G270)</f>
        <v>0</v>
      </c>
      <c r="AF272">
        <f>SUMIF(L7:L270,AF271,G7:G270)</f>
        <v>0</v>
      </c>
      <c r="AG272" t="s">
        <v>432</v>
      </c>
    </row>
    <row r="273" spans="3:33" x14ac:dyDescent="0.2">
      <c r="C273" s="263"/>
      <c r="D273" s="10"/>
      <c r="AG273" t="s">
        <v>433</v>
      </c>
    </row>
    <row r="274" spans="3:33" x14ac:dyDescent="0.2">
      <c r="D274" s="10"/>
    </row>
    <row r="275" spans="3:33" x14ac:dyDescent="0.2">
      <c r="D275" s="10"/>
    </row>
    <row r="276" spans="3:33" x14ac:dyDescent="0.2">
      <c r="D276" s="10"/>
    </row>
    <row r="277" spans="3:33" x14ac:dyDescent="0.2">
      <c r="D277" s="10"/>
    </row>
    <row r="278" spans="3:33" x14ac:dyDescent="0.2">
      <c r="D278" s="10"/>
    </row>
    <row r="279" spans="3:33" x14ac:dyDescent="0.2">
      <c r="D279" s="10"/>
    </row>
    <row r="280" spans="3:33" x14ac:dyDescent="0.2">
      <c r="D280" s="10"/>
    </row>
    <row r="281" spans="3:33" x14ac:dyDescent="0.2">
      <c r="D281" s="10"/>
    </row>
    <row r="282" spans="3:33" x14ac:dyDescent="0.2">
      <c r="D282" s="10"/>
    </row>
    <row r="283" spans="3:33" x14ac:dyDescent="0.2">
      <c r="D283" s="10"/>
    </row>
    <row r="284" spans="3:33" x14ac:dyDescent="0.2">
      <c r="D284" s="10"/>
    </row>
    <row r="285" spans="3:33" x14ac:dyDescent="0.2">
      <c r="D285" s="10"/>
    </row>
    <row r="286" spans="3:33" x14ac:dyDescent="0.2">
      <c r="D286" s="10"/>
    </row>
    <row r="287" spans="3:33" x14ac:dyDescent="0.2">
      <c r="D287" s="10"/>
    </row>
    <row r="288" spans="3:33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hmdfM+qUoUlrmWJ2lOXOeumEVtDrHkMpV0/xm7tdaavgYd9ZdQmhxjM1kTtC1Jlje8pagq92T/dHZYx57zrfA==" saltValue="V+jXu5dvAMudlrmQ9J3o0A==" spinCount="100000" sheet="1" formatRows="0"/>
  <mergeCells count="53">
    <mergeCell ref="C209:G209"/>
    <mergeCell ref="C214:G214"/>
    <mergeCell ref="C220:G220"/>
    <mergeCell ref="C223:G223"/>
    <mergeCell ref="C256:G256"/>
    <mergeCell ref="C161:G161"/>
    <mergeCell ref="C166:G166"/>
    <mergeCell ref="C171:G171"/>
    <mergeCell ref="C181:G181"/>
    <mergeCell ref="C183:G183"/>
    <mergeCell ref="C204:G204"/>
    <mergeCell ref="C127:G127"/>
    <mergeCell ref="C130:G130"/>
    <mergeCell ref="C133:G133"/>
    <mergeCell ref="C136:G136"/>
    <mergeCell ref="C147:G147"/>
    <mergeCell ref="C151:G151"/>
    <mergeCell ref="C114:G114"/>
    <mergeCell ref="C115:G115"/>
    <mergeCell ref="C119:G119"/>
    <mergeCell ref="C120:G120"/>
    <mergeCell ref="C121:G121"/>
    <mergeCell ref="C124:G124"/>
    <mergeCell ref="C84:G84"/>
    <mergeCell ref="C85:G85"/>
    <mergeCell ref="C93:G93"/>
    <mergeCell ref="C98:G98"/>
    <mergeCell ref="C103:G103"/>
    <mergeCell ref="C113:G113"/>
    <mergeCell ref="C73:G73"/>
    <mergeCell ref="C75:G75"/>
    <mergeCell ref="C76:G76"/>
    <mergeCell ref="C79:G79"/>
    <mergeCell ref="C80:G80"/>
    <mergeCell ref="C83:G83"/>
    <mergeCell ref="C48:G48"/>
    <mergeCell ref="C52:G52"/>
    <mergeCell ref="C57:G57"/>
    <mergeCell ref="C63:G63"/>
    <mergeCell ref="C69:G69"/>
    <mergeCell ref="C71:G71"/>
    <mergeCell ref="C17:G17"/>
    <mergeCell ref="C18:G18"/>
    <mergeCell ref="C24:G24"/>
    <mergeCell ref="C39:G39"/>
    <mergeCell ref="C43:G43"/>
    <mergeCell ref="C47:G47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D1.2.2 1.00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'D1.2.2 1.00 Pol'!Názvy_tisku</vt:lpstr>
      <vt:lpstr>oadresa</vt:lpstr>
      <vt:lpstr>Stavba!Objednatel</vt:lpstr>
      <vt:lpstr>Stavba!Objekt</vt:lpstr>
      <vt:lpstr>'D1.2.2 1.00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Slezák</dc:creator>
  <cp:lastModifiedBy>Lukáš Slezák</cp:lastModifiedBy>
  <cp:lastPrinted>2019-03-19T12:27:02Z</cp:lastPrinted>
  <dcterms:created xsi:type="dcterms:W3CDTF">2009-04-08T07:15:50Z</dcterms:created>
  <dcterms:modified xsi:type="dcterms:W3CDTF">2025-05-26T07:53:26Z</dcterms:modified>
</cp:coreProperties>
</file>