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ojkuvka\Desktop\"/>
    </mc:Choice>
  </mc:AlternateContent>
  <xr:revisionPtr revIDLastSave="0" documentId="13_ncr:1_{D4EA57BA-C582-40F5-95AB-523E5C4DE677}" xr6:coauthVersionLast="36" xr6:coauthVersionMax="36" xr10:uidLastSave="{00000000-0000-0000-0000-000000000000}"/>
  <bookViews>
    <workbookView xWindow="0" yWindow="0" windowWidth="38400" windowHeight="17290" activeTab="2" xr2:uid="{00000000-000D-0000-FFFF-FFFF00000000}"/>
  </bookViews>
  <sheets>
    <sheet name="Parametry" sheetId="1" r:id="rId1"/>
    <sheet name="Rekapitulace" sheetId="3" r:id="rId2"/>
    <sheet name="Rozpočet" sheetId="2" r:id="rId3"/>
  </sheets>
  <calcPr calcId="191029"/>
</workbook>
</file>

<file path=xl/calcChain.xml><?xml version="1.0" encoding="utf-8"?>
<calcChain xmlns="http://schemas.openxmlformats.org/spreadsheetml/2006/main">
  <c r="G129" i="2" l="1"/>
  <c r="E129" i="2"/>
  <c r="B26" i="3"/>
  <c r="C26" i="3" s="1"/>
  <c r="C10" i="3"/>
  <c r="H319" i="2"/>
  <c r="H318" i="2"/>
  <c r="H317" i="2"/>
  <c r="G315" i="2"/>
  <c r="E315" i="2"/>
  <c r="G313" i="2"/>
  <c r="E313" i="2"/>
  <c r="G311" i="2"/>
  <c r="E311" i="2"/>
  <c r="G309" i="2"/>
  <c r="E309" i="2"/>
  <c r="H309" i="2" s="1"/>
  <c r="G307" i="2"/>
  <c r="E307" i="2"/>
  <c r="G305" i="2"/>
  <c r="E305" i="2"/>
  <c r="H305" i="2" s="1"/>
  <c r="H303" i="2"/>
  <c r="G301" i="2"/>
  <c r="E301" i="2"/>
  <c r="G300" i="2"/>
  <c r="E300" i="2"/>
  <c r="G299" i="2"/>
  <c r="E299" i="2"/>
  <c r="G298" i="2"/>
  <c r="G302" i="2" s="1"/>
  <c r="C53" i="3" s="1"/>
  <c r="E298" i="2"/>
  <c r="E302" i="2" s="1"/>
  <c r="B53" i="3" s="1"/>
  <c r="H296" i="2"/>
  <c r="G295" i="2"/>
  <c r="E295" i="2"/>
  <c r="H295" i="2" s="1"/>
  <c r="G294" i="2"/>
  <c r="E294" i="2"/>
  <c r="G293" i="2"/>
  <c r="E293" i="2"/>
  <c r="H293" i="2" s="1"/>
  <c r="G292" i="2"/>
  <c r="E292" i="2"/>
  <c r="G291" i="2"/>
  <c r="E291" i="2"/>
  <c r="G290" i="2"/>
  <c r="E290" i="2"/>
  <c r="H287" i="2"/>
  <c r="G284" i="2"/>
  <c r="E284" i="2"/>
  <c r="H283" i="2"/>
  <c r="G281" i="2"/>
  <c r="E281" i="2"/>
  <c r="H281" i="2" s="1"/>
  <c r="G280" i="2"/>
  <c r="E280" i="2"/>
  <c r="G279" i="2"/>
  <c r="E279" i="2"/>
  <c r="H279" i="2" s="1"/>
  <c r="G278" i="2"/>
  <c r="G282" i="2" s="1"/>
  <c r="C51" i="3" s="1"/>
  <c r="E278" i="2"/>
  <c r="H277" i="2"/>
  <c r="H275" i="2"/>
  <c r="G273" i="2"/>
  <c r="E273" i="2"/>
  <c r="G272" i="2"/>
  <c r="E272" i="2"/>
  <c r="H272" i="2" s="1"/>
  <c r="G271" i="2"/>
  <c r="E271" i="2"/>
  <c r="G268" i="2"/>
  <c r="E268" i="2"/>
  <c r="H268" i="2" s="1"/>
  <c r="G266" i="2"/>
  <c r="E266" i="2"/>
  <c r="G263" i="2"/>
  <c r="E263" i="2"/>
  <c r="H259" i="2"/>
  <c r="G257" i="2"/>
  <c r="E257" i="2"/>
  <c r="G255" i="2"/>
  <c r="E255" i="2"/>
  <c r="G252" i="2"/>
  <c r="E252" i="2"/>
  <c r="G249" i="2"/>
  <c r="E249" i="2"/>
  <c r="G247" i="2"/>
  <c r="E247" i="2"/>
  <c r="G246" i="2"/>
  <c r="E246" i="2"/>
  <c r="G241" i="2"/>
  <c r="E241" i="2"/>
  <c r="G239" i="2"/>
  <c r="E239" i="2"/>
  <c r="G237" i="2"/>
  <c r="E237" i="2"/>
  <c r="H235" i="2"/>
  <c r="G234" i="2"/>
  <c r="E234" i="2"/>
  <c r="G233" i="2"/>
  <c r="E233" i="2"/>
  <c r="H233" i="2" s="1"/>
  <c r="G231" i="2"/>
  <c r="E231" i="2"/>
  <c r="G230" i="2"/>
  <c r="E230" i="2"/>
  <c r="H230" i="2" s="1"/>
  <c r="G228" i="2"/>
  <c r="E228" i="2"/>
  <c r="G227" i="2"/>
  <c r="E227" i="2"/>
  <c r="H227" i="2" s="1"/>
  <c r="G225" i="2"/>
  <c r="E225" i="2"/>
  <c r="G224" i="2"/>
  <c r="E224" i="2"/>
  <c r="H220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H203" i="2"/>
  <c r="H202" i="2"/>
  <c r="G200" i="2"/>
  <c r="E200" i="2"/>
  <c r="G199" i="2"/>
  <c r="E199" i="2"/>
  <c r="G198" i="2"/>
  <c r="E198" i="2"/>
  <c r="G197" i="2"/>
  <c r="E197" i="2"/>
  <c r="G196" i="2"/>
  <c r="E196" i="2"/>
  <c r="G195" i="2"/>
  <c r="E195" i="2"/>
  <c r="G194" i="2"/>
  <c r="E194" i="2"/>
  <c r="G192" i="2"/>
  <c r="E192" i="2"/>
  <c r="G191" i="2"/>
  <c r="E191" i="2"/>
  <c r="G189" i="2"/>
  <c r="E189" i="2"/>
  <c r="G186" i="2"/>
  <c r="E186" i="2"/>
  <c r="G183" i="2"/>
  <c r="E183" i="2"/>
  <c r="G181" i="2"/>
  <c r="E181" i="2"/>
  <c r="G180" i="2"/>
  <c r="E180" i="2"/>
  <c r="G178" i="2"/>
  <c r="E178" i="2"/>
  <c r="H177" i="2"/>
  <c r="H175" i="2"/>
  <c r="G173" i="2"/>
  <c r="E173" i="2"/>
  <c r="G172" i="2"/>
  <c r="E172" i="2"/>
  <c r="G171" i="2"/>
  <c r="E171" i="2"/>
  <c r="G170" i="2"/>
  <c r="E170" i="2"/>
  <c r="G169" i="2"/>
  <c r="E169" i="2"/>
  <c r="G168" i="2"/>
  <c r="E168" i="2"/>
  <c r="G167" i="2"/>
  <c r="E167" i="2"/>
  <c r="G166" i="2"/>
  <c r="E166" i="2"/>
  <c r="H165" i="2"/>
  <c r="H163" i="2"/>
  <c r="G161" i="2"/>
  <c r="E161" i="2"/>
  <c r="G160" i="2"/>
  <c r="E160" i="2"/>
  <c r="G159" i="2"/>
  <c r="E159" i="2"/>
  <c r="G158" i="2"/>
  <c r="E158" i="2"/>
  <c r="G157" i="2"/>
  <c r="E157" i="2"/>
  <c r="G156" i="2"/>
  <c r="E156" i="2"/>
  <c r="G155" i="2"/>
  <c r="E155" i="2"/>
  <c r="G154" i="2"/>
  <c r="E154" i="2"/>
  <c r="G153" i="2"/>
  <c r="E153" i="2"/>
  <c r="G152" i="2"/>
  <c r="E152" i="2"/>
  <c r="H151" i="2"/>
  <c r="H149" i="2"/>
  <c r="G147" i="2"/>
  <c r="E147" i="2"/>
  <c r="G146" i="2"/>
  <c r="E146" i="2"/>
  <c r="G145" i="2"/>
  <c r="E145" i="2"/>
  <c r="G144" i="2"/>
  <c r="E144" i="2"/>
  <c r="G143" i="2"/>
  <c r="E143" i="2"/>
  <c r="G142" i="2"/>
  <c r="E142" i="2"/>
  <c r="G141" i="2"/>
  <c r="E141" i="2"/>
  <c r="G140" i="2"/>
  <c r="E140" i="2"/>
  <c r="G139" i="2"/>
  <c r="E139" i="2"/>
  <c r="G138" i="2"/>
  <c r="E138" i="2"/>
  <c r="H137" i="2"/>
  <c r="H135" i="2"/>
  <c r="G133" i="2"/>
  <c r="E133" i="2"/>
  <c r="G132" i="2"/>
  <c r="E132" i="2"/>
  <c r="G131" i="2"/>
  <c r="E131" i="2"/>
  <c r="G130" i="2"/>
  <c r="E130" i="2"/>
  <c r="G128" i="2"/>
  <c r="E128" i="2"/>
  <c r="G127" i="2"/>
  <c r="E127" i="2"/>
  <c r="G126" i="2"/>
  <c r="E126" i="2"/>
  <c r="G125" i="2"/>
  <c r="E125" i="2"/>
  <c r="H124" i="2"/>
  <c r="H122" i="2"/>
  <c r="G120" i="2"/>
  <c r="E120" i="2"/>
  <c r="H120" i="2" s="1"/>
  <c r="G119" i="2"/>
  <c r="E119" i="2"/>
  <c r="G118" i="2"/>
  <c r="E118" i="2"/>
  <c r="G117" i="2"/>
  <c r="E117" i="2"/>
  <c r="G116" i="2"/>
  <c r="E116" i="2"/>
  <c r="G115" i="2"/>
  <c r="E115" i="2"/>
  <c r="H115" i="2" s="1"/>
  <c r="G114" i="2"/>
  <c r="E114" i="2"/>
  <c r="H114" i="2" s="1"/>
  <c r="G113" i="2"/>
  <c r="E113" i="2"/>
  <c r="H112" i="2"/>
  <c r="H110" i="2"/>
  <c r="G108" i="2"/>
  <c r="E108" i="2"/>
  <c r="G107" i="2"/>
  <c r="E107" i="2"/>
  <c r="H107" i="2" s="1"/>
  <c r="G106" i="2"/>
  <c r="E106" i="2"/>
  <c r="H106" i="2" s="1"/>
  <c r="G105" i="2"/>
  <c r="E105" i="2"/>
  <c r="H105" i="2" s="1"/>
  <c r="G104" i="2"/>
  <c r="E104" i="2"/>
  <c r="G103" i="2"/>
  <c r="E103" i="2"/>
  <c r="G102" i="2"/>
  <c r="E102" i="2"/>
  <c r="G101" i="2"/>
  <c r="E101" i="2"/>
  <c r="H101" i="2" s="1"/>
  <c r="G100" i="2"/>
  <c r="E100" i="2"/>
  <c r="H100" i="2" s="1"/>
  <c r="G99" i="2"/>
  <c r="E99" i="2"/>
  <c r="H98" i="2"/>
  <c r="H96" i="2"/>
  <c r="G94" i="2"/>
  <c r="E94" i="2"/>
  <c r="H94" i="2" s="1"/>
  <c r="G93" i="2"/>
  <c r="E93" i="2"/>
  <c r="G92" i="2"/>
  <c r="E92" i="2"/>
  <c r="G91" i="2"/>
  <c r="E91" i="2"/>
  <c r="G90" i="2"/>
  <c r="E90" i="2"/>
  <c r="H90" i="2" s="1"/>
  <c r="G89" i="2"/>
  <c r="E89" i="2"/>
  <c r="G88" i="2"/>
  <c r="E88" i="2"/>
  <c r="H88" i="2" s="1"/>
  <c r="G87" i="2"/>
  <c r="E87" i="2"/>
  <c r="G86" i="2"/>
  <c r="E86" i="2"/>
  <c r="G85" i="2"/>
  <c r="E85" i="2"/>
  <c r="H85" i="2" s="1"/>
  <c r="H84" i="2"/>
  <c r="H82" i="2"/>
  <c r="G80" i="2"/>
  <c r="E80" i="2"/>
  <c r="G79" i="2"/>
  <c r="E79" i="2"/>
  <c r="H79" i="2" s="1"/>
  <c r="G78" i="2"/>
  <c r="E78" i="2"/>
  <c r="G77" i="2"/>
  <c r="E77" i="2"/>
  <c r="H77" i="2" s="1"/>
  <c r="G76" i="2"/>
  <c r="E76" i="2"/>
  <c r="H76" i="2" s="1"/>
  <c r="G75" i="2"/>
  <c r="E75" i="2"/>
  <c r="H75" i="2" s="1"/>
  <c r="G74" i="2"/>
  <c r="E74" i="2"/>
  <c r="G73" i="2"/>
  <c r="E73" i="2"/>
  <c r="H73" i="2" s="1"/>
  <c r="G72" i="2"/>
  <c r="E72" i="2"/>
  <c r="G71" i="2"/>
  <c r="E71" i="2"/>
  <c r="H70" i="2"/>
  <c r="H68" i="2"/>
  <c r="G66" i="2"/>
  <c r="E66" i="2"/>
  <c r="H66" i="2" s="1"/>
  <c r="G65" i="2"/>
  <c r="E65" i="2"/>
  <c r="G64" i="2"/>
  <c r="E64" i="2"/>
  <c r="H64" i="2" s="1"/>
  <c r="G63" i="2"/>
  <c r="E63" i="2"/>
  <c r="G62" i="2"/>
  <c r="E62" i="2"/>
  <c r="H62" i="2" s="1"/>
  <c r="G61" i="2"/>
  <c r="E61" i="2"/>
  <c r="H61" i="2" s="1"/>
  <c r="G60" i="2"/>
  <c r="E60" i="2"/>
  <c r="H60" i="2" s="1"/>
  <c r="G59" i="2"/>
  <c r="E59" i="2"/>
  <c r="G58" i="2"/>
  <c r="E58" i="2"/>
  <c r="H58" i="2" s="1"/>
  <c r="H57" i="2"/>
  <c r="H55" i="2"/>
  <c r="H53" i="2"/>
  <c r="G52" i="2"/>
  <c r="E52" i="2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H42" i="2"/>
  <c r="H40" i="2"/>
  <c r="G38" i="2"/>
  <c r="E38" i="2"/>
  <c r="G37" i="2"/>
  <c r="E37" i="2"/>
  <c r="G36" i="2"/>
  <c r="E36" i="2"/>
  <c r="G35" i="2"/>
  <c r="E35" i="2"/>
  <c r="G34" i="2"/>
  <c r="E34" i="2"/>
  <c r="G33" i="2"/>
  <c r="E33" i="2"/>
  <c r="G32" i="2"/>
  <c r="E32" i="2"/>
  <c r="G31" i="2"/>
  <c r="E31" i="2"/>
  <c r="H30" i="2"/>
  <c r="H28" i="2"/>
  <c r="G26" i="2"/>
  <c r="E26" i="2"/>
  <c r="G25" i="2"/>
  <c r="E25" i="2"/>
  <c r="G24" i="2"/>
  <c r="E24" i="2"/>
  <c r="G23" i="2"/>
  <c r="E23" i="2"/>
  <c r="G22" i="2"/>
  <c r="E22" i="2"/>
  <c r="G21" i="2"/>
  <c r="E21" i="2"/>
  <c r="G20" i="2"/>
  <c r="E20" i="2"/>
  <c r="G19" i="2"/>
  <c r="E19" i="2"/>
  <c r="G18" i="2"/>
  <c r="E18" i="2"/>
  <c r="H17" i="2"/>
  <c r="H15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H4" i="2"/>
  <c r="H2" i="2"/>
  <c r="E121" i="2" l="1"/>
  <c r="B40" i="3" s="1"/>
  <c r="G121" i="2"/>
  <c r="C40" i="3" s="1"/>
  <c r="E242" i="2"/>
  <c r="B48" i="3" s="1"/>
  <c r="G258" i="2"/>
  <c r="C49" i="3" s="1"/>
  <c r="G274" i="2"/>
  <c r="C50" i="3" s="1"/>
  <c r="E148" i="2"/>
  <c r="B42" i="3" s="1"/>
  <c r="G148" i="2"/>
  <c r="C42" i="3" s="1"/>
  <c r="E274" i="2"/>
  <c r="B50" i="3" s="1"/>
  <c r="H225" i="2"/>
  <c r="H234" i="2"/>
  <c r="H266" i="2"/>
  <c r="E282" i="2"/>
  <c r="B51" i="3" s="1"/>
  <c r="H290" i="2"/>
  <c r="H307" i="2"/>
  <c r="H116" i="2"/>
  <c r="H125" i="2"/>
  <c r="H129" i="2"/>
  <c r="H228" i="2"/>
  <c r="H271" i="2"/>
  <c r="H280" i="2"/>
  <c r="H292" i="2"/>
  <c r="H311" i="2"/>
  <c r="H63" i="2"/>
  <c r="H67" i="2" s="1"/>
  <c r="D209" i="2" s="1"/>
  <c r="E209" i="2" s="1"/>
  <c r="H209" i="2" s="1"/>
  <c r="H72" i="2"/>
  <c r="H78" i="2"/>
  <c r="H87" i="2"/>
  <c r="H102" i="2"/>
  <c r="H108" i="2"/>
  <c r="H117" i="2"/>
  <c r="E174" i="2"/>
  <c r="B44" i="3" s="1"/>
  <c r="G81" i="2"/>
  <c r="C37" i="3" s="1"/>
  <c r="G174" i="2"/>
  <c r="C44" i="3" s="1"/>
  <c r="H313" i="2"/>
  <c r="G14" i="2"/>
  <c r="C32" i="3" s="1"/>
  <c r="E109" i="2"/>
  <c r="B39" i="3" s="1"/>
  <c r="G39" i="2"/>
  <c r="C34" i="3" s="1"/>
  <c r="E81" i="2"/>
  <c r="B37" i="3" s="1"/>
  <c r="G27" i="2"/>
  <c r="C33" i="3" s="1"/>
  <c r="H103" i="2"/>
  <c r="H118" i="2"/>
  <c r="E162" i="2"/>
  <c r="B43" i="3" s="1"/>
  <c r="G109" i="2"/>
  <c r="C39" i="3" s="1"/>
  <c r="E39" i="2"/>
  <c r="B34" i="3" s="1"/>
  <c r="G95" i="2"/>
  <c r="C38" i="3" s="1"/>
  <c r="G162" i="2"/>
  <c r="C43" i="3" s="1"/>
  <c r="H231" i="2"/>
  <c r="H273" i="2"/>
  <c r="H294" i="2"/>
  <c r="H315" i="2"/>
  <c r="H59" i="2"/>
  <c r="H65" i="2"/>
  <c r="H74" i="2"/>
  <c r="H80" i="2"/>
  <c r="H89" i="2"/>
  <c r="H104" i="2"/>
  <c r="H119" i="2"/>
  <c r="E258" i="2"/>
  <c r="B49" i="3" s="1"/>
  <c r="H5" i="2"/>
  <c r="H7" i="2"/>
  <c r="H8" i="2"/>
  <c r="H9" i="2"/>
  <c r="H10" i="2"/>
  <c r="H11" i="2"/>
  <c r="H12" i="2"/>
  <c r="H13" i="2"/>
  <c r="H18" i="2"/>
  <c r="H20" i="2"/>
  <c r="H21" i="2"/>
  <c r="H22" i="2"/>
  <c r="H23" i="2"/>
  <c r="H24" i="2"/>
  <c r="H25" i="2"/>
  <c r="H26" i="2"/>
  <c r="H32" i="2"/>
  <c r="H33" i="2"/>
  <c r="H34" i="2"/>
  <c r="H35" i="2"/>
  <c r="H36" i="2"/>
  <c r="H37" i="2"/>
  <c r="H38" i="2"/>
  <c r="H43" i="2"/>
  <c r="H44" i="2"/>
  <c r="H45" i="2"/>
  <c r="H46" i="2"/>
  <c r="H47" i="2"/>
  <c r="H48" i="2"/>
  <c r="G134" i="2"/>
  <c r="C41" i="3" s="1"/>
  <c r="H130" i="2"/>
  <c r="H131" i="2"/>
  <c r="H132" i="2"/>
  <c r="H133" i="2"/>
  <c r="H139" i="2"/>
  <c r="H140" i="2"/>
  <c r="H141" i="2"/>
  <c r="H142" i="2"/>
  <c r="H143" i="2"/>
  <c r="H144" i="2"/>
  <c r="H145" i="2"/>
  <c r="H146" i="2"/>
  <c r="H147" i="2"/>
  <c r="H153" i="2"/>
  <c r="H154" i="2"/>
  <c r="H155" i="2"/>
  <c r="H156" i="2"/>
  <c r="H157" i="2"/>
  <c r="H158" i="2"/>
  <c r="H159" i="2"/>
  <c r="H160" i="2"/>
  <c r="H161" i="2"/>
  <c r="H167" i="2"/>
  <c r="H168" i="2"/>
  <c r="H169" i="2"/>
  <c r="H170" i="2"/>
  <c r="H171" i="2"/>
  <c r="H172" i="2"/>
  <c r="H173" i="2"/>
  <c r="H180" i="2"/>
  <c r="H181" i="2"/>
  <c r="H183" i="2"/>
  <c r="H186" i="2"/>
  <c r="E27" i="2"/>
  <c r="B33" i="3" s="1"/>
  <c r="H49" i="2"/>
  <c r="H50" i="2"/>
  <c r="H51" i="2"/>
  <c r="H52" i="2"/>
  <c r="G67" i="2"/>
  <c r="C36" i="3" s="1"/>
  <c r="E134" i="2"/>
  <c r="B41" i="3" s="1"/>
  <c r="H127" i="2"/>
  <c r="H128" i="2"/>
  <c r="G201" i="2"/>
  <c r="C45" i="3" s="1"/>
  <c r="E316" i="2"/>
  <c r="B52" i="3" s="1"/>
  <c r="E14" i="2"/>
  <c r="B32" i="3" s="1"/>
  <c r="G54" i="2"/>
  <c r="C35" i="3" s="1"/>
  <c r="E95" i="2"/>
  <c r="B38" i="3" s="1"/>
  <c r="H91" i="2"/>
  <c r="H92" i="2"/>
  <c r="H93" i="2"/>
  <c r="H178" i="2"/>
  <c r="H189" i="2"/>
  <c r="H191" i="2"/>
  <c r="H192" i="2"/>
  <c r="H194" i="2"/>
  <c r="H195" i="2"/>
  <c r="H196" i="2"/>
  <c r="H197" i="2"/>
  <c r="H198" i="2"/>
  <c r="H199" i="2"/>
  <c r="H200" i="2"/>
  <c r="G219" i="2"/>
  <c r="G286" i="2"/>
  <c r="C47" i="3" s="1"/>
  <c r="E285" i="2"/>
  <c r="H285" i="2" s="1"/>
  <c r="H239" i="2"/>
  <c r="H241" i="2"/>
  <c r="H247" i="2"/>
  <c r="H249" i="2"/>
  <c r="H252" i="2"/>
  <c r="H255" i="2"/>
  <c r="H257" i="2"/>
  <c r="H284" i="2"/>
  <c r="G316" i="2"/>
  <c r="C52" i="3" s="1"/>
  <c r="H299" i="2"/>
  <c r="H300" i="2"/>
  <c r="H301" i="2"/>
  <c r="H6" i="2"/>
  <c r="H19" i="2"/>
  <c r="H31" i="2"/>
  <c r="E54" i="2"/>
  <c r="B35" i="3" s="1"/>
  <c r="E67" i="2"/>
  <c r="B36" i="3" s="1"/>
  <c r="H99" i="2"/>
  <c r="H138" i="2"/>
  <c r="H166" i="2"/>
  <c r="E201" i="2"/>
  <c r="B45" i="3" s="1"/>
  <c r="H237" i="2"/>
  <c r="G242" i="2"/>
  <c r="C48" i="3" s="1"/>
  <c r="H246" i="2"/>
  <c r="H263" i="2"/>
  <c r="H71" i="2"/>
  <c r="H86" i="2"/>
  <c r="H113" i="2"/>
  <c r="H126" i="2"/>
  <c r="H152" i="2"/>
  <c r="H224" i="2"/>
  <c r="H278" i="2"/>
  <c r="H282" i="2" s="1"/>
  <c r="H291" i="2"/>
  <c r="H298" i="2"/>
  <c r="H54" i="2" l="1"/>
  <c r="D208" i="2" s="1"/>
  <c r="E208" i="2" s="1"/>
  <c r="H208" i="2" s="1"/>
  <c r="C6" i="3"/>
  <c r="H148" i="2"/>
  <c r="D215" i="2" s="1"/>
  <c r="E215" i="2" s="1"/>
  <c r="H215" i="2" s="1"/>
  <c r="H109" i="2"/>
  <c r="D212" i="2" s="1"/>
  <c r="E212" i="2" s="1"/>
  <c r="H212" i="2" s="1"/>
  <c r="H134" i="2"/>
  <c r="D214" i="2" s="1"/>
  <c r="E214" i="2" s="1"/>
  <c r="H214" i="2" s="1"/>
  <c r="H302" i="2"/>
  <c r="C46" i="3"/>
  <c r="H174" i="2"/>
  <c r="D217" i="2" s="1"/>
  <c r="E217" i="2" s="1"/>
  <c r="H217" i="2" s="1"/>
  <c r="H14" i="2"/>
  <c r="D205" i="2" s="1"/>
  <c r="E205" i="2" s="1"/>
  <c r="H205" i="2" s="1"/>
  <c r="H162" i="2"/>
  <c r="D216" i="2" s="1"/>
  <c r="E216" i="2" s="1"/>
  <c r="H216" i="2" s="1"/>
  <c r="H121" i="2"/>
  <c r="D213" i="2" s="1"/>
  <c r="E213" i="2" s="1"/>
  <c r="H213" i="2" s="1"/>
  <c r="H39" i="2"/>
  <c r="D207" i="2" s="1"/>
  <c r="E207" i="2" s="1"/>
  <c r="H207" i="2" s="1"/>
  <c r="H81" i="2"/>
  <c r="D210" i="2" s="1"/>
  <c r="E210" i="2" s="1"/>
  <c r="H210" i="2" s="1"/>
  <c r="E286" i="2"/>
  <c r="B47" i="3" s="1"/>
  <c r="H95" i="2"/>
  <c r="D211" i="2" s="1"/>
  <c r="E211" i="2" s="1"/>
  <c r="H211" i="2" s="1"/>
  <c r="H27" i="2"/>
  <c r="D206" i="2" s="1"/>
  <c r="E206" i="2" s="1"/>
  <c r="H206" i="2" s="1"/>
  <c r="H274" i="2"/>
  <c r="H258" i="2"/>
  <c r="C9" i="3"/>
  <c r="C11" i="3" s="1"/>
  <c r="H316" i="2"/>
  <c r="H201" i="2"/>
  <c r="D218" i="2" s="1"/>
  <c r="E218" i="2" s="1"/>
  <c r="H218" i="2" s="1"/>
  <c r="H242" i="2"/>
  <c r="H286" i="2"/>
  <c r="E219" i="2" l="1"/>
  <c r="B46" i="3" s="1"/>
  <c r="H219" i="2"/>
  <c r="C5" i="3"/>
  <c r="C8" i="3" s="1"/>
  <c r="B3" i="3"/>
  <c r="B4" i="3" l="1"/>
  <c r="B7" i="3" s="1"/>
  <c r="C4" i="3"/>
  <c r="C7" i="3" s="1"/>
  <c r="C12" i="3" s="1"/>
  <c r="C15" i="3" l="1"/>
  <c r="B12" i="3"/>
  <c r="C19" i="3"/>
  <c r="C20" i="3"/>
  <c r="C21" i="3" l="1"/>
  <c r="C14" i="3"/>
  <c r="C13" i="3"/>
  <c r="C16" i="3" l="1"/>
  <c r="C22" i="3" s="1"/>
  <c r="B25" i="3" s="1"/>
  <c r="C25" i="3" s="1"/>
  <c r="C24" i="3" l="1"/>
  <c r="C29" i="3" s="1"/>
  <c r="C27" i="3"/>
  <c r="C30" i="3" l="1"/>
</calcChain>
</file>

<file path=xl/sharedStrings.xml><?xml version="1.0" encoding="utf-8"?>
<sst xmlns="http://schemas.openxmlformats.org/spreadsheetml/2006/main" count="767" uniqueCount="288">
  <si>
    <t>Název</t>
  </si>
  <si>
    <t>Hodnota</t>
  </si>
  <si>
    <t>Nadpis rekapitulace</t>
  </si>
  <si>
    <t>Akce</t>
  </si>
  <si>
    <t>ÚSPORA EL. ENERGIE V LDS - výměna transformátorů</t>
  </si>
  <si>
    <t>Projekt</t>
  </si>
  <si>
    <t>Dokumentace pro výběr dodavatele_x000D_
Silnoproudá el. zařízení</t>
  </si>
  <si>
    <t>Investor</t>
  </si>
  <si>
    <t>Teplárna Zlín s.r.o.</t>
  </si>
  <si>
    <t>Z. č.</t>
  </si>
  <si>
    <t/>
  </si>
  <si>
    <t>A. č.</t>
  </si>
  <si>
    <t>Smlouva</t>
  </si>
  <si>
    <t>Vypracoval</t>
  </si>
  <si>
    <t>Ing. Václav Rokyta</t>
  </si>
  <si>
    <t>Kontroloval</t>
  </si>
  <si>
    <t>Datum</t>
  </si>
  <si>
    <t>28.4.2025</t>
  </si>
  <si>
    <t>Zpracovatel</t>
  </si>
  <si>
    <t>CÚ</t>
  </si>
  <si>
    <t>Poznámka</t>
  </si>
  <si>
    <t>Uvedené ceny jsou v Kč a nezahrnují DPH, pokud to není uvedeno.</t>
  </si>
  <si>
    <t>Doprava dodávek  (3,6) %</t>
  </si>
  <si>
    <t>3,60</t>
  </si>
  <si>
    <t>Přesun dodávek  (1) %</t>
  </si>
  <si>
    <t>1,00</t>
  </si>
  <si>
    <t>PPV  (1 nebo 6) %</t>
  </si>
  <si>
    <t>6,00</t>
  </si>
  <si>
    <t>PPV zemních prací, nátěrů  (1) %</t>
  </si>
  <si>
    <t>0,00</t>
  </si>
  <si>
    <t>Dodavat. dokumentace  (1 - 1,5) %</t>
  </si>
  <si>
    <t>Rizika a pojištění  (1 - 1,5) %</t>
  </si>
  <si>
    <t>Opravy v záruce  (5 - 7) %</t>
  </si>
  <si>
    <t>GZS  (3,25 nebo 8,4) %</t>
  </si>
  <si>
    <t>5,00</t>
  </si>
  <si>
    <t>Provozní vlivy  %</t>
  </si>
  <si>
    <t>3,00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</si>
  <si>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</si>
  <si>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</si>
  <si>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</si>
  <si>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</si>
  <si>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</si>
  <si>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</si>
  <si>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</si>
  <si>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</si>
  <si>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</si>
  <si>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</si>
  <si>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12</t>
  </si>
  <si>
    <t>Procento PM %</t>
  </si>
  <si>
    <t>Mj</t>
  </si>
  <si>
    <t>Počet</t>
  </si>
  <si>
    <t>Materiál</t>
  </si>
  <si>
    <t>Materiál celkem</t>
  </si>
  <si>
    <t>Montáž</t>
  </si>
  <si>
    <t>Montáž celkem</t>
  </si>
  <si>
    <t>Cena celkem</t>
  </si>
  <si>
    <t>Specifikace č.1</t>
  </si>
  <si>
    <t>(Výměna transformátoru T114 v rozvodně 110kV, viz dispozice na výkrese A.č.TEZ/E/1145)</t>
  </si>
  <si>
    <t>Demontáž  a montáž (instalace) transformátoru s 3-fáz. s olejovou náplní 110/22kV, 40MVA, uk=17%, vč. měření teploty a zařízení pro dálkové monitorování provozních a prouchových stavů. (Pozn.: Nový transformátor dodá Teplárna Zlín)</t>
  </si>
  <si>
    <t>ks</t>
  </si>
  <si>
    <t>Zpracování realizačního projektu (dále jen RD) na činnosti související s výměnou trafa T114</t>
  </si>
  <si>
    <t>Náhrada stávajícího kabelového vedení 6kV (spojující T114 s rozvodnou R6.1) novým vedením 22kV do rozvodny R22.1 (do rezervní nevyzbrojené kobky č.13), obsaženo v části "Napájecí rozvody vn"</t>
  </si>
  <si>
    <t>kpl</t>
  </si>
  <si>
    <t>Nové ovládací a signalizační vedení, podrobněji viz část "Napájecí rozvody nn a pomocných obvodů"</t>
  </si>
  <si>
    <t>Výměna el. ochran a přepočet nastavení nových ochran vvn a vn vč. integrace do systému MicroSCADA</t>
  </si>
  <si>
    <t>Výchozí revize</t>
  </si>
  <si>
    <t>Ekologická likvidace stávajícího trafa</t>
  </si>
  <si>
    <t>Oprava nátěrů a výmalba stanoviště trafa</t>
  </si>
  <si>
    <t>Dokumentace skutečného stavu</t>
  </si>
  <si>
    <t>Specifikace č.1 - celkem</t>
  </si>
  <si>
    <t>Specifikace č.2</t>
  </si>
  <si>
    <t>(Výměna transformátoru T2, T4 v trafostanici CTS, viz dispozice na výkrese A.č.TEZ/E/1146)</t>
  </si>
  <si>
    <t>Zpracování RD na činnosti související s výměnou traf T2, T4</t>
  </si>
  <si>
    <t>Úprava kabelového připojení trafa dle jejich nových rozměrů</t>
  </si>
  <si>
    <t>Přepočet zatížení stávajících kabelových přívodů a změna nastavení el. ochran</t>
  </si>
  <si>
    <t>Úprava zapojení teplotní ochrany trafa</t>
  </si>
  <si>
    <t>Úprava stávající signalizace a analogového měření teploty trafa</t>
  </si>
  <si>
    <t>Výchozí revize el. zařízení</t>
  </si>
  <si>
    <t>Specifikace 2- celkem</t>
  </si>
  <si>
    <t>Specifikace č.3</t>
  </si>
  <si>
    <t>(Výměna transformátoru T2, T4 v trafostanici Albert, viz dispozice na výkrese A.č.TEZ/E/1147)</t>
  </si>
  <si>
    <t>Úprava délky stávajících vn a nn kabelů</t>
  </si>
  <si>
    <t>Úprava stávající signalizace a anlogového měření teploty, úprava zapojení teplotní ochrany trafa</t>
  </si>
  <si>
    <t>Specifikace č.3- celkem</t>
  </si>
  <si>
    <t>Specifikace č.4</t>
  </si>
  <si>
    <t>(Výměna transformátoru T1, T2, T4 v trafostanici TS2, viz dispozice na výkrese A.č.TEZ/E/1148)</t>
  </si>
  <si>
    <t>Zpracování RD na činnosti související s výměnou traf T1, T2, T4</t>
  </si>
  <si>
    <t>Kopmletní výměna vn - kabelů k transformátorům (obsaženo v části "Napájecí rozvody vn")</t>
  </si>
  <si>
    <t xml:space="preserve">U traf  T1 a T2 doplnění pasového vedení Al-1kV. Z něj připojit stávající kabely na NN stranu trafa. U T4 upravit délku nn kabelů  </t>
  </si>
  <si>
    <t xml:space="preserve">U T4 upravit délku nn kabelů  </t>
  </si>
  <si>
    <t>Vymalování stěn a nátěr dveří trafokobek (obsaženo v části "Nátěry")</t>
  </si>
  <si>
    <t>Specifikace č.4- celkem</t>
  </si>
  <si>
    <t>Specifikace č.5</t>
  </si>
  <si>
    <t>(Výměna transformátoru T1, T2 v trafostanici TS5, viz dispozice na výkrese A.č.TEZ/E/1149)</t>
  </si>
  <si>
    <t>Zpracování RD na činnosti související s výměnou traf T1, T2</t>
  </si>
  <si>
    <t>Kopmletní výměna vn - kabelů k transformátorům (podrobněji viz část "Napájecí rozvody vn")</t>
  </si>
  <si>
    <t>Nátěr dveří trafokobek (obsaženo v části "Nátěry")</t>
  </si>
  <si>
    <t>Oprava větracích mřížek na střeše budovy B105/4</t>
  </si>
  <si>
    <t>kpl.</t>
  </si>
  <si>
    <t>Specifikace č.5- celkem</t>
  </si>
  <si>
    <t>Specifikace č.6</t>
  </si>
  <si>
    <t>(Výměna transformátoru T2, T3 v trafostanici TS6, viz dispozice na výkrese A.č.TEZ/E/1150)</t>
  </si>
  <si>
    <t>Zpracování RD na činnosti související s výměnou traf T2, T3</t>
  </si>
  <si>
    <t>Úprava připojení vn a nn strany traf</t>
  </si>
  <si>
    <t>Obnova povrchu stěn (vymalovámí), obnova nátěrů dveří trafokobek (obsaženo v části "Nátěry)</t>
  </si>
  <si>
    <t>Výměna vnitřního osvětlení trafokobek (podrobněji viz část "Elektroinstalace")</t>
  </si>
  <si>
    <t>Oprava větracích mřížek</t>
  </si>
  <si>
    <t>Specifikace č.6- celkem</t>
  </si>
  <si>
    <t>Specifikace č.7</t>
  </si>
  <si>
    <t>(Výměna transformátoru T1 v trafostanici B44z, viz dispozice na výkrese A.č.TEZ/E/1151)</t>
  </si>
  <si>
    <t>Zpracování RD na činnosti související s výměnou trafaT1</t>
  </si>
  <si>
    <t>Úprava připojení vn a nn strany trafa</t>
  </si>
  <si>
    <t>Výměna vnitřního osvětlení trafokobky (obsaženo v části "Elektroinstalace")</t>
  </si>
  <si>
    <t>Specifikace č.7- celkem</t>
  </si>
  <si>
    <t>Specifikace č.8</t>
  </si>
  <si>
    <t>(Výměna transformátoru T1 v trafostanici B53/2, viz dispozice na výkrese A.č.TEZ/E/1152)</t>
  </si>
  <si>
    <t>Zpracování RD na činnosti související s výměnou trafa T1</t>
  </si>
  <si>
    <t>Zapojení dveřních kontaktů</t>
  </si>
  <si>
    <t xml:space="preserve">Vystěhování přilehlého prostoru rozvodny, před který bude provedeno stěhování/doprava trafa </t>
  </si>
  <si>
    <t>Specifikace č.8- celkem</t>
  </si>
  <si>
    <t>Specifikace č.9</t>
  </si>
  <si>
    <t>(Výměna transformátoru T3, T4 v trafostanici B63, viz dispozice na výkrese A.č.TEZ/E/1153)</t>
  </si>
  <si>
    <t>Zpracování RD na činnosti související s výměnou traf T3 a T4</t>
  </si>
  <si>
    <t>Specifikace č.9- celkem</t>
  </si>
  <si>
    <t>Specifikace č.10</t>
  </si>
  <si>
    <t>(Výměna transformátoru T2 v trafostanici B71, viz dispozice na výkrese A.č.TEZ/E/1154)</t>
  </si>
  <si>
    <t>Zpracování RD na činnosti související s výměnou traf T2</t>
  </si>
  <si>
    <t>Specifikace č.10 - celkem</t>
  </si>
  <si>
    <t>Specifikace č.11</t>
  </si>
  <si>
    <t>(Výměna transformátoru T11 v trafostanici B85, viz dispozice na výkrese A.č.TEZ/E/1155)</t>
  </si>
  <si>
    <t>Zpracování RD na činnosti související s výměnou traf T11</t>
  </si>
  <si>
    <t>Výměna vnitřního osvětlení trafokobky (podrobněji viz část "Elektroinstalace")</t>
  </si>
  <si>
    <t>Oprava/výměna větracích mřížek</t>
  </si>
  <si>
    <t>Specifikace č.11- celkem</t>
  </si>
  <si>
    <t>Specifikace č.12</t>
  </si>
  <si>
    <t>(Výměna transformátoru T1 v trafostanici B66/2, viz dispozice na výkrese A.č.TEZ/E/1156)</t>
  </si>
  <si>
    <t>Zpracování RD na činnosti související s výměnou traf T1</t>
  </si>
  <si>
    <t>Specifikace č.12 - celkem</t>
  </si>
  <si>
    <t>Specifikace č.13</t>
  </si>
  <si>
    <t>(Výměna transformátoru T13 v trafostanici B313, viz dispozice na výkrese A.č.TEZ/E/157)</t>
  </si>
  <si>
    <t>Zpracování RD na činnosti související s výměnou traf T13</t>
  </si>
  <si>
    <t>Obnova nátěrů dveří trafokobek (obsaženo v části "Nátěry)</t>
  </si>
  <si>
    <t>Specifikace č.13 - celkem</t>
  </si>
  <si>
    <t>Specifikace č.14</t>
  </si>
  <si>
    <t>(Úpravy v kobce č.13 rozvodny R22.1, viz schema  A.č.TEZ/E/1158, vč úpravy v domku ochran R110)</t>
  </si>
  <si>
    <t>demontáž  pojistkových odpojovačů 22kV,630A</t>
  </si>
  <si>
    <t>TROJPÓLOVÝ ODPOJOVAČ 22kV</t>
  </si>
  <si>
    <t>QAK 25, 1250A, motorový pohon 220VAC</t>
  </si>
  <si>
    <t>Izolační tyč IMT2, 2700 mm</t>
  </si>
  <si>
    <t>TROJPÓLOVÝ VYPÍNAČ 22kV</t>
  </si>
  <si>
    <t>VD4 24.12.25 24kV,1250A, 63kA, s motorovým pohonem 220VAC, vč. podvozku a příslušenství.</t>
  </si>
  <si>
    <t>MĚŘÍCÍ TRANSFORMÁTOR PROUDU VN</t>
  </si>
  <si>
    <t>DVOUJÁDROVÝ,22kV,0,5%/10P</t>
  </si>
  <si>
    <t>TTR63.11 1000/5/5A,10/15VA</t>
  </si>
  <si>
    <t>MĚŘÍCÍ TRANSFORMÁTOR NAPĚTÍ VN</t>
  </si>
  <si>
    <t>JEDNOPÓLOVĚ IZOLOVANÝ,0,5%</t>
  </si>
  <si>
    <t>TJP6.0 22000/100V</t>
  </si>
  <si>
    <t>TROJPÓLOVÝ ODPOJOVAČ S UZEMŇOVAČEM 22kV A PŘEPĚŤOVOU OCHRANOU (svodičem)</t>
  </si>
  <si>
    <t>QAKZ 25, 1250A , svodič přepětí POLIM 24kV</t>
  </si>
  <si>
    <t>demontáž  stávající ovládácí skříně</t>
  </si>
  <si>
    <t>OVLÁDACÍ SKŘÍŇ</t>
  </si>
  <si>
    <t>Konstrukce skříně vč. výzbroje (jistící, ovládací a ukazovací přístroje, svorkovnice a vnitřní propoje, aj.)</t>
  </si>
  <si>
    <t>Výměna stávajících el. ochran transdormátoru T114 v DE36.2 (na základě zhotovitelem dodané realizační dokumentace vč. služeb (výpočty nastavení, programování, uvedení do provozu)</t>
  </si>
  <si>
    <t>Integrace ochran do systému MicroSCADA</t>
  </si>
  <si>
    <t>Propojení pomocných obvodů (mezi přístroji vn a ovládací skříni)</t>
  </si>
  <si>
    <t>Obnova nátěrů v kobce</t>
  </si>
  <si>
    <t>Specifikace č.14 - celkem</t>
  </si>
  <si>
    <t>Dodávky</t>
  </si>
  <si>
    <t>Dodávky - celkem</t>
  </si>
  <si>
    <t>Elektromontáže</t>
  </si>
  <si>
    <t>Demontáže</t>
  </si>
  <si>
    <t>Demontáž stávajících transformátorů T2, T4 v trafostanici CTS</t>
  </si>
  <si>
    <t>Zajištění vypnutého stavu, odpojení vodičů vvn, odpojení vodičů a kabelů nn a pomocných obvodů</t>
  </si>
  <si>
    <t>Demontáž trafa T2, T4 (22/6,3kV, 6,3MVA, olejové)</t>
  </si>
  <si>
    <t>Demontáž stávajících transformátorů v trafostanici TS5 a TS6</t>
  </si>
  <si>
    <t>Demontáž trafa (6/0,4kV, 1,0MVA, olejové)</t>
  </si>
  <si>
    <t>Demontáž stávajících transformátorů v trafostanici Albert, B53/2, B85,, B66/2</t>
  </si>
  <si>
    <t>Demontáž trafa (6/0,4kV, 1,0MVA, suché, v provedení bez skříně)</t>
  </si>
  <si>
    <t>Demontáž stávajících transformátorů v trafostanici TS2, B44z</t>
  </si>
  <si>
    <t>Demontáž trafa (6/0,4kV, 1,6MVA, suché, v provedení bez skříně)</t>
  </si>
  <si>
    <t>Demontáž stávajícího vedení vn (6kV) spojující trafo T114 s rozvodnou R6.1</t>
  </si>
  <si>
    <t>6-AXEKVCE 1x300mm2 (18x370m)</t>
  </si>
  <si>
    <t>m</t>
  </si>
  <si>
    <t>Demontáž stávajícího vedení vn (6kV) napájející trafa T1, T2, T4 z rozvodny R6 B54/3</t>
  </si>
  <si>
    <t>6-N2XSY 3x35/16mm2</t>
  </si>
  <si>
    <t>Demontáž stávajícího vedení vn (6kV) napájející trafa T1, T2 z rozvodny R6 B105/4</t>
  </si>
  <si>
    <t>KP 3x35mm2</t>
  </si>
  <si>
    <t>Demontáže - celkem</t>
  </si>
  <si>
    <t>Napájecí rozvody vn</t>
  </si>
  <si>
    <t>KABEL SILOVÝ,IZOLACE PE,22kV</t>
  </si>
  <si>
    <t>22-AXEKVCEY 1x300/25mm2 (9x370m)</t>
  </si>
  <si>
    <t>22-AXEKVCY 1x70/16</t>
  </si>
  <si>
    <t>KABEL. SPOJKY, KONCOVKY, vč. příslušenství</t>
  </si>
  <si>
    <t>komplet dle odborného odhadu (cca 15%)</t>
  </si>
  <si>
    <t>DOPLNĚNÍ PASOVÉHO VEDENÍ NA STANOVIŠTÍCH T1, T2 A T4 TRAFOSTANICE TS2</t>
  </si>
  <si>
    <t>SPOJOVACÍ VEDENÍ AL TYČÍ</t>
  </si>
  <si>
    <t>Al 100x10 mm   (2,70 kg/m)</t>
  </si>
  <si>
    <t>PODPĚRNÉ IZOLÁTORY VNITŘNÍ</t>
  </si>
  <si>
    <t>(ZÁVIT PRO DRŽÁK)</t>
  </si>
  <si>
    <t>IPB7,5/34-o 1kV  (M16)</t>
  </si>
  <si>
    <t>PODPĚRNÁ Fe-konstrukce</t>
  </si>
  <si>
    <t>L 40x40x5mm (2,97 kg/m)</t>
  </si>
  <si>
    <t>kg</t>
  </si>
  <si>
    <t>Napájecí rozvody vn - celkem</t>
  </si>
  <si>
    <t>Napájecí rozvody nn a pomocných obvodů</t>
  </si>
  <si>
    <t>Spojovací vedení mezi rozvodnou R110 a trafostanicí CTS</t>
  </si>
  <si>
    <t>KABEL SILOVÝ,IZOLACE PVC S VODIČEM PE</t>
  </si>
  <si>
    <t>CYKY-12x2.5 (ochrany), 2x450m</t>
  </si>
  <si>
    <t>CYKY-4x6 (MTP)</t>
  </si>
  <si>
    <t>CYKY-4x10 (MTN)</t>
  </si>
  <si>
    <t>Napájecí rozvody nn a pomocných obvodů - celkem</t>
  </si>
  <si>
    <t>Elektroinstalace</t>
  </si>
  <si>
    <t>Rekonstrukce stávající elektroinstalace</t>
  </si>
  <si>
    <t>Výměna osvětlení na stanovištích traf T2 a T3 trafostanice TS6 o celkové ploše 40m2 (650,-/420,-/m2)</t>
  </si>
  <si>
    <t>Výměna osvětlení na stanovišti trafa T1 v trafostanice B53/2 o celkové ploše 110m2 (450,-/220,-/m2)</t>
  </si>
  <si>
    <t>Výměna osvětlení na stanovišti trafa T11 trafostanice B85 o celkové ploše 14m2 (650,-/420,-/m2)</t>
  </si>
  <si>
    <t>Výměna osvětlení na stanovišti trafa T1 trafostanice B66/2 o celkové ploše 20m2 (650,-/420,-/m2)</t>
  </si>
  <si>
    <t>Elektroinstalace - celkem</t>
  </si>
  <si>
    <t>Podružný materiál</t>
  </si>
  <si>
    <t>Elektromontáže - celkem</t>
  </si>
  <si>
    <t>Nátěry</t>
  </si>
  <si>
    <t>Obnova nátěrů dveří/vrat stanovišť transformátorů (oboustranně)</t>
  </si>
  <si>
    <t>T13 v trafostanici B313</t>
  </si>
  <si>
    <t>m2</t>
  </si>
  <si>
    <t>T1, T2 v trafostanici TS2</t>
  </si>
  <si>
    <t>T1, T2 v trafostanici TS5</t>
  </si>
  <si>
    <t>T2, T3 v trafostanici TS6</t>
  </si>
  <si>
    <t>T11 v trafostanici B85</t>
  </si>
  <si>
    <t>T1 v trafostanici B66/2</t>
  </si>
  <si>
    <t>Obnova stěn a povrchu stropu</t>
  </si>
  <si>
    <t>Vyspravení části povrchu omítky, vymalování na stanovištích traf T1, T2 v trafostanici Albert</t>
  </si>
  <si>
    <t>Vyspravení části povrchu omítky, vymalování na stanovištích traf T2, T3 v trafostanici TS6</t>
  </si>
  <si>
    <t>Vyspravení části povrchu omítky, vymalování na stanovištích traf T11 v trafostanici B85</t>
  </si>
  <si>
    <t>Vyspravení části povrchu omítky, vymalování na stanovištích traf T1 v trafostanici B66/2</t>
  </si>
  <si>
    <t>Obnova stěn a povrchu stropu - celkem</t>
  </si>
  <si>
    <t>UPRAVA POVRCHU PRED NATEREM</t>
  </si>
  <si>
    <t xml:space="preserve"> Kartacovani ocelovym kartacem</t>
  </si>
  <si>
    <t>ZAKLADNI NATER</t>
  </si>
  <si>
    <t xml:space="preserve"> Jednoslozkovy</t>
  </si>
  <si>
    <t>KRYCI NATER</t>
  </si>
  <si>
    <t>BARVA ZÁKLADNÍ SYNTETICKÁ</t>
  </si>
  <si>
    <t xml:space="preserve"> S 2000/0110-sed stredni</t>
  </si>
  <si>
    <t>BARVA-EMAIL SYNTETIC.VENKOVNÍ</t>
  </si>
  <si>
    <t xml:space="preserve"> SU2013/1010-sed pastelova</t>
  </si>
  <si>
    <t>ŘEDIDLO</t>
  </si>
  <si>
    <t xml:space="preserve"> S6006-synteticke</t>
  </si>
  <si>
    <t>Nátěry - celkem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</si>
  <si>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</si>
  <si>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</si>
  <si>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</si>
  <si>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</si>
  <si>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</si>
  <si>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</si>
  <si>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</si>
  <si>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Zemní práce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</si>
  <si>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</si>
  <si>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</si>
  <si>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</si>
  <si>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</si>
  <si>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</si>
  <si>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</si>
  <si>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</si>
  <si>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5,00% z pravé strany mezisoučtu 2</t>
  </si>
  <si>
    <t>Provozní vlivy % z pravé strany mezisoučtu 2</t>
  </si>
  <si>
    <t>Vedlejší náklady celkem</t>
  </si>
  <si>
    <t>Kompletační činnost</t>
  </si>
  <si>
    <t>Náklady celkem</t>
  </si>
  <si>
    <t>Základ a hodnota DPH 21%</t>
  </si>
  <si>
    <t>Základ a hodnota DPH 12%</t>
  </si>
  <si>
    <t>Náklady celkem s DPH</t>
  </si>
  <si>
    <t>Roční nárůst cen 0,00%</t>
  </si>
  <si>
    <t>Součty odstavců</t>
  </si>
  <si>
    <t xml:space="preserve">  Demontáže</t>
  </si>
  <si>
    <t xml:space="preserve">  Napájecí rozvody vn</t>
  </si>
  <si>
    <t xml:space="preserve">  Napájecí rozvody nn a pomocných obvodů</t>
  </si>
  <si>
    <t xml:space="preserve">  Elektroinstalace</t>
  </si>
  <si>
    <t xml:space="preserve">  Obnova stěn a povrchu stropu</t>
  </si>
  <si>
    <t>Montáž transformátoru, 3-fáz. suchý 22/6,3kV, 8MVA, uk=7%, krytí IP00, vč. měření teploty a zařízení pro dálkové monitorování provozních a prouchových stavů. (Pozn.: Nové trafa dodá Teplárna Zlín. Demontáž stávající traf obsažena v části "Demontáže")</t>
  </si>
  <si>
    <t>Montáž transformátoru 3-fáz. suchý 6/0,4kV, 1MVA, uk=6%, krytí IP00, vč. měření teploty a zařízení pro dálkové monitorování provozních a prouchových stavů (Pozn: Nové trafa dodá Teplárna Zlín. Demontáž stávajících je obsažena v části "Demontáže")</t>
  </si>
  <si>
    <t>Montáž transformátoru 3-fáz. suchý 6/0,4kV, 1MVA, uk=6%, krytí IP00, vč. měření teploty a zařízení pro dálkové monitorování provozních a prouchových stavů (Pozn.: Nové trafa dodá Teplárna Zlín. Demontáž stávajících je obsažena v části "Demontáže")</t>
  </si>
  <si>
    <t>Montáž transformátoru 3-fáz. suchý 6/0,4kV, 1MVA, uk=6%, krytí IP00, vč. měření teploty a zařízení pro dálkové monitorování provozních a prouchových stavů (Pozn.: Nové trafa dodá Teplárna Zlín. Demontáž stávajícího je obsažena v části "Demontáže")</t>
  </si>
  <si>
    <t>Montáž transformátoru 3-fáz. suchý 6/0,4kV, 1MVA, uk=6%, ve skříni IP23, vč. měření teploty a zařízení pro dálkové monitorování provozních a prouchových stavů (Pozn.: Nové trafa dodá Teplárna Zlín. Demontáž stávajícího je obsažena v části "Demontáže")</t>
  </si>
  <si>
    <t>Montáž transformátoru 3-fáz. suchý 6/0,4kV, 1MVA, uk=6%, krytí IP00, vč. měření teploty a zařízení pro dálkové monitorování provozních a prouchových stavů (Pozn.: Nové trafo dodá Teplárna Zlín. Demontáž stávajícího je obsažena v části "Demontáže")</t>
  </si>
  <si>
    <t>TEZ/E/1142</t>
  </si>
  <si>
    <t>Specifikace</t>
  </si>
  <si>
    <t>Ing. Miroslav Vojkůvka</t>
  </si>
  <si>
    <t>Uložení demontovaného trafa na nádvoří skladu Teplárny Zlín</t>
  </si>
  <si>
    <t>Uložení demontovaných traf na nádvoří skladu Teplárny Zlín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</si>
</sst>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9"/>
      <color rgb="FF000000"/>
      <name val="敓潧⁥䥕ᬀ涵쫨ʽ☸=_x0008_"/>
      <charset val="238"/>
    </font>
    <font>
      <b/>
      <sz val="11"/>
      <color rgb="FF000000"/>
      <name val="敓潧⁥䥕ᬀ涵쫨ʽ☸=_x0008_"/>
      <charset val="238"/>
    </font>
    <font>
      <b/>
      <sz val="10"/>
      <color rgb="FF000000"/>
      <name val="敓潧⁥䥕ᬀ涵쫨ʽ☸=_x0008_"/>
      <charset val="238"/>
    </font>
    <font>
      <b/>
      <sz val="9"/>
      <color rgb="FF000000"/>
      <name val="敓潧⁥䥕ᬀ涵쫨ʽ☸=_x0008_"/>
      <charset val="238"/>
    </font>
    <font>
      <i/>
      <sz val="10"/>
      <color rgb="FF000000"/>
      <name val="敓潧⁥䥕ᬀ涵쫨ʽ☸=_x0008_"/>
      <charset val="238"/>
    </font>
  </fonts>
  <fills count="8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lef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 wrapText="1"/>
    </xf>
    <xf numFmtId="49" fontId="5" fillId="7" borderId="1" xfId="0" applyNumberFormat="1" applyFont="1" applyFill="1" applyBorder="1" applyAlignment="1">
      <alignment horizontal="left" wrapText="1"/>
    </xf>
    <xf numFmtId="49" fontId="0" fillId="0" borderId="0" xfId="0" applyNumberFormat="1" applyAlignment="1">
      <alignment wrapText="1"/>
    </xf>
    <xf numFmtId="49" fontId="4" fillId="6" borderId="1" xfId="0" applyNumberFormat="1" applyFont="1" applyFill="1" applyBorder="1" applyAlignment="1">
      <alignment horizontal="left" wrapText="1"/>
    </xf>
    <xf numFmtId="4" fontId="1" fillId="2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zoomScaleNormal="100" workbookViewId="0">
      <selection activeCell="H21" sqref="H21"/>
    </sheetView>
  </sheetViews>
  <sheetFormatPr defaultRowHeight="14.5"/>
  <cols>
    <col min="1" max="1" width="28.453125" style="1" bestFit="1" customWidth="1"/>
    <col min="2" max="2" width="35.7265625" style="22" customWidth="1"/>
    <col min="3" max="3" width="0" hidden="1" customWidth="1"/>
  </cols>
  <sheetData>
    <row r="1" spans="1:2">
      <c r="A1" s="2" t="s">
        <v>0</v>
      </c>
      <c r="B1" s="8" t="s">
        <v>1</v>
      </c>
    </row>
    <row r="2" spans="1:2">
      <c r="A2" s="2" t="s">
        <v>2</v>
      </c>
      <c r="B2" s="20" t="s">
        <v>284</v>
      </c>
    </row>
    <row r="3" spans="1:2" ht="26.5">
      <c r="A3" s="2" t="s">
        <v>3</v>
      </c>
      <c r="B3" s="5" t="s">
        <v>4</v>
      </c>
    </row>
    <row r="4" spans="1:2" ht="26.5">
      <c r="A4" s="2" t="s">
        <v>5</v>
      </c>
      <c r="B4" s="5" t="s">
        <v>6</v>
      </c>
    </row>
    <row r="5" spans="1:2">
      <c r="A5" s="2" t="s">
        <v>7</v>
      </c>
      <c r="B5" s="5" t="s">
        <v>8</v>
      </c>
    </row>
    <row r="6" spans="1:2">
      <c r="A6" s="2" t="s">
        <v>9</v>
      </c>
      <c r="B6" s="5" t="s">
        <v>10</v>
      </c>
    </row>
    <row r="7" spans="1:2">
      <c r="A7" s="2" t="s">
        <v>11</v>
      </c>
      <c r="B7" s="5" t="s">
        <v>283</v>
      </c>
    </row>
    <row r="8" spans="1:2">
      <c r="A8" s="2" t="s">
        <v>12</v>
      </c>
      <c r="B8" s="5" t="s">
        <v>10</v>
      </c>
    </row>
    <row r="9" spans="1:2">
      <c r="A9" s="2" t="s">
        <v>13</v>
      </c>
      <c r="B9" s="5" t="s">
        <v>14</v>
      </c>
    </row>
    <row r="10" spans="1:2">
      <c r="A10" s="2" t="s">
        <v>15</v>
      </c>
      <c r="B10" s="5" t="s">
        <v>285</v>
      </c>
    </row>
    <row r="11" spans="1:2">
      <c r="A11" s="2" t="s">
        <v>16</v>
      </c>
      <c r="B11" s="5" t="s">
        <v>17</v>
      </c>
    </row>
    <row r="12" spans="1:2">
      <c r="A12" s="2" t="s">
        <v>18</v>
      </c>
      <c r="B12" s="5" t="s">
        <v>10</v>
      </c>
    </row>
    <row r="13" spans="1:2">
      <c r="A13" s="2" t="s">
        <v>19</v>
      </c>
      <c r="B13" s="5" t="s">
        <v>10</v>
      </c>
    </row>
    <row r="14" spans="1:2" ht="26.5">
      <c r="A14" s="2" t="s">
        <v>20</v>
      </c>
      <c r="B14" s="5" t="s">
        <v>21</v>
      </c>
    </row>
    <row r="15" spans="1:2">
      <c r="A15" s="2" t="s">
        <v>10</v>
      </c>
      <c r="B15" s="19" t="s">
        <v>10</v>
      </c>
    </row>
    <row r="16" spans="1:2">
      <c r="A16" s="2" t="s">
        <v>22</v>
      </c>
      <c r="B16" s="23" t="s">
        <v>23</v>
      </c>
    </row>
    <row r="17" spans="1:2">
      <c r="A17" s="2" t="s">
        <v>24</v>
      </c>
      <c r="B17" s="23" t="s">
        <v>25</v>
      </c>
    </row>
    <row r="18" spans="1:2">
      <c r="A18" s="2" t="s">
        <v>26</v>
      </c>
      <c r="B18" s="23" t="s">
        <v>27</v>
      </c>
    </row>
    <row r="19" spans="1:2">
      <c r="A19" s="2" t="s">
        <v>28</v>
      </c>
      <c r="B19" s="23" t="s">
        <v>29</v>
      </c>
    </row>
    <row r="20" spans="1:2">
      <c r="A20" s="2" t="s">
        <v>30</v>
      </c>
      <c r="B20" s="23" t="s">
        <v>29</v>
      </c>
    </row>
    <row r="21" spans="1:2">
      <c r="A21" s="2" t="s">
        <v>31</v>
      </c>
      <c r="B21" s="23" t="s">
        <v>29</v>
      </c>
    </row>
    <row r="22" spans="1:2">
      <c r="A22" s="2" t="s">
        <v>32</v>
      </c>
      <c r="B22" s="23" t="s">
        <v>29</v>
      </c>
    </row>
    <row r="23" spans="1:2">
      <c r="A23" s="2" t="s">
        <v>33</v>
      </c>
      <c r="B23" s="23" t="s">
        <v>34</v>
      </c>
    </row>
    <row r="24" spans="1:2">
      <c r="A24" s="2" t="s">
        <v>35</v>
      </c>
      <c r="B24" s="23" t="s">
        <v>36</v>
      </c>
    </row>
    <row r="25" spans="1:2">
      <c r="A25" s="2" t="s">
        <v>37</v>
      </c>
      <c r="B25" s="23" t="s">
        <v>29</v>
      </c>
    </row>
    <row r="26" spans="1:2">
      <c r="A26" s="2" t="s">
        <v>38</v>
      </c>
      <c r="B26" s="23" t="s">
        <v>39</v>
      </c>
    </row>
    <row r="27" spans="1:2">
      <c r="A27" s="2" t="s">
        <v>40</v>
      </c>
      <c r="B27" s="23" t="s">
        <v>29</v>
      </c>
    </row>
    <row r="28" spans="1:2">
      <c r="A28" s="2" t="s">
        <v>41</v>
      </c>
      <c r="B28" s="23" t="s">
        <v>29</v>
      </c>
    </row>
    <row r="29" spans="1:2">
      <c r="A29" s="2" t="s">
        <v>42</v>
      </c>
      <c r="B29" s="23" t="s">
        <v>29</v>
      </c>
    </row>
    <row r="30" spans="1:2">
      <c r="A30" s="2" t="s">
        <v>43</v>
      </c>
      <c r="B30" s="23" t="s">
        <v>29</v>
      </c>
    </row>
    <row r="31" spans="1:2" ht="24">
      <c r="A31" s="8" t="s">
        <v>44</v>
      </c>
      <c r="B31" s="23" t="s">
        <v>45</v>
      </c>
    </row>
    <row r="32" spans="1:2">
      <c r="A32" s="2" t="s">
        <v>46</v>
      </c>
      <c r="B32" s="23" t="s">
        <v>47</v>
      </c>
    </row>
    <row r="33" spans="1:2">
      <c r="A33" s="1" t="s">
        <v>48</v>
      </c>
      <c r="B33" s="22">
        <v>5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&amp;C&amp;P ze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zoomScaleNormal="100" workbookViewId="0">
      <selection activeCell="B3" sqref="B3"/>
    </sheetView>
  </sheetViews>
  <sheetFormatPr defaultRowHeight="14.5"/>
  <cols>
    <col min="1" max="1" width="35.81640625" style="1" bestFit="1" customWidth="1"/>
    <col min="2" max="3" width="12.7265625" style="9" customWidth="1"/>
    <col min="5" max="5" width="0" hidden="1" customWidth="1"/>
  </cols>
  <sheetData>
    <row r="1" spans="1:3">
      <c r="A1" s="2" t="s">
        <v>0</v>
      </c>
      <c r="B1" s="24" t="s">
        <v>248</v>
      </c>
      <c r="C1" s="24" t="s">
        <v>53</v>
      </c>
    </row>
    <row r="2" spans="1:3">
      <c r="A2" s="4" t="s">
        <v>247</v>
      </c>
      <c r="B2" s="16"/>
      <c r="C2" s="16"/>
    </row>
    <row r="3" spans="1:3">
      <c r="A3" s="6" t="s">
        <v>248</v>
      </c>
      <c r="B3" s="11">
        <f>(Rozpočet!E219)</f>
        <v>0</v>
      </c>
      <c r="C3" s="11"/>
    </row>
    <row r="4" spans="1:3">
      <c r="A4" s="6" t="s">
        <v>249</v>
      </c>
      <c r="B4" s="11">
        <f>B3 * Parametry!B16 / 100</f>
        <v>0</v>
      </c>
      <c r="C4" s="11">
        <f>B3 * Parametry!B17 / 100</f>
        <v>0</v>
      </c>
    </row>
    <row r="5" spans="1:3">
      <c r="A5" s="6" t="s">
        <v>250</v>
      </c>
      <c r="B5" s="11"/>
      <c r="C5" s="11">
        <f>(Rozpočet!E286) + 0</f>
        <v>0</v>
      </c>
    </row>
    <row r="6" spans="1:3">
      <c r="A6" s="6" t="s">
        <v>251</v>
      </c>
      <c r="B6" s="11"/>
      <c r="C6" s="11">
        <f>(Rozpočet!G219) + (Rozpočet!G286) + 0</f>
        <v>0</v>
      </c>
    </row>
    <row r="7" spans="1:3">
      <c r="A7" s="7" t="s">
        <v>252</v>
      </c>
      <c r="B7" s="17">
        <f>B3 + B4</f>
        <v>0</v>
      </c>
      <c r="C7" s="17">
        <f>C3 + C4 + C5 + C6</f>
        <v>0</v>
      </c>
    </row>
    <row r="8" spans="1:3">
      <c r="A8" s="6" t="s">
        <v>253</v>
      </c>
      <c r="B8" s="11"/>
      <c r="C8" s="11">
        <f>(C5 + C6) * Parametry!B18 / 100</f>
        <v>0</v>
      </c>
    </row>
    <row r="9" spans="1:3">
      <c r="A9" s="6" t="s">
        <v>220</v>
      </c>
      <c r="B9" s="11"/>
      <c r="C9" s="11">
        <f>(Rozpočet!E316) + (Rozpočet!G316)</f>
        <v>0</v>
      </c>
    </row>
    <row r="10" spans="1:3">
      <c r="A10" s="6" t="s">
        <v>254</v>
      </c>
      <c r="B10" s="11"/>
      <c r="C10" s="11">
        <f>0 + 0</f>
        <v>0</v>
      </c>
    </row>
    <row r="11" spans="1:3">
      <c r="A11" s="6" t="s">
        <v>255</v>
      </c>
      <c r="B11" s="11"/>
      <c r="C11" s="11">
        <f>(C9 + C10) * Parametry!B19 / 100</f>
        <v>0</v>
      </c>
    </row>
    <row r="12" spans="1:3">
      <c r="A12" s="7" t="s">
        <v>256</v>
      </c>
      <c r="B12" s="17">
        <f>B7</f>
        <v>0</v>
      </c>
      <c r="C12" s="17">
        <f>C7 + C8 + C9 + C10 + C11</f>
        <v>0</v>
      </c>
    </row>
    <row r="13" spans="1:3">
      <c r="A13" s="6" t="s">
        <v>257</v>
      </c>
      <c r="B13" s="11"/>
      <c r="C13" s="11">
        <f>(B12 + C12) * Parametry!B20 / 100</f>
        <v>0</v>
      </c>
    </row>
    <row r="14" spans="1:3">
      <c r="A14" s="6" t="s">
        <v>258</v>
      </c>
      <c r="B14" s="11"/>
      <c r="C14" s="11">
        <f>(B12 + C12) * Parametry!B21 / 100</f>
        <v>0</v>
      </c>
    </row>
    <row r="15" spans="1:3">
      <c r="A15" s="6" t="s">
        <v>259</v>
      </c>
      <c r="B15" s="11"/>
      <c r="C15" s="11">
        <f>(B7 + C7) * Parametry!B22 / 100</f>
        <v>0</v>
      </c>
    </row>
    <row r="16" spans="1:3">
      <c r="A16" s="4" t="s">
        <v>260</v>
      </c>
      <c r="B16" s="16"/>
      <c r="C16" s="16">
        <f>B12 + C12 + C13 + C14 + C15</f>
        <v>0</v>
      </c>
    </row>
    <row r="17" spans="1:3">
      <c r="A17" s="6" t="s">
        <v>10</v>
      </c>
      <c r="B17" s="11"/>
      <c r="C17" s="11"/>
    </row>
    <row r="18" spans="1:3">
      <c r="A18" s="4" t="s">
        <v>261</v>
      </c>
      <c r="B18" s="16"/>
      <c r="C18" s="16"/>
    </row>
    <row r="19" spans="1:3">
      <c r="A19" s="6" t="s">
        <v>262</v>
      </c>
      <c r="B19" s="11"/>
      <c r="C19" s="11">
        <f>C12 * Parametry!B23 / 100</f>
        <v>0</v>
      </c>
    </row>
    <row r="20" spans="1:3">
      <c r="A20" s="6" t="s">
        <v>263</v>
      </c>
      <c r="B20" s="11"/>
      <c r="C20" s="11">
        <f>C12 * Parametry!B24 / 100</f>
        <v>0</v>
      </c>
    </row>
    <row r="21" spans="1:3">
      <c r="A21" s="4" t="s">
        <v>264</v>
      </c>
      <c r="B21" s="16"/>
      <c r="C21" s="16">
        <f>C19 + C20</f>
        <v>0</v>
      </c>
    </row>
    <row r="22" spans="1:3">
      <c r="A22" s="6" t="s">
        <v>265</v>
      </c>
      <c r="B22" s="11"/>
      <c r="C22" s="11">
        <f>Parametry!B25 * Parametry!B28 * (C16 * Parametry!B27)^Parametry!B26</f>
        <v>0</v>
      </c>
    </row>
    <row r="23" spans="1:3">
      <c r="A23" s="6" t="s">
        <v>10</v>
      </c>
      <c r="B23" s="11"/>
      <c r="C23" s="11"/>
    </row>
    <row r="24" spans="1:3">
      <c r="A24" s="3" t="s">
        <v>266</v>
      </c>
      <c r="B24" s="12"/>
      <c r="C24" s="12">
        <f>C16 + C21 + C22</f>
        <v>0</v>
      </c>
    </row>
    <row r="25" spans="1:3">
      <c r="A25" s="6" t="s">
        <v>267</v>
      </c>
      <c r="B25" s="11">
        <f>(SUM(Rozpočet!E205:E218)+SUM(Rozpočet!E223:E234,Rozpočet!E236:E241,Rozpočet!E244:E257,Rozpočet!E261:E273,Rozpočet!E277:E281,Rozpočet!E284:E285)+SUM(Rozpočet!E289:E295,Rozpočet!E298:E301,Rozpočet!E304:E315)) + (SUM(Rozpočet!G205:G218)+SUM(Rozpočet!G223:G234,Rozpočet!G236:G241,Rozpočet!G244:G257,Rozpočet!G261:G273,Rozpočet!G277:G281,Rozpočet!G284)+SUM(Rozpočet!G289:G295,Rozpočet!G298:G301,Rozpočet!G304:G315)) + B4 + C4 + C8 + C11 + C13 + C14 + C15 + C21 + C22</f>
        <v>0</v>
      </c>
      <c r="C25" s="11">
        <f>B25 * Parametry!B31 / 100</f>
        <v>0</v>
      </c>
    </row>
    <row r="26" spans="1:3">
      <c r="A26" s="6" t="s">
        <v>268</v>
      </c>
      <c r="B26" s="11">
        <f>(SUM(Rozpočet!E223,Rozpočet!E226,Rozpočet!E229,Rozpočet!E232,Rozpočet!E236,Rozpočet!E238,Rozpočet!E240,Rozpočet!E244:E245,Rozpočet!E248,Rozpočet!E250:E251,Rozpočet!E253:E254,Rozpočet!E256,Rozpočet!E261:E262,Rozpočet!E264:E265,Rozpočet!E267,Rozpočet!E269:E270)+SUM(Rozpočet!E289,Rozpočet!E304,Rozpočet!E306,Rozpočet!E308,Rozpočet!E310,Rozpočet!E312,Rozpočet!E314)) + (SUM(Rozpočet!G223,Rozpočet!G226,Rozpočet!G229,Rozpočet!G232,Rozpočet!G236,Rozpočet!G238,Rozpočet!G240,Rozpočet!G244:G245,Rozpočet!G248,Rozpočet!G250:G251,Rozpočet!G253:G254,Rozpočet!G256,Rozpočet!G261:G262,Rozpočet!G264:G265,Rozpočet!G267,Rozpočet!G269:G270)+SUM(Rozpočet!G289,Rozpočet!G304,Rozpočet!G306,Rozpočet!G308,Rozpočet!G310,Rozpočet!G312,Rozpočet!G314))</f>
        <v>0</v>
      </c>
      <c r="C26" s="11">
        <f>B26 * Parametry!B32 / 100</f>
        <v>0</v>
      </c>
    </row>
    <row r="27" spans="1:3">
      <c r="A27" s="3" t="s">
        <v>269</v>
      </c>
      <c r="B27" s="12"/>
      <c r="C27" s="12">
        <f>C24 + C25 + C26</f>
        <v>0</v>
      </c>
    </row>
    <row r="28" spans="1:3">
      <c r="A28" s="6" t="s">
        <v>10</v>
      </c>
      <c r="B28" s="11"/>
      <c r="C28" s="11"/>
    </row>
    <row r="29" spans="1:3">
      <c r="A29" s="6" t="s">
        <v>270</v>
      </c>
      <c r="B29" s="11"/>
      <c r="C29" s="11">
        <f>C24 * Parametry!B29 / 100</f>
        <v>0</v>
      </c>
    </row>
    <row r="30" spans="1:3">
      <c r="A30" s="6" t="s">
        <v>270</v>
      </c>
      <c r="B30" s="11"/>
      <c r="C30" s="11">
        <f>C24 * Parametry!B30 / 100</f>
        <v>0</v>
      </c>
    </row>
    <row r="31" spans="1:3">
      <c r="A31" s="4" t="s">
        <v>271</v>
      </c>
      <c r="B31" s="18" t="s">
        <v>51</v>
      </c>
      <c r="C31" s="18" t="s">
        <v>53</v>
      </c>
    </row>
    <row r="32" spans="1:3">
      <c r="A32" s="6" t="s">
        <v>56</v>
      </c>
      <c r="B32" s="11">
        <f>(Rozpočet!E14)</f>
        <v>0</v>
      </c>
      <c r="C32" s="11">
        <f>(Rozpočet!G14)</f>
        <v>0</v>
      </c>
    </row>
    <row r="33" spans="1:3">
      <c r="A33" s="6" t="s">
        <v>70</v>
      </c>
      <c r="B33" s="11">
        <f>(Rozpočet!E27)</f>
        <v>0</v>
      </c>
      <c r="C33" s="11">
        <f>(Rozpočet!G27)</f>
        <v>0</v>
      </c>
    </row>
    <row r="34" spans="1:3">
      <c r="A34" s="6" t="s">
        <v>79</v>
      </c>
      <c r="B34" s="11">
        <f>(Rozpočet!E39)</f>
        <v>0</v>
      </c>
      <c r="C34" s="11">
        <f>(Rozpočet!G39)</f>
        <v>0</v>
      </c>
    </row>
    <row r="35" spans="1:3">
      <c r="A35" s="6" t="s">
        <v>84</v>
      </c>
      <c r="B35" s="11">
        <f>(Rozpočet!E54)</f>
        <v>0</v>
      </c>
      <c r="C35" s="11">
        <f>(Rozpočet!G54)</f>
        <v>0</v>
      </c>
    </row>
    <row r="36" spans="1:3">
      <c r="A36" s="6" t="s">
        <v>92</v>
      </c>
      <c r="B36" s="11">
        <f>(Rozpočet!E67)</f>
        <v>0</v>
      </c>
      <c r="C36" s="11">
        <f>(Rozpočet!G67)</f>
        <v>0</v>
      </c>
    </row>
    <row r="37" spans="1:3">
      <c r="A37" s="6" t="s">
        <v>100</v>
      </c>
      <c r="B37" s="11">
        <f>(Rozpočet!E81)</f>
        <v>0</v>
      </c>
      <c r="C37" s="11">
        <f>(Rozpočet!G81)</f>
        <v>0</v>
      </c>
    </row>
    <row r="38" spans="1:3">
      <c r="A38" s="6" t="s">
        <v>108</v>
      </c>
      <c r="B38" s="11">
        <f>(Rozpočet!E95)</f>
        <v>0</v>
      </c>
      <c r="C38" s="11">
        <f>(Rozpočet!G95)</f>
        <v>0</v>
      </c>
    </row>
    <row r="39" spans="1:3">
      <c r="A39" s="6" t="s">
        <v>114</v>
      </c>
      <c r="B39" s="11">
        <f>(Rozpočet!E109)</f>
        <v>0</v>
      </c>
      <c r="C39" s="11">
        <f>(Rozpočet!G109)</f>
        <v>0</v>
      </c>
    </row>
    <row r="40" spans="1:3">
      <c r="A40" s="6" t="s">
        <v>120</v>
      </c>
      <c r="B40" s="11">
        <f>(Rozpočet!E121)</f>
        <v>0</v>
      </c>
      <c r="C40" s="11">
        <f>(Rozpočet!G121)</f>
        <v>0</v>
      </c>
    </row>
    <row r="41" spans="1:3">
      <c r="A41" s="6" t="s">
        <v>124</v>
      </c>
      <c r="B41" s="11">
        <f>(Rozpočet!E134)</f>
        <v>0</v>
      </c>
      <c r="C41" s="11">
        <f>(Rozpočet!G134)</f>
        <v>0</v>
      </c>
    </row>
    <row r="42" spans="1:3">
      <c r="A42" s="6" t="s">
        <v>128</v>
      </c>
      <c r="B42" s="11">
        <f>(Rozpočet!E148)</f>
        <v>0</v>
      </c>
      <c r="C42" s="11">
        <f>(Rozpočet!G148)</f>
        <v>0</v>
      </c>
    </row>
    <row r="43" spans="1:3">
      <c r="A43" s="6" t="s">
        <v>134</v>
      </c>
      <c r="B43" s="11">
        <f>(Rozpočet!E162)</f>
        <v>0</v>
      </c>
      <c r="C43" s="11">
        <f>(Rozpočet!G162)</f>
        <v>0</v>
      </c>
    </row>
    <row r="44" spans="1:3">
      <c r="A44" s="6" t="s">
        <v>138</v>
      </c>
      <c r="B44" s="11">
        <f>(Rozpočet!E174)</f>
        <v>0</v>
      </c>
      <c r="C44" s="11">
        <f>(Rozpočet!G174)</f>
        <v>0</v>
      </c>
    </row>
    <row r="45" spans="1:3">
      <c r="A45" s="6" t="s">
        <v>143</v>
      </c>
      <c r="B45" s="11">
        <f>(Rozpočet!E201)</f>
        <v>0</v>
      </c>
      <c r="C45" s="11">
        <f>(Rozpočet!G201)</f>
        <v>0</v>
      </c>
    </row>
    <row r="46" spans="1:3">
      <c r="A46" s="6" t="s">
        <v>167</v>
      </c>
      <c r="B46" s="11">
        <f>(Rozpočet!E219)</f>
        <v>0</v>
      </c>
      <c r="C46" s="11">
        <f>(Rozpočet!G219)</f>
        <v>0</v>
      </c>
    </row>
    <row r="47" spans="1:3">
      <c r="A47" s="6" t="s">
        <v>169</v>
      </c>
      <c r="B47" s="11">
        <f>(Rozpočet!E286)</f>
        <v>0</v>
      </c>
      <c r="C47" s="11">
        <f>(Rozpočet!G286)</f>
        <v>0</v>
      </c>
    </row>
    <row r="48" spans="1:3">
      <c r="A48" s="6" t="s">
        <v>272</v>
      </c>
      <c r="B48" s="11">
        <f>(Rozpočet!E242)</f>
        <v>0</v>
      </c>
      <c r="C48" s="11">
        <f>(Rozpočet!G242)</f>
        <v>0</v>
      </c>
    </row>
    <row r="49" spans="1:3">
      <c r="A49" s="6" t="s">
        <v>273</v>
      </c>
      <c r="B49" s="11">
        <f>(Rozpočet!E258)</f>
        <v>0</v>
      </c>
      <c r="C49" s="11">
        <f>(Rozpočet!G258)</f>
        <v>0</v>
      </c>
    </row>
    <row r="50" spans="1:3">
      <c r="A50" s="6" t="s">
        <v>274</v>
      </c>
      <c r="B50" s="11">
        <f>(Rozpočet!E274)</f>
        <v>0</v>
      </c>
      <c r="C50" s="11">
        <f>(Rozpočet!G274)</f>
        <v>0</v>
      </c>
    </row>
    <row r="51" spans="1:3">
      <c r="A51" s="6" t="s">
        <v>275</v>
      </c>
      <c r="B51" s="11">
        <f>(Rozpočet!E282)</f>
        <v>0</v>
      </c>
      <c r="C51" s="11">
        <f>(Rozpočet!G282)</f>
        <v>0</v>
      </c>
    </row>
    <row r="52" spans="1:3">
      <c r="A52" s="6" t="s">
        <v>220</v>
      </c>
      <c r="B52" s="11">
        <f>(Rozpočet!E316)</f>
        <v>0</v>
      </c>
      <c r="C52" s="11">
        <f>(Rozpočet!G316)</f>
        <v>0</v>
      </c>
    </row>
    <row r="53" spans="1:3">
      <c r="A53" s="6" t="s">
        <v>276</v>
      </c>
      <c r="B53" s="11">
        <f>(Rozpočet!E302)</f>
        <v>0</v>
      </c>
      <c r="C53" s="11">
        <f>(Rozpočet!G302)</f>
        <v>0</v>
      </c>
    </row>
    <row r="54" spans="1:3">
      <c r="A54" s="6" t="s">
        <v>10</v>
      </c>
      <c r="B54" s="11"/>
      <c r="C54" s="11"/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headerFooter>
    <oddFooter>&amp;C&amp;P ze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9"/>
  <sheetViews>
    <sheetView tabSelected="1" zoomScaleNormal="100" workbookViewId="0">
      <selection activeCell="K138" sqref="K138"/>
    </sheetView>
  </sheetViews>
  <sheetFormatPr defaultRowHeight="14.5"/>
  <cols>
    <col min="1" max="1" width="35.7265625" style="22" customWidth="1"/>
    <col min="2" max="2" width="3.7265625" style="1" bestFit="1" customWidth="1"/>
    <col min="3" max="3" width="7.81640625" style="9" bestFit="1" customWidth="1"/>
    <col min="4" max="4" width="7.1796875" style="9" bestFit="1" customWidth="1"/>
    <col min="5" max="5" width="13.453125" style="9" bestFit="1" customWidth="1"/>
    <col min="6" max="6" width="7.1796875" style="9" bestFit="1" customWidth="1"/>
    <col min="7" max="7" width="12.54296875" style="9" bestFit="1" customWidth="1"/>
    <col min="8" max="8" width="11.453125" style="9" bestFit="1" customWidth="1"/>
    <col min="9" max="9" width="0" hidden="1" customWidth="1"/>
  </cols>
  <sheetData>
    <row r="1" spans="1:8">
      <c r="A1" s="8" t="s">
        <v>0</v>
      </c>
      <c r="B1" s="2" t="s">
        <v>49</v>
      </c>
      <c r="C1" s="10" t="s">
        <v>50</v>
      </c>
      <c r="D1" s="10" t="s">
        <v>51</v>
      </c>
      <c r="E1" s="10" t="s">
        <v>52</v>
      </c>
      <c r="F1" s="10" t="s">
        <v>53</v>
      </c>
      <c r="G1" s="10" t="s">
        <v>54</v>
      </c>
      <c r="H1" s="10" t="s">
        <v>55</v>
      </c>
    </row>
    <row r="2" spans="1:8">
      <c r="A2" s="19" t="s">
        <v>10</v>
      </c>
      <c r="B2" s="6" t="s">
        <v>10</v>
      </c>
      <c r="C2" s="11"/>
      <c r="D2" s="11"/>
      <c r="E2" s="11"/>
      <c r="F2" s="11"/>
      <c r="G2" s="11"/>
      <c r="H2" s="11">
        <f>E2+G2</f>
        <v>0</v>
      </c>
    </row>
    <row r="3" spans="1:8">
      <c r="A3" s="20" t="s">
        <v>56</v>
      </c>
      <c r="B3" s="3" t="s">
        <v>10</v>
      </c>
      <c r="C3" s="12"/>
      <c r="D3" s="12"/>
      <c r="E3" s="12"/>
      <c r="F3" s="12"/>
      <c r="G3" s="12"/>
      <c r="H3" s="12"/>
    </row>
    <row r="4" spans="1:8" ht="35.5">
      <c r="A4" s="19" t="s">
        <v>57</v>
      </c>
      <c r="B4" s="6" t="s">
        <v>10</v>
      </c>
      <c r="C4" s="11"/>
      <c r="D4" s="11"/>
      <c r="E4" s="11"/>
      <c r="F4" s="11"/>
      <c r="G4" s="11"/>
      <c r="H4" s="11">
        <f t="shared" ref="H4:H13" si="0">E4+G4</f>
        <v>0</v>
      </c>
    </row>
    <row r="5" spans="1:8" ht="70">
      <c r="A5" s="19" t="s">
        <v>58</v>
      </c>
      <c r="B5" s="6" t="s">
        <v>59</v>
      </c>
      <c r="C5" s="11">
        <v>1</v>
      </c>
      <c r="D5" s="11"/>
      <c r="E5" s="11">
        <f t="shared" ref="E5:E13" si="1">C5*D5</f>
        <v>0</v>
      </c>
      <c r="F5" s="11"/>
      <c r="G5" s="11">
        <f t="shared" ref="G5:G13" si="2">C5*F5</f>
        <v>0</v>
      </c>
      <c r="H5" s="11">
        <f t="shared" si="0"/>
        <v>0</v>
      </c>
    </row>
    <row r="6" spans="1:8" ht="24">
      <c r="A6" s="19" t="s">
        <v>60</v>
      </c>
      <c r="B6" s="6" t="s">
        <v>59</v>
      </c>
      <c r="C6" s="11">
        <v>1</v>
      </c>
      <c r="D6" s="11"/>
      <c r="E6" s="11">
        <f t="shared" si="1"/>
        <v>0</v>
      </c>
      <c r="F6" s="11"/>
      <c r="G6" s="11">
        <f t="shared" si="2"/>
        <v>0</v>
      </c>
      <c r="H6" s="11">
        <f t="shared" si="0"/>
        <v>0</v>
      </c>
    </row>
    <row r="7" spans="1:8" ht="58.5">
      <c r="A7" s="19" t="s">
        <v>61</v>
      </c>
      <c r="B7" s="6" t="s">
        <v>62</v>
      </c>
      <c r="C7" s="11">
        <v>1</v>
      </c>
      <c r="D7" s="11"/>
      <c r="E7" s="11">
        <f t="shared" si="1"/>
        <v>0</v>
      </c>
      <c r="F7" s="11"/>
      <c r="G7" s="11">
        <f t="shared" si="2"/>
        <v>0</v>
      </c>
      <c r="H7" s="11">
        <f t="shared" si="0"/>
        <v>0</v>
      </c>
    </row>
    <row r="8" spans="1:8" ht="35.5">
      <c r="A8" s="19" t="s">
        <v>63</v>
      </c>
      <c r="B8" s="6" t="s">
        <v>62</v>
      </c>
      <c r="C8" s="11">
        <v>1</v>
      </c>
      <c r="D8" s="11"/>
      <c r="E8" s="11">
        <f t="shared" si="1"/>
        <v>0</v>
      </c>
      <c r="F8" s="11"/>
      <c r="G8" s="11">
        <f t="shared" si="2"/>
        <v>0</v>
      </c>
      <c r="H8" s="11">
        <f t="shared" si="0"/>
        <v>0</v>
      </c>
    </row>
    <row r="9" spans="1:8" ht="35.5">
      <c r="A9" s="19" t="s">
        <v>64</v>
      </c>
      <c r="B9" s="6" t="s">
        <v>62</v>
      </c>
      <c r="C9" s="11">
        <v>1</v>
      </c>
      <c r="D9" s="11"/>
      <c r="E9" s="11">
        <f t="shared" si="1"/>
        <v>0</v>
      </c>
      <c r="F9" s="11"/>
      <c r="G9" s="11">
        <f t="shared" si="2"/>
        <v>0</v>
      </c>
      <c r="H9" s="11">
        <f t="shared" si="0"/>
        <v>0</v>
      </c>
    </row>
    <row r="10" spans="1:8">
      <c r="A10" s="19" t="s">
        <v>65</v>
      </c>
      <c r="B10" s="6" t="s">
        <v>59</v>
      </c>
      <c r="C10" s="11">
        <v>1</v>
      </c>
      <c r="D10" s="11"/>
      <c r="E10" s="11">
        <f t="shared" si="1"/>
        <v>0</v>
      </c>
      <c r="F10" s="11"/>
      <c r="G10" s="11">
        <f t="shared" si="2"/>
        <v>0</v>
      </c>
      <c r="H10" s="11">
        <f t="shared" si="0"/>
        <v>0</v>
      </c>
    </row>
    <row r="11" spans="1:8" ht="24">
      <c r="A11" s="19" t="s">
        <v>286</v>
      </c>
      <c r="B11" s="6" t="s">
        <v>59</v>
      </c>
      <c r="C11" s="11">
        <v>1</v>
      </c>
      <c r="D11" s="11"/>
      <c r="E11" s="11">
        <f t="shared" si="1"/>
        <v>0</v>
      </c>
      <c r="F11" s="11"/>
      <c r="G11" s="11">
        <f t="shared" si="2"/>
        <v>0</v>
      </c>
      <c r="H11" s="11">
        <f t="shared" si="0"/>
        <v>0</v>
      </c>
    </row>
    <row r="12" spans="1:8">
      <c r="A12" s="19" t="s">
        <v>67</v>
      </c>
      <c r="B12" s="6" t="s">
        <v>62</v>
      </c>
      <c r="C12" s="11">
        <v>1</v>
      </c>
      <c r="D12" s="11"/>
      <c r="E12" s="11">
        <f t="shared" si="1"/>
        <v>0</v>
      </c>
      <c r="F12" s="11"/>
      <c r="G12" s="11">
        <f t="shared" si="2"/>
        <v>0</v>
      </c>
      <c r="H12" s="11">
        <f t="shared" si="0"/>
        <v>0</v>
      </c>
    </row>
    <row r="13" spans="1:8">
      <c r="A13" s="19" t="s">
        <v>68</v>
      </c>
      <c r="B13" s="6" t="s">
        <v>59</v>
      </c>
      <c r="C13" s="11">
        <v>1</v>
      </c>
      <c r="D13" s="11"/>
      <c r="E13" s="11">
        <f t="shared" si="1"/>
        <v>0</v>
      </c>
      <c r="F13" s="11"/>
      <c r="G13" s="11">
        <f t="shared" si="2"/>
        <v>0</v>
      </c>
      <c r="H13" s="11">
        <f t="shared" si="0"/>
        <v>0</v>
      </c>
    </row>
    <row r="14" spans="1:8">
      <c r="A14" s="20" t="s">
        <v>69</v>
      </c>
      <c r="B14" s="3" t="s">
        <v>10</v>
      </c>
      <c r="C14" s="12"/>
      <c r="D14" s="12"/>
      <c r="E14" s="12">
        <f>SUM(E4:E13)</f>
        <v>0</v>
      </c>
      <c r="F14" s="12"/>
      <c r="G14" s="12">
        <f>SUM(G4:G13)</f>
        <v>0</v>
      </c>
      <c r="H14" s="12">
        <f>SUM(H4:H13)</f>
        <v>0</v>
      </c>
    </row>
    <row r="15" spans="1:8">
      <c r="A15" s="19" t="s">
        <v>10</v>
      </c>
      <c r="B15" s="6" t="s">
        <v>10</v>
      </c>
      <c r="C15" s="11"/>
      <c r="D15" s="11"/>
      <c r="E15" s="11"/>
      <c r="F15" s="11"/>
      <c r="G15" s="11"/>
      <c r="H15" s="11">
        <f>E15+G15</f>
        <v>0</v>
      </c>
    </row>
    <row r="16" spans="1:8">
      <c r="A16" s="20" t="s">
        <v>70</v>
      </c>
      <c r="B16" s="3" t="s">
        <v>10</v>
      </c>
      <c r="C16" s="12"/>
      <c r="D16" s="12"/>
      <c r="E16" s="12"/>
      <c r="F16" s="12"/>
      <c r="G16" s="12"/>
      <c r="H16" s="12"/>
    </row>
    <row r="17" spans="1:8" ht="24">
      <c r="A17" s="19" t="s">
        <v>71</v>
      </c>
      <c r="B17" s="6" t="s">
        <v>10</v>
      </c>
      <c r="C17" s="11"/>
      <c r="D17" s="11"/>
      <c r="E17" s="11"/>
      <c r="F17" s="11"/>
      <c r="G17" s="11"/>
      <c r="H17" s="11">
        <f t="shared" ref="H17:H26" si="3">E17+G17</f>
        <v>0</v>
      </c>
    </row>
    <row r="18" spans="1:8" ht="73.5" customHeight="1">
      <c r="A18" s="25" t="s">
        <v>277</v>
      </c>
      <c r="B18" s="6" t="s">
        <v>59</v>
      </c>
      <c r="C18" s="11">
        <v>2</v>
      </c>
      <c r="D18" s="11"/>
      <c r="E18" s="11">
        <f t="shared" ref="E18:E26" si="4">C18*D18</f>
        <v>0</v>
      </c>
      <c r="F18" s="11"/>
      <c r="G18" s="11">
        <f t="shared" ref="G18:G26" si="5">C18*F18</f>
        <v>0</v>
      </c>
      <c r="H18" s="11">
        <f t="shared" si="3"/>
        <v>0</v>
      </c>
    </row>
    <row r="19" spans="1:8" ht="24">
      <c r="A19" s="19" t="s">
        <v>72</v>
      </c>
      <c r="B19" s="6" t="s">
        <v>59</v>
      </c>
      <c r="C19" s="11">
        <v>1</v>
      </c>
      <c r="D19" s="11"/>
      <c r="E19" s="11">
        <f t="shared" si="4"/>
        <v>0</v>
      </c>
      <c r="F19" s="11"/>
      <c r="G19" s="11">
        <f t="shared" si="5"/>
        <v>0</v>
      </c>
      <c r="H19" s="11">
        <f t="shared" si="3"/>
        <v>0</v>
      </c>
    </row>
    <row r="20" spans="1:8" ht="24">
      <c r="A20" s="19" t="s">
        <v>73</v>
      </c>
      <c r="B20" s="6" t="s">
        <v>62</v>
      </c>
      <c r="C20" s="11">
        <v>2</v>
      </c>
      <c r="D20" s="11"/>
      <c r="E20" s="11">
        <f t="shared" si="4"/>
        <v>0</v>
      </c>
      <c r="F20" s="11"/>
      <c r="G20" s="11">
        <f t="shared" si="5"/>
        <v>0</v>
      </c>
      <c r="H20" s="11">
        <f t="shared" si="3"/>
        <v>0</v>
      </c>
    </row>
    <row r="21" spans="1:8" ht="24">
      <c r="A21" s="19" t="s">
        <v>74</v>
      </c>
      <c r="B21" s="6" t="s">
        <v>62</v>
      </c>
      <c r="C21" s="11">
        <v>2</v>
      </c>
      <c r="D21" s="11"/>
      <c r="E21" s="11">
        <f t="shared" si="4"/>
        <v>0</v>
      </c>
      <c r="F21" s="11"/>
      <c r="G21" s="11">
        <f t="shared" si="5"/>
        <v>0</v>
      </c>
      <c r="H21" s="11">
        <f t="shared" si="3"/>
        <v>0</v>
      </c>
    </row>
    <row r="22" spans="1:8">
      <c r="A22" s="19" t="s">
        <v>75</v>
      </c>
      <c r="B22" s="6" t="s">
        <v>62</v>
      </c>
      <c r="C22" s="11">
        <v>2</v>
      </c>
      <c r="D22" s="11"/>
      <c r="E22" s="11">
        <f t="shared" si="4"/>
        <v>0</v>
      </c>
      <c r="F22" s="11"/>
      <c r="G22" s="11">
        <f t="shared" si="5"/>
        <v>0</v>
      </c>
      <c r="H22" s="11">
        <f t="shared" si="3"/>
        <v>0</v>
      </c>
    </row>
    <row r="23" spans="1:8" ht="24">
      <c r="A23" s="19" t="s">
        <v>76</v>
      </c>
      <c r="B23" s="6" t="s">
        <v>62</v>
      </c>
      <c r="C23" s="11">
        <v>2</v>
      </c>
      <c r="D23" s="11"/>
      <c r="E23" s="11">
        <f t="shared" si="4"/>
        <v>0</v>
      </c>
      <c r="F23" s="11"/>
      <c r="G23" s="11">
        <f t="shared" si="5"/>
        <v>0</v>
      </c>
      <c r="H23" s="11">
        <f t="shared" si="3"/>
        <v>0</v>
      </c>
    </row>
    <row r="24" spans="1:8">
      <c r="A24" s="19" t="s">
        <v>66</v>
      </c>
      <c r="B24" s="6" t="s">
        <v>59</v>
      </c>
      <c r="C24" s="11">
        <v>2</v>
      </c>
      <c r="D24" s="11"/>
      <c r="E24" s="11">
        <f t="shared" si="4"/>
        <v>0</v>
      </c>
      <c r="F24" s="11"/>
      <c r="G24" s="11">
        <f t="shared" si="5"/>
        <v>0</v>
      </c>
      <c r="H24" s="11">
        <f t="shared" si="3"/>
        <v>0</v>
      </c>
    </row>
    <row r="25" spans="1:8">
      <c r="A25" s="19" t="s">
        <v>77</v>
      </c>
      <c r="B25" s="6" t="s">
        <v>59</v>
      </c>
      <c r="C25" s="11">
        <v>1</v>
      </c>
      <c r="D25" s="11"/>
      <c r="E25" s="11">
        <f t="shared" si="4"/>
        <v>0</v>
      </c>
      <c r="F25" s="11"/>
      <c r="G25" s="11">
        <f t="shared" si="5"/>
        <v>0</v>
      </c>
      <c r="H25" s="11">
        <f t="shared" si="3"/>
        <v>0</v>
      </c>
    </row>
    <row r="26" spans="1:8">
      <c r="A26" s="19" t="s">
        <v>68</v>
      </c>
      <c r="B26" s="6" t="s">
        <v>59</v>
      </c>
      <c r="C26" s="11">
        <v>1</v>
      </c>
      <c r="D26" s="11"/>
      <c r="E26" s="11">
        <f t="shared" si="4"/>
        <v>0</v>
      </c>
      <c r="F26" s="11"/>
      <c r="G26" s="11">
        <f t="shared" si="5"/>
        <v>0</v>
      </c>
      <c r="H26" s="11">
        <f t="shared" si="3"/>
        <v>0</v>
      </c>
    </row>
    <row r="27" spans="1:8">
      <c r="A27" s="20" t="s">
        <v>78</v>
      </c>
      <c r="B27" s="3" t="s">
        <v>10</v>
      </c>
      <c r="C27" s="12"/>
      <c r="D27" s="12"/>
      <c r="E27" s="12">
        <f>SUM(E17:E26)</f>
        <v>0</v>
      </c>
      <c r="F27" s="12"/>
      <c r="G27" s="12">
        <f>SUM(G17:G26)</f>
        <v>0</v>
      </c>
      <c r="H27" s="12">
        <f>SUM(H17:H26)</f>
        <v>0</v>
      </c>
    </row>
    <row r="28" spans="1:8">
      <c r="A28" s="19" t="s">
        <v>10</v>
      </c>
      <c r="B28" s="6" t="s">
        <v>10</v>
      </c>
      <c r="C28" s="11"/>
      <c r="D28" s="11"/>
      <c r="E28" s="11"/>
      <c r="F28" s="11"/>
      <c r="G28" s="11"/>
      <c r="H28" s="11">
        <f>E28+G28</f>
        <v>0</v>
      </c>
    </row>
    <row r="29" spans="1:8">
      <c r="A29" s="20" t="s">
        <v>79</v>
      </c>
      <c r="B29" s="3" t="s">
        <v>10</v>
      </c>
      <c r="C29" s="12"/>
      <c r="D29" s="12"/>
      <c r="E29" s="12"/>
      <c r="F29" s="12"/>
      <c r="G29" s="12"/>
      <c r="H29" s="12"/>
    </row>
    <row r="30" spans="1:8" ht="35.5">
      <c r="A30" s="19" t="s">
        <v>80</v>
      </c>
      <c r="B30" s="6" t="s">
        <v>10</v>
      </c>
      <c r="C30" s="11"/>
      <c r="D30" s="11"/>
      <c r="E30" s="11"/>
      <c r="F30" s="11"/>
      <c r="G30" s="11"/>
      <c r="H30" s="11">
        <f t="shared" ref="H30:H38" si="6">E30+G30</f>
        <v>0</v>
      </c>
    </row>
    <row r="31" spans="1:8" ht="69">
      <c r="A31" s="25" t="s">
        <v>278</v>
      </c>
      <c r="B31" s="6" t="s">
        <v>59</v>
      </c>
      <c r="C31" s="11">
        <v>2</v>
      </c>
      <c r="D31" s="11"/>
      <c r="E31" s="11">
        <f t="shared" ref="E31:E38" si="7">C31*D31</f>
        <v>0</v>
      </c>
      <c r="F31" s="11"/>
      <c r="G31" s="11">
        <f t="shared" ref="G31:G38" si="8">C31*F31</f>
        <v>0</v>
      </c>
      <c r="H31" s="11">
        <f t="shared" si="6"/>
        <v>0</v>
      </c>
    </row>
    <row r="32" spans="1:8" ht="24">
      <c r="A32" s="19" t="s">
        <v>72</v>
      </c>
      <c r="B32" s="6" t="s">
        <v>59</v>
      </c>
      <c r="C32" s="11">
        <v>1</v>
      </c>
      <c r="D32" s="11"/>
      <c r="E32" s="11">
        <f t="shared" si="7"/>
        <v>0</v>
      </c>
      <c r="F32" s="11"/>
      <c r="G32" s="11">
        <f t="shared" si="8"/>
        <v>0</v>
      </c>
      <c r="H32" s="11">
        <f t="shared" si="6"/>
        <v>0</v>
      </c>
    </row>
    <row r="33" spans="1:8">
      <c r="A33" s="19" t="s">
        <v>81</v>
      </c>
      <c r="B33" s="6" t="s">
        <v>62</v>
      </c>
      <c r="C33" s="11">
        <v>2</v>
      </c>
      <c r="D33" s="11"/>
      <c r="E33" s="11">
        <f t="shared" si="7"/>
        <v>0</v>
      </c>
      <c r="F33" s="11"/>
      <c r="G33" s="11">
        <f t="shared" si="8"/>
        <v>0</v>
      </c>
      <c r="H33" s="11">
        <f t="shared" si="6"/>
        <v>0</v>
      </c>
    </row>
    <row r="34" spans="1:8" ht="35.5">
      <c r="A34" s="19" t="s">
        <v>82</v>
      </c>
      <c r="B34" s="6" t="s">
        <v>62</v>
      </c>
      <c r="C34" s="11">
        <v>2</v>
      </c>
      <c r="D34" s="11"/>
      <c r="E34" s="11">
        <f t="shared" si="7"/>
        <v>0</v>
      </c>
      <c r="F34" s="11"/>
      <c r="G34" s="11">
        <f t="shared" si="8"/>
        <v>0</v>
      </c>
      <c r="H34" s="11">
        <f t="shared" si="6"/>
        <v>0</v>
      </c>
    </row>
    <row r="35" spans="1:8">
      <c r="A35" s="19" t="s">
        <v>75</v>
      </c>
      <c r="B35" s="6" t="s">
        <v>62</v>
      </c>
      <c r="C35" s="11">
        <v>2</v>
      </c>
      <c r="D35" s="11"/>
      <c r="E35" s="11">
        <f t="shared" si="7"/>
        <v>0</v>
      </c>
      <c r="F35" s="11"/>
      <c r="G35" s="11">
        <f t="shared" si="8"/>
        <v>0</v>
      </c>
      <c r="H35" s="11">
        <f t="shared" si="6"/>
        <v>0</v>
      </c>
    </row>
    <row r="36" spans="1:8" ht="24">
      <c r="A36" s="19" t="s">
        <v>287</v>
      </c>
      <c r="B36" s="6" t="s">
        <v>59</v>
      </c>
      <c r="C36" s="11">
        <v>2</v>
      </c>
      <c r="D36" s="11"/>
      <c r="E36" s="11">
        <f t="shared" si="7"/>
        <v>0</v>
      </c>
      <c r="F36" s="11"/>
      <c r="G36" s="11">
        <f t="shared" si="8"/>
        <v>0</v>
      </c>
      <c r="H36" s="11">
        <f t="shared" si="6"/>
        <v>0</v>
      </c>
    </row>
    <row r="37" spans="1:8">
      <c r="A37" s="19" t="s">
        <v>77</v>
      </c>
      <c r="B37" s="6" t="s">
        <v>59</v>
      </c>
      <c r="C37" s="11">
        <v>1</v>
      </c>
      <c r="D37" s="11"/>
      <c r="E37" s="11">
        <f t="shared" si="7"/>
        <v>0</v>
      </c>
      <c r="F37" s="11"/>
      <c r="G37" s="11">
        <f t="shared" si="8"/>
        <v>0</v>
      </c>
      <c r="H37" s="11">
        <f t="shared" si="6"/>
        <v>0</v>
      </c>
    </row>
    <row r="38" spans="1:8">
      <c r="A38" s="19" t="s">
        <v>68</v>
      </c>
      <c r="B38" s="6" t="s">
        <v>59</v>
      </c>
      <c r="C38" s="11">
        <v>1</v>
      </c>
      <c r="D38" s="11"/>
      <c r="E38" s="11">
        <f t="shared" si="7"/>
        <v>0</v>
      </c>
      <c r="F38" s="11"/>
      <c r="G38" s="11">
        <f t="shared" si="8"/>
        <v>0</v>
      </c>
      <c r="H38" s="11">
        <f t="shared" si="6"/>
        <v>0</v>
      </c>
    </row>
    <row r="39" spans="1:8">
      <c r="A39" s="20" t="s">
        <v>83</v>
      </c>
      <c r="B39" s="3" t="s">
        <v>10</v>
      </c>
      <c r="C39" s="12"/>
      <c r="D39" s="12"/>
      <c r="E39" s="12">
        <f>SUM(E30:E38)</f>
        <v>0</v>
      </c>
      <c r="F39" s="12"/>
      <c r="G39" s="12">
        <f>SUM(G30:G38)</f>
        <v>0</v>
      </c>
      <c r="H39" s="12">
        <f>SUM(H30:H38)</f>
        <v>0</v>
      </c>
    </row>
    <row r="40" spans="1:8">
      <c r="A40" s="19" t="s">
        <v>10</v>
      </c>
      <c r="B40" s="6" t="s">
        <v>10</v>
      </c>
      <c r="C40" s="11"/>
      <c r="D40" s="11"/>
      <c r="E40" s="11"/>
      <c r="F40" s="11"/>
      <c r="G40" s="11"/>
      <c r="H40" s="11">
        <f>E40+G40</f>
        <v>0</v>
      </c>
    </row>
    <row r="41" spans="1:8">
      <c r="A41" s="20" t="s">
        <v>84</v>
      </c>
      <c r="B41" s="3" t="s">
        <v>10</v>
      </c>
      <c r="C41" s="12"/>
      <c r="D41" s="12"/>
      <c r="E41" s="12"/>
      <c r="F41" s="12"/>
      <c r="G41" s="12"/>
      <c r="H41" s="12"/>
    </row>
    <row r="42" spans="1:8" ht="35.5">
      <c r="A42" s="19" t="s">
        <v>85</v>
      </c>
      <c r="B42" s="6" t="s">
        <v>10</v>
      </c>
      <c r="C42" s="11"/>
      <c r="D42" s="11"/>
      <c r="E42" s="11"/>
      <c r="F42" s="11"/>
      <c r="G42" s="11"/>
      <c r="H42" s="11">
        <f t="shared" ref="H42:H53" si="9">E42+G42</f>
        <v>0</v>
      </c>
    </row>
    <row r="43" spans="1:8" ht="69">
      <c r="A43" s="25" t="s">
        <v>279</v>
      </c>
      <c r="B43" s="6" t="s">
        <v>59</v>
      </c>
      <c r="C43" s="11">
        <v>3</v>
      </c>
      <c r="D43" s="11"/>
      <c r="E43" s="11">
        <f t="shared" ref="E43:E52" si="10">C43*D43</f>
        <v>0</v>
      </c>
      <c r="F43" s="11"/>
      <c r="G43" s="11">
        <f t="shared" ref="G43:G52" si="11">C43*F43</f>
        <v>0</v>
      </c>
      <c r="H43" s="11">
        <f t="shared" si="9"/>
        <v>0</v>
      </c>
    </row>
    <row r="44" spans="1:8" ht="24">
      <c r="A44" s="19" t="s">
        <v>86</v>
      </c>
      <c r="B44" s="6" t="s">
        <v>59</v>
      </c>
      <c r="C44" s="11">
        <v>1</v>
      </c>
      <c r="D44" s="11"/>
      <c r="E44" s="11">
        <f t="shared" si="10"/>
        <v>0</v>
      </c>
      <c r="F44" s="11"/>
      <c r="G44" s="11">
        <f t="shared" si="11"/>
        <v>0</v>
      </c>
      <c r="H44" s="11">
        <f t="shared" si="9"/>
        <v>0</v>
      </c>
    </row>
    <row r="45" spans="1:8" ht="35.5">
      <c r="A45" s="19" t="s">
        <v>87</v>
      </c>
      <c r="B45" s="6" t="s">
        <v>62</v>
      </c>
      <c r="C45" s="11">
        <v>3</v>
      </c>
      <c r="D45" s="11"/>
      <c r="E45" s="11">
        <f t="shared" si="10"/>
        <v>0</v>
      </c>
      <c r="F45" s="11"/>
      <c r="G45" s="11">
        <f t="shared" si="11"/>
        <v>0</v>
      </c>
      <c r="H45" s="11">
        <f t="shared" si="9"/>
        <v>0</v>
      </c>
    </row>
    <row r="46" spans="1:8" ht="35.5">
      <c r="A46" s="19" t="s">
        <v>88</v>
      </c>
      <c r="B46" s="6" t="s">
        <v>62</v>
      </c>
      <c r="C46" s="11">
        <v>1</v>
      </c>
      <c r="D46" s="11"/>
      <c r="E46" s="11">
        <f t="shared" si="10"/>
        <v>0</v>
      </c>
      <c r="F46" s="11"/>
      <c r="G46" s="11">
        <f t="shared" si="11"/>
        <v>0</v>
      </c>
      <c r="H46" s="11">
        <f t="shared" si="9"/>
        <v>0</v>
      </c>
    </row>
    <row r="47" spans="1:8">
      <c r="A47" s="19" t="s">
        <v>89</v>
      </c>
      <c r="B47" s="6" t="s">
        <v>62</v>
      </c>
      <c r="C47" s="11">
        <v>1</v>
      </c>
      <c r="D47" s="11"/>
      <c r="E47" s="11">
        <f t="shared" si="10"/>
        <v>0</v>
      </c>
      <c r="F47" s="11"/>
      <c r="G47" s="11">
        <f t="shared" si="11"/>
        <v>0</v>
      </c>
      <c r="H47" s="11">
        <f t="shared" si="9"/>
        <v>0</v>
      </c>
    </row>
    <row r="48" spans="1:8" ht="35.5">
      <c r="A48" s="19" t="s">
        <v>82</v>
      </c>
      <c r="B48" s="6" t="s">
        <v>62</v>
      </c>
      <c r="C48" s="11">
        <v>3</v>
      </c>
      <c r="D48" s="11"/>
      <c r="E48" s="11">
        <f t="shared" si="10"/>
        <v>0</v>
      </c>
      <c r="F48" s="11"/>
      <c r="G48" s="11">
        <f t="shared" si="11"/>
        <v>0</v>
      </c>
      <c r="H48" s="11">
        <f t="shared" si="9"/>
        <v>0</v>
      </c>
    </row>
    <row r="49" spans="1:8" ht="24">
      <c r="A49" s="19" t="s">
        <v>287</v>
      </c>
      <c r="B49" s="6" t="s">
        <v>59</v>
      </c>
      <c r="C49" s="11">
        <v>3</v>
      </c>
      <c r="D49" s="11"/>
      <c r="E49" s="11">
        <f t="shared" si="10"/>
        <v>0</v>
      </c>
      <c r="F49" s="11"/>
      <c r="G49" s="11">
        <f t="shared" si="11"/>
        <v>0</v>
      </c>
      <c r="H49" s="11">
        <f t="shared" si="9"/>
        <v>0</v>
      </c>
    </row>
    <row r="50" spans="1:8">
      <c r="A50" s="19" t="s">
        <v>77</v>
      </c>
      <c r="B50" s="6" t="s">
        <v>59</v>
      </c>
      <c r="C50" s="11">
        <v>1</v>
      </c>
      <c r="D50" s="11"/>
      <c r="E50" s="11">
        <f t="shared" si="10"/>
        <v>0</v>
      </c>
      <c r="F50" s="11"/>
      <c r="G50" s="11">
        <f t="shared" si="11"/>
        <v>0</v>
      </c>
      <c r="H50" s="11">
        <f t="shared" si="9"/>
        <v>0</v>
      </c>
    </row>
    <row r="51" spans="1:8">
      <c r="A51" s="19" t="s">
        <v>68</v>
      </c>
      <c r="B51" s="6" t="s">
        <v>59</v>
      </c>
      <c r="C51" s="11">
        <v>1</v>
      </c>
      <c r="D51" s="11"/>
      <c r="E51" s="11">
        <f t="shared" si="10"/>
        <v>0</v>
      </c>
      <c r="F51" s="11"/>
      <c r="G51" s="11">
        <f t="shared" si="11"/>
        <v>0</v>
      </c>
      <c r="H51" s="11">
        <f t="shared" si="9"/>
        <v>0</v>
      </c>
    </row>
    <row r="52" spans="1:8" ht="24">
      <c r="A52" s="19" t="s">
        <v>90</v>
      </c>
      <c r="B52" s="6" t="s">
        <v>62</v>
      </c>
      <c r="C52" s="11">
        <v>1</v>
      </c>
      <c r="D52" s="11"/>
      <c r="E52" s="11">
        <f t="shared" si="10"/>
        <v>0</v>
      </c>
      <c r="F52" s="11"/>
      <c r="G52" s="11">
        <f t="shared" si="11"/>
        <v>0</v>
      </c>
      <c r="H52" s="11">
        <f t="shared" si="9"/>
        <v>0</v>
      </c>
    </row>
    <row r="53" spans="1:8">
      <c r="A53" s="19" t="s">
        <v>10</v>
      </c>
      <c r="B53" s="6" t="s">
        <v>10</v>
      </c>
      <c r="C53" s="13"/>
      <c r="D53" s="13"/>
      <c r="E53" s="13"/>
      <c r="F53" s="13"/>
      <c r="G53" s="13"/>
      <c r="H53" s="13">
        <f t="shared" si="9"/>
        <v>0</v>
      </c>
    </row>
    <row r="54" spans="1:8">
      <c r="A54" s="20" t="s">
        <v>91</v>
      </c>
      <c r="B54" s="3" t="s">
        <v>10</v>
      </c>
      <c r="C54" s="12"/>
      <c r="D54" s="12"/>
      <c r="E54" s="12">
        <f>SUM(E42:E53)</f>
        <v>0</v>
      </c>
      <c r="F54" s="12"/>
      <c r="G54" s="12">
        <f>SUM(G42:G53)</f>
        <v>0</v>
      </c>
      <c r="H54" s="12">
        <f>SUM(H42:H53)</f>
        <v>0</v>
      </c>
    </row>
    <row r="55" spans="1:8">
      <c r="A55" s="19" t="s">
        <v>10</v>
      </c>
      <c r="B55" s="6" t="s">
        <v>10</v>
      </c>
      <c r="C55" s="11"/>
      <c r="D55" s="11"/>
      <c r="E55" s="11"/>
      <c r="F55" s="11"/>
      <c r="G55" s="11"/>
      <c r="H55" s="11">
        <f>E55+G55</f>
        <v>0</v>
      </c>
    </row>
    <row r="56" spans="1:8">
      <c r="A56" s="20" t="s">
        <v>92</v>
      </c>
      <c r="B56" s="3" t="s">
        <v>10</v>
      </c>
      <c r="C56" s="12"/>
      <c r="D56" s="12"/>
      <c r="E56" s="12"/>
      <c r="F56" s="12"/>
      <c r="G56" s="12"/>
      <c r="H56" s="12"/>
    </row>
    <row r="57" spans="1:8" ht="24">
      <c r="A57" s="19" t="s">
        <v>93</v>
      </c>
      <c r="B57" s="6" t="s">
        <v>10</v>
      </c>
      <c r="C57" s="11"/>
      <c r="D57" s="11"/>
      <c r="E57" s="11"/>
      <c r="F57" s="11"/>
      <c r="G57" s="11"/>
      <c r="H57" s="11">
        <f t="shared" ref="H57:H66" si="12">E57+G57</f>
        <v>0</v>
      </c>
    </row>
    <row r="58" spans="1:8" ht="69">
      <c r="A58" s="25" t="s">
        <v>279</v>
      </c>
      <c r="B58" s="6" t="s">
        <v>59</v>
      </c>
      <c r="C58" s="11">
        <v>2</v>
      </c>
      <c r="D58" s="11"/>
      <c r="E58" s="11">
        <f t="shared" ref="E58:E66" si="13">C58*D58</f>
        <v>0</v>
      </c>
      <c r="F58" s="11"/>
      <c r="G58" s="11">
        <f t="shared" ref="G58:G66" si="14">C58*F58</f>
        <v>0</v>
      </c>
      <c r="H58" s="11">
        <f t="shared" si="12"/>
        <v>0</v>
      </c>
    </row>
    <row r="59" spans="1:8" ht="24">
      <c r="A59" s="19" t="s">
        <v>94</v>
      </c>
      <c r="B59" s="6" t="s">
        <v>59</v>
      </c>
      <c r="C59" s="11">
        <v>1</v>
      </c>
      <c r="D59" s="11"/>
      <c r="E59" s="11">
        <f t="shared" si="13"/>
        <v>0</v>
      </c>
      <c r="F59" s="11"/>
      <c r="G59" s="11">
        <f t="shared" si="14"/>
        <v>0</v>
      </c>
      <c r="H59" s="11">
        <f t="shared" si="12"/>
        <v>0</v>
      </c>
    </row>
    <row r="60" spans="1:8" ht="35.5">
      <c r="A60" s="19" t="s">
        <v>95</v>
      </c>
      <c r="B60" s="6" t="s">
        <v>62</v>
      </c>
      <c r="C60" s="11">
        <v>2</v>
      </c>
      <c r="D60" s="11"/>
      <c r="E60" s="11">
        <f t="shared" si="13"/>
        <v>0</v>
      </c>
      <c r="F60" s="11"/>
      <c r="G60" s="11">
        <f t="shared" si="14"/>
        <v>0</v>
      </c>
      <c r="H60" s="11">
        <f t="shared" si="12"/>
        <v>0</v>
      </c>
    </row>
    <row r="61" spans="1:8" ht="35.5">
      <c r="A61" s="19" t="s">
        <v>82</v>
      </c>
      <c r="B61" s="6" t="s">
        <v>62</v>
      </c>
      <c r="C61" s="11">
        <v>2</v>
      </c>
      <c r="D61" s="11"/>
      <c r="E61" s="11">
        <f t="shared" si="13"/>
        <v>0</v>
      </c>
      <c r="F61" s="11"/>
      <c r="G61" s="11">
        <f t="shared" si="14"/>
        <v>0</v>
      </c>
      <c r="H61" s="11">
        <f t="shared" si="12"/>
        <v>0</v>
      </c>
    </row>
    <row r="62" spans="1:8" ht="24">
      <c r="A62" s="19" t="s">
        <v>96</v>
      </c>
      <c r="B62" s="6" t="s">
        <v>62</v>
      </c>
      <c r="C62" s="11">
        <v>1</v>
      </c>
      <c r="D62" s="11"/>
      <c r="E62" s="11">
        <f t="shared" si="13"/>
        <v>0</v>
      </c>
      <c r="F62" s="11"/>
      <c r="G62" s="11">
        <f t="shared" si="14"/>
        <v>0</v>
      </c>
      <c r="H62" s="11">
        <f t="shared" si="12"/>
        <v>0</v>
      </c>
    </row>
    <row r="63" spans="1:8" ht="24">
      <c r="A63" s="19" t="s">
        <v>97</v>
      </c>
      <c r="B63" s="6" t="s">
        <v>98</v>
      </c>
      <c r="C63" s="11">
        <v>1</v>
      </c>
      <c r="D63" s="11"/>
      <c r="E63" s="11">
        <f t="shared" si="13"/>
        <v>0</v>
      </c>
      <c r="F63" s="11"/>
      <c r="G63" s="11">
        <f t="shared" si="14"/>
        <v>0</v>
      </c>
      <c r="H63" s="11">
        <f t="shared" si="12"/>
        <v>0</v>
      </c>
    </row>
    <row r="64" spans="1:8" ht="24">
      <c r="A64" s="19" t="s">
        <v>287</v>
      </c>
      <c r="B64" s="6" t="s">
        <v>59</v>
      </c>
      <c r="C64" s="11">
        <v>2</v>
      </c>
      <c r="D64" s="11"/>
      <c r="E64" s="11">
        <f t="shared" si="13"/>
        <v>0</v>
      </c>
      <c r="F64" s="11"/>
      <c r="G64" s="11">
        <f t="shared" si="14"/>
        <v>0</v>
      </c>
      <c r="H64" s="11">
        <f t="shared" si="12"/>
        <v>0</v>
      </c>
    </row>
    <row r="65" spans="1:8">
      <c r="A65" s="19" t="s">
        <v>77</v>
      </c>
      <c r="B65" s="6" t="s">
        <v>59</v>
      </c>
      <c r="C65" s="11">
        <v>1</v>
      </c>
      <c r="D65" s="11"/>
      <c r="E65" s="11">
        <f t="shared" si="13"/>
        <v>0</v>
      </c>
      <c r="F65" s="11"/>
      <c r="G65" s="11">
        <f t="shared" si="14"/>
        <v>0</v>
      </c>
      <c r="H65" s="11">
        <f t="shared" si="12"/>
        <v>0</v>
      </c>
    </row>
    <row r="66" spans="1:8">
      <c r="A66" s="19" t="s">
        <v>68</v>
      </c>
      <c r="B66" s="6" t="s">
        <v>59</v>
      </c>
      <c r="C66" s="11">
        <v>1</v>
      </c>
      <c r="D66" s="11"/>
      <c r="E66" s="11">
        <f t="shared" si="13"/>
        <v>0</v>
      </c>
      <c r="F66" s="11"/>
      <c r="G66" s="11">
        <f t="shared" si="14"/>
        <v>0</v>
      </c>
      <c r="H66" s="11">
        <f t="shared" si="12"/>
        <v>0</v>
      </c>
    </row>
    <row r="67" spans="1:8">
      <c r="A67" s="20" t="s">
        <v>99</v>
      </c>
      <c r="B67" s="3" t="s">
        <v>10</v>
      </c>
      <c r="C67" s="12"/>
      <c r="D67" s="12"/>
      <c r="E67" s="12">
        <f>SUM(E57:E66)</f>
        <v>0</v>
      </c>
      <c r="F67" s="12"/>
      <c r="G67" s="12">
        <f>SUM(G57:G66)</f>
        <v>0</v>
      </c>
      <c r="H67" s="12">
        <f>SUM(H57:H66)</f>
        <v>0</v>
      </c>
    </row>
    <row r="68" spans="1:8">
      <c r="A68" s="19" t="s">
        <v>10</v>
      </c>
      <c r="B68" s="6" t="s">
        <v>10</v>
      </c>
      <c r="C68" s="11"/>
      <c r="D68" s="11"/>
      <c r="E68" s="11"/>
      <c r="F68" s="11"/>
      <c r="G68" s="11"/>
      <c r="H68" s="11">
        <f>E68+G68</f>
        <v>0</v>
      </c>
    </row>
    <row r="69" spans="1:8">
      <c r="A69" s="20" t="s">
        <v>100</v>
      </c>
      <c r="B69" s="3" t="s">
        <v>10</v>
      </c>
      <c r="C69" s="12"/>
      <c r="D69" s="12"/>
      <c r="E69" s="12"/>
      <c r="F69" s="12"/>
      <c r="G69" s="12"/>
      <c r="H69" s="12"/>
    </row>
    <row r="70" spans="1:8" ht="24">
      <c r="A70" s="19" t="s">
        <v>101</v>
      </c>
      <c r="B70" s="6" t="s">
        <v>10</v>
      </c>
      <c r="C70" s="11"/>
      <c r="D70" s="11"/>
      <c r="E70" s="11"/>
      <c r="F70" s="11"/>
      <c r="G70" s="11"/>
      <c r="H70" s="11">
        <f t="shared" ref="H70:H80" si="15">E70+G70</f>
        <v>0</v>
      </c>
    </row>
    <row r="71" spans="1:8" ht="69">
      <c r="A71" s="25" t="s">
        <v>279</v>
      </c>
      <c r="B71" s="6" t="s">
        <v>59</v>
      </c>
      <c r="C71" s="11">
        <v>2</v>
      </c>
      <c r="D71" s="11"/>
      <c r="E71" s="11">
        <f t="shared" ref="E71:E80" si="16">C71*D71</f>
        <v>0</v>
      </c>
      <c r="F71" s="11"/>
      <c r="G71" s="11">
        <f t="shared" ref="G71:G80" si="17">C71*F71</f>
        <v>0</v>
      </c>
      <c r="H71" s="11">
        <f t="shared" si="15"/>
        <v>0</v>
      </c>
    </row>
    <row r="72" spans="1:8" ht="24">
      <c r="A72" s="19" t="s">
        <v>102</v>
      </c>
      <c r="B72" s="6" t="s">
        <v>59</v>
      </c>
      <c r="C72" s="11">
        <v>1</v>
      </c>
      <c r="D72" s="11"/>
      <c r="E72" s="11">
        <f t="shared" si="16"/>
        <v>0</v>
      </c>
      <c r="F72" s="11"/>
      <c r="G72" s="11">
        <f t="shared" si="17"/>
        <v>0</v>
      </c>
      <c r="H72" s="11">
        <f t="shared" si="15"/>
        <v>0</v>
      </c>
    </row>
    <row r="73" spans="1:8">
      <c r="A73" s="19" t="s">
        <v>103</v>
      </c>
      <c r="B73" s="6" t="s">
        <v>62</v>
      </c>
      <c r="C73" s="11">
        <v>2</v>
      </c>
      <c r="D73" s="11"/>
      <c r="E73" s="11">
        <f t="shared" si="16"/>
        <v>0</v>
      </c>
      <c r="F73" s="11"/>
      <c r="G73" s="11">
        <f t="shared" si="17"/>
        <v>0</v>
      </c>
      <c r="H73" s="11">
        <f t="shared" si="15"/>
        <v>0</v>
      </c>
    </row>
    <row r="74" spans="1:8" ht="35.5">
      <c r="A74" s="19" t="s">
        <v>82</v>
      </c>
      <c r="B74" s="6" t="s">
        <v>62</v>
      </c>
      <c r="C74" s="11">
        <v>2</v>
      </c>
      <c r="D74" s="11"/>
      <c r="E74" s="11">
        <f t="shared" si="16"/>
        <v>0</v>
      </c>
      <c r="F74" s="11"/>
      <c r="G74" s="11">
        <f t="shared" si="17"/>
        <v>0</v>
      </c>
      <c r="H74" s="11">
        <f t="shared" si="15"/>
        <v>0</v>
      </c>
    </row>
    <row r="75" spans="1:8" ht="35.5">
      <c r="A75" s="19" t="s">
        <v>104</v>
      </c>
      <c r="B75" s="6" t="s">
        <v>62</v>
      </c>
      <c r="C75" s="11">
        <v>1</v>
      </c>
      <c r="D75" s="11"/>
      <c r="E75" s="11">
        <f t="shared" si="16"/>
        <v>0</v>
      </c>
      <c r="F75" s="11"/>
      <c r="G75" s="11">
        <f t="shared" si="17"/>
        <v>0</v>
      </c>
      <c r="H75" s="11">
        <f t="shared" si="15"/>
        <v>0</v>
      </c>
    </row>
    <row r="76" spans="1:8" ht="24">
      <c r="A76" s="19" t="s">
        <v>105</v>
      </c>
      <c r="B76" s="6" t="s">
        <v>62</v>
      </c>
      <c r="C76" s="11">
        <v>1</v>
      </c>
      <c r="D76" s="11"/>
      <c r="E76" s="11">
        <f t="shared" si="16"/>
        <v>0</v>
      </c>
      <c r="F76" s="11"/>
      <c r="G76" s="11">
        <f t="shared" si="17"/>
        <v>0</v>
      </c>
      <c r="H76" s="11">
        <f t="shared" si="15"/>
        <v>0</v>
      </c>
    </row>
    <row r="77" spans="1:8">
      <c r="A77" s="19" t="s">
        <v>106</v>
      </c>
      <c r="B77" s="6" t="s">
        <v>62</v>
      </c>
      <c r="C77" s="11">
        <v>1</v>
      </c>
      <c r="D77" s="11"/>
      <c r="E77" s="11">
        <f t="shared" si="16"/>
        <v>0</v>
      </c>
      <c r="F77" s="11"/>
      <c r="G77" s="11">
        <f t="shared" si="17"/>
        <v>0</v>
      </c>
      <c r="H77" s="11">
        <f t="shared" si="15"/>
        <v>0</v>
      </c>
    </row>
    <row r="78" spans="1:8" ht="24">
      <c r="A78" s="19" t="s">
        <v>287</v>
      </c>
      <c r="B78" s="6" t="s">
        <v>59</v>
      </c>
      <c r="C78" s="11">
        <v>2</v>
      </c>
      <c r="D78" s="11"/>
      <c r="E78" s="11">
        <f t="shared" si="16"/>
        <v>0</v>
      </c>
      <c r="F78" s="11"/>
      <c r="G78" s="11">
        <f t="shared" si="17"/>
        <v>0</v>
      </c>
      <c r="H78" s="11">
        <f t="shared" si="15"/>
        <v>0</v>
      </c>
    </row>
    <row r="79" spans="1:8">
      <c r="A79" s="19" t="s">
        <v>77</v>
      </c>
      <c r="B79" s="6" t="s">
        <v>59</v>
      </c>
      <c r="C79" s="11">
        <v>1</v>
      </c>
      <c r="D79" s="11"/>
      <c r="E79" s="11">
        <f t="shared" si="16"/>
        <v>0</v>
      </c>
      <c r="F79" s="11"/>
      <c r="G79" s="11">
        <f t="shared" si="17"/>
        <v>0</v>
      </c>
      <c r="H79" s="11">
        <f t="shared" si="15"/>
        <v>0</v>
      </c>
    </row>
    <row r="80" spans="1:8">
      <c r="A80" s="19" t="s">
        <v>68</v>
      </c>
      <c r="B80" s="6" t="s">
        <v>59</v>
      </c>
      <c r="C80" s="11">
        <v>1</v>
      </c>
      <c r="D80" s="11"/>
      <c r="E80" s="11">
        <f t="shared" si="16"/>
        <v>0</v>
      </c>
      <c r="F80" s="11"/>
      <c r="G80" s="11">
        <f t="shared" si="17"/>
        <v>0</v>
      </c>
      <c r="H80" s="11">
        <f t="shared" si="15"/>
        <v>0</v>
      </c>
    </row>
    <row r="81" spans="1:8">
      <c r="A81" s="20" t="s">
        <v>107</v>
      </c>
      <c r="B81" s="3" t="s">
        <v>10</v>
      </c>
      <c r="C81" s="12"/>
      <c r="D81" s="12"/>
      <c r="E81" s="12">
        <f>SUM(E70:E80)</f>
        <v>0</v>
      </c>
      <c r="F81" s="12"/>
      <c r="G81" s="12">
        <f>SUM(G70:G80)</f>
        <v>0</v>
      </c>
      <c r="H81" s="12">
        <f>SUM(H70:H80)</f>
        <v>0</v>
      </c>
    </row>
    <row r="82" spans="1:8">
      <c r="A82" s="19" t="s">
        <v>10</v>
      </c>
      <c r="B82" s="6" t="s">
        <v>10</v>
      </c>
      <c r="C82" s="11"/>
      <c r="D82" s="11"/>
      <c r="E82" s="11"/>
      <c r="F82" s="11"/>
      <c r="G82" s="11"/>
      <c r="H82" s="11">
        <f>E82+G82</f>
        <v>0</v>
      </c>
    </row>
    <row r="83" spans="1:8">
      <c r="A83" s="20" t="s">
        <v>108</v>
      </c>
      <c r="B83" s="3" t="s">
        <v>10</v>
      </c>
      <c r="C83" s="12"/>
      <c r="D83" s="12"/>
      <c r="E83" s="12"/>
      <c r="F83" s="12"/>
      <c r="G83" s="12"/>
      <c r="H83" s="12"/>
    </row>
    <row r="84" spans="1:8" ht="24">
      <c r="A84" s="19" t="s">
        <v>109</v>
      </c>
      <c r="B84" s="6" t="s">
        <v>10</v>
      </c>
      <c r="C84" s="11"/>
      <c r="D84" s="11"/>
      <c r="E84" s="11"/>
      <c r="F84" s="11"/>
      <c r="G84" s="11"/>
      <c r="H84" s="11">
        <f t="shared" ref="H84:H94" si="18">E84+G84</f>
        <v>0</v>
      </c>
    </row>
    <row r="85" spans="1:8" ht="69">
      <c r="A85" s="25" t="s">
        <v>280</v>
      </c>
      <c r="B85" s="6" t="s">
        <v>59</v>
      </c>
      <c r="C85" s="11">
        <v>1</v>
      </c>
      <c r="D85" s="11"/>
      <c r="E85" s="11">
        <f t="shared" ref="E85:E93" si="19">C85*D85</f>
        <v>0</v>
      </c>
      <c r="F85" s="11"/>
      <c r="G85" s="11">
        <f t="shared" ref="G85:G93" si="20">C85*F85</f>
        <v>0</v>
      </c>
      <c r="H85" s="11">
        <f t="shared" si="18"/>
        <v>0</v>
      </c>
    </row>
    <row r="86" spans="1:8" ht="24">
      <c r="A86" s="19" t="s">
        <v>110</v>
      </c>
      <c r="B86" s="6" t="s">
        <v>59</v>
      </c>
      <c r="C86" s="11">
        <v>1</v>
      </c>
      <c r="D86" s="11"/>
      <c r="E86" s="11">
        <f t="shared" si="19"/>
        <v>0</v>
      </c>
      <c r="F86" s="11"/>
      <c r="G86" s="11">
        <f t="shared" si="20"/>
        <v>0</v>
      </c>
      <c r="H86" s="11">
        <f t="shared" si="18"/>
        <v>0</v>
      </c>
    </row>
    <row r="87" spans="1:8">
      <c r="A87" s="19" t="s">
        <v>111</v>
      </c>
      <c r="B87" s="6" t="s">
        <v>62</v>
      </c>
      <c r="C87" s="11">
        <v>1</v>
      </c>
      <c r="D87" s="11"/>
      <c r="E87" s="11">
        <f t="shared" si="19"/>
        <v>0</v>
      </c>
      <c r="F87" s="11"/>
      <c r="G87" s="11">
        <f t="shared" si="20"/>
        <v>0</v>
      </c>
      <c r="H87" s="11">
        <f t="shared" si="18"/>
        <v>0</v>
      </c>
    </row>
    <row r="88" spans="1:8" ht="35.5">
      <c r="A88" s="19" t="s">
        <v>82</v>
      </c>
      <c r="B88" s="6" t="s">
        <v>62</v>
      </c>
      <c r="C88" s="11">
        <v>1</v>
      </c>
      <c r="D88" s="11"/>
      <c r="E88" s="11">
        <f t="shared" si="19"/>
        <v>0</v>
      </c>
      <c r="F88" s="11"/>
      <c r="G88" s="11">
        <f t="shared" si="20"/>
        <v>0</v>
      </c>
      <c r="H88" s="11">
        <f t="shared" si="18"/>
        <v>0</v>
      </c>
    </row>
    <row r="89" spans="1:8">
      <c r="A89" s="19" t="s">
        <v>106</v>
      </c>
      <c r="B89" s="6" t="s">
        <v>98</v>
      </c>
      <c r="C89" s="11">
        <v>1</v>
      </c>
      <c r="D89" s="11"/>
      <c r="E89" s="11">
        <f t="shared" si="19"/>
        <v>0</v>
      </c>
      <c r="F89" s="11"/>
      <c r="G89" s="11">
        <f t="shared" si="20"/>
        <v>0</v>
      </c>
      <c r="H89" s="11">
        <f t="shared" si="18"/>
        <v>0</v>
      </c>
    </row>
    <row r="90" spans="1:8" ht="35.5">
      <c r="A90" s="19" t="s">
        <v>104</v>
      </c>
      <c r="B90" s="6" t="s">
        <v>62</v>
      </c>
      <c r="C90" s="11">
        <v>1</v>
      </c>
      <c r="D90" s="11"/>
      <c r="E90" s="11">
        <f t="shared" si="19"/>
        <v>0</v>
      </c>
      <c r="F90" s="11"/>
      <c r="G90" s="11">
        <f t="shared" si="20"/>
        <v>0</v>
      </c>
      <c r="H90" s="11">
        <f t="shared" si="18"/>
        <v>0</v>
      </c>
    </row>
    <row r="91" spans="1:8" ht="24">
      <c r="A91" s="19" t="s">
        <v>112</v>
      </c>
      <c r="B91" s="6" t="s">
        <v>62</v>
      </c>
      <c r="C91" s="11">
        <v>1</v>
      </c>
      <c r="D91" s="11"/>
      <c r="E91" s="11">
        <f t="shared" si="19"/>
        <v>0</v>
      </c>
      <c r="F91" s="11"/>
      <c r="G91" s="11">
        <f t="shared" si="20"/>
        <v>0</v>
      </c>
      <c r="H91" s="11">
        <f t="shared" si="18"/>
        <v>0</v>
      </c>
    </row>
    <row r="92" spans="1:8" ht="24">
      <c r="A92" s="19" t="s">
        <v>286</v>
      </c>
      <c r="B92" s="6" t="s">
        <v>59</v>
      </c>
      <c r="C92" s="11">
        <v>1</v>
      </c>
      <c r="D92" s="11"/>
      <c r="E92" s="11">
        <f t="shared" si="19"/>
        <v>0</v>
      </c>
      <c r="F92" s="11"/>
      <c r="G92" s="11">
        <f t="shared" si="20"/>
        <v>0</v>
      </c>
      <c r="H92" s="11">
        <f t="shared" si="18"/>
        <v>0</v>
      </c>
    </row>
    <row r="93" spans="1:8">
      <c r="A93" s="19" t="s">
        <v>77</v>
      </c>
      <c r="B93" s="6" t="s">
        <v>59</v>
      </c>
      <c r="C93" s="11">
        <v>1</v>
      </c>
      <c r="D93" s="11"/>
      <c r="E93" s="11">
        <f t="shared" si="19"/>
        <v>0</v>
      </c>
      <c r="F93" s="11"/>
      <c r="G93" s="11">
        <f t="shared" si="20"/>
        <v>0</v>
      </c>
      <c r="H93" s="11">
        <f t="shared" si="18"/>
        <v>0</v>
      </c>
    </row>
    <row r="94" spans="1:8">
      <c r="A94" s="19" t="s">
        <v>68</v>
      </c>
      <c r="B94" s="6" t="s">
        <v>59</v>
      </c>
      <c r="C94" s="11">
        <v>1</v>
      </c>
      <c r="D94" s="11"/>
      <c r="E94" s="11">
        <f>C94*D94</f>
        <v>0</v>
      </c>
      <c r="F94" s="11"/>
      <c r="G94" s="11">
        <f>C94*F94</f>
        <v>0</v>
      </c>
      <c r="H94" s="11">
        <f t="shared" si="18"/>
        <v>0</v>
      </c>
    </row>
    <row r="95" spans="1:8">
      <c r="A95" s="20" t="s">
        <v>113</v>
      </c>
      <c r="B95" s="3" t="s">
        <v>10</v>
      </c>
      <c r="C95" s="12"/>
      <c r="D95" s="12"/>
      <c r="E95" s="12">
        <f>SUM(E84:E94)</f>
        <v>0</v>
      </c>
      <c r="F95" s="12"/>
      <c r="G95" s="12">
        <f>SUM(G84:G94)</f>
        <v>0</v>
      </c>
      <c r="H95" s="12">
        <f>SUM(H84:H94)</f>
        <v>0</v>
      </c>
    </row>
    <row r="96" spans="1:8">
      <c r="A96" s="19" t="s">
        <v>10</v>
      </c>
      <c r="B96" s="6" t="s">
        <v>10</v>
      </c>
      <c r="C96" s="11"/>
      <c r="D96" s="11"/>
      <c r="E96" s="11"/>
      <c r="F96" s="11"/>
      <c r="G96" s="11"/>
      <c r="H96" s="11">
        <f>E96+G96</f>
        <v>0</v>
      </c>
    </row>
    <row r="97" spans="1:8">
      <c r="A97" s="20" t="s">
        <v>114</v>
      </c>
      <c r="B97" s="3" t="s">
        <v>10</v>
      </c>
      <c r="C97" s="12"/>
      <c r="D97" s="12"/>
      <c r="E97" s="12"/>
      <c r="F97" s="12"/>
      <c r="G97" s="12"/>
      <c r="H97" s="12"/>
    </row>
    <row r="98" spans="1:8" ht="35.5">
      <c r="A98" s="19" t="s">
        <v>115</v>
      </c>
      <c r="B98" s="6" t="s">
        <v>10</v>
      </c>
      <c r="C98" s="11"/>
      <c r="D98" s="11"/>
      <c r="E98" s="11"/>
      <c r="F98" s="11"/>
      <c r="G98" s="11"/>
      <c r="H98" s="11">
        <f t="shared" ref="H98:H108" si="21">E98+G98</f>
        <v>0</v>
      </c>
    </row>
    <row r="99" spans="1:8" ht="69">
      <c r="A99" s="25" t="s">
        <v>281</v>
      </c>
      <c r="B99" s="6" t="s">
        <v>59</v>
      </c>
      <c r="C99" s="11">
        <v>1</v>
      </c>
      <c r="D99" s="11"/>
      <c r="E99" s="11">
        <f t="shared" ref="E99:E108" si="22">C99*D99</f>
        <v>0</v>
      </c>
      <c r="F99" s="11"/>
      <c r="G99" s="11">
        <f t="shared" ref="G99:G108" si="23">C99*F99</f>
        <v>0</v>
      </c>
      <c r="H99" s="11">
        <f t="shared" si="21"/>
        <v>0</v>
      </c>
    </row>
    <row r="100" spans="1:8" ht="24">
      <c r="A100" s="19" t="s">
        <v>116</v>
      </c>
      <c r="B100" s="6" t="s">
        <v>59</v>
      </c>
      <c r="C100" s="11">
        <v>1</v>
      </c>
      <c r="D100" s="11"/>
      <c r="E100" s="11">
        <f t="shared" si="22"/>
        <v>0</v>
      </c>
      <c r="F100" s="11"/>
      <c r="G100" s="11">
        <f t="shared" si="23"/>
        <v>0</v>
      </c>
      <c r="H100" s="11">
        <f t="shared" si="21"/>
        <v>0</v>
      </c>
    </row>
    <row r="101" spans="1:8">
      <c r="A101" s="19" t="s">
        <v>111</v>
      </c>
      <c r="B101" s="6" t="s">
        <v>62</v>
      </c>
      <c r="C101" s="11">
        <v>1</v>
      </c>
      <c r="D101" s="11"/>
      <c r="E101" s="11">
        <f t="shared" si="22"/>
        <v>0</v>
      </c>
      <c r="F101" s="11"/>
      <c r="G101" s="11">
        <f t="shared" si="23"/>
        <v>0</v>
      </c>
      <c r="H101" s="11">
        <f t="shared" si="21"/>
        <v>0</v>
      </c>
    </row>
    <row r="102" spans="1:8" ht="35.5">
      <c r="A102" s="19" t="s">
        <v>82</v>
      </c>
      <c r="B102" s="6" t="s">
        <v>62</v>
      </c>
      <c r="C102" s="11">
        <v>1</v>
      </c>
      <c r="D102" s="11"/>
      <c r="E102" s="11">
        <f t="shared" si="22"/>
        <v>0</v>
      </c>
      <c r="F102" s="11"/>
      <c r="G102" s="11">
        <f t="shared" si="23"/>
        <v>0</v>
      </c>
      <c r="H102" s="11">
        <f t="shared" si="21"/>
        <v>0</v>
      </c>
    </row>
    <row r="103" spans="1:8">
      <c r="A103" s="19" t="s">
        <v>117</v>
      </c>
      <c r="B103" s="6" t="s">
        <v>62</v>
      </c>
      <c r="C103" s="11">
        <v>1</v>
      </c>
      <c r="D103" s="11"/>
      <c r="E103" s="11">
        <f t="shared" si="22"/>
        <v>0</v>
      </c>
      <c r="F103" s="11"/>
      <c r="G103" s="11">
        <f t="shared" si="23"/>
        <v>0</v>
      </c>
      <c r="H103" s="11">
        <f t="shared" si="21"/>
        <v>0</v>
      </c>
    </row>
    <row r="104" spans="1:8" ht="24">
      <c r="A104" s="19" t="s">
        <v>118</v>
      </c>
      <c r="B104" s="6" t="s">
        <v>62</v>
      </c>
      <c r="C104" s="11">
        <v>1</v>
      </c>
      <c r="D104" s="11"/>
      <c r="E104" s="11">
        <f t="shared" si="22"/>
        <v>0</v>
      </c>
      <c r="F104" s="11"/>
      <c r="G104" s="11">
        <f t="shared" si="23"/>
        <v>0</v>
      </c>
      <c r="H104" s="11">
        <f t="shared" si="21"/>
        <v>0</v>
      </c>
    </row>
    <row r="105" spans="1:8" ht="24">
      <c r="A105" s="19" t="s">
        <v>112</v>
      </c>
      <c r="B105" s="6" t="s">
        <v>62</v>
      </c>
      <c r="C105" s="11">
        <v>1</v>
      </c>
      <c r="D105" s="11"/>
      <c r="E105" s="11">
        <f t="shared" si="22"/>
        <v>0</v>
      </c>
      <c r="F105" s="11"/>
      <c r="G105" s="11">
        <f t="shared" si="23"/>
        <v>0</v>
      </c>
      <c r="H105" s="11">
        <f t="shared" si="21"/>
        <v>0</v>
      </c>
    </row>
    <row r="106" spans="1:8">
      <c r="A106" s="19" t="s">
        <v>66</v>
      </c>
      <c r="B106" s="6" t="s">
        <v>59</v>
      </c>
      <c r="C106" s="11">
        <v>1</v>
      </c>
      <c r="D106" s="11"/>
      <c r="E106" s="11">
        <f t="shared" si="22"/>
        <v>0</v>
      </c>
      <c r="F106" s="11"/>
      <c r="G106" s="11">
        <f t="shared" si="23"/>
        <v>0</v>
      </c>
      <c r="H106" s="11">
        <f t="shared" si="21"/>
        <v>0</v>
      </c>
    </row>
    <row r="107" spans="1:8">
      <c r="A107" s="19" t="s">
        <v>77</v>
      </c>
      <c r="B107" s="6" t="s">
        <v>59</v>
      </c>
      <c r="C107" s="11">
        <v>1</v>
      </c>
      <c r="D107" s="11"/>
      <c r="E107" s="11">
        <f t="shared" si="22"/>
        <v>0</v>
      </c>
      <c r="F107" s="11"/>
      <c r="G107" s="11">
        <f t="shared" si="23"/>
        <v>0</v>
      </c>
      <c r="H107" s="11">
        <f t="shared" si="21"/>
        <v>0</v>
      </c>
    </row>
    <row r="108" spans="1:8">
      <c r="A108" s="19" t="s">
        <v>68</v>
      </c>
      <c r="B108" s="6" t="s">
        <v>59</v>
      </c>
      <c r="C108" s="11">
        <v>1</v>
      </c>
      <c r="D108" s="11"/>
      <c r="E108" s="11">
        <f t="shared" si="22"/>
        <v>0</v>
      </c>
      <c r="F108" s="11"/>
      <c r="G108" s="11">
        <f t="shared" si="23"/>
        <v>0</v>
      </c>
      <c r="H108" s="11">
        <f t="shared" si="21"/>
        <v>0</v>
      </c>
    </row>
    <row r="109" spans="1:8">
      <c r="A109" s="20" t="s">
        <v>119</v>
      </c>
      <c r="B109" s="3" t="s">
        <v>10</v>
      </c>
      <c r="C109" s="12"/>
      <c r="D109" s="12"/>
      <c r="E109" s="12">
        <f>SUM(E98:E108)</f>
        <v>0</v>
      </c>
      <c r="F109" s="12"/>
      <c r="G109" s="12">
        <f>SUM(G98:G108)</f>
        <v>0</v>
      </c>
      <c r="H109" s="12">
        <f>SUM(H98:H108)</f>
        <v>0</v>
      </c>
    </row>
    <row r="110" spans="1:8">
      <c r="A110" s="19" t="s">
        <v>10</v>
      </c>
      <c r="B110" s="6" t="s">
        <v>10</v>
      </c>
      <c r="C110" s="11"/>
      <c r="D110" s="11"/>
      <c r="E110" s="11"/>
      <c r="F110" s="11"/>
      <c r="G110" s="11"/>
      <c r="H110" s="11">
        <f>E110+G110</f>
        <v>0</v>
      </c>
    </row>
    <row r="111" spans="1:8">
      <c r="A111" s="20" t="s">
        <v>120</v>
      </c>
      <c r="B111" s="3" t="s">
        <v>10</v>
      </c>
      <c r="C111" s="12"/>
      <c r="D111" s="12"/>
      <c r="E111" s="12"/>
      <c r="F111" s="12"/>
      <c r="G111" s="12"/>
      <c r="H111" s="12"/>
    </row>
    <row r="112" spans="1:8" ht="24">
      <c r="A112" s="19" t="s">
        <v>121</v>
      </c>
      <c r="B112" s="6" t="s">
        <v>10</v>
      </c>
      <c r="C112" s="11"/>
      <c r="D112" s="11"/>
      <c r="E112" s="11"/>
      <c r="F112" s="11"/>
      <c r="G112" s="11"/>
      <c r="H112" s="11">
        <f t="shared" ref="H112:H120" si="24">E112+G112</f>
        <v>0</v>
      </c>
    </row>
    <row r="113" spans="1:8" ht="69">
      <c r="A113" s="25" t="s">
        <v>281</v>
      </c>
      <c r="B113" s="6" t="s">
        <v>59</v>
      </c>
      <c r="C113" s="11">
        <v>2</v>
      </c>
      <c r="D113" s="11"/>
      <c r="E113" s="11">
        <f t="shared" ref="E113:E120" si="25">C113*D113</f>
        <v>0</v>
      </c>
      <c r="F113" s="11"/>
      <c r="G113" s="11">
        <f t="shared" ref="G113:G120" si="26">C113*F113</f>
        <v>0</v>
      </c>
      <c r="H113" s="11">
        <f t="shared" si="24"/>
        <v>0</v>
      </c>
    </row>
    <row r="114" spans="1:8" ht="24">
      <c r="A114" s="19" t="s">
        <v>122</v>
      </c>
      <c r="B114" s="6" t="s">
        <v>59</v>
      </c>
      <c r="C114" s="11">
        <v>1</v>
      </c>
      <c r="D114" s="11"/>
      <c r="E114" s="11">
        <f t="shared" si="25"/>
        <v>0</v>
      </c>
      <c r="F114" s="11"/>
      <c r="G114" s="11">
        <f t="shared" si="26"/>
        <v>0</v>
      </c>
      <c r="H114" s="11">
        <f t="shared" si="24"/>
        <v>0</v>
      </c>
    </row>
    <row r="115" spans="1:8">
      <c r="A115" s="19" t="s">
        <v>111</v>
      </c>
      <c r="B115" s="6" t="s">
        <v>62</v>
      </c>
      <c r="C115" s="11">
        <v>2</v>
      </c>
      <c r="D115" s="11"/>
      <c r="E115" s="11">
        <f t="shared" si="25"/>
        <v>0</v>
      </c>
      <c r="F115" s="11"/>
      <c r="G115" s="11">
        <f t="shared" si="26"/>
        <v>0</v>
      </c>
      <c r="H115" s="11">
        <f t="shared" si="24"/>
        <v>0</v>
      </c>
    </row>
    <row r="116" spans="1:8" ht="35.5">
      <c r="A116" s="19" t="s">
        <v>82</v>
      </c>
      <c r="B116" s="6" t="s">
        <v>62</v>
      </c>
      <c r="C116" s="11">
        <v>2</v>
      </c>
      <c r="D116" s="11"/>
      <c r="E116" s="11">
        <f t="shared" si="25"/>
        <v>0</v>
      </c>
      <c r="F116" s="11"/>
      <c r="G116" s="11">
        <f t="shared" si="26"/>
        <v>0</v>
      </c>
      <c r="H116" s="11">
        <f t="shared" si="24"/>
        <v>0</v>
      </c>
    </row>
    <row r="117" spans="1:8">
      <c r="A117" s="19" t="s">
        <v>117</v>
      </c>
      <c r="B117" s="6" t="s">
        <v>62</v>
      </c>
      <c r="C117" s="11">
        <v>2</v>
      </c>
      <c r="D117" s="11"/>
      <c r="E117" s="11">
        <f t="shared" si="25"/>
        <v>0</v>
      </c>
      <c r="F117" s="11"/>
      <c r="G117" s="11">
        <f t="shared" si="26"/>
        <v>0</v>
      </c>
      <c r="H117" s="11">
        <f t="shared" si="24"/>
        <v>0</v>
      </c>
    </row>
    <row r="118" spans="1:8" ht="24">
      <c r="A118" s="19" t="s">
        <v>287</v>
      </c>
      <c r="B118" s="6" t="s">
        <v>59</v>
      </c>
      <c r="C118" s="11">
        <v>2</v>
      </c>
      <c r="D118" s="11"/>
      <c r="E118" s="11">
        <f t="shared" si="25"/>
        <v>0</v>
      </c>
      <c r="F118" s="11"/>
      <c r="G118" s="11">
        <f t="shared" si="26"/>
        <v>0</v>
      </c>
      <c r="H118" s="11">
        <f t="shared" si="24"/>
        <v>0</v>
      </c>
    </row>
    <row r="119" spans="1:8">
      <c r="A119" s="19" t="s">
        <v>77</v>
      </c>
      <c r="B119" s="6" t="s">
        <v>59</v>
      </c>
      <c r="C119" s="11">
        <v>1</v>
      </c>
      <c r="D119" s="11"/>
      <c r="E119" s="11">
        <f t="shared" si="25"/>
        <v>0</v>
      </c>
      <c r="F119" s="11"/>
      <c r="G119" s="11">
        <f t="shared" si="26"/>
        <v>0</v>
      </c>
      <c r="H119" s="11">
        <f t="shared" si="24"/>
        <v>0</v>
      </c>
    </row>
    <row r="120" spans="1:8">
      <c r="A120" s="19" t="s">
        <v>68</v>
      </c>
      <c r="B120" s="6" t="s">
        <v>59</v>
      </c>
      <c r="C120" s="11">
        <v>1</v>
      </c>
      <c r="D120" s="11"/>
      <c r="E120" s="11">
        <f t="shared" si="25"/>
        <v>0</v>
      </c>
      <c r="F120" s="11"/>
      <c r="G120" s="11">
        <f t="shared" si="26"/>
        <v>0</v>
      </c>
      <c r="H120" s="11">
        <f t="shared" si="24"/>
        <v>0</v>
      </c>
    </row>
    <row r="121" spans="1:8">
      <c r="A121" s="20" t="s">
        <v>123</v>
      </c>
      <c r="B121" s="3" t="s">
        <v>10</v>
      </c>
      <c r="C121" s="12"/>
      <c r="D121" s="12"/>
      <c r="E121" s="12">
        <f>SUM(E112:E120)</f>
        <v>0</v>
      </c>
      <c r="F121" s="12"/>
      <c r="G121" s="12">
        <f>SUM(G112:G120)</f>
        <v>0</v>
      </c>
      <c r="H121" s="12">
        <f>SUM(H112:H120)</f>
        <v>0</v>
      </c>
    </row>
    <row r="122" spans="1:8">
      <c r="A122" s="19" t="s">
        <v>10</v>
      </c>
      <c r="B122" s="6" t="s">
        <v>10</v>
      </c>
      <c r="C122" s="11"/>
      <c r="D122" s="11"/>
      <c r="E122" s="11"/>
      <c r="F122" s="11"/>
      <c r="G122" s="11"/>
      <c r="H122" s="11">
        <f>E122+G122</f>
        <v>0</v>
      </c>
    </row>
    <row r="123" spans="1:8">
      <c r="A123" s="20" t="s">
        <v>124</v>
      </c>
      <c r="B123" s="3" t="s">
        <v>10</v>
      </c>
      <c r="C123" s="12"/>
      <c r="D123" s="12"/>
      <c r="E123" s="12"/>
      <c r="F123" s="12"/>
      <c r="G123" s="12"/>
      <c r="H123" s="12"/>
    </row>
    <row r="124" spans="1:8" ht="24">
      <c r="A124" s="19" t="s">
        <v>125</v>
      </c>
      <c r="B124" s="6" t="s">
        <v>10</v>
      </c>
      <c r="C124" s="11"/>
      <c r="D124" s="11"/>
      <c r="E124" s="11"/>
      <c r="F124" s="11"/>
      <c r="G124" s="11"/>
      <c r="H124" s="11">
        <f t="shared" ref="H124:H133" si="27">E124+G124</f>
        <v>0</v>
      </c>
    </row>
    <row r="125" spans="1:8" ht="69">
      <c r="A125" s="25" t="s">
        <v>281</v>
      </c>
      <c r="B125" s="6" t="s">
        <v>59</v>
      </c>
      <c r="C125" s="11">
        <v>1</v>
      </c>
      <c r="D125" s="11"/>
      <c r="E125" s="11">
        <f>C125*D125</f>
        <v>0</v>
      </c>
      <c r="F125" s="11"/>
      <c r="G125" s="11">
        <f>C125*F125</f>
        <v>0</v>
      </c>
      <c r="H125" s="11">
        <f t="shared" si="27"/>
        <v>0</v>
      </c>
    </row>
    <row r="126" spans="1:8" ht="24">
      <c r="A126" s="19" t="s">
        <v>126</v>
      </c>
      <c r="B126" s="6" t="s">
        <v>59</v>
      </c>
      <c r="C126" s="11">
        <v>1</v>
      </c>
      <c r="D126" s="11"/>
      <c r="E126" s="11">
        <f>C126*D126</f>
        <v>0</v>
      </c>
      <c r="F126" s="11"/>
      <c r="G126" s="11">
        <f>C126*F126</f>
        <v>0</v>
      </c>
      <c r="H126" s="11">
        <f t="shared" si="27"/>
        <v>0</v>
      </c>
    </row>
    <row r="127" spans="1:8">
      <c r="A127" s="19" t="s">
        <v>111</v>
      </c>
      <c r="B127" s="6" t="s">
        <v>62</v>
      </c>
      <c r="C127" s="11">
        <v>1</v>
      </c>
      <c r="D127" s="11"/>
      <c r="E127" s="11">
        <f>C127*D127</f>
        <v>0</v>
      </c>
      <c r="F127" s="11"/>
      <c r="G127" s="11">
        <f>C127*F127</f>
        <v>0</v>
      </c>
      <c r="H127" s="11">
        <f t="shared" si="27"/>
        <v>0</v>
      </c>
    </row>
    <row r="128" spans="1:8" ht="35.5">
      <c r="A128" s="19" t="s">
        <v>82</v>
      </c>
      <c r="B128" s="6" t="s">
        <v>62</v>
      </c>
      <c r="C128" s="11">
        <v>1</v>
      </c>
      <c r="D128" s="11"/>
      <c r="E128" s="11">
        <f>C128*D128</f>
        <v>0</v>
      </c>
      <c r="F128" s="11"/>
      <c r="G128" s="11">
        <f>C128*F128</f>
        <v>0</v>
      </c>
      <c r="H128" s="11">
        <f t="shared" si="27"/>
        <v>0</v>
      </c>
    </row>
    <row r="129" spans="1:8" ht="35.5">
      <c r="A129" s="19" t="s">
        <v>82</v>
      </c>
      <c r="B129" s="6" t="s">
        <v>62</v>
      </c>
      <c r="C129" s="11">
        <v>2</v>
      </c>
      <c r="D129" s="11"/>
      <c r="E129" s="11">
        <f t="shared" ref="E129" si="28">C129*D129</f>
        <v>0</v>
      </c>
      <c r="F129" s="11"/>
      <c r="G129" s="11">
        <f t="shared" ref="G129" si="29">C129*F129</f>
        <v>0</v>
      </c>
      <c r="H129" s="11">
        <f t="shared" si="27"/>
        <v>0</v>
      </c>
    </row>
    <row r="130" spans="1:8">
      <c r="A130" s="19" t="s">
        <v>117</v>
      </c>
      <c r="B130" s="6" t="s">
        <v>62</v>
      </c>
      <c r="C130" s="11">
        <v>1</v>
      </c>
      <c r="D130" s="11"/>
      <c r="E130" s="11">
        <f>C130*D130</f>
        <v>0</v>
      </c>
      <c r="F130" s="11"/>
      <c r="G130" s="11">
        <f>C130*F130</f>
        <v>0</v>
      </c>
      <c r="H130" s="11">
        <f t="shared" si="27"/>
        <v>0</v>
      </c>
    </row>
    <row r="131" spans="1:8" ht="24">
      <c r="A131" s="19" t="s">
        <v>286</v>
      </c>
      <c r="B131" s="6" t="s">
        <v>59</v>
      </c>
      <c r="C131" s="11">
        <v>1</v>
      </c>
      <c r="D131" s="11"/>
      <c r="E131" s="11">
        <f>C131*D131</f>
        <v>0</v>
      </c>
      <c r="F131" s="11"/>
      <c r="G131" s="11">
        <f>C131*F131</f>
        <v>0</v>
      </c>
      <c r="H131" s="11">
        <f t="shared" si="27"/>
        <v>0</v>
      </c>
    </row>
    <row r="132" spans="1:8">
      <c r="A132" s="19" t="s">
        <v>77</v>
      </c>
      <c r="B132" s="6" t="s">
        <v>59</v>
      </c>
      <c r="C132" s="11">
        <v>1</v>
      </c>
      <c r="D132" s="11"/>
      <c r="E132" s="11">
        <f>C132*D132</f>
        <v>0</v>
      </c>
      <c r="F132" s="11"/>
      <c r="G132" s="11">
        <f>C132*F132</f>
        <v>0</v>
      </c>
      <c r="H132" s="11">
        <f t="shared" si="27"/>
        <v>0</v>
      </c>
    </row>
    <row r="133" spans="1:8">
      <c r="A133" s="19" t="s">
        <v>68</v>
      </c>
      <c r="B133" s="6" t="s">
        <v>59</v>
      </c>
      <c r="C133" s="11">
        <v>1</v>
      </c>
      <c r="D133" s="11"/>
      <c r="E133" s="11">
        <f>C133*D133</f>
        <v>0</v>
      </c>
      <c r="F133" s="11"/>
      <c r="G133" s="11">
        <f>C133*F133</f>
        <v>0</v>
      </c>
      <c r="H133" s="11">
        <f t="shared" si="27"/>
        <v>0</v>
      </c>
    </row>
    <row r="134" spans="1:8">
      <c r="A134" s="20" t="s">
        <v>127</v>
      </c>
      <c r="B134" s="3" t="s">
        <v>10</v>
      </c>
      <c r="C134" s="12"/>
      <c r="D134" s="12"/>
      <c r="E134" s="12">
        <f>SUM(E124:E133)</f>
        <v>0</v>
      </c>
      <c r="F134" s="12"/>
      <c r="G134" s="12">
        <f>SUM(G124:G133)</f>
        <v>0</v>
      </c>
      <c r="H134" s="12">
        <f>SUM(H124:H133)</f>
        <v>0</v>
      </c>
    </row>
    <row r="135" spans="1:8">
      <c r="A135" s="19" t="s">
        <v>10</v>
      </c>
      <c r="B135" s="6" t="s">
        <v>10</v>
      </c>
      <c r="C135" s="11"/>
      <c r="D135" s="11"/>
      <c r="E135" s="11"/>
      <c r="F135" s="11"/>
      <c r="G135" s="11"/>
      <c r="H135" s="11">
        <f>E135+G135</f>
        <v>0</v>
      </c>
    </row>
    <row r="136" spans="1:8">
      <c r="A136" s="20" t="s">
        <v>128</v>
      </c>
      <c r="B136" s="3" t="s">
        <v>10</v>
      </c>
      <c r="C136" s="12"/>
      <c r="D136" s="12"/>
      <c r="E136" s="12"/>
      <c r="F136" s="12"/>
      <c r="G136" s="12"/>
      <c r="H136" s="12"/>
    </row>
    <row r="137" spans="1:8" ht="24">
      <c r="A137" s="19" t="s">
        <v>129</v>
      </c>
      <c r="B137" s="6" t="s">
        <v>10</v>
      </c>
      <c r="C137" s="11"/>
      <c r="D137" s="11"/>
      <c r="E137" s="11"/>
      <c r="F137" s="11"/>
      <c r="G137" s="11"/>
      <c r="H137" s="11">
        <f t="shared" ref="H137:H147" si="30">E137+G137</f>
        <v>0</v>
      </c>
    </row>
    <row r="138" spans="1:8" ht="69">
      <c r="A138" s="25" t="s">
        <v>282</v>
      </c>
      <c r="B138" s="6" t="s">
        <v>59</v>
      </c>
      <c r="C138" s="11">
        <v>1</v>
      </c>
      <c r="D138" s="11"/>
      <c r="E138" s="11">
        <f t="shared" ref="E138:E147" si="31">C138*D138</f>
        <v>0</v>
      </c>
      <c r="F138" s="11"/>
      <c r="G138" s="11">
        <f t="shared" ref="G138:G147" si="32">C138*F138</f>
        <v>0</v>
      </c>
      <c r="H138" s="11">
        <f t="shared" si="30"/>
        <v>0</v>
      </c>
    </row>
    <row r="139" spans="1:8" ht="24">
      <c r="A139" s="19" t="s">
        <v>130</v>
      </c>
      <c r="B139" s="6" t="s">
        <v>59</v>
      </c>
      <c r="C139" s="11">
        <v>1</v>
      </c>
      <c r="D139" s="11"/>
      <c r="E139" s="11">
        <f t="shared" si="31"/>
        <v>0</v>
      </c>
      <c r="F139" s="11"/>
      <c r="G139" s="11">
        <f t="shared" si="32"/>
        <v>0</v>
      </c>
      <c r="H139" s="11">
        <f t="shared" si="30"/>
        <v>0</v>
      </c>
    </row>
    <row r="140" spans="1:8">
      <c r="A140" s="19" t="s">
        <v>111</v>
      </c>
      <c r="B140" s="6" t="s">
        <v>62</v>
      </c>
      <c r="C140" s="11">
        <v>1</v>
      </c>
      <c r="D140" s="11"/>
      <c r="E140" s="11">
        <f t="shared" si="31"/>
        <v>0</v>
      </c>
      <c r="F140" s="11"/>
      <c r="G140" s="11">
        <f t="shared" si="32"/>
        <v>0</v>
      </c>
      <c r="H140" s="11">
        <f t="shared" si="30"/>
        <v>0</v>
      </c>
    </row>
    <row r="141" spans="1:8" ht="35.5">
      <c r="A141" s="19" t="s">
        <v>82</v>
      </c>
      <c r="B141" s="6" t="s">
        <v>62</v>
      </c>
      <c r="C141" s="11">
        <v>1</v>
      </c>
      <c r="D141" s="11"/>
      <c r="E141" s="11">
        <f t="shared" si="31"/>
        <v>0</v>
      </c>
      <c r="F141" s="11"/>
      <c r="G141" s="11">
        <f t="shared" si="32"/>
        <v>0</v>
      </c>
      <c r="H141" s="11">
        <f t="shared" si="30"/>
        <v>0</v>
      </c>
    </row>
    <row r="142" spans="1:8" ht="35.5">
      <c r="A142" s="19" t="s">
        <v>104</v>
      </c>
      <c r="B142" s="6" t="s">
        <v>62</v>
      </c>
      <c r="C142" s="11">
        <v>1</v>
      </c>
      <c r="D142" s="11"/>
      <c r="E142" s="11">
        <f t="shared" si="31"/>
        <v>0</v>
      </c>
      <c r="F142" s="11"/>
      <c r="G142" s="11">
        <f t="shared" si="32"/>
        <v>0</v>
      </c>
      <c r="H142" s="11">
        <f t="shared" si="30"/>
        <v>0</v>
      </c>
    </row>
    <row r="143" spans="1:8" ht="24">
      <c r="A143" s="19" t="s">
        <v>131</v>
      </c>
      <c r="B143" s="6" t="s">
        <v>62</v>
      </c>
      <c r="C143" s="11">
        <v>1</v>
      </c>
      <c r="D143" s="11"/>
      <c r="E143" s="11">
        <f t="shared" si="31"/>
        <v>0</v>
      </c>
      <c r="F143" s="11"/>
      <c r="G143" s="11">
        <f t="shared" si="32"/>
        <v>0</v>
      </c>
      <c r="H143" s="11">
        <f t="shared" si="30"/>
        <v>0</v>
      </c>
    </row>
    <row r="144" spans="1:8">
      <c r="A144" s="19" t="s">
        <v>132</v>
      </c>
      <c r="B144" s="6" t="s">
        <v>98</v>
      </c>
      <c r="C144" s="11">
        <v>1</v>
      </c>
      <c r="D144" s="11"/>
      <c r="E144" s="11">
        <f t="shared" si="31"/>
        <v>0</v>
      </c>
      <c r="F144" s="11"/>
      <c r="G144" s="11">
        <f t="shared" si="32"/>
        <v>0</v>
      </c>
      <c r="H144" s="11">
        <f t="shared" si="30"/>
        <v>0</v>
      </c>
    </row>
    <row r="145" spans="1:8" ht="24">
      <c r="A145" s="19" t="s">
        <v>286</v>
      </c>
      <c r="B145" s="6" t="s">
        <v>62</v>
      </c>
      <c r="C145" s="11">
        <v>1</v>
      </c>
      <c r="D145" s="11"/>
      <c r="E145" s="11">
        <f t="shared" si="31"/>
        <v>0</v>
      </c>
      <c r="F145" s="11"/>
      <c r="G145" s="11">
        <f t="shared" si="32"/>
        <v>0</v>
      </c>
      <c r="H145" s="11">
        <f t="shared" si="30"/>
        <v>0</v>
      </c>
    </row>
    <row r="146" spans="1:8">
      <c r="A146" s="19" t="s">
        <v>77</v>
      </c>
      <c r="B146" s="6" t="s">
        <v>59</v>
      </c>
      <c r="C146" s="11">
        <v>1</v>
      </c>
      <c r="D146" s="11"/>
      <c r="E146" s="11">
        <f t="shared" si="31"/>
        <v>0</v>
      </c>
      <c r="F146" s="11"/>
      <c r="G146" s="11">
        <f t="shared" si="32"/>
        <v>0</v>
      </c>
      <c r="H146" s="11">
        <f t="shared" si="30"/>
        <v>0</v>
      </c>
    </row>
    <row r="147" spans="1:8">
      <c r="A147" s="19" t="s">
        <v>68</v>
      </c>
      <c r="B147" s="6" t="s">
        <v>59</v>
      </c>
      <c r="C147" s="11">
        <v>1</v>
      </c>
      <c r="D147" s="11"/>
      <c r="E147" s="11">
        <f t="shared" si="31"/>
        <v>0</v>
      </c>
      <c r="F147" s="11"/>
      <c r="G147" s="11">
        <f t="shared" si="32"/>
        <v>0</v>
      </c>
      <c r="H147" s="11">
        <f t="shared" si="30"/>
        <v>0</v>
      </c>
    </row>
    <row r="148" spans="1:8">
      <c r="A148" s="20" t="s">
        <v>133</v>
      </c>
      <c r="B148" s="3" t="s">
        <v>10</v>
      </c>
      <c r="C148" s="12"/>
      <c r="D148" s="12"/>
      <c r="E148" s="12">
        <f>SUM(E137:E147)</f>
        <v>0</v>
      </c>
      <c r="F148" s="12"/>
      <c r="G148" s="12">
        <f>SUM(G137:G147)</f>
        <v>0</v>
      </c>
      <c r="H148" s="12">
        <f>SUM(H137:H147)</f>
        <v>0</v>
      </c>
    </row>
    <row r="149" spans="1:8">
      <c r="A149" s="19" t="s">
        <v>10</v>
      </c>
      <c r="B149" s="6" t="s">
        <v>10</v>
      </c>
      <c r="C149" s="11"/>
      <c r="D149" s="11"/>
      <c r="E149" s="11"/>
      <c r="F149" s="11"/>
      <c r="G149" s="11"/>
      <c r="H149" s="11">
        <f>E149+G149</f>
        <v>0</v>
      </c>
    </row>
    <row r="150" spans="1:8">
      <c r="A150" s="20" t="s">
        <v>134</v>
      </c>
      <c r="B150" s="3" t="s">
        <v>10</v>
      </c>
      <c r="C150" s="12"/>
      <c r="D150" s="12"/>
      <c r="E150" s="12"/>
      <c r="F150" s="12"/>
      <c r="G150" s="12"/>
      <c r="H150" s="12"/>
    </row>
    <row r="151" spans="1:8" ht="35.5">
      <c r="A151" s="19" t="s">
        <v>135</v>
      </c>
      <c r="B151" s="6" t="s">
        <v>10</v>
      </c>
      <c r="C151" s="11"/>
      <c r="D151" s="11"/>
      <c r="E151" s="11"/>
      <c r="F151" s="11"/>
      <c r="G151" s="11"/>
      <c r="H151" s="11">
        <f t="shared" ref="H151:H161" si="33">E151+G151</f>
        <v>0</v>
      </c>
    </row>
    <row r="152" spans="1:8" ht="69">
      <c r="A152" s="25" t="s">
        <v>282</v>
      </c>
      <c r="B152" s="6" t="s">
        <v>59</v>
      </c>
      <c r="C152" s="11">
        <v>1</v>
      </c>
      <c r="D152" s="11"/>
      <c r="E152" s="11">
        <f t="shared" ref="E152:E161" si="34">C152*D152</f>
        <v>0</v>
      </c>
      <c r="F152" s="11"/>
      <c r="G152" s="11">
        <f t="shared" ref="G152:G161" si="35">C152*F152</f>
        <v>0</v>
      </c>
      <c r="H152" s="11">
        <f t="shared" si="33"/>
        <v>0</v>
      </c>
    </row>
    <row r="153" spans="1:8" ht="24">
      <c r="A153" s="19" t="s">
        <v>136</v>
      </c>
      <c r="B153" s="6" t="s">
        <v>59</v>
      </c>
      <c r="C153" s="11">
        <v>1</v>
      </c>
      <c r="D153" s="11"/>
      <c r="E153" s="11">
        <f t="shared" si="34"/>
        <v>0</v>
      </c>
      <c r="F153" s="11"/>
      <c r="G153" s="11">
        <f t="shared" si="35"/>
        <v>0</v>
      </c>
      <c r="H153" s="11">
        <f t="shared" si="33"/>
        <v>0</v>
      </c>
    </row>
    <row r="154" spans="1:8">
      <c r="A154" s="19" t="s">
        <v>111</v>
      </c>
      <c r="B154" s="6" t="s">
        <v>62</v>
      </c>
      <c r="C154" s="11">
        <v>1</v>
      </c>
      <c r="D154" s="11"/>
      <c r="E154" s="11">
        <f t="shared" si="34"/>
        <v>0</v>
      </c>
      <c r="F154" s="11"/>
      <c r="G154" s="11">
        <f t="shared" si="35"/>
        <v>0</v>
      </c>
      <c r="H154" s="11">
        <f t="shared" si="33"/>
        <v>0</v>
      </c>
    </row>
    <row r="155" spans="1:8" ht="35.5">
      <c r="A155" s="19" t="s">
        <v>82</v>
      </c>
      <c r="B155" s="6" t="s">
        <v>62</v>
      </c>
      <c r="C155" s="11">
        <v>1</v>
      </c>
      <c r="D155" s="11"/>
      <c r="E155" s="11">
        <f t="shared" si="34"/>
        <v>0</v>
      </c>
      <c r="F155" s="11"/>
      <c r="G155" s="11">
        <f t="shared" si="35"/>
        <v>0</v>
      </c>
      <c r="H155" s="11">
        <f t="shared" si="33"/>
        <v>0</v>
      </c>
    </row>
    <row r="156" spans="1:8" ht="35.5">
      <c r="A156" s="19" t="s">
        <v>104</v>
      </c>
      <c r="B156" s="6" t="s">
        <v>62</v>
      </c>
      <c r="C156" s="11">
        <v>1</v>
      </c>
      <c r="D156" s="11"/>
      <c r="E156" s="11">
        <f t="shared" si="34"/>
        <v>0</v>
      </c>
      <c r="F156" s="11"/>
      <c r="G156" s="11">
        <f t="shared" si="35"/>
        <v>0</v>
      </c>
      <c r="H156" s="11">
        <f t="shared" si="33"/>
        <v>0</v>
      </c>
    </row>
    <row r="157" spans="1:8" ht="24">
      <c r="A157" s="19" t="s">
        <v>131</v>
      </c>
      <c r="B157" s="6" t="s">
        <v>62</v>
      </c>
      <c r="C157" s="11">
        <v>1</v>
      </c>
      <c r="D157" s="11"/>
      <c r="E157" s="11">
        <f t="shared" si="34"/>
        <v>0</v>
      </c>
      <c r="F157" s="11"/>
      <c r="G157" s="11">
        <f t="shared" si="35"/>
        <v>0</v>
      </c>
      <c r="H157" s="11">
        <f t="shared" si="33"/>
        <v>0</v>
      </c>
    </row>
    <row r="158" spans="1:8">
      <c r="A158" s="19" t="s">
        <v>132</v>
      </c>
      <c r="B158" s="6" t="s">
        <v>59</v>
      </c>
      <c r="C158" s="11">
        <v>1</v>
      </c>
      <c r="D158" s="11"/>
      <c r="E158" s="11">
        <f t="shared" si="34"/>
        <v>0</v>
      </c>
      <c r="F158" s="11"/>
      <c r="G158" s="11">
        <f t="shared" si="35"/>
        <v>0</v>
      </c>
      <c r="H158" s="11">
        <f t="shared" si="33"/>
        <v>0</v>
      </c>
    </row>
    <row r="159" spans="1:8" ht="24">
      <c r="A159" s="19" t="s">
        <v>286</v>
      </c>
      <c r="B159" s="6" t="s">
        <v>59</v>
      </c>
      <c r="C159" s="11">
        <v>1</v>
      </c>
      <c r="D159" s="11"/>
      <c r="E159" s="11">
        <f t="shared" si="34"/>
        <v>0</v>
      </c>
      <c r="F159" s="11"/>
      <c r="G159" s="11">
        <f t="shared" si="35"/>
        <v>0</v>
      </c>
      <c r="H159" s="11">
        <f t="shared" si="33"/>
        <v>0</v>
      </c>
    </row>
    <row r="160" spans="1:8">
      <c r="A160" s="19" t="s">
        <v>77</v>
      </c>
      <c r="B160" s="6" t="s">
        <v>59</v>
      </c>
      <c r="C160" s="11">
        <v>1</v>
      </c>
      <c r="D160" s="11"/>
      <c r="E160" s="11">
        <f t="shared" si="34"/>
        <v>0</v>
      </c>
      <c r="F160" s="11"/>
      <c r="G160" s="11">
        <f t="shared" si="35"/>
        <v>0</v>
      </c>
      <c r="H160" s="11">
        <f t="shared" si="33"/>
        <v>0</v>
      </c>
    </row>
    <row r="161" spans="1:8">
      <c r="A161" s="19" t="s">
        <v>68</v>
      </c>
      <c r="B161" s="6" t="s">
        <v>59</v>
      </c>
      <c r="C161" s="11">
        <v>1</v>
      </c>
      <c r="D161" s="11"/>
      <c r="E161" s="11">
        <f t="shared" si="34"/>
        <v>0</v>
      </c>
      <c r="F161" s="11"/>
      <c r="G161" s="11">
        <f t="shared" si="35"/>
        <v>0</v>
      </c>
      <c r="H161" s="11">
        <f t="shared" si="33"/>
        <v>0</v>
      </c>
    </row>
    <row r="162" spans="1:8">
      <c r="A162" s="20" t="s">
        <v>137</v>
      </c>
      <c r="B162" s="3" t="s">
        <v>10</v>
      </c>
      <c r="C162" s="12"/>
      <c r="D162" s="12"/>
      <c r="E162" s="12">
        <f>SUM(E151:E161)</f>
        <v>0</v>
      </c>
      <c r="F162" s="12"/>
      <c r="G162" s="12">
        <f>SUM(G151:G161)</f>
        <v>0</v>
      </c>
      <c r="H162" s="12">
        <f>SUM(H151:H161)</f>
        <v>0</v>
      </c>
    </row>
    <row r="163" spans="1:8">
      <c r="A163" s="19" t="s">
        <v>10</v>
      </c>
      <c r="B163" s="6" t="s">
        <v>10</v>
      </c>
      <c r="C163" s="11"/>
      <c r="D163" s="11"/>
      <c r="E163" s="11"/>
      <c r="F163" s="11"/>
      <c r="G163" s="11"/>
      <c r="H163" s="11">
        <f>E163+G163</f>
        <v>0</v>
      </c>
    </row>
    <row r="164" spans="1:8">
      <c r="A164" s="20" t="s">
        <v>138</v>
      </c>
      <c r="B164" s="3" t="s">
        <v>10</v>
      </c>
      <c r="C164" s="12"/>
      <c r="D164" s="12"/>
      <c r="E164" s="12"/>
      <c r="F164" s="12"/>
      <c r="G164" s="12"/>
      <c r="H164" s="12"/>
    </row>
    <row r="165" spans="1:8" ht="24">
      <c r="A165" s="19" t="s">
        <v>139</v>
      </c>
      <c r="B165" s="6" t="s">
        <v>10</v>
      </c>
      <c r="C165" s="11"/>
      <c r="D165" s="11"/>
      <c r="E165" s="11"/>
      <c r="F165" s="11"/>
      <c r="G165" s="11"/>
      <c r="H165" s="11">
        <f t="shared" ref="H165:H173" si="36">E165+G165</f>
        <v>0</v>
      </c>
    </row>
    <row r="166" spans="1:8" ht="69">
      <c r="A166" s="25" t="s">
        <v>281</v>
      </c>
      <c r="B166" s="6" t="s">
        <v>59</v>
      </c>
      <c r="C166" s="11">
        <v>1</v>
      </c>
      <c r="D166" s="11"/>
      <c r="E166" s="11">
        <f t="shared" ref="E166:E173" si="37">C166*D166</f>
        <v>0</v>
      </c>
      <c r="F166" s="11"/>
      <c r="G166" s="11">
        <f t="shared" ref="G166:G173" si="38">C166*F166</f>
        <v>0</v>
      </c>
      <c r="H166" s="11">
        <f t="shared" si="36"/>
        <v>0</v>
      </c>
    </row>
    <row r="167" spans="1:8" ht="24">
      <c r="A167" s="19" t="s">
        <v>140</v>
      </c>
      <c r="B167" s="6" t="s">
        <v>59</v>
      </c>
      <c r="C167" s="11">
        <v>1</v>
      </c>
      <c r="D167" s="11"/>
      <c r="E167" s="11">
        <f t="shared" si="37"/>
        <v>0</v>
      </c>
      <c r="F167" s="11"/>
      <c r="G167" s="11">
        <f t="shared" si="38"/>
        <v>0</v>
      </c>
      <c r="H167" s="11">
        <f t="shared" si="36"/>
        <v>0</v>
      </c>
    </row>
    <row r="168" spans="1:8">
      <c r="A168" s="19" t="s">
        <v>111</v>
      </c>
      <c r="B168" s="6" t="s">
        <v>62</v>
      </c>
      <c r="C168" s="11">
        <v>1</v>
      </c>
      <c r="D168" s="11"/>
      <c r="E168" s="11">
        <f t="shared" si="37"/>
        <v>0</v>
      </c>
      <c r="F168" s="11"/>
      <c r="G168" s="11">
        <f t="shared" si="38"/>
        <v>0</v>
      </c>
      <c r="H168" s="11">
        <f t="shared" si="36"/>
        <v>0</v>
      </c>
    </row>
    <row r="169" spans="1:8" ht="35.5">
      <c r="A169" s="19" t="s">
        <v>82</v>
      </c>
      <c r="B169" s="6" t="s">
        <v>62</v>
      </c>
      <c r="C169" s="11">
        <v>1</v>
      </c>
      <c r="D169" s="11"/>
      <c r="E169" s="11">
        <f t="shared" si="37"/>
        <v>0</v>
      </c>
      <c r="F169" s="11"/>
      <c r="G169" s="11">
        <f t="shared" si="38"/>
        <v>0</v>
      </c>
      <c r="H169" s="11">
        <f t="shared" si="36"/>
        <v>0</v>
      </c>
    </row>
    <row r="170" spans="1:8" ht="24">
      <c r="A170" s="19" t="s">
        <v>141</v>
      </c>
      <c r="B170" s="6" t="s">
        <v>62</v>
      </c>
      <c r="C170" s="11">
        <v>1</v>
      </c>
      <c r="D170" s="11"/>
      <c r="E170" s="11">
        <f t="shared" si="37"/>
        <v>0</v>
      </c>
      <c r="F170" s="11"/>
      <c r="G170" s="11">
        <f t="shared" si="38"/>
        <v>0</v>
      </c>
      <c r="H170" s="11">
        <f t="shared" si="36"/>
        <v>0</v>
      </c>
    </row>
    <row r="171" spans="1:8" ht="24">
      <c r="A171" s="19" t="s">
        <v>286</v>
      </c>
      <c r="B171" s="6" t="s">
        <v>59</v>
      </c>
      <c r="C171" s="11">
        <v>1</v>
      </c>
      <c r="D171" s="11"/>
      <c r="E171" s="11">
        <f t="shared" si="37"/>
        <v>0</v>
      </c>
      <c r="F171" s="11"/>
      <c r="G171" s="11">
        <f t="shared" si="38"/>
        <v>0</v>
      </c>
      <c r="H171" s="11">
        <f t="shared" si="36"/>
        <v>0</v>
      </c>
    </row>
    <row r="172" spans="1:8">
      <c r="A172" s="19" t="s">
        <v>77</v>
      </c>
      <c r="B172" s="6" t="s">
        <v>59</v>
      </c>
      <c r="C172" s="11">
        <v>1</v>
      </c>
      <c r="D172" s="11"/>
      <c r="E172" s="11">
        <f t="shared" si="37"/>
        <v>0</v>
      </c>
      <c r="F172" s="11"/>
      <c r="G172" s="11">
        <f t="shared" si="38"/>
        <v>0</v>
      </c>
      <c r="H172" s="11">
        <f t="shared" si="36"/>
        <v>0</v>
      </c>
    </row>
    <row r="173" spans="1:8">
      <c r="A173" s="19" t="s">
        <v>68</v>
      </c>
      <c r="B173" s="6" t="s">
        <v>59</v>
      </c>
      <c r="C173" s="11">
        <v>1</v>
      </c>
      <c r="D173" s="11"/>
      <c r="E173" s="11">
        <f t="shared" si="37"/>
        <v>0</v>
      </c>
      <c r="F173" s="11"/>
      <c r="G173" s="11">
        <f t="shared" si="38"/>
        <v>0</v>
      </c>
      <c r="H173" s="11">
        <f t="shared" si="36"/>
        <v>0</v>
      </c>
    </row>
    <row r="174" spans="1:8">
      <c r="A174" s="20" t="s">
        <v>142</v>
      </c>
      <c r="B174" s="3" t="s">
        <v>10</v>
      </c>
      <c r="C174" s="12"/>
      <c r="D174" s="12"/>
      <c r="E174" s="12">
        <f>SUM(E165:E173)</f>
        <v>0</v>
      </c>
      <c r="F174" s="12"/>
      <c r="G174" s="12">
        <f>SUM(G165:G173)</f>
        <v>0</v>
      </c>
      <c r="H174" s="12">
        <f>SUM(H165:H173)</f>
        <v>0</v>
      </c>
    </row>
    <row r="175" spans="1:8">
      <c r="A175" s="19" t="s">
        <v>10</v>
      </c>
      <c r="B175" s="6" t="s">
        <v>10</v>
      </c>
      <c r="C175" s="11"/>
      <c r="D175" s="11"/>
      <c r="E175" s="11"/>
      <c r="F175" s="11"/>
      <c r="G175" s="11"/>
      <c r="H175" s="11">
        <f>E175+G175</f>
        <v>0</v>
      </c>
    </row>
    <row r="176" spans="1:8">
      <c r="A176" s="20" t="s">
        <v>143</v>
      </c>
      <c r="B176" s="3" t="s">
        <v>10</v>
      </c>
      <c r="C176" s="12"/>
      <c r="D176" s="12"/>
      <c r="E176" s="12"/>
      <c r="F176" s="12"/>
      <c r="G176" s="12"/>
      <c r="H176" s="12"/>
    </row>
    <row r="177" spans="1:8" ht="35.5">
      <c r="A177" s="19" t="s">
        <v>144</v>
      </c>
      <c r="B177" s="6" t="s">
        <v>10</v>
      </c>
      <c r="C177" s="11"/>
      <c r="D177" s="11"/>
      <c r="E177" s="11"/>
      <c r="F177" s="11"/>
      <c r="G177" s="11"/>
      <c r="H177" s="11">
        <f>E177+G177</f>
        <v>0</v>
      </c>
    </row>
    <row r="178" spans="1:8">
      <c r="A178" s="19" t="s">
        <v>145</v>
      </c>
      <c r="B178" s="6" t="s">
        <v>59</v>
      </c>
      <c r="C178" s="11">
        <v>2</v>
      </c>
      <c r="D178" s="11"/>
      <c r="E178" s="11">
        <f>C178*D178</f>
        <v>0</v>
      </c>
      <c r="F178" s="11"/>
      <c r="G178" s="11">
        <f>C178*F178</f>
        <v>0</v>
      </c>
      <c r="H178" s="11">
        <f>E178+G178</f>
        <v>0</v>
      </c>
    </row>
    <row r="179" spans="1:8">
      <c r="A179" s="21" t="s">
        <v>146</v>
      </c>
      <c r="B179" s="14" t="s">
        <v>10</v>
      </c>
      <c r="C179" s="15"/>
      <c r="D179" s="15"/>
      <c r="E179" s="15"/>
      <c r="F179" s="15"/>
      <c r="G179" s="15"/>
      <c r="H179" s="15"/>
    </row>
    <row r="180" spans="1:8">
      <c r="A180" s="19" t="s">
        <v>147</v>
      </c>
      <c r="B180" s="6" t="s">
        <v>59</v>
      </c>
      <c r="C180" s="11">
        <v>2</v>
      </c>
      <c r="D180" s="11"/>
      <c r="E180" s="11">
        <f>C180*D180</f>
        <v>0</v>
      </c>
      <c r="F180" s="11"/>
      <c r="G180" s="11">
        <f>C180*F180</f>
        <v>0</v>
      </c>
      <c r="H180" s="11">
        <f>E180+G180</f>
        <v>0</v>
      </c>
    </row>
    <row r="181" spans="1:8">
      <c r="A181" s="19" t="s">
        <v>148</v>
      </c>
      <c r="B181" s="6" t="s">
        <v>59</v>
      </c>
      <c r="C181" s="11">
        <v>1</v>
      </c>
      <c r="D181" s="11"/>
      <c r="E181" s="11">
        <f>C181*D181</f>
        <v>0</v>
      </c>
      <c r="F181" s="11"/>
      <c r="G181" s="11">
        <f>C181*F181</f>
        <v>0</v>
      </c>
      <c r="H181" s="11">
        <f>E181+G181</f>
        <v>0</v>
      </c>
    </row>
    <row r="182" spans="1:8">
      <c r="A182" s="21" t="s">
        <v>149</v>
      </c>
      <c r="B182" s="14" t="s">
        <v>10</v>
      </c>
      <c r="C182" s="15"/>
      <c r="D182" s="15"/>
      <c r="E182" s="15"/>
      <c r="F182" s="15"/>
      <c r="G182" s="15"/>
      <c r="H182" s="15"/>
    </row>
    <row r="183" spans="1:8" ht="35.5">
      <c r="A183" s="19" t="s">
        <v>150</v>
      </c>
      <c r="B183" s="6" t="s">
        <v>59</v>
      </c>
      <c r="C183" s="11">
        <v>1</v>
      </c>
      <c r="D183" s="11"/>
      <c r="E183" s="11">
        <f>C183*D183</f>
        <v>0</v>
      </c>
      <c r="F183" s="11"/>
      <c r="G183" s="11">
        <f>C183*F183</f>
        <v>0</v>
      </c>
      <c r="H183" s="11">
        <f>E183+G183</f>
        <v>0</v>
      </c>
    </row>
    <row r="184" spans="1:8" ht="26.5">
      <c r="A184" s="21" t="s">
        <v>151</v>
      </c>
      <c r="B184" s="14" t="s">
        <v>10</v>
      </c>
      <c r="C184" s="15"/>
      <c r="D184" s="15"/>
      <c r="E184" s="15"/>
      <c r="F184" s="15"/>
      <c r="G184" s="15"/>
      <c r="H184" s="15"/>
    </row>
    <row r="185" spans="1:8">
      <c r="A185" s="21" t="s">
        <v>152</v>
      </c>
      <c r="B185" s="14" t="s">
        <v>10</v>
      </c>
      <c r="C185" s="15"/>
      <c r="D185" s="15"/>
      <c r="E185" s="15"/>
      <c r="F185" s="15"/>
      <c r="G185" s="15"/>
      <c r="H185" s="15"/>
    </row>
    <row r="186" spans="1:8">
      <c r="A186" s="19" t="s">
        <v>153</v>
      </c>
      <c r="B186" s="6" t="s">
        <v>59</v>
      </c>
      <c r="C186" s="11">
        <v>3</v>
      </c>
      <c r="D186" s="11"/>
      <c r="E186" s="11">
        <f>C186*D186</f>
        <v>0</v>
      </c>
      <c r="F186" s="11"/>
      <c r="G186" s="11">
        <f>C186*F186</f>
        <v>0</v>
      </c>
      <c r="H186" s="11">
        <f>E186+G186</f>
        <v>0</v>
      </c>
    </row>
    <row r="187" spans="1:8">
      <c r="A187" s="21" t="s">
        <v>154</v>
      </c>
      <c r="B187" s="14" t="s">
        <v>10</v>
      </c>
      <c r="C187" s="15"/>
      <c r="D187" s="15"/>
      <c r="E187" s="15"/>
      <c r="F187" s="15"/>
      <c r="G187" s="15"/>
      <c r="H187" s="15"/>
    </row>
    <row r="188" spans="1:8">
      <c r="A188" s="21" t="s">
        <v>155</v>
      </c>
      <c r="B188" s="14" t="s">
        <v>10</v>
      </c>
      <c r="C188" s="15"/>
      <c r="D188" s="15"/>
      <c r="E188" s="15"/>
      <c r="F188" s="15"/>
      <c r="G188" s="15"/>
      <c r="H188" s="15"/>
    </row>
    <row r="189" spans="1:8">
      <c r="A189" s="19" t="s">
        <v>156</v>
      </c>
      <c r="B189" s="6" t="s">
        <v>59</v>
      </c>
      <c r="C189" s="11">
        <v>3</v>
      </c>
      <c r="D189" s="11"/>
      <c r="E189" s="11">
        <f>C189*D189</f>
        <v>0</v>
      </c>
      <c r="F189" s="11"/>
      <c r="G189" s="11">
        <f>C189*F189</f>
        <v>0</v>
      </c>
      <c r="H189" s="11">
        <f>E189+G189</f>
        <v>0</v>
      </c>
    </row>
    <row r="190" spans="1:8" ht="39.5">
      <c r="A190" s="21" t="s">
        <v>157</v>
      </c>
      <c r="B190" s="14" t="s">
        <v>10</v>
      </c>
      <c r="C190" s="15"/>
      <c r="D190" s="15"/>
      <c r="E190" s="15"/>
      <c r="F190" s="15"/>
      <c r="G190" s="15"/>
      <c r="H190" s="15"/>
    </row>
    <row r="191" spans="1:8">
      <c r="A191" s="19" t="s">
        <v>158</v>
      </c>
      <c r="B191" s="6" t="s">
        <v>59</v>
      </c>
      <c r="C191" s="11">
        <v>1</v>
      </c>
      <c r="D191" s="11"/>
      <c r="E191" s="11">
        <f>C191*D191</f>
        <v>0</v>
      </c>
      <c r="F191" s="11"/>
      <c r="G191" s="11">
        <f>C191*F191</f>
        <v>0</v>
      </c>
      <c r="H191" s="11">
        <f>E191+G191</f>
        <v>0</v>
      </c>
    </row>
    <row r="192" spans="1:8">
      <c r="A192" s="19" t="s">
        <v>159</v>
      </c>
      <c r="B192" s="6" t="s">
        <v>59</v>
      </c>
      <c r="C192" s="11">
        <v>1</v>
      </c>
      <c r="D192" s="11"/>
      <c r="E192" s="11">
        <f>C192*D192</f>
        <v>0</v>
      </c>
      <c r="F192" s="11"/>
      <c r="G192" s="11">
        <f>C192*F192</f>
        <v>0</v>
      </c>
      <c r="H192" s="11">
        <f>E192+G192</f>
        <v>0</v>
      </c>
    </row>
    <row r="193" spans="1:8">
      <c r="A193" s="21" t="s">
        <v>160</v>
      </c>
      <c r="B193" s="14" t="s">
        <v>10</v>
      </c>
      <c r="C193" s="15"/>
      <c r="D193" s="15"/>
      <c r="E193" s="15"/>
      <c r="F193" s="15"/>
      <c r="G193" s="15"/>
      <c r="H193" s="15"/>
    </row>
    <row r="194" spans="1:8" ht="35.5">
      <c r="A194" s="19" t="s">
        <v>161</v>
      </c>
      <c r="B194" s="6" t="s">
        <v>59</v>
      </c>
      <c r="C194" s="11">
        <v>1</v>
      </c>
      <c r="D194" s="11"/>
      <c r="E194" s="11">
        <f t="shared" ref="E194:E200" si="39">C194*D194</f>
        <v>0</v>
      </c>
      <c r="F194" s="11"/>
      <c r="G194" s="11">
        <f t="shared" ref="G194:G200" si="40">C194*F194</f>
        <v>0</v>
      </c>
      <c r="H194" s="11">
        <f t="shared" ref="H194:H200" si="41">E194+G194</f>
        <v>0</v>
      </c>
    </row>
    <row r="195" spans="1:8" ht="58.5">
      <c r="A195" s="19" t="s">
        <v>162</v>
      </c>
      <c r="B195" s="6" t="s">
        <v>59</v>
      </c>
      <c r="C195" s="11">
        <v>1</v>
      </c>
      <c r="D195" s="11"/>
      <c r="E195" s="11">
        <f t="shared" si="39"/>
        <v>0</v>
      </c>
      <c r="F195" s="11"/>
      <c r="G195" s="11">
        <f t="shared" si="40"/>
        <v>0</v>
      </c>
      <c r="H195" s="11">
        <f t="shared" si="41"/>
        <v>0</v>
      </c>
    </row>
    <row r="196" spans="1:8">
      <c r="A196" s="19" t="s">
        <v>163</v>
      </c>
      <c r="B196" s="6" t="s">
        <v>59</v>
      </c>
      <c r="C196" s="11">
        <v>1</v>
      </c>
      <c r="D196" s="11"/>
      <c r="E196" s="11">
        <f t="shared" si="39"/>
        <v>0</v>
      </c>
      <c r="F196" s="11"/>
      <c r="G196" s="11">
        <f t="shared" si="40"/>
        <v>0</v>
      </c>
      <c r="H196" s="11">
        <f t="shared" si="41"/>
        <v>0</v>
      </c>
    </row>
    <row r="197" spans="1:8" ht="24">
      <c r="A197" s="19" t="s">
        <v>164</v>
      </c>
      <c r="B197" s="6" t="s">
        <v>62</v>
      </c>
      <c r="C197" s="11">
        <v>1</v>
      </c>
      <c r="D197" s="11"/>
      <c r="E197" s="11">
        <f t="shared" si="39"/>
        <v>0</v>
      </c>
      <c r="F197" s="11"/>
      <c r="G197" s="11">
        <f t="shared" si="40"/>
        <v>0</v>
      </c>
      <c r="H197" s="11">
        <f t="shared" si="41"/>
        <v>0</v>
      </c>
    </row>
    <row r="198" spans="1:8">
      <c r="A198" s="19" t="s">
        <v>165</v>
      </c>
      <c r="B198" s="6" t="s">
        <v>62</v>
      </c>
      <c r="C198" s="11">
        <v>1</v>
      </c>
      <c r="D198" s="11"/>
      <c r="E198" s="11">
        <f t="shared" si="39"/>
        <v>0</v>
      </c>
      <c r="F198" s="11"/>
      <c r="G198" s="11">
        <f t="shared" si="40"/>
        <v>0</v>
      </c>
      <c r="H198" s="11">
        <f t="shared" si="41"/>
        <v>0</v>
      </c>
    </row>
    <row r="199" spans="1:8">
      <c r="A199" s="19" t="s">
        <v>77</v>
      </c>
      <c r="B199" s="6" t="s">
        <v>59</v>
      </c>
      <c r="C199" s="11">
        <v>1</v>
      </c>
      <c r="D199" s="11"/>
      <c r="E199" s="11">
        <f t="shared" si="39"/>
        <v>0</v>
      </c>
      <c r="F199" s="11"/>
      <c r="G199" s="11">
        <f t="shared" si="40"/>
        <v>0</v>
      </c>
      <c r="H199" s="11">
        <f t="shared" si="41"/>
        <v>0</v>
      </c>
    </row>
    <row r="200" spans="1:8">
      <c r="A200" s="19" t="s">
        <v>68</v>
      </c>
      <c r="B200" s="6" t="s">
        <v>62</v>
      </c>
      <c r="C200" s="11">
        <v>1</v>
      </c>
      <c r="D200" s="11"/>
      <c r="E200" s="11">
        <f t="shared" si="39"/>
        <v>0</v>
      </c>
      <c r="F200" s="11"/>
      <c r="G200" s="11">
        <f t="shared" si="40"/>
        <v>0</v>
      </c>
      <c r="H200" s="11">
        <f t="shared" si="41"/>
        <v>0</v>
      </c>
    </row>
    <row r="201" spans="1:8">
      <c r="A201" s="20" t="s">
        <v>166</v>
      </c>
      <c r="B201" s="3" t="s">
        <v>10</v>
      </c>
      <c r="C201" s="12"/>
      <c r="D201" s="12"/>
      <c r="E201" s="12">
        <f>SUM(E177:E200)</f>
        <v>0</v>
      </c>
      <c r="F201" s="12"/>
      <c r="G201" s="12">
        <f>SUM(G177:G200)</f>
        <v>0</v>
      </c>
      <c r="H201" s="12">
        <f>SUM(H177:H200)</f>
        <v>0</v>
      </c>
    </row>
    <row r="202" spans="1:8">
      <c r="A202" s="19" t="s">
        <v>10</v>
      </c>
      <c r="B202" s="6" t="s">
        <v>10</v>
      </c>
      <c r="C202" s="11"/>
      <c r="D202" s="11"/>
      <c r="E202" s="11"/>
      <c r="F202" s="11"/>
      <c r="G202" s="11"/>
      <c r="H202" s="11">
        <f>E202+G202</f>
        <v>0</v>
      </c>
    </row>
    <row r="203" spans="1:8">
      <c r="A203" s="19" t="s">
        <v>10</v>
      </c>
      <c r="B203" s="6" t="s">
        <v>10</v>
      </c>
      <c r="C203" s="11"/>
      <c r="D203" s="11"/>
      <c r="E203" s="11"/>
      <c r="F203" s="11"/>
      <c r="G203" s="11"/>
      <c r="H203" s="11">
        <f>E203+G203</f>
        <v>0</v>
      </c>
    </row>
    <row r="204" spans="1:8">
      <c r="A204" s="20" t="s">
        <v>167</v>
      </c>
      <c r="B204" s="3" t="s">
        <v>10</v>
      </c>
      <c r="C204" s="12"/>
      <c r="D204" s="12"/>
      <c r="E204" s="12"/>
      <c r="F204" s="12"/>
      <c r="G204" s="12"/>
      <c r="H204" s="12"/>
    </row>
    <row r="205" spans="1:8">
      <c r="A205" s="19" t="s">
        <v>56</v>
      </c>
      <c r="B205" s="6" t="s">
        <v>59</v>
      </c>
      <c r="C205" s="11">
        <v>1</v>
      </c>
      <c r="D205" s="11">
        <f>H14</f>
        <v>0</v>
      </c>
      <c r="E205" s="11">
        <f t="shared" ref="E205:E218" si="42">C205*D205</f>
        <v>0</v>
      </c>
      <c r="F205" s="11"/>
      <c r="G205" s="11">
        <f t="shared" ref="G205:G218" si="43">C205*F205</f>
        <v>0</v>
      </c>
      <c r="H205" s="11">
        <f t="shared" ref="H205:H218" si="44">E205+G205</f>
        <v>0</v>
      </c>
    </row>
    <row r="206" spans="1:8">
      <c r="A206" s="19" t="s">
        <v>70</v>
      </c>
      <c r="B206" s="6" t="s">
        <v>59</v>
      </c>
      <c r="C206" s="11">
        <v>1</v>
      </c>
      <c r="D206" s="11">
        <f>H27</f>
        <v>0</v>
      </c>
      <c r="E206" s="11">
        <f t="shared" si="42"/>
        <v>0</v>
      </c>
      <c r="F206" s="11"/>
      <c r="G206" s="11">
        <f t="shared" si="43"/>
        <v>0</v>
      </c>
      <c r="H206" s="11">
        <f t="shared" si="44"/>
        <v>0</v>
      </c>
    </row>
    <row r="207" spans="1:8">
      <c r="A207" s="19" t="s">
        <v>79</v>
      </c>
      <c r="B207" s="6" t="s">
        <v>59</v>
      </c>
      <c r="C207" s="11">
        <v>1</v>
      </c>
      <c r="D207" s="11">
        <f>H39</f>
        <v>0</v>
      </c>
      <c r="E207" s="11">
        <f t="shared" si="42"/>
        <v>0</v>
      </c>
      <c r="F207" s="11"/>
      <c r="G207" s="11">
        <f t="shared" si="43"/>
        <v>0</v>
      </c>
      <c r="H207" s="11">
        <f t="shared" si="44"/>
        <v>0</v>
      </c>
    </row>
    <row r="208" spans="1:8">
      <c r="A208" s="19" t="s">
        <v>84</v>
      </c>
      <c r="B208" s="6" t="s">
        <v>59</v>
      </c>
      <c r="C208" s="11">
        <v>1</v>
      </c>
      <c r="D208" s="11">
        <f>H54</f>
        <v>0</v>
      </c>
      <c r="E208" s="11">
        <f t="shared" si="42"/>
        <v>0</v>
      </c>
      <c r="F208" s="11"/>
      <c r="G208" s="11">
        <f t="shared" si="43"/>
        <v>0</v>
      </c>
      <c r="H208" s="11">
        <f t="shared" si="44"/>
        <v>0</v>
      </c>
    </row>
    <row r="209" spans="1:8">
      <c r="A209" s="19" t="s">
        <v>92</v>
      </c>
      <c r="B209" s="6" t="s">
        <v>59</v>
      </c>
      <c r="C209" s="11">
        <v>1</v>
      </c>
      <c r="D209" s="11">
        <f>H67</f>
        <v>0</v>
      </c>
      <c r="E209" s="11">
        <f t="shared" si="42"/>
        <v>0</v>
      </c>
      <c r="F209" s="11"/>
      <c r="G209" s="11">
        <f t="shared" si="43"/>
        <v>0</v>
      </c>
      <c r="H209" s="11">
        <f t="shared" si="44"/>
        <v>0</v>
      </c>
    </row>
    <row r="210" spans="1:8">
      <c r="A210" s="19" t="s">
        <v>100</v>
      </c>
      <c r="B210" s="6" t="s">
        <v>59</v>
      </c>
      <c r="C210" s="11">
        <v>1</v>
      </c>
      <c r="D210" s="11">
        <f>H81</f>
        <v>0</v>
      </c>
      <c r="E210" s="11">
        <f t="shared" si="42"/>
        <v>0</v>
      </c>
      <c r="F210" s="11"/>
      <c r="G210" s="11">
        <f t="shared" si="43"/>
        <v>0</v>
      </c>
      <c r="H210" s="11">
        <f t="shared" si="44"/>
        <v>0</v>
      </c>
    </row>
    <row r="211" spans="1:8">
      <c r="A211" s="19" t="s">
        <v>108</v>
      </c>
      <c r="B211" s="6" t="s">
        <v>59</v>
      </c>
      <c r="C211" s="11">
        <v>1</v>
      </c>
      <c r="D211" s="11">
        <f>H95</f>
        <v>0</v>
      </c>
      <c r="E211" s="11">
        <f t="shared" si="42"/>
        <v>0</v>
      </c>
      <c r="F211" s="11"/>
      <c r="G211" s="11">
        <f t="shared" si="43"/>
        <v>0</v>
      </c>
      <c r="H211" s="11">
        <f t="shared" si="44"/>
        <v>0</v>
      </c>
    </row>
    <row r="212" spans="1:8">
      <c r="A212" s="19" t="s">
        <v>114</v>
      </c>
      <c r="B212" s="6" t="s">
        <v>59</v>
      </c>
      <c r="C212" s="11">
        <v>1</v>
      </c>
      <c r="D212" s="11">
        <f>H109</f>
        <v>0</v>
      </c>
      <c r="E212" s="11">
        <f t="shared" si="42"/>
        <v>0</v>
      </c>
      <c r="F212" s="11"/>
      <c r="G212" s="11">
        <f t="shared" si="43"/>
        <v>0</v>
      </c>
      <c r="H212" s="11">
        <f t="shared" si="44"/>
        <v>0</v>
      </c>
    </row>
    <row r="213" spans="1:8">
      <c r="A213" s="19" t="s">
        <v>120</v>
      </c>
      <c r="B213" s="6" t="s">
        <v>59</v>
      </c>
      <c r="C213" s="11">
        <v>1</v>
      </c>
      <c r="D213" s="11">
        <f>H121</f>
        <v>0</v>
      </c>
      <c r="E213" s="11">
        <f t="shared" si="42"/>
        <v>0</v>
      </c>
      <c r="F213" s="11"/>
      <c r="G213" s="11">
        <f t="shared" si="43"/>
        <v>0</v>
      </c>
      <c r="H213" s="11">
        <f t="shared" si="44"/>
        <v>0</v>
      </c>
    </row>
    <row r="214" spans="1:8">
      <c r="A214" s="19" t="s">
        <v>124</v>
      </c>
      <c r="B214" s="6" t="s">
        <v>59</v>
      </c>
      <c r="C214" s="11">
        <v>1</v>
      </c>
      <c r="D214" s="11">
        <f>H134</f>
        <v>0</v>
      </c>
      <c r="E214" s="11">
        <f t="shared" si="42"/>
        <v>0</v>
      </c>
      <c r="F214" s="11"/>
      <c r="G214" s="11">
        <f t="shared" si="43"/>
        <v>0</v>
      </c>
      <c r="H214" s="11">
        <f t="shared" si="44"/>
        <v>0</v>
      </c>
    </row>
    <row r="215" spans="1:8">
      <c r="A215" s="19" t="s">
        <v>128</v>
      </c>
      <c r="B215" s="6" t="s">
        <v>59</v>
      </c>
      <c r="C215" s="11">
        <v>1</v>
      </c>
      <c r="D215" s="11">
        <f>H148</f>
        <v>0</v>
      </c>
      <c r="E215" s="11">
        <f t="shared" si="42"/>
        <v>0</v>
      </c>
      <c r="F215" s="11"/>
      <c r="G215" s="11">
        <f t="shared" si="43"/>
        <v>0</v>
      </c>
      <c r="H215" s="11">
        <f t="shared" si="44"/>
        <v>0</v>
      </c>
    </row>
    <row r="216" spans="1:8">
      <c r="A216" s="19" t="s">
        <v>134</v>
      </c>
      <c r="B216" s="6" t="s">
        <v>59</v>
      </c>
      <c r="C216" s="11">
        <v>1</v>
      </c>
      <c r="D216" s="11">
        <f>H162</f>
        <v>0</v>
      </c>
      <c r="E216" s="11">
        <f t="shared" si="42"/>
        <v>0</v>
      </c>
      <c r="F216" s="11"/>
      <c r="G216" s="11">
        <f t="shared" si="43"/>
        <v>0</v>
      </c>
      <c r="H216" s="11">
        <f t="shared" si="44"/>
        <v>0</v>
      </c>
    </row>
    <row r="217" spans="1:8">
      <c r="A217" s="19" t="s">
        <v>138</v>
      </c>
      <c r="B217" s="6" t="s">
        <v>59</v>
      </c>
      <c r="C217" s="11">
        <v>1</v>
      </c>
      <c r="D217" s="11">
        <f>H174</f>
        <v>0</v>
      </c>
      <c r="E217" s="11">
        <f t="shared" si="42"/>
        <v>0</v>
      </c>
      <c r="F217" s="11"/>
      <c r="G217" s="11">
        <f t="shared" si="43"/>
        <v>0</v>
      </c>
      <c r="H217" s="11">
        <f t="shared" si="44"/>
        <v>0</v>
      </c>
    </row>
    <row r="218" spans="1:8">
      <c r="A218" s="19" t="s">
        <v>143</v>
      </c>
      <c r="B218" s="6" t="s">
        <v>59</v>
      </c>
      <c r="C218" s="11">
        <v>1</v>
      </c>
      <c r="D218" s="11">
        <f>H201</f>
        <v>0</v>
      </c>
      <c r="E218" s="11">
        <f t="shared" si="42"/>
        <v>0</v>
      </c>
      <c r="F218" s="11"/>
      <c r="G218" s="11">
        <f t="shared" si="43"/>
        <v>0</v>
      </c>
      <c r="H218" s="11">
        <f t="shared" si="44"/>
        <v>0</v>
      </c>
    </row>
    <row r="219" spans="1:8">
      <c r="A219" s="20" t="s">
        <v>168</v>
      </c>
      <c r="B219" s="3" t="s">
        <v>10</v>
      </c>
      <c r="C219" s="12"/>
      <c r="D219" s="12"/>
      <c r="E219" s="12">
        <f>SUM(E205:E218)</f>
        <v>0</v>
      </c>
      <c r="F219" s="12"/>
      <c r="G219" s="12">
        <f>SUM(G205:G218)</f>
        <v>0</v>
      </c>
      <c r="H219" s="12">
        <f>SUM(H205:H218)</f>
        <v>0</v>
      </c>
    </row>
    <row r="220" spans="1:8">
      <c r="A220" s="19" t="s">
        <v>10</v>
      </c>
      <c r="B220" s="6" t="s">
        <v>10</v>
      </c>
      <c r="C220" s="11"/>
      <c r="D220" s="11"/>
      <c r="E220" s="11"/>
      <c r="F220" s="11"/>
      <c r="G220" s="11"/>
      <c r="H220" s="11">
        <f>E220+G220</f>
        <v>0</v>
      </c>
    </row>
    <row r="221" spans="1:8">
      <c r="A221" s="20" t="s">
        <v>169</v>
      </c>
      <c r="B221" s="3" t="s">
        <v>10</v>
      </c>
      <c r="C221" s="12"/>
      <c r="D221" s="12"/>
      <c r="E221" s="12"/>
      <c r="F221" s="12"/>
      <c r="G221" s="12"/>
      <c r="H221" s="12"/>
    </row>
    <row r="222" spans="1:8">
      <c r="A222" s="5" t="s">
        <v>170</v>
      </c>
      <c r="B222" s="4" t="s">
        <v>10</v>
      </c>
      <c r="C222" s="16"/>
      <c r="D222" s="16"/>
      <c r="E222" s="16"/>
      <c r="F222" s="16"/>
      <c r="G222" s="16"/>
      <c r="H222" s="16"/>
    </row>
    <row r="223" spans="1:8" ht="26.5">
      <c r="A223" s="21" t="s">
        <v>171</v>
      </c>
      <c r="B223" s="14" t="s">
        <v>10</v>
      </c>
      <c r="C223" s="15"/>
      <c r="D223" s="15"/>
      <c r="E223" s="15"/>
      <c r="F223" s="15"/>
      <c r="G223" s="15"/>
      <c r="H223" s="15"/>
    </row>
    <row r="224" spans="1:8" ht="35.5">
      <c r="A224" s="19" t="s">
        <v>172</v>
      </c>
      <c r="B224" s="6" t="s">
        <v>98</v>
      </c>
      <c r="C224" s="11">
        <v>1</v>
      </c>
      <c r="D224" s="11"/>
      <c r="E224" s="11">
        <f>C224*D224</f>
        <v>0</v>
      </c>
      <c r="F224" s="11"/>
      <c r="G224" s="11">
        <f>C224*F224</f>
        <v>0</v>
      </c>
      <c r="H224" s="11">
        <f>E224+G224</f>
        <v>0</v>
      </c>
    </row>
    <row r="225" spans="1:8" ht="24">
      <c r="A225" s="19" t="s">
        <v>173</v>
      </c>
      <c r="B225" s="6" t="s">
        <v>59</v>
      </c>
      <c r="C225" s="11">
        <v>2</v>
      </c>
      <c r="D225" s="11"/>
      <c r="E225" s="11">
        <f>C225*D225</f>
        <v>0</v>
      </c>
      <c r="F225" s="11"/>
      <c r="G225" s="11">
        <f>C225*F225</f>
        <v>0</v>
      </c>
      <c r="H225" s="11">
        <f>E225+G225</f>
        <v>0</v>
      </c>
    </row>
    <row r="226" spans="1:8" ht="26.5">
      <c r="A226" s="21" t="s">
        <v>174</v>
      </c>
      <c r="B226" s="14" t="s">
        <v>10</v>
      </c>
      <c r="C226" s="15"/>
      <c r="D226" s="15"/>
      <c r="E226" s="15"/>
      <c r="F226" s="15"/>
      <c r="G226" s="15"/>
      <c r="H226" s="15"/>
    </row>
    <row r="227" spans="1:8" ht="35.5">
      <c r="A227" s="19" t="s">
        <v>172</v>
      </c>
      <c r="B227" s="6" t="s">
        <v>98</v>
      </c>
      <c r="C227" s="11">
        <v>2</v>
      </c>
      <c r="D227" s="11"/>
      <c r="E227" s="11">
        <f>C227*D227</f>
        <v>0</v>
      </c>
      <c r="F227" s="11"/>
      <c r="G227" s="11">
        <f>C227*F227</f>
        <v>0</v>
      </c>
      <c r="H227" s="11">
        <f>E227+G227</f>
        <v>0</v>
      </c>
    </row>
    <row r="228" spans="1:8">
      <c r="A228" s="19" t="s">
        <v>175</v>
      </c>
      <c r="B228" s="6" t="s">
        <v>59</v>
      </c>
      <c r="C228" s="11">
        <v>4</v>
      </c>
      <c r="D228" s="11"/>
      <c r="E228" s="11">
        <f>C228*D228</f>
        <v>0</v>
      </c>
      <c r="F228" s="11"/>
      <c r="G228" s="11">
        <f>C228*F228</f>
        <v>0</v>
      </c>
      <c r="H228" s="11">
        <f>E228+G228</f>
        <v>0</v>
      </c>
    </row>
    <row r="229" spans="1:8" ht="26.5">
      <c r="A229" s="21" t="s">
        <v>176</v>
      </c>
      <c r="B229" s="14" t="s">
        <v>10</v>
      </c>
      <c r="C229" s="15"/>
      <c r="D229" s="15"/>
      <c r="E229" s="15"/>
      <c r="F229" s="15"/>
      <c r="G229" s="15"/>
      <c r="H229" s="15"/>
    </row>
    <row r="230" spans="1:8" ht="35.5">
      <c r="A230" s="19" t="s">
        <v>172</v>
      </c>
      <c r="B230" s="6" t="s">
        <v>98</v>
      </c>
      <c r="C230" s="11">
        <v>4</v>
      </c>
      <c r="D230" s="11"/>
      <c r="E230" s="11">
        <f>C230*D230</f>
        <v>0</v>
      </c>
      <c r="F230" s="11"/>
      <c r="G230" s="11">
        <f>C230*F230</f>
        <v>0</v>
      </c>
      <c r="H230" s="11">
        <f>E230+G230</f>
        <v>0</v>
      </c>
    </row>
    <row r="231" spans="1:8" ht="24">
      <c r="A231" s="19" t="s">
        <v>177</v>
      </c>
      <c r="B231" s="6" t="s">
        <v>59</v>
      </c>
      <c r="C231" s="11">
        <v>5</v>
      </c>
      <c r="D231" s="11"/>
      <c r="E231" s="11">
        <f>C231*D231</f>
        <v>0</v>
      </c>
      <c r="F231" s="11"/>
      <c r="G231" s="11">
        <f>C231*F231</f>
        <v>0</v>
      </c>
      <c r="H231" s="11">
        <f>E231+G231</f>
        <v>0</v>
      </c>
    </row>
    <row r="232" spans="1:8" ht="26.5">
      <c r="A232" s="21" t="s">
        <v>178</v>
      </c>
      <c r="B232" s="14" t="s">
        <v>10</v>
      </c>
      <c r="C232" s="15"/>
      <c r="D232" s="15"/>
      <c r="E232" s="15"/>
      <c r="F232" s="15"/>
      <c r="G232" s="15"/>
      <c r="H232" s="15"/>
    </row>
    <row r="233" spans="1:8" ht="35.5">
      <c r="A233" s="19" t="s">
        <v>172</v>
      </c>
      <c r="B233" s="6" t="s">
        <v>98</v>
      </c>
      <c r="C233" s="11">
        <v>2</v>
      </c>
      <c r="D233" s="11"/>
      <c r="E233" s="11">
        <f>C233*D233</f>
        <v>0</v>
      </c>
      <c r="F233" s="11"/>
      <c r="G233" s="11">
        <f>C233*F233</f>
        <v>0</v>
      </c>
      <c r="H233" s="11">
        <f>E233+G233</f>
        <v>0</v>
      </c>
    </row>
    <row r="234" spans="1:8" ht="24">
      <c r="A234" s="19" t="s">
        <v>179</v>
      </c>
      <c r="B234" s="6" t="s">
        <v>59</v>
      </c>
      <c r="C234" s="11">
        <v>4</v>
      </c>
      <c r="D234" s="11"/>
      <c r="E234" s="11">
        <f>C234*D234</f>
        <v>0</v>
      </c>
      <c r="F234" s="11"/>
      <c r="G234" s="11">
        <f>C234*F234</f>
        <v>0</v>
      </c>
      <c r="H234" s="11">
        <f>E234+G234</f>
        <v>0</v>
      </c>
    </row>
    <row r="235" spans="1:8">
      <c r="A235" s="19" t="s">
        <v>10</v>
      </c>
      <c r="B235" s="6" t="s">
        <v>10</v>
      </c>
      <c r="C235" s="11"/>
      <c r="D235" s="11"/>
      <c r="E235" s="11"/>
      <c r="F235" s="11"/>
      <c r="G235" s="11"/>
      <c r="H235" s="11">
        <f>E235+G235</f>
        <v>0</v>
      </c>
    </row>
    <row r="236" spans="1:8" ht="26.5">
      <c r="A236" s="21" t="s">
        <v>180</v>
      </c>
      <c r="B236" s="14" t="s">
        <v>10</v>
      </c>
      <c r="C236" s="15"/>
      <c r="D236" s="15"/>
      <c r="E236" s="15"/>
      <c r="F236" s="15"/>
      <c r="G236" s="15"/>
      <c r="H236" s="15"/>
    </row>
    <row r="237" spans="1:8">
      <c r="A237" s="19" t="s">
        <v>181</v>
      </c>
      <c r="B237" s="6" t="s">
        <v>182</v>
      </c>
      <c r="C237" s="11">
        <v>6750</v>
      </c>
      <c r="D237" s="11"/>
      <c r="E237" s="11">
        <f>C237*D237</f>
        <v>0</v>
      </c>
      <c r="F237" s="11"/>
      <c r="G237" s="11">
        <f>C237*F237</f>
        <v>0</v>
      </c>
      <c r="H237" s="11">
        <f>E237+G237</f>
        <v>0</v>
      </c>
    </row>
    <row r="238" spans="1:8" ht="39.5">
      <c r="A238" s="21" t="s">
        <v>183</v>
      </c>
      <c r="B238" s="14" t="s">
        <v>10</v>
      </c>
      <c r="C238" s="15"/>
      <c r="D238" s="15"/>
      <c r="E238" s="15"/>
      <c r="F238" s="15"/>
      <c r="G238" s="15"/>
      <c r="H238" s="15"/>
    </row>
    <row r="239" spans="1:8">
      <c r="A239" s="19" t="s">
        <v>184</v>
      </c>
      <c r="B239" s="6" t="s">
        <v>182</v>
      </c>
      <c r="C239" s="11">
        <v>110</v>
      </c>
      <c r="D239" s="11"/>
      <c r="E239" s="11">
        <f>C239*D239</f>
        <v>0</v>
      </c>
      <c r="F239" s="11"/>
      <c r="G239" s="11">
        <f>C239*F239</f>
        <v>0</v>
      </c>
      <c r="H239" s="11">
        <f>E239+G239</f>
        <v>0</v>
      </c>
    </row>
    <row r="240" spans="1:8" ht="39.5">
      <c r="A240" s="21" t="s">
        <v>185</v>
      </c>
      <c r="B240" s="14" t="s">
        <v>10</v>
      </c>
      <c r="C240" s="15"/>
      <c r="D240" s="15"/>
      <c r="E240" s="15"/>
      <c r="F240" s="15"/>
      <c r="G240" s="15"/>
      <c r="H240" s="15"/>
    </row>
    <row r="241" spans="1:8">
      <c r="A241" s="19" t="s">
        <v>186</v>
      </c>
      <c r="B241" s="6" t="s">
        <v>182</v>
      </c>
      <c r="C241" s="11">
        <v>40</v>
      </c>
      <c r="D241" s="11"/>
      <c r="E241" s="11">
        <f>C241*D241</f>
        <v>0</v>
      </c>
      <c r="F241" s="11"/>
      <c r="G241" s="11">
        <f>C241*F241</f>
        <v>0</v>
      </c>
      <c r="H241" s="11">
        <f>E241+G241</f>
        <v>0</v>
      </c>
    </row>
    <row r="242" spans="1:8">
      <c r="A242" s="5" t="s">
        <v>187</v>
      </c>
      <c r="B242" s="4" t="s">
        <v>10</v>
      </c>
      <c r="C242" s="16"/>
      <c r="D242" s="16"/>
      <c r="E242" s="16">
        <f>SUM(E223:E241)</f>
        <v>0</v>
      </c>
      <c r="F242" s="16"/>
      <c r="G242" s="16">
        <f>SUM(G223:G241)</f>
        <v>0</v>
      </c>
      <c r="H242" s="16">
        <f>SUM(H223:H241)</f>
        <v>0</v>
      </c>
    </row>
    <row r="243" spans="1:8">
      <c r="A243" s="5" t="s">
        <v>188</v>
      </c>
      <c r="B243" s="4" t="s">
        <v>10</v>
      </c>
      <c r="C243" s="16"/>
      <c r="D243" s="16"/>
      <c r="E243" s="16"/>
      <c r="F243" s="16"/>
      <c r="G243" s="16"/>
      <c r="H243" s="16"/>
    </row>
    <row r="244" spans="1:8">
      <c r="A244" s="21" t="s">
        <v>189</v>
      </c>
      <c r="B244" s="14" t="s">
        <v>10</v>
      </c>
      <c r="C244" s="15"/>
      <c r="D244" s="15"/>
      <c r="E244" s="15"/>
      <c r="F244" s="15"/>
      <c r="G244" s="15"/>
      <c r="H244" s="15"/>
    </row>
    <row r="245" spans="1:8">
      <c r="A245" s="21" t="s">
        <v>189</v>
      </c>
      <c r="B245" s="14" t="s">
        <v>10</v>
      </c>
      <c r="C245" s="15"/>
      <c r="D245" s="15"/>
      <c r="E245" s="15"/>
      <c r="F245" s="15"/>
      <c r="G245" s="15"/>
      <c r="H245" s="15"/>
    </row>
    <row r="246" spans="1:8">
      <c r="A246" s="19" t="s">
        <v>190</v>
      </c>
      <c r="B246" s="6" t="s">
        <v>182</v>
      </c>
      <c r="C246" s="11">
        <v>3300</v>
      </c>
      <c r="D246" s="11"/>
      <c r="E246" s="11">
        <f>C246*D246</f>
        <v>0</v>
      </c>
      <c r="F246" s="11"/>
      <c r="G246" s="11">
        <f>C246*F246</f>
        <v>0</v>
      </c>
      <c r="H246" s="11">
        <f>E246+G246</f>
        <v>0</v>
      </c>
    </row>
    <row r="247" spans="1:8">
      <c r="A247" s="19" t="s">
        <v>191</v>
      </c>
      <c r="B247" s="6" t="s">
        <v>182</v>
      </c>
      <c r="C247" s="11">
        <v>150</v>
      </c>
      <c r="D247" s="11"/>
      <c r="E247" s="11">
        <f>C247*D247</f>
        <v>0</v>
      </c>
      <c r="F247" s="11"/>
      <c r="G247" s="11">
        <f>C247*F247</f>
        <v>0</v>
      </c>
      <c r="H247" s="11">
        <f>E247+G247</f>
        <v>0</v>
      </c>
    </row>
    <row r="248" spans="1:8" ht="26.5">
      <c r="A248" s="21" t="s">
        <v>192</v>
      </c>
      <c r="B248" s="14" t="s">
        <v>10</v>
      </c>
      <c r="C248" s="15"/>
      <c r="D248" s="15"/>
      <c r="E248" s="15"/>
      <c r="F248" s="15"/>
      <c r="G248" s="15"/>
      <c r="H248" s="15"/>
    </row>
    <row r="249" spans="1:8">
      <c r="A249" s="19" t="s">
        <v>193</v>
      </c>
      <c r="B249" s="6" t="s">
        <v>98</v>
      </c>
      <c r="C249" s="11">
        <v>1</v>
      </c>
      <c r="D249" s="11"/>
      <c r="E249" s="11">
        <f>C249*D249</f>
        <v>0</v>
      </c>
      <c r="F249" s="11"/>
      <c r="G249" s="11">
        <f>C249*F249</f>
        <v>0</v>
      </c>
      <c r="H249" s="11">
        <f>E249+G249</f>
        <v>0</v>
      </c>
    </row>
    <row r="250" spans="1:8" ht="39.5">
      <c r="A250" s="21" t="s">
        <v>194</v>
      </c>
      <c r="B250" s="14" t="s">
        <v>10</v>
      </c>
      <c r="C250" s="15"/>
      <c r="D250" s="15"/>
      <c r="E250" s="15"/>
      <c r="F250" s="15"/>
      <c r="G250" s="15"/>
      <c r="H250" s="15"/>
    </row>
    <row r="251" spans="1:8">
      <c r="A251" s="21" t="s">
        <v>195</v>
      </c>
      <c r="B251" s="14" t="s">
        <v>10</v>
      </c>
      <c r="C251" s="15"/>
      <c r="D251" s="15"/>
      <c r="E251" s="15"/>
      <c r="F251" s="15"/>
      <c r="G251" s="15"/>
      <c r="H251" s="15"/>
    </row>
    <row r="252" spans="1:8">
      <c r="A252" s="19" t="s">
        <v>196</v>
      </c>
      <c r="B252" s="6" t="s">
        <v>182</v>
      </c>
      <c r="C252" s="11">
        <v>36</v>
      </c>
      <c r="D252" s="11"/>
      <c r="E252" s="11">
        <f>C252*D252</f>
        <v>0</v>
      </c>
      <c r="F252" s="11"/>
      <c r="G252" s="11">
        <f>C252*F252</f>
        <v>0</v>
      </c>
      <c r="H252" s="11">
        <f>E252+G252</f>
        <v>0</v>
      </c>
    </row>
    <row r="253" spans="1:8">
      <c r="A253" s="21" t="s">
        <v>197</v>
      </c>
      <c r="B253" s="14" t="s">
        <v>10</v>
      </c>
      <c r="C253" s="15"/>
      <c r="D253" s="15"/>
      <c r="E253" s="15"/>
      <c r="F253" s="15"/>
      <c r="G253" s="15"/>
      <c r="H253" s="15"/>
    </row>
    <row r="254" spans="1:8">
      <c r="A254" s="21" t="s">
        <v>198</v>
      </c>
      <c r="B254" s="14" t="s">
        <v>10</v>
      </c>
      <c r="C254" s="15"/>
      <c r="D254" s="15"/>
      <c r="E254" s="15"/>
      <c r="F254" s="15"/>
      <c r="G254" s="15"/>
      <c r="H254" s="15"/>
    </row>
    <row r="255" spans="1:8">
      <c r="A255" s="19" t="s">
        <v>199</v>
      </c>
      <c r="B255" s="6" t="s">
        <v>59</v>
      </c>
      <c r="C255" s="11">
        <v>36</v>
      </c>
      <c r="D255" s="11"/>
      <c r="E255" s="11">
        <f>C255*D255</f>
        <v>0</v>
      </c>
      <c r="F255" s="11"/>
      <c r="G255" s="11">
        <f>C255*F255</f>
        <v>0</v>
      </c>
      <c r="H255" s="11">
        <f>E255+G255</f>
        <v>0</v>
      </c>
    </row>
    <row r="256" spans="1:8">
      <c r="A256" s="21" t="s">
        <v>200</v>
      </c>
      <c r="B256" s="14" t="s">
        <v>10</v>
      </c>
      <c r="C256" s="15"/>
      <c r="D256" s="15"/>
      <c r="E256" s="15"/>
      <c r="F256" s="15"/>
      <c r="G256" s="15"/>
      <c r="H256" s="15"/>
    </row>
    <row r="257" spans="1:8">
      <c r="A257" s="19" t="s">
        <v>201</v>
      </c>
      <c r="B257" s="6" t="s">
        <v>202</v>
      </c>
      <c r="C257" s="11">
        <v>150</v>
      </c>
      <c r="D257" s="11"/>
      <c r="E257" s="11">
        <f>C257*D257</f>
        <v>0</v>
      </c>
      <c r="F257" s="11"/>
      <c r="G257" s="11">
        <f>C257*F257</f>
        <v>0</v>
      </c>
      <c r="H257" s="11">
        <f>E257+G257</f>
        <v>0</v>
      </c>
    </row>
    <row r="258" spans="1:8">
      <c r="A258" s="5" t="s">
        <v>203</v>
      </c>
      <c r="B258" s="4" t="s">
        <v>10</v>
      </c>
      <c r="C258" s="16"/>
      <c r="D258" s="16"/>
      <c r="E258" s="16">
        <f>SUM(E244:E257)</f>
        <v>0</v>
      </c>
      <c r="F258" s="16"/>
      <c r="G258" s="16">
        <f>SUM(G244:G257)</f>
        <v>0</v>
      </c>
      <c r="H258" s="16">
        <f>SUM(H244:H257)</f>
        <v>0</v>
      </c>
    </row>
    <row r="259" spans="1:8">
      <c r="A259" s="19" t="s">
        <v>10</v>
      </c>
      <c r="B259" s="6" t="s">
        <v>10</v>
      </c>
      <c r="C259" s="11"/>
      <c r="D259" s="11"/>
      <c r="E259" s="11"/>
      <c r="F259" s="11"/>
      <c r="G259" s="11"/>
      <c r="H259" s="11">
        <f>E259+G259</f>
        <v>0</v>
      </c>
    </row>
    <row r="260" spans="1:8" ht="26.5">
      <c r="A260" s="5" t="s">
        <v>204</v>
      </c>
      <c r="B260" s="4" t="s">
        <v>10</v>
      </c>
      <c r="C260" s="16"/>
      <c r="D260" s="16"/>
      <c r="E260" s="16"/>
      <c r="F260" s="16"/>
      <c r="G260" s="16"/>
      <c r="H260" s="16"/>
    </row>
    <row r="261" spans="1:8" ht="39.5">
      <c r="A261" s="21" t="s">
        <v>194</v>
      </c>
      <c r="B261" s="14" t="s">
        <v>10</v>
      </c>
      <c r="C261" s="15"/>
      <c r="D261" s="15"/>
      <c r="E261" s="15"/>
      <c r="F261" s="15"/>
      <c r="G261" s="15"/>
      <c r="H261" s="15"/>
    </row>
    <row r="262" spans="1:8">
      <c r="A262" s="21" t="s">
        <v>195</v>
      </c>
      <c r="B262" s="14" t="s">
        <v>10</v>
      </c>
      <c r="C262" s="15"/>
      <c r="D262" s="15"/>
      <c r="E262" s="15"/>
      <c r="F262" s="15"/>
      <c r="G262" s="15"/>
      <c r="H262" s="15"/>
    </row>
    <row r="263" spans="1:8">
      <c r="A263" s="19" t="s">
        <v>196</v>
      </c>
      <c r="B263" s="6" t="s">
        <v>182</v>
      </c>
      <c r="C263" s="11">
        <v>24</v>
      </c>
      <c r="D263" s="11"/>
      <c r="E263" s="11">
        <f>C263*D263</f>
        <v>0</v>
      </c>
      <c r="F263" s="11"/>
      <c r="G263" s="11">
        <f>C263*F263</f>
        <v>0</v>
      </c>
      <c r="H263" s="11">
        <f>E263+G263</f>
        <v>0</v>
      </c>
    </row>
    <row r="264" spans="1:8">
      <c r="A264" s="21" t="s">
        <v>197</v>
      </c>
      <c r="B264" s="14" t="s">
        <v>10</v>
      </c>
      <c r="C264" s="15"/>
      <c r="D264" s="15"/>
      <c r="E264" s="15"/>
      <c r="F264" s="15"/>
      <c r="G264" s="15"/>
      <c r="H264" s="15"/>
    </row>
    <row r="265" spans="1:8">
      <c r="A265" s="21" t="s">
        <v>198</v>
      </c>
      <c r="B265" s="14" t="s">
        <v>10</v>
      </c>
      <c r="C265" s="15"/>
      <c r="D265" s="15"/>
      <c r="E265" s="15"/>
      <c r="F265" s="15"/>
      <c r="G265" s="15"/>
      <c r="H265" s="15"/>
    </row>
    <row r="266" spans="1:8">
      <c r="A266" s="19" t="s">
        <v>199</v>
      </c>
      <c r="B266" s="6" t="s">
        <v>59</v>
      </c>
      <c r="C266" s="11">
        <v>24</v>
      </c>
      <c r="D266" s="11"/>
      <c r="E266" s="11">
        <f>C266*D266</f>
        <v>0</v>
      </c>
      <c r="F266" s="11"/>
      <c r="G266" s="11">
        <f>C266*F266</f>
        <v>0</v>
      </c>
      <c r="H266" s="11">
        <f>E266+G266</f>
        <v>0</v>
      </c>
    </row>
    <row r="267" spans="1:8">
      <c r="A267" s="21" t="s">
        <v>200</v>
      </c>
      <c r="B267" s="14" t="s">
        <v>10</v>
      </c>
      <c r="C267" s="15"/>
      <c r="D267" s="15"/>
      <c r="E267" s="15"/>
      <c r="F267" s="15"/>
      <c r="G267" s="15"/>
      <c r="H267" s="15"/>
    </row>
    <row r="268" spans="1:8">
      <c r="A268" s="19" t="s">
        <v>201</v>
      </c>
      <c r="B268" s="6" t="s">
        <v>202</v>
      </c>
      <c r="C268" s="11">
        <v>120</v>
      </c>
      <c r="D268" s="11"/>
      <c r="E268" s="11">
        <f>C268*D268</f>
        <v>0</v>
      </c>
      <c r="F268" s="11"/>
      <c r="G268" s="11">
        <f>C268*F268</f>
        <v>0</v>
      </c>
      <c r="H268" s="11">
        <f>E268+G268</f>
        <v>0</v>
      </c>
    </row>
    <row r="269" spans="1:8" ht="26.5">
      <c r="A269" s="21" t="s">
        <v>205</v>
      </c>
      <c r="B269" s="14" t="s">
        <v>10</v>
      </c>
      <c r="C269" s="15"/>
      <c r="D269" s="15"/>
      <c r="E269" s="15"/>
      <c r="F269" s="15"/>
      <c r="G269" s="15"/>
      <c r="H269" s="15"/>
    </row>
    <row r="270" spans="1:8" ht="26.5">
      <c r="A270" s="21" t="s">
        <v>206</v>
      </c>
      <c r="B270" s="14" t="s">
        <v>10</v>
      </c>
      <c r="C270" s="15"/>
      <c r="D270" s="15"/>
      <c r="E270" s="15"/>
      <c r="F270" s="15"/>
      <c r="G270" s="15"/>
      <c r="H270" s="15"/>
    </row>
    <row r="271" spans="1:8">
      <c r="A271" s="19" t="s">
        <v>207</v>
      </c>
      <c r="B271" s="6" t="s">
        <v>182</v>
      </c>
      <c r="C271" s="11">
        <v>900</v>
      </c>
      <c r="D271" s="11"/>
      <c r="E271" s="11">
        <f>C271*D271</f>
        <v>0</v>
      </c>
      <c r="F271" s="11"/>
      <c r="G271" s="11">
        <f>C271*F271</f>
        <v>0</v>
      </c>
      <c r="H271" s="11">
        <f>E271+G271</f>
        <v>0</v>
      </c>
    </row>
    <row r="272" spans="1:8">
      <c r="A272" s="19" t="s">
        <v>208</v>
      </c>
      <c r="B272" s="6" t="s">
        <v>182</v>
      </c>
      <c r="C272" s="11">
        <v>450</v>
      </c>
      <c r="D272" s="11"/>
      <c r="E272" s="11">
        <f>C272*D272</f>
        <v>0</v>
      </c>
      <c r="F272" s="11"/>
      <c r="G272" s="11">
        <f>C272*F272</f>
        <v>0</v>
      </c>
      <c r="H272" s="11">
        <f>E272+G272</f>
        <v>0</v>
      </c>
    </row>
    <row r="273" spans="1:8">
      <c r="A273" s="19" t="s">
        <v>209</v>
      </c>
      <c r="B273" s="6" t="s">
        <v>182</v>
      </c>
      <c r="C273" s="11">
        <v>450</v>
      </c>
      <c r="D273" s="11"/>
      <c r="E273" s="11">
        <f>C273*D273</f>
        <v>0</v>
      </c>
      <c r="F273" s="11"/>
      <c r="G273" s="11">
        <f>C273*F273</f>
        <v>0</v>
      </c>
      <c r="H273" s="11">
        <f>E273+G273</f>
        <v>0</v>
      </c>
    </row>
    <row r="274" spans="1:8" ht="26.5">
      <c r="A274" s="5" t="s">
        <v>210</v>
      </c>
      <c r="B274" s="4" t="s">
        <v>10</v>
      </c>
      <c r="C274" s="16"/>
      <c r="D274" s="16"/>
      <c r="E274" s="16">
        <f>SUM(E261:E273)</f>
        <v>0</v>
      </c>
      <c r="F274" s="16"/>
      <c r="G274" s="16">
        <f>SUM(G261:G273)</f>
        <v>0</v>
      </c>
      <c r="H274" s="16">
        <f>SUM(H261:H273)</f>
        <v>0</v>
      </c>
    </row>
    <row r="275" spans="1:8">
      <c r="A275" s="19" t="s">
        <v>10</v>
      </c>
      <c r="B275" s="6" t="s">
        <v>10</v>
      </c>
      <c r="C275" s="11"/>
      <c r="D275" s="11"/>
      <c r="E275" s="11"/>
      <c r="F275" s="11"/>
      <c r="G275" s="11"/>
      <c r="H275" s="11">
        <f>E275+G275</f>
        <v>0</v>
      </c>
    </row>
    <row r="276" spans="1:8">
      <c r="A276" s="5" t="s">
        <v>211</v>
      </c>
      <c r="B276" s="4" t="s">
        <v>10</v>
      </c>
      <c r="C276" s="16"/>
      <c r="D276" s="16"/>
      <c r="E276" s="16"/>
      <c r="F276" s="16"/>
      <c r="G276" s="16"/>
      <c r="H276" s="16"/>
    </row>
    <row r="277" spans="1:8">
      <c r="A277" s="19" t="s">
        <v>212</v>
      </c>
      <c r="B277" s="6" t="s">
        <v>10</v>
      </c>
      <c r="C277" s="11"/>
      <c r="D277" s="11"/>
      <c r="E277" s="11"/>
      <c r="F277" s="11"/>
      <c r="G277" s="11"/>
      <c r="H277" s="11">
        <f>E277+G277</f>
        <v>0</v>
      </c>
    </row>
    <row r="278" spans="1:8" ht="35.5">
      <c r="A278" s="19" t="s">
        <v>213</v>
      </c>
      <c r="B278" s="6" t="s">
        <v>62</v>
      </c>
      <c r="C278" s="11">
        <v>1</v>
      </c>
      <c r="D278" s="11"/>
      <c r="E278" s="11">
        <f>C278*D278</f>
        <v>0</v>
      </c>
      <c r="F278" s="11"/>
      <c r="G278" s="11">
        <f>C278*F278</f>
        <v>0</v>
      </c>
      <c r="H278" s="11">
        <f>E278+G278</f>
        <v>0</v>
      </c>
    </row>
    <row r="279" spans="1:8" ht="35.5">
      <c r="A279" s="19" t="s">
        <v>214</v>
      </c>
      <c r="B279" s="6" t="s">
        <v>62</v>
      </c>
      <c r="C279" s="11">
        <v>1</v>
      </c>
      <c r="D279" s="11"/>
      <c r="E279" s="11">
        <f>C279*D279</f>
        <v>0</v>
      </c>
      <c r="F279" s="11"/>
      <c r="G279" s="11">
        <f>C279*F279</f>
        <v>0</v>
      </c>
      <c r="H279" s="11">
        <f>E279+G279</f>
        <v>0</v>
      </c>
    </row>
    <row r="280" spans="1:8" ht="35.5">
      <c r="A280" s="19" t="s">
        <v>215</v>
      </c>
      <c r="B280" s="6" t="s">
        <v>62</v>
      </c>
      <c r="C280" s="11">
        <v>1</v>
      </c>
      <c r="D280" s="11"/>
      <c r="E280" s="11">
        <f>C280*D280</f>
        <v>0</v>
      </c>
      <c r="F280" s="11"/>
      <c r="G280" s="11">
        <f>C280*F280</f>
        <v>0</v>
      </c>
      <c r="H280" s="11">
        <f>E280+G280</f>
        <v>0</v>
      </c>
    </row>
    <row r="281" spans="1:8" ht="35.5">
      <c r="A281" s="19" t="s">
        <v>216</v>
      </c>
      <c r="B281" s="6" t="s">
        <v>62</v>
      </c>
      <c r="C281" s="11">
        <v>1</v>
      </c>
      <c r="D281" s="11"/>
      <c r="E281" s="11">
        <f>C281*D281</f>
        <v>0</v>
      </c>
      <c r="F281" s="11"/>
      <c r="G281" s="11">
        <f>C281*F281</f>
        <v>0</v>
      </c>
      <c r="H281" s="11">
        <f>E281+G281</f>
        <v>0</v>
      </c>
    </row>
    <row r="282" spans="1:8">
      <c r="A282" s="5" t="s">
        <v>217</v>
      </c>
      <c r="B282" s="4" t="s">
        <v>10</v>
      </c>
      <c r="C282" s="16"/>
      <c r="D282" s="16"/>
      <c r="E282" s="16">
        <f>SUM(E277:E281)</f>
        <v>0</v>
      </c>
      <c r="F282" s="16"/>
      <c r="G282" s="16">
        <f>SUM(G277:G281)</f>
        <v>0</v>
      </c>
      <c r="H282" s="16">
        <f>SUM(H277:H281)</f>
        <v>0</v>
      </c>
    </row>
    <row r="283" spans="1:8">
      <c r="A283" s="19" t="s">
        <v>10</v>
      </c>
      <c r="B283" s="6" t="s">
        <v>10</v>
      </c>
      <c r="C283" s="11"/>
      <c r="D283" s="11"/>
      <c r="E283" s="11"/>
      <c r="F283" s="11"/>
      <c r="G283" s="11"/>
      <c r="H283" s="11">
        <f>E283+G283</f>
        <v>0</v>
      </c>
    </row>
    <row r="284" spans="1:8">
      <c r="A284" s="19" t="s">
        <v>218</v>
      </c>
      <c r="B284" s="6" t="s">
        <v>62</v>
      </c>
      <c r="C284" s="11">
        <v>1</v>
      </c>
      <c r="D284" s="11"/>
      <c r="E284" s="11">
        <f>C284*D284</f>
        <v>0</v>
      </c>
      <c r="F284" s="11"/>
      <c r="G284" s="11">
        <f>C284*F284</f>
        <v>0</v>
      </c>
      <c r="H284" s="11">
        <f>E284+G284</f>
        <v>0</v>
      </c>
    </row>
    <row r="285" spans="1:8">
      <c r="A285" s="19" t="s">
        <v>218</v>
      </c>
      <c r="B285" s="6" t="s">
        <v>10</v>
      </c>
      <c r="C285" s="11"/>
      <c r="D285" s="11"/>
      <c r="E285" s="11">
        <f>Parametry!B33/100*E237+Parametry!B33/100*E239+Parametry!B33/100*E241+Parametry!B33/100*E246+Parametry!B33/100*E247+Parametry!B33/100*E252+Parametry!B33/100*E255+Parametry!B33/100*E257+Parametry!B33/100*E263+Parametry!B33/100*E266+Parametry!B33/100*E268+Parametry!B33/100*E271+Parametry!B33/100*E272+Parametry!B33/100*E273</f>
        <v>0</v>
      </c>
      <c r="F285" s="11"/>
      <c r="G285" s="11"/>
      <c r="H285" s="11">
        <f>E285+G285</f>
        <v>0</v>
      </c>
    </row>
    <row r="286" spans="1:8">
      <c r="A286" s="20" t="s">
        <v>219</v>
      </c>
      <c r="B286" s="3" t="s">
        <v>10</v>
      </c>
      <c r="C286" s="12"/>
      <c r="D286" s="12"/>
      <c r="E286" s="12">
        <f>SUM(E222:E241,E244:E257,E259,E261:E273,E275,E277:E281,E283:E285)</f>
        <v>0</v>
      </c>
      <c r="F286" s="12"/>
      <c r="G286" s="12">
        <f>SUM(G222:G241,G244:G257,G259,G261:G273,G275,G277:G281,G283:G285)</f>
        <v>0</v>
      </c>
      <c r="H286" s="12">
        <f>SUM(H222:H241,H244:H257,H259,H261:H273,H275,H277:H281,H283:H285)</f>
        <v>0</v>
      </c>
    </row>
    <row r="287" spans="1:8">
      <c r="A287" s="19" t="s">
        <v>10</v>
      </c>
      <c r="B287" s="6" t="s">
        <v>10</v>
      </c>
      <c r="C287" s="11"/>
      <c r="D287" s="11"/>
      <c r="E287" s="11"/>
      <c r="F287" s="11"/>
      <c r="G287" s="11"/>
      <c r="H287" s="11">
        <f>E287+G287</f>
        <v>0</v>
      </c>
    </row>
    <row r="288" spans="1:8">
      <c r="A288" s="20" t="s">
        <v>220</v>
      </c>
      <c r="B288" s="3" t="s">
        <v>10</v>
      </c>
      <c r="C288" s="12"/>
      <c r="D288" s="12"/>
      <c r="E288" s="12"/>
      <c r="F288" s="12"/>
      <c r="G288" s="12"/>
      <c r="H288" s="12"/>
    </row>
    <row r="289" spans="1:8" ht="26.5">
      <c r="A289" s="21" t="s">
        <v>221</v>
      </c>
      <c r="B289" s="14" t="s">
        <v>10</v>
      </c>
      <c r="C289" s="15"/>
      <c r="D289" s="15"/>
      <c r="E289" s="15"/>
      <c r="F289" s="15"/>
      <c r="G289" s="15"/>
      <c r="H289" s="15"/>
    </row>
    <row r="290" spans="1:8">
      <c r="A290" s="19" t="s">
        <v>222</v>
      </c>
      <c r="B290" s="6" t="s">
        <v>223</v>
      </c>
      <c r="C290" s="11">
        <v>12</v>
      </c>
      <c r="D290" s="11"/>
      <c r="E290" s="11">
        <f t="shared" ref="E290:E295" si="45">C290*D290</f>
        <v>0</v>
      </c>
      <c r="F290" s="11"/>
      <c r="G290" s="11">
        <f t="shared" ref="G290:G295" si="46">C290*F290</f>
        <v>0</v>
      </c>
      <c r="H290" s="11">
        <f t="shared" ref="H290:H296" si="47">E290+G290</f>
        <v>0</v>
      </c>
    </row>
    <row r="291" spans="1:8">
      <c r="A291" s="19" t="s">
        <v>224</v>
      </c>
      <c r="B291" s="6" t="s">
        <v>223</v>
      </c>
      <c r="C291" s="11">
        <v>45</v>
      </c>
      <c r="D291" s="11"/>
      <c r="E291" s="11">
        <f t="shared" si="45"/>
        <v>0</v>
      </c>
      <c r="F291" s="11"/>
      <c r="G291" s="11">
        <f t="shared" si="46"/>
        <v>0</v>
      </c>
      <c r="H291" s="11">
        <f t="shared" si="47"/>
        <v>0</v>
      </c>
    </row>
    <row r="292" spans="1:8">
      <c r="A292" s="19" t="s">
        <v>225</v>
      </c>
      <c r="B292" s="6" t="s">
        <v>223</v>
      </c>
      <c r="C292" s="11">
        <v>15</v>
      </c>
      <c r="D292" s="11"/>
      <c r="E292" s="11">
        <f t="shared" si="45"/>
        <v>0</v>
      </c>
      <c r="F292" s="11"/>
      <c r="G292" s="11">
        <f t="shared" si="46"/>
        <v>0</v>
      </c>
      <c r="H292" s="11">
        <f t="shared" si="47"/>
        <v>0</v>
      </c>
    </row>
    <row r="293" spans="1:8">
      <c r="A293" s="19" t="s">
        <v>226</v>
      </c>
      <c r="B293" s="6" t="s">
        <v>223</v>
      </c>
      <c r="C293" s="11">
        <v>24</v>
      </c>
      <c r="D293" s="11"/>
      <c r="E293" s="11">
        <f t="shared" si="45"/>
        <v>0</v>
      </c>
      <c r="F293" s="11"/>
      <c r="G293" s="11">
        <f t="shared" si="46"/>
        <v>0</v>
      </c>
      <c r="H293" s="11">
        <f t="shared" si="47"/>
        <v>0</v>
      </c>
    </row>
    <row r="294" spans="1:8">
      <c r="A294" s="19" t="s">
        <v>227</v>
      </c>
      <c r="B294" s="6" t="s">
        <v>223</v>
      </c>
      <c r="C294" s="11">
        <v>12</v>
      </c>
      <c r="D294" s="11"/>
      <c r="E294" s="11">
        <f t="shared" si="45"/>
        <v>0</v>
      </c>
      <c r="F294" s="11"/>
      <c r="G294" s="11">
        <f t="shared" si="46"/>
        <v>0</v>
      </c>
      <c r="H294" s="11">
        <f t="shared" si="47"/>
        <v>0</v>
      </c>
    </row>
    <row r="295" spans="1:8">
      <c r="A295" s="19" t="s">
        <v>228</v>
      </c>
      <c r="B295" s="6" t="s">
        <v>223</v>
      </c>
      <c r="C295" s="11">
        <v>14</v>
      </c>
      <c r="D295" s="11"/>
      <c r="E295" s="11">
        <f t="shared" si="45"/>
        <v>0</v>
      </c>
      <c r="F295" s="11"/>
      <c r="G295" s="11">
        <f t="shared" si="46"/>
        <v>0</v>
      </c>
      <c r="H295" s="11">
        <f t="shared" si="47"/>
        <v>0</v>
      </c>
    </row>
    <row r="296" spans="1:8">
      <c r="A296" s="19" t="s">
        <v>10</v>
      </c>
      <c r="B296" s="6" t="s">
        <v>10</v>
      </c>
      <c r="C296" s="11"/>
      <c r="D296" s="11"/>
      <c r="E296" s="11"/>
      <c r="F296" s="11"/>
      <c r="G296" s="11"/>
      <c r="H296" s="11">
        <f t="shared" si="47"/>
        <v>0</v>
      </c>
    </row>
    <row r="297" spans="1:8">
      <c r="A297" s="5" t="s">
        <v>229</v>
      </c>
      <c r="B297" s="4" t="s">
        <v>10</v>
      </c>
      <c r="C297" s="16"/>
      <c r="D297" s="16"/>
      <c r="E297" s="16"/>
      <c r="F297" s="16"/>
      <c r="G297" s="16"/>
      <c r="H297" s="16"/>
    </row>
    <row r="298" spans="1:8" ht="24">
      <c r="A298" s="19" t="s">
        <v>230</v>
      </c>
      <c r="B298" s="6" t="s">
        <v>223</v>
      </c>
      <c r="C298" s="11">
        <v>60</v>
      </c>
      <c r="D298" s="11"/>
      <c r="E298" s="11">
        <f>C298*D298</f>
        <v>0</v>
      </c>
      <c r="F298" s="11"/>
      <c r="G298" s="11">
        <f>C298*F298</f>
        <v>0</v>
      </c>
      <c r="H298" s="11">
        <f>E298+G298</f>
        <v>0</v>
      </c>
    </row>
    <row r="299" spans="1:8" ht="24">
      <c r="A299" s="19" t="s">
        <v>231</v>
      </c>
      <c r="B299" s="6" t="s">
        <v>223</v>
      </c>
      <c r="C299" s="11">
        <v>80</v>
      </c>
      <c r="D299" s="11"/>
      <c r="E299" s="11">
        <f>C299*D299</f>
        <v>0</v>
      </c>
      <c r="F299" s="11"/>
      <c r="G299" s="11">
        <f>C299*F299</f>
        <v>0</v>
      </c>
      <c r="H299" s="11">
        <f>E299+G299</f>
        <v>0</v>
      </c>
    </row>
    <row r="300" spans="1:8" ht="24">
      <c r="A300" s="19" t="s">
        <v>232</v>
      </c>
      <c r="B300" s="6" t="s">
        <v>223</v>
      </c>
      <c r="C300" s="11">
        <v>75</v>
      </c>
      <c r="D300" s="11"/>
      <c r="E300" s="11">
        <f>C300*D300</f>
        <v>0</v>
      </c>
      <c r="F300" s="11"/>
      <c r="G300" s="11">
        <f>C300*F300</f>
        <v>0</v>
      </c>
      <c r="H300" s="11">
        <f>E300+G300</f>
        <v>0</v>
      </c>
    </row>
    <row r="301" spans="1:8" ht="24">
      <c r="A301" s="19" t="s">
        <v>233</v>
      </c>
      <c r="B301" s="6" t="s">
        <v>223</v>
      </c>
      <c r="C301" s="11">
        <v>96</v>
      </c>
      <c r="D301" s="11"/>
      <c r="E301" s="11">
        <f>C301*D301</f>
        <v>0</v>
      </c>
      <c r="F301" s="11"/>
      <c r="G301" s="11">
        <f>C301*F301</f>
        <v>0</v>
      </c>
      <c r="H301" s="11">
        <f>E301+G301</f>
        <v>0</v>
      </c>
    </row>
    <row r="302" spans="1:8">
      <c r="A302" s="5" t="s">
        <v>234</v>
      </c>
      <c r="B302" s="4" t="s">
        <v>10</v>
      </c>
      <c r="C302" s="16"/>
      <c r="D302" s="16"/>
      <c r="E302" s="16">
        <f>SUM(E298:E301)</f>
        <v>0</v>
      </c>
      <c r="F302" s="16"/>
      <c r="G302" s="16">
        <f>SUM(G298:G301)</f>
        <v>0</v>
      </c>
      <c r="H302" s="16">
        <f>SUM(H298:H301)</f>
        <v>0</v>
      </c>
    </row>
    <row r="303" spans="1:8">
      <c r="A303" s="19" t="s">
        <v>10</v>
      </c>
      <c r="B303" s="6" t="s">
        <v>10</v>
      </c>
      <c r="C303" s="11"/>
      <c r="D303" s="11"/>
      <c r="E303" s="11"/>
      <c r="F303" s="11"/>
      <c r="G303" s="11"/>
      <c r="H303" s="11">
        <f>E303+G303</f>
        <v>0</v>
      </c>
    </row>
    <row r="304" spans="1:8">
      <c r="A304" s="21" t="s">
        <v>235</v>
      </c>
      <c r="B304" s="14" t="s">
        <v>10</v>
      </c>
      <c r="C304" s="15"/>
      <c r="D304" s="15"/>
      <c r="E304" s="15"/>
      <c r="F304" s="15"/>
      <c r="G304" s="15"/>
      <c r="H304" s="15"/>
    </row>
    <row r="305" spans="1:8">
      <c r="A305" s="19" t="s">
        <v>236</v>
      </c>
      <c r="B305" s="6" t="s">
        <v>223</v>
      </c>
      <c r="C305" s="11">
        <v>16.2</v>
      </c>
      <c r="D305" s="11"/>
      <c r="E305" s="11">
        <f>C305*D305</f>
        <v>0</v>
      </c>
      <c r="F305" s="11"/>
      <c r="G305" s="11">
        <f>C305*F305</f>
        <v>0</v>
      </c>
      <c r="H305" s="11">
        <f>E305+G305</f>
        <v>0</v>
      </c>
    </row>
    <row r="306" spans="1:8">
      <c r="A306" s="21" t="s">
        <v>237</v>
      </c>
      <c r="B306" s="14" t="s">
        <v>10</v>
      </c>
      <c r="C306" s="15"/>
      <c r="D306" s="15"/>
      <c r="E306" s="15"/>
      <c r="F306" s="15"/>
      <c r="G306" s="15"/>
      <c r="H306" s="15"/>
    </row>
    <row r="307" spans="1:8">
      <c r="A307" s="19" t="s">
        <v>238</v>
      </c>
      <c r="B307" s="6" t="s">
        <v>223</v>
      </c>
      <c r="C307" s="11">
        <v>16.2</v>
      </c>
      <c r="D307" s="11"/>
      <c r="E307" s="11">
        <f>C307*D307</f>
        <v>0</v>
      </c>
      <c r="F307" s="11"/>
      <c r="G307" s="11">
        <f>C307*F307</f>
        <v>0</v>
      </c>
      <c r="H307" s="11">
        <f>E307+G307</f>
        <v>0</v>
      </c>
    </row>
    <row r="308" spans="1:8">
      <c r="A308" s="21" t="s">
        <v>239</v>
      </c>
      <c r="B308" s="14" t="s">
        <v>10</v>
      </c>
      <c r="C308" s="15"/>
      <c r="D308" s="15"/>
      <c r="E308" s="15"/>
      <c r="F308" s="15"/>
      <c r="G308" s="15"/>
      <c r="H308" s="15"/>
    </row>
    <row r="309" spans="1:8">
      <c r="A309" s="19" t="s">
        <v>238</v>
      </c>
      <c r="B309" s="6" t="s">
        <v>223</v>
      </c>
      <c r="C309" s="11">
        <v>32.4</v>
      </c>
      <c r="D309" s="11"/>
      <c r="E309" s="11">
        <f>C309*D309</f>
        <v>0</v>
      </c>
      <c r="F309" s="11"/>
      <c r="G309" s="11">
        <f>C309*F309</f>
        <v>0</v>
      </c>
      <c r="H309" s="11">
        <f>E309+G309</f>
        <v>0</v>
      </c>
    </row>
    <row r="310" spans="1:8">
      <c r="A310" s="21" t="s">
        <v>240</v>
      </c>
      <c r="B310" s="14" t="s">
        <v>10</v>
      </c>
      <c r="C310" s="15"/>
      <c r="D310" s="15"/>
      <c r="E310" s="15"/>
      <c r="F310" s="15"/>
      <c r="G310" s="15"/>
      <c r="H310" s="15"/>
    </row>
    <row r="311" spans="1:8">
      <c r="A311" s="19" t="s">
        <v>241</v>
      </c>
      <c r="B311" s="6" t="s">
        <v>202</v>
      </c>
      <c r="C311" s="11">
        <v>2.4300000000000002</v>
      </c>
      <c r="D311" s="11"/>
      <c r="E311" s="11">
        <f>C311*D311</f>
        <v>0</v>
      </c>
      <c r="F311" s="11"/>
      <c r="G311" s="11">
        <f>C311*F311</f>
        <v>0</v>
      </c>
      <c r="H311" s="11">
        <f>E311+G311</f>
        <v>0</v>
      </c>
    </row>
    <row r="312" spans="1:8">
      <c r="A312" s="21" t="s">
        <v>242</v>
      </c>
      <c r="B312" s="14" t="s">
        <v>10</v>
      </c>
      <c r="C312" s="15"/>
      <c r="D312" s="15"/>
      <c r="E312" s="15"/>
      <c r="F312" s="15"/>
      <c r="G312" s="15"/>
      <c r="H312" s="15"/>
    </row>
    <row r="313" spans="1:8">
      <c r="A313" s="19" t="s">
        <v>243</v>
      </c>
      <c r="B313" s="6" t="s">
        <v>202</v>
      </c>
      <c r="C313" s="11">
        <v>4.8600000000000003</v>
      </c>
      <c r="D313" s="11"/>
      <c r="E313" s="11">
        <f>C313*D313</f>
        <v>0</v>
      </c>
      <c r="F313" s="11"/>
      <c r="G313" s="11">
        <f>C313*F313</f>
        <v>0</v>
      </c>
      <c r="H313" s="11">
        <f>E313+G313</f>
        <v>0</v>
      </c>
    </row>
    <row r="314" spans="1:8">
      <c r="A314" s="21" t="s">
        <v>244</v>
      </c>
      <c r="B314" s="14" t="s">
        <v>10</v>
      </c>
      <c r="C314" s="15"/>
      <c r="D314" s="15"/>
      <c r="E314" s="15"/>
      <c r="F314" s="15"/>
      <c r="G314" s="15"/>
      <c r="H314" s="15"/>
    </row>
    <row r="315" spans="1:8">
      <c r="A315" s="19" t="s">
        <v>245</v>
      </c>
      <c r="B315" s="6" t="s">
        <v>202</v>
      </c>
      <c r="C315" s="11">
        <v>1.46</v>
      </c>
      <c r="D315" s="11"/>
      <c r="E315" s="11">
        <f>C315*D315</f>
        <v>0</v>
      </c>
      <c r="F315" s="11"/>
      <c r="G315" s="11">
        <f>C315*F315</f>
        <v>0</v>
      </c>
      <c r="H315" s="11">
        <f>E315+G315</f>
        <v>0</v>
      </c>
    </row>
    <row r="316" spans="1:8">
      <c r="A316" s="20" t="s">
        <v>246</v>
      </c>
      <c r="B316" s="3" t="s">
        <v>10</v>
      </c>
      <c r="C316" s="12"/>
      <c r="D316" s="12"/>
      <c r="E316" s="12">
        <f>SUM(E289:E296,E298:E301,E303:E315)</f>
        <v>0</v>
      </c>
      <c r="F316" s="12"/>
      <c r="G316" s="12">
        <f>SUM(G289:G296,G298:G301,G303:G315)</f>
        <v>0</v>
      </c>
      <c r="H316" s="12">
        <f>SUM(H289:H296,H298:H301,H303:H315)</f>
        <v>0</v>
      </c>
    </row>
    <row r="317" spans="1:8">
      <c r="A317" s="19" t="s">
        <v>10</v>
      </c>
      <c r="B317" s="6" t="s">
        <v>10</v>
      </c>
      <c r="C317" s="11"/>
      <c r="D317" s="11"/>
      <c r="E317" s="11"/>
      <c r="F317" s="11"/>
      <c r="G317" s="11"/>
      <c r="H317" s="11">
        <f>E317+G317</f>
        <v>0</v>
      </c>
    </row>
    <row r="318" spans="1:8">
      <c r="A318" s="19" t="s">
        <v>10</v>
      </c>
      <c r="B318" s="6" t="s">
        <v>10</v>
      </c>
      <c r="C318" s="11"/>
      <c r="D318" s="11"/>
      <c r="E318" s="11"/>
      <c r="F318" s="11"/>
      <c r="G318" s="11"/>
      <c r="H318" s="11">
        <f>E318+G318</f>
        <v>0</v>
      </c>
    </row>
    <row r="319" spans="1:8">
      <c r="A319" s="19" t="s">
        <v>10</v>
      </c>
      <c r="B319" s="6" t="s">
        <v>10</v>
      </c>
      <c r="C319" s="11"/>
      <c r="D319" s="11"/>
      <c r="E319" s="11"/>
      <c r="F319" s="11"/>
      <c r="G319" s="11"/>
      <c r="H319" s="11">
        <f>E319+G319</f>
        <v>0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8" fitToHeight="100" orientation="portrait" r:id="rId1"/>
  <headerFooter>
    <oddFooter>&amp;C&amp;P ze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Parametry</vt:lpstr>
      <vt:lpstr>Rekapitulace</vt:lpstr>
      <vt:lpstr>Rozpočet</vt:lpstr>
    </vt:vector>
  </TitlesOfParts>
  <Company>Centroprojekt Group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Rokyta</dc:creator>
  <cp:lastModifiedBy>Vojkůvka Miroslav</cp:lastModifiedBy>
  <cp:lastPrinted>2025-04-26T12:42:54Z</cp:lastPrinted>
  <dcterms:created xsi:type="dcterms:W3CDTF">2025-04-26T11:43:40Z</dcterms:created>
  <dcterms:modified xsi:type="dcterms:W3CDTF">2025-05-16T18:40:58Z</dcterms:modified>
</cp:coreProperties>
</file>