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Odbor rozvoje\Oddělení RSP\společné\VZ\2025\01_PoS _Vybavení\03_Vysvětlení ZD_dotazy\"/>
    </mc:Choice>
  </mc:AlternateContent>
  <bookViews>
    <workbookView xWindow="0" yWindow="0" windowWidth="28800" windowHeight="14100"/>
  </bookViews>
  <sheets>
    <sheet name="5-Nábytek" sheetId="2" r:id="rId1"/>
  </sheets>
  <definedNames>
    <definedName name="_xlnm._FilterDatabase" localSheetId="0" hidden="1">'5-Nábytek'!$C$92:$J$139</definedName>
    <definedName name="_xlnm.Print_Area" localSheetId="0">'5-Nábytek'!$B$2:$K$75,'5-Nábytek'!$B$79:$K$140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9" i="2" l="1"/>
  <c r="J96" i="2"/>
  <c r="J90" i="2" l="1"/>
  <c r="J67" i="2"/>
  <c r="F90" i="2"/>
  <c r="F67" i="2"/>
  <c r="J139" i="2" l="1"/>
  <c r="F89" i="2" l="1"/>
  <c r="F66" i="2"/>
  <c r="J87" i="2" l="1"/>
  <c r="J64" i="2"/>
  <c r="J12" i="2"/>
  <c r="J138" i="2" l="1"/>
  <c r="J137" i="2"/>
  <c r="J97" i="2"/>
  <c r="J98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E7" i="2" l="1"/>
  <c r="E83" i="2" s="1"/>
  <c r="J95" i="2"/>
  <c r="J94" i="2" s="1"/>
  <c r="BJ95" i="2"/>
  <c r="BH95" i="2"/>
  <c r="BG95" i="2"/>
  <c r="BF95" i="2"/>
  <c r="BE95" i="2"/>
  <c r="S95" i="2"/>
  <c r="Q95" i="2"/>
  <c r="O95" i="2"/>
  <c r="BD95" i="2"/>
  <c r="F87" i="2"/>
  <c r="E85" i="2"/>
  <c r="F64" i="2"/>
  <c r="E62" i="2"/>
  <c r="J37" i="2"/>
  <c r="J36" i="2"/>
  <c r="J35" i="2"/>
  <c r="F35" i="2" l="1"/>
  <c r="F37" i="2"/>
  <c r="F36" i="2"/>
  <c r="E60" i="2"/>
  <c r="Q94" i="2" l="1"/>
  <c r="Q93" i="2" s="1"/>
  <c r="S94" i="2"/>
  <c r="S93" i="2" s="1"/>
  <c r="BJ94" i="2"/>
  <c r="BJ93" i="2" s="1"/>
  <c r="O94" i="2"/>
  <c r="O93" i="2" s="1"/>
  <c r="J72" i="2" l="1"/>
  <c r="J33" i="2" s="1"/>
  <c r="J93" i="2"/>
  <c r="J71" i="2" s="1"/>
  <c r="J30" i="2" l="1"/>
  <c r="J39" i="2" s="1"/>
  <c r="J73" i="2"/>
</calcChain>
</file>

<file path=xl/sharedStrings.xml><?xml version="1.0" encoding="utf-8"?>
<sst xmlns="http://schemas.openxmlformats.org/spreadsheetml/2006/main" count="410" uniqueCount="224">
  <si>
    <t/>
  </si>
  <si>
    <t>False</t>
  </si>
  <si>
    <t>v ---  níže se nacházejí doplnkové a pomocné údaje k sestavám  --- v</t>
  </si>
  <si>
    <t>Stavba:</t>
  </si>
  <si>
    <t>KSO:</t>
  </si>
  <si>
    <t>CC-CZ:</t>
  </si>
  <si>
    <t>Místo:</t>
  </si>
  <si>
    <t>Datum:</t>
  </si>
  <si>
    <t>Zadavatel:</t>
  </si>
  <si>
    <t>IČ:</t>
  </si>
  <si>
    <t>Město Zábřeh</t>
  </si>
  <si>
    <t>DIČ:</t>
  </si>
  <si>
    <t>Uchazeč:</t>
  </si>
  <si>
    <t>Zpracovatel: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</si>
  <si>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</si>
  <si>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</si>
  <si>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</si>
  <si>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</si>
  <si>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</si>
  <si>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</si>
  <si>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</si>
  <si>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</si>
  <si>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</si>
  <si>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</si>
  <si>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</si>
  <si>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</si>
  <si>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</si>
  <si>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Datum a podpis:</t>
  </si>
  <si>
    <t>Razítko</t>
  </si>
  <si>
    <t>Objednavatel</t>
  </si>
  <si>
    <t>Uchazeč</t>
  </si>
  <si>
    <t>Popis</t>
  </si>
  <si>
    <t>D</t>
  </si>
  <si>
    <t>0</t>
  </si>
  <si>
    <t>1</t>
  </si>
  <si>
    <t>{fba7c033-1ac2-4f82-ab48-aa187dc2321d}</t>
  </si>
  <si>
    <t>2</t>
  </si>
  <si>
    <t>4</t>
  </si>
  <si>
    <t>jámy</t>
  </si>
  <si>
    <t>1177,765</t>
  </si>
  <si>
    <t>rýhy1</t>
  </si>
  <si>
    <t>18,628</t>
  </si>
  <si>
    <t>rýhy2</t>
  </si>
  <si>
    <t>116,668</t>
  </si>
  <si>
    <t>zásyp</t>
  </si>
  <si>
    <t>250,217</t>
  </si>
  <si>
    <t>násyp</t>
  </si>
  <si>
    <t>87,336</t>
  </si>
  <si>
    <t>přebytek</t>
  </si>
  <si>
    <t>1088,225</t>
  </si>
  <si>
    <t>Objekt:</t>
  </si>
  <si>
    <t>ZB200</t>
  </si>
  <si>
    <t>15,182</t>
  </si>
  <si>
    <t>ZB300</t>
  </si>
  <si>
    <t>120,797</t>
  </si>
  <si>
    <t>vrt</t>
  </si>
  <si>
    <t>360</t>
  </si>
  <si>
    <t>vrt2</t>
  </si>
  <si>
    <t>80</t>
  </si>
  <si>
    <t>HIV</t>
  </si>
  <si>
    <t>419,8</t>
  </si>
  <si>
    <t>HIS</t>
  </si>
  <si>
    <t>373,335</t>
  </si>
  <si>
    <t>bedsteny2</t>
  </si>
  <si>
    <t>1234,774</t>
  </si>
  <si>
    <t>bedsteny1</t>
  </si>
  <si>
    <t>274,541</t>
  </si>
  <si>
    <t>Bstrop1</t>
  </si>
  <si>
    <t>1064,23</t>
  </si>
  <si>
    <t>pkstrop1</t>
  </si>
  <si>
    <t>965,993</t>
  </si>
  <si>
    <t>P01</t>
  </si>
  <si>
    <t>300,7</t>
  </si>
  <si>
    <t>P02</t>
  </si>
  <si>
    <t>44,8</t>
  </si>
  <si>
    <t>P03</t>
  </si>
  <si>
    <t>68,4</t>
  </si>
  <si>
    <t>P10</t>
  </si>
  <si>
    <t>99,1</t>
  </si>
  <si>
    <t>P11</t>
  </si>
  <si>
    <t>41,9</t>
  </si>
  <si>
    <t>P20</t>
  </si>
  <si>
    <t>50,1</t>
  </si>
  <si>
    <t>P21</t>
  </si>
  <si>
    <t>38,3</t>
  </si>
  <si>
    <t>P22</t>
  </si>
  <si>
    <t>79,3</t>
  </si>
  <si>
    <t>P30</t>
  </si>
  <si>
    <t>369,8</t>
  </si>
  <si>
    <t>P31</t>
  </si>
  <si>
    <t>114,8</t>
  </si>
  <si>
    <t>P40</t>
  </si>
  <si>
    <t>18,6</t>
  </si>
  <si>
    <t>teraco</t>
  </si>
  <si>
    <t>425,1</t>
  </si>
  <si>
    <t>schteraco</t>
  </si>
  <si>
    <t>38,618</t>
  </si>
  <si>
    <t>dlazbaA</t>
  </si>
  <si>
    <t>141</t>
  </si>
  <si>
    <t>dlazbaB</t>
  </si>
  <si>
    <t>88,4</t>
  </si>
  <si>
    <t>dlazbaBz</t>
  </si>
  <si>
    <t>lino</t>
  </si>
  <si>
    <t>484,6</t>
  </si>
  <si>
    <t>koberec</t>
  </si>
  <si>
    <t>jámy2</t>
  </si>
  <si>
    <t>100</t>
  </si>
  <si>
    <t>Kód dílu - Popis</t>
  </si>
  <si>
    <t>Cena celkem [CZK]</t>
  </si>
  <si>
    <t>Náklady ze soupisu prací</t>
  </si>
  <si>
    <t>-1</t>
  </si>
  <si>
    <t>PČ</t>
  </si>
  <si>
    <t>MJ</t>
  </si>
  <si>
    <t>Množství</t>
  </si>
  <si>
    <t>J.cena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</si>
  <si>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</si>
  <si>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</si>
  <si>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</si>
  <si>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</si>
  <si>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</si>
  <si>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</si>
  <si>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</si>
  <si>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ROZPOCET</t>
  </si>
  <si>
    <t>K</t>
  </si>
  <si>
    <t>-963757834</t>
  </si>
  <si>
    <t>kpl</t>
  </si>
  <si>
    <t>ks</t>
  </si>
  <si>
    <t>Masarykovo náměstí 510/6, 789 01 Zábřeh</t>
  </si>
  <si>
    <t>00303640</t>
  </si>
  <si>
    <t>Pobytová odlehčovací služba Zábřeh, Sušilova</t>
  </si>
  <si>
    <t>Zábřeh, Sušilova 1375/41</t>
  </si>
  <si>
    <t>Práce a dodávky</t>
  </si>
  <si>
    <t>kód položky</t>
  </si>
  <si>
    <t>REKAPITULACE ČLENĚNÍ SOUPISU PRACÍ A DODÁVKY</t>
  </si>
  <si>
    <t>KRYCÍ LIST VÝKAZU NÁBYTKU A OSTATNÍHO VYBAVENÍ</t>
  </si>
  <si>
    <t xml:space="preserve">    5 - Nábytek a ostatní vybavení</t>
  </si>
  <si>
    <t>SOUPIS VYBAVENÍ NÁBYTKU A OSTATNÍHO VYBAVENÍ</t>
  </si>
  <si>
    <t>I70, I68</t>
  </si>
  <si>
    <t>I105</t>
  </si>
  <si>
    <t>I17, I18, I91, I106, I112</t>
  </si>
  <si>
    <t>I122</t>
  </si>
  <si>
    <t>I113</t>
  </si>
  <si>
    <t>I111</t>
  </si>
  <si>
    <t>I13</t>
  </si>
  <si>
    <t>I67</t>
  </si>
  <si>
    <t>I11, I125</t>
  </si>
  <si>
    <t>I12</t>
  </si>
  <si>
    <t>I49</t>
  </si>
  <si>
    <t>I134</t>
  </si>
  <si>
    <t>I46, I131</t>
  </si>
  <si>
    <t>I109</t>
  </si>
  <si>
    <t>I51</t>
  </si>
  <si>
    <t>I37</t>
  </si>
  <si>
    <t>I15</t>
  </si>
  <si>
    <t>I45</t>
  </si>
  <si>
    <t>I16</t>
  </si>
  <si>
    <t>I114, I126, I129</t>
  </si>
  <si>
    <t>I119</t>
  </si>
  <si>
    <t>I43</t>
  </si>
  <si>
    <t>I1</t>
  </si>
  <si>
    <t>I86</t>
  </si>
  <si>
    <t>I60</t>
  </si>
  <si>
    <t>I50</t>
  </si>
  <si>
    <t>I20</t>
  </si>
  <si>
    <t>I137</t>
  </si>
  <si>
    <t>I65, I66, I135, I142</t>
  </si>
  <si>
    <t>I8, I60</t>
  </si>
  <si>
    <t>I7</t>
  </si>
  <si>
    <t>I61</t>
  </si>
  <si>
    <t>I53</t>
  </si>
  <si>
    <t>I64</t>
  </si>
  <si>
    <t>I71</t>
  </si>
  <si>
    <t>I78</t>
  </si>
  <si>
    <t>I101, I1</t>
  </si>
  <si>
    <t>I44</t>
  </si>
  <si>
    <t>I124</t>
  </si>
  <si>
    <t>I108</t>
  </si>
  <si>
    <t>I107, I110, I10</t>
  </si>
  <si>
    <r>
      <t>Židle s opěrkami</t>
    </r>
    <r>
      <rPr>
        <sz val="10"/>
        <color theme="1"/>
        <rFont val="Arial"/>
        <family val="2"/>
        <charset val="238"/>
      </rPr>
      <t>, dle specifikace N01A</t>
    </r>
  </si>
  <si>
    <r>
      <t>Židle s opěrkami</t>
    </r>
    <r>
      <rPr>
        <sz val="10"/>
        <color theme="1"/>
        <rFont val="Arial"/>
        <family val="2"/>
        <charset val="238"/>
      </rPr>
      <t>, dle specifikace N01B</t>
    </r>
  </si>
  <si>
    <r>
      <t>Zdravotní křeslo s opěrkami</t>
    </r>
    <r>
      <rPr>
        <sz val="10"/>
        <color theme="1"/>
        <rFont val="Arial"/>
        <family val="2"/>
        <charset val="238"/>
      </rPr>
      <t>, dle specifikace N02</t>
    </r>
  </si>
  <si>
    <r>
      <t>Polohovací pečovatelské křeslo na kolečkách</t>
    </r>
    <r>
      <rPr>
        <sz val="10"/>
        <color theme="1"/>
        <rFont val="Arial"/>
        <family val="2"/>
        <charset val="238"/>
      </rPr>
      <t>, dle specifikace N03A</t>
    </r>
  </si>
  <si>
    <r>
      <t>Polohovací pečovatelské křeslo na kolečkách</t>
    </r>
    <r>
      <rPr>
        <sz val="10"/>
        <color theme="1"/>
        <rFont val="Arial"/>
        <family val="2"/>
        <charset val="238"/>
      </rPr>
      <t>, dle specifikace N03B</t>
    </r>
  </si>
  <si>
    <r>
      <t>Polohovací pečovatelské křeslo</t>
    </r>
    <r>
      <rPr>
        <sz val="10"/>
        <color theme="1"/>
        <rFont val="Arial"/>
        <family val="2"/>
        <charset val="238"/>
      </rPr>
      <t>, dle specifikace N04</t>
    </r>
  </si>
  <si>
    <r>
      <t>Křeslo s integrovanými reproduktory</t>
    </r>
    <r>
      <rPr>
        <sz val="10"/>
        <color theme="1"/>
        <rFont val="Arial"/>
        <family val="2"/>
        <charset val="238"/>
      </rPr>
      <t>, dle specifikace N05</t>
    </r>
  </si>
  <si>
    <r>
      <t xml:space="preserve">Zdravotní dvojkřeslo s opěrkami, </t>
    </r>
    <r>
      <rPr>
        <sz val="10"/>
        <color theme="1"/>
        <rFont val="Arial"/>
        <family val="2"/>
        <charset val="238"/>
      </rPr>
      <t>dle specifikac</t>
    </r>
    <r>
      <rPr>
        <b/>
        <sz val="10"/>
        <color theme="1"/>
        <rFont val="Arial"/>
        <family val="2"/>
        <charset val="238"/>
      </rPr>
      <t xml:space="preserve">e </t>
    </r>
    <r>
      <rPr>
        <sz val="10"/>
        <color theme="1"/>
        <rFont val="Arial"/>
        <family val="2"/>
        <charset val="238"/>
      </rPr>
      <t>N06</t>
    </r>
  </si>
  <si>
    <r>
      <t>Zdravotní trojkřeslo s opěrkami</t>
    </r>
    <r>
      <rPr>
        <sz val="10"/>
        <color theme="1"/>
        <rFont val="Arial"/>
        <family val="2"/>
        <charset val="238"/>
      </rPr>
      <t>, dle specifikace N07</t>
    </r>
  </si>
  <si>
    <r>
      <t>Kancelářská židle otočná</t>
    </r>
    <r>
      <rPr>
        <sz val="10"/>
        <color theme="1"/>
        <rFont val="Arial"/>
        <family val="2"/>
        <charset val="238"/>
      </rPr>
      <t>, dle specifikace N08</t>
    </r>
  </si>
  <si>
    <r>
      <t>Konferenční židle</t>
    </r>
    <r>
      <rPr>
        <sz val="10"/>
        <color theme="1"/>
        <rFont val="Arial"/>
        <family val="2"/>
        <charset val="238"/>
      </rPr>
      <t>, dle specifikace N10</t>
    </r>
  </si>
  <si>
    <r>
      <t>Jídelní stůl</t>
    </r>
    <r>
      <rPr>
        <sz val="10"/>
        <color theme="1"/>
        <rFont val="Arial"/>
        <family val="2"/>
        <charset val="238"/>
      </rPr>
      <t>, dle specifikace N21</t>
    </r>
  </si>
  <si>
    <r>
      <t>Jídelní stůl</t>
    </r>
    <r>
      <rPr>
        <sz val="10"/>
        <color theme="1"/>
        <rFont val="Arial"/>
        <family val="2"/>
        <charset val="238"/>
      </rPr>
      <t>, dle specifikace N22</t>
    </r>
  </si>
  <si>
    <r>
      <t>Jídelní stůl</t>
    </r>
    <r>
      <rPr>
        <sz val="10"/>
        <color theme="1"/>
        <rFont val="Arial"/>
        <family val="2"/>
        <charset val="238"/>
      </rPr>
      <t>, dle specifikace N23</t>
    </r>
  </si>
  <si>
    <r>
      <t>Pracovní stůl</t>
    </r>
    <r>
      <rPr>
        <sz val="10"/>
        <color theme="1"/>
        <rFont val="Arial"/>
        <family val="2"/>
        <charset val="238"/>
      </rPr>
      <t>, dle specifikace N24</t>
    </r>
  </si>
  <si>
    <r>
      <t>Pracovní stůl</t>
    </r>
    <r>
      <rPr>
        <sz val="10"/>
        <color theme="1"/>
        <rFont val="Arial"/>
        <family val="2"/>
        <charset val="238"/>
      </rPr>
      <t>, dle specifikace N25</t>
    </r>
  </si>
  <si>
    <r>
      <t>Pracovní stůl</t>
    </r>
    <r>
      <rPr>
        <sz val="10"/>
        <color theme="1"/>
        <rFont val="Arial"/>
        <family val="2"/>
        <charset val="238"/>
      </rPr>
      <t>, dle specifikace N26</t>
    </r>
  </si>
  <si>
    <r>
      <t>Konferenční stolek</t>
    </r>
    <r>
      <rPr>
        <sz val="10"/>
        <color theme="1"/>
        <rFont val="Arial"/>
        <family val="2"/>
        <charset val="238"/>
      </rPr>
      <t>, dle specifikace N27</t>
    </r>
  </si>
  <si>
    <r>
      <t>Odkládací stolek</t>
    </r>
    <r>
      <rPr>
        <sz val="10"/>
        <color theme="1"/>
        <rFont val="Arial"/>
        <family val="2"/>
        <charset val="238"/>
      </rPr>
      <t>, dle specifikace N29</t>
    </r>
  </si>
  <si>
    <r>
      <t>Šatní skříň</t>
    </r>
    <r>
      <rPr>
        <sz val="10"/>
        <color theme="1"/>
        <rFont val="Arial"/>
        <family val="2"/>
        <charset val="238"/>
      </rPr>
      <t>, dle specifikace N30</t>
    </r>
  </si>
  <si>
    <r>
      <t>Kancelářská policová skříň kombinovaná</t>
    </r>
    <r>
      <rPr>
        <sz val="10"/>
        <color theme="1"/>
        <rFont val="Arial"/>
        <family val="2"/>
        <charset val="238"/>
      </rPr>
      <t>, dle specifikace N31</t>
    </r>
  </si>
  <si>
    <r>
      <t>Komoda</t>
    </r>
    <r>
      <rPr>
        <sz val="10"/>
        <color theme="1"/>
        <rFont val="Arial"/>
        <family val="2"/>
        <charset val="238"/>
      </rPr>
      <t>, dle specifikace N32</t>
    </r>
  </si>
  <si>
    <r>
      <t>Přístavná policová skříňka</t>
    </r>
    <r>
      <rPr>
        <sz val="10"/>
        <color theme="1"/>
        <rFont val="Arial"/>
        <family val="2"/>
        <charset val="238"/>
      </rPr>
      <t>, dle specifikace N33</t>
    </r>
  </si>
  <si>
    <r>
      <t>Kancelářský mobilní kontejner</t>
    </r>
    <r>
      <rPr>
        <sz val="10"/>
        <color theme="1"/>
        <rFont val="Arial"/>
        <family val="2"/>
        <charset val="238"/>
      </rPr>
      <t>, dle specifikace N34</t>
    </r>
  </si>
  <si>
    <r>
      <t>Knihovna</t>
    </r>
    <r>
      <rPr>
        <sz val="10"/>
        <color theme="1"/>
        <rFont val="Arial"/>
        <family val="2"/>
        <charset val="238"/>
      </rPr>
      <t>, dle specifikace N35</t>
    </r>
  </si>
  <si>
    <r>
      <t xml:space="preserve">Kuchyňka </t>
    </r>
    <r>
      <rPr>
        <sz val="10"/>
        <color theme="1"/>
        <rFont val="Arial"/>
        <family val="2"/>
        <charset val="238"/>
      </rPr>
      <t>, dle specifikace N36</t>
    </r>
  </si>
  <si>
    <r>
      <t>TV stolek</t>
    </r>
    <r>
      <rPr>
        <sz val="10"/>
        <color theme="1"/>
        <rFont val="Arial"/>
        <family val="2"/>
        <charset val="238"/>
      </rPr>
      <t>, dle specifikace N38</t>
    </r>
  </si>
  <si>
    <r>
      <t>Botník</t>
    </r>
    <r>
      <rPr>
        <sz val="10"/>
        <color theme="1"/>
        <rFont val="Arial"/>
        <family val="2"/>
        <charset val="238"/>
      </rPr>
      <t>, dle specifikace N41</t>
    </r>
  </si>
  <si>
    <r>
      <t>Odkládací lavička</t>
    </r>
    <r>
      <rPr>
        <sz val="10"/>
        <color theme="1"/>
        <rFont val="Arial"/>
        <family val="2"/>
        <charset val="238"/>
      </rPr>
      <t>, dle specifikace N42</t>
    </r>
  </si>
  <si>
    <r>
      <t>Věšáková stěna</t>
    </r>
    <r>
      <rPr>
        <sz val="10"/>
        <color theme="1"/>
        <rFont val="Arial"/>
        <family val="2"/>
        <charset val="238"/>
      </rPr>
      <t>, dle specifikace N43</t>
    </r>
  </si>
  <si>
    <r>
      <t>Šatní lavička</t>
    </r>
    <r>
      <rPr>
        <sz val="10"/>
        <color theme="1"/>
        <rFont val="Arial"/>
        <family val="2"/>
        <charset val="238"/>
      </rPr>
      <t>, dle specifikace N44</t>
    </r>
  </si>
  <si>
    <r>
      <t>Šatní lavička</t>
    </r>
    <r>
      <rPr>
        <sz val="10"/>
        <color theme="1"/>
        <rFont val="Arial"/>
        <family val="2"/>
        <charset val="238"/>
      </rPr>
      <t>, dle specifikace N45</t>
    </r>
  </si>
  <si>
    <r>
      <t>Nástěnná police</t>
    </r>
    <r>
      <rPr>
        <sz val="10"/>
        <color theme="1"/>
        <rFont val="Arial"/>
        <family val="2"/>
        <charset val="238"/>
      </rPr>
      <t>, dle specifikace N50</t>
    </r>
  </si>
  <si>
    <r>
      <t>Nástěnné zrcado</t>
    </r>
    <r>
      <rPr>
        <sz val="10"/>
        <color theme="1"/>
        <rFont val="Arial"/>
        <family val="2"/>
        <charset val="238"/>
      </rPr>
      <t>, dle specifikace  N51</t>
    </r>
  </si>
  <si>
    <r>
      <t>Věšák</t>
    </r>
    <r>
      <rPr>
        <sz val="10"/>
        <color theme="1"/>
        <rFont val="Arial"/>
        <family val="2"/>
        <charset val="238"/>
      </rPr>
      <t>, dle specifikace N52</t>
    </r>
  </si>
  <si>
    <r>
      <t>Dvou-kolejnice na závěsy a záclony</t>
    </r>
    <r>
      <rPr>
        <sz val="10"/>
        <color theme="1"/>
        <rFont val="Arial"/>
        <family val="2"/>
        <charset val="238"/>
      </rPr>
      <t>, dle specifikace N53</t>
    </r>
  </si>
  <si>
    <r>
      <rPr>
        <b/>
        <sz val="10"/>
        <color theme="1"/>
        <rFont val="Arial"/>
        <family val="2"/>
        <charset val="238"/>
      </rPr>
      <t>Závěsy</t>
    </r>
    <r>
      <rPr>
        <sz val="10"/>
        <color theme="1"/>
        <rFont val="Arial"/>
        <family val="2"/>
        <charset val="238"/>
      </rPr>
      <t>, dle specifikace N54</t>
    </r>
  </si>
  <si>
    <r>
      <t>Záclony</t>
    </r>
    <r>
      <rPr>
        <sz val="10"/>
        <color theme="1"/>
        <rFont val="Arial"/>
        <family val="2"/>
        <charset val="238"/>
      </rPr>
      <t>, dle specifikace N55</t>
    </r>
  </si>
  <si>
    <r>
      <t>Psací stůl</t>
    </r>
    <r>
      <rPr>
        <sz val="10"/>
        <color theme="1"/>
        <rFont val="Arial"/>
        <family val="2"/>
        <charset val="238"/>
      </rPr>
      <t>, dle specifikace N58</t>
    </r>
  </si>
  <si>
    <r>
      <t>Kovová zásuvková kartotéka, 3 zásuvky,</t>
    </r>
    <r>
      <rPr>
        <b/>
        <sz val="10"/>
        <color rgb="FFFF0000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dle specifikace N68</t>
    </r>
  </si>
  <si>
    <r>
      <t>Závěsný policový systém</t>
    </r>
    <r>
      <rPr>
        <sz val="10"/>
        <color theme="1"/>
        <rFont val="Arial"/>
        <family val="2"/>
        <charset val="238"/>
      </rPr>
      <t>, dle specifikace N63</t>
    </r>
  </si>
  <si>
    <r>
      <t>Závěsný policový systém</t>
    </r>
    <r>
      <rPr>
        <sz val="10"/>
        <color theme="1"/>
        <rFont val="Arial"/>
        <family val="2"/>
        <charset val="238"/>
      </rPr>
      <t>, dle specifikace N64</t>
    </r>
  </si>
  <si>
    <r>
      <t>Nerezový stůl s dřezem</t>
    </r>
    <r>
      <rPr>
        <sz val="10"/>
        <color theme="1"/>
        <rFont val="Arial"/>
        <family val="2"/>
        <charset val="238"/>
      </rPr>
      <t>, dle specifikace N65</t>
    </r>
  </si>
  <si>
    <r>
      <t>Botník</t>
    </r>
    <r>
      <rPr>
        <sz val="10"/>
        <color theme="1"/>
        <rFont val="Arial"/>
        <family val="2"/>
        <charset val="238"/>
      </rPr>
      <t>, dle specifikace N66</t>
    </r>
  </si>
  <si>
    <r>
      <t>Šatní skříň,</t>
    </r>
    <r>
      <rPr>
        <sz val="10"/>
        <color theme="1"/>
        <rFont val="Arial"/>
        <family val="2"/>
        <charset val="238"/>
      </rPr>
      <t xml:space="preserve"> dle specifikace N67</t>
    </r>
  </si>
  <si>
    <t>E_Příloha č. 2 - Položkový rozpočet_VZ_V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</si>
</sst>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%"/>
    <numFmt numFmtId="165" formatCode="dd\.mm\.yyyy"/>
    <numFmt numFmtId="166" formatCode="#,##0.00000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4"/>
      <name val="Arial"/>
      <family val="2"/>
      <charset val="238"/>
    </font>
    <font>
      <sz val="10"/>
      <color rgb="FF3366FF"/>
      <name val="Arial"/>
      <family val="2"/>
      <charset val="238"/>
    </font>
    <font>
      <sz val="10"/>
      <color rgb="FF969696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rgb="FF960000"/>
      <name val="Arial"/>
      <family val="2"/>
      <charset val="238"/>
    </font>
    <font>
      <sz val="8"/>
      <color rgb="FF969696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464646"/>
      <name val="Arial"/>
      <family val="2"/>
      <charset val="238"/>
    </font>
    <font>
      <sz val="9"/>
      <name val="Arial"/>
      <family val="2"/>
      <charset val="238"/>
    </font>
    <font>
      <b/>
      <sz val="12"/>
      <color rgb="FF800000"/>
      <name val="Arial"/>
      <family val="2"/>
      <charset val="238"/>
    </font>
    <font>
      <sz val="12"/>
      <color rgb="FF003366"/>
      <name val="Arial"/>
      <family val="2"/>
      <charset val="238"/>
    </font>
    <font>
      <sz val="10"/>
      <color rgb="FF003366"/>
      <name val="Arial"/>
      <family val="2"/>
      <charset val="238"/>
    </font>
    <font>
      <sz val="9"/>
      <color rgb="FF969696"/>
      <name val="Arial"/>
      <family val="2"/>
      <charset val="238"/>
    </font>
    <font>
      <sz val="8"/>
      <color rgb="FF960000"/>
      <name val="Arial"/>
      <family val="2"/>
      <charset val="238"/>
    </font>
    <font>
      <b/>
      <sz val="8"/>
      <name val="Arial"/>
      <family val="2"/>
      <charset val="238"/>
    </font>
    <font>
      <sz val="8"/>
      <color rgb="FF003366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2D2D2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rgb="FF000000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3" fillId="0" borderId="0" xfId="0" applyFont="1" applyAlignment="1">
      <alignment horizontal="left" vertical="center"/>
    </xf>
    <xf numFmtId="0" fontId="1" fillId="0" borderId="16" xfId="0" applyFont="1" applyBorder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6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165" fontId="7" fillId="0" borderId="0" xfId="0" applyNumberFormat="1" applyFont="1" applyAlignment="1">
      <alignment horizontal="lef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" fillId="0" borderId="16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4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1" fillId="3" borderId="0" xfId="0" applyFont="1" applyFill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right" vertical="center"/>
    </xf>
    <xf numFmtId="0" fontId="11" fillId="3" borderId="0" xfId="0" applyFont="1" applyFill="1" applyAlignment="1">
      <alignment horizontal="center" vertical="center"/>
    </xf>
    <xf numFmtId="4" fontId="11" fillId="3" borderId="0" xfId="0" applyNumberFormat="1" applyFont="1" applyFill="1" applyAlignment="1">
      <alignment vertical="center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4" fontId="9" fillId="0" borderId="0" xfId="0" applyNumberFormat="1" applyFont="1"/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166" fontId="18" fillId="0" borderId="7" xfId="0" applyNumberFormat="1" applyFont="1" applyBorder="1"/>
    <xf numFmtId="166" fontId="18" fillId="0" borderId="8" xfId="0" applyNumberFormat="1" applyFont="1" applyBorder="1"/>
    <xf numFmtId="4" fontId="19" fillId="0" borderId="0" xfId="0" applyNumberFormat="1" applyFont="1" applyAlignment="1">
      <alignment vertical="center"/>
    </xf>
    <xf numFmtId="0" fontId="20" fillId="0" borderId="3" xfId="0" applyFont="1" applyBorder="1"/>
    <xf numFmtId="0" fontId="20" fillId="0" borderId="15" xfId="0" applyFont="1" applyBorder="1"/>
    <xf numFmtId="0" fontId="20" fillId="0" borderId="15" xfId="0" applyFont="1" applyBorder="1" applyProtection="1">
      <protection locked="0"/>
    </xf>
    <xf numFmtId="4" fontId="15" fillId="0" borderId="15" xfId="0" applyNumberFormat="1" applyFont="1" applyBorder="1"/>
    <xf numFmtId="0" fontId="20" fillId="0" borderId="0" xfId="0" applyFont="1"/>
    <xf numFmtId="0" fontId="20" fillId="0" borderId="9" xfId="0" applyFont="1" applyBorder="1"/>
    <xf numFmtId="166" fontId="20" fillId="0" borderId="0" xfId="0" applyNumberFormat="1" applyFont="1"/>
    <xf numFmtId="166" fontId="20" fillId="0" borderId="10" xfId="0" applyNumberFormat="1" applyFont="1" applyBorder="1"/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4" fontId="20" fillId="0" borderId="0" xfId="0" applyNumberFormat="1" applyFont="1" applyAlignment="1">
      <alignment vertical="center"/>
    </xf>
    <xf numFmtId="0" fontId="13" fillId="0" borderId="14" xfId="0" applyFont="1" applyBorder="1" applyAlignment="1">
      <alignment horizontal="center" vertical="center" wrapText="1"/>
    </xf>
    <xf numFmtId="0" fontId="22" fillId="0" borderId="14" xfId="0" applyFont="1" applyBorder="1" applyAlignment="1">
      <alignment vertical="center"/>
    </xf>
    <xf numFmtId="4" fontId="13" fillId="2" borderId="14" xfId="0" applyNumberFormat="1" applyFont="1" applyFill="1" applyBorder="1" applyAlignment="1" applyProtection="1">
      <alignment vertical="center"/>
      <protection locked="0"/>
    </xf>
    <xf numFmtId="4" fontId="13" fillId="0" borderId="14" xfId="0" applyNumberFormat="1" applyFont="1" applyBorder="1" applyAlignment="1">
      <alignment vertical="center"/>
    </xf>
    <xf numFmtId="0" fontId="13" fillId="0" borderId="13" xfId="0" applyFont="1" applyBorder="1" applyAlignment="1">
      <alignment horizontal="left" vertical="center" wrapText="1"/>
    </xf>
    <xf numFmtId="0" fontId="17" fillId="2" borderId="9" xfId="0" applyFont="1" applyFill="1" applyBorder="1" applyAlignment="1" applyProtection="1">
      <alignment horizontal="left" vertical="center"/>
      <protection locked="0"/>
    </xf>
    <xf numFmtId="166" fontId="17" fillId="0" borderId="0" xfId="0" applyNumberFormat="1" applyFont="1" applyAlignment="1">
      <alignment vertical="center"/>
    </xf>
    <xf numFmtId="166" fontId="17" fillId="0" borderId="10" xfId="0" applyNumberFormat="1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7" fillId="2" borderId="0" xfId="0" applyFont="1" applyFill="1" applyAlignment="1" applyProtection="1">
      <alignment horizontal="left" vertical="center"/>
      <protection locked="0"/>
    </xf>
    <xf numFmtId="0" fontId="1" fillId="4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49" fontId="7" fillId="0" borderId="0" xfId="0" applyNumberFormat="1" applyFont="1" applyAlignment="1">
      <alignment horizontal="left" vertical="center"/>
    </xf>
    <xf numFmtId="0" fontId="7" fillId="4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3" fillId="0" borderId="16" xfId="0" applyFont="1" applyBorder="1" applyAlignment="1">
      <alignment horizontal="center" vertical="center" wrapText="1"/>
    </xf>
    <xf numFmtId="0" fontId="7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0" fontId="17" fillId="2" borderId="0" xfId="0" applyFont="1" applyFill="1" applyBorder="1" applyAlignment="1" applyProtection="1">
      <alignment horizontal="left" vertical="center"/>
      <protection locked="0"/>
    </xf>
    <xf numFmtId="166" fontId="17" fillId="0" borderId="0" xfId="0" applyNumberFormat="1" applyFont="1" applyBorder="1" applyAlignment="1">
      <alignment vertical="center"/>
    </xf>
    <xf numFmtId="0" fontId="22" fillId="0" borderId="14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7" fillId="4" borderId="0" xfId="0" applyFont="1" applyFill="1" applyAlignment="1" applyProtection="1">
      <alignment vertical="center"/>
      <protection locked="0"/>
    </xf>
    <xf numFmtId="0" fontId="1" fillId="4" borderId="0" xfId="0" applyFont="1" applyFill="1" applyAlignment="1" applyProtection="1">
      <alignment vertical="center"/>
      <protection locked="0"/>
    </xf>
    <xf numFmtId="0" fontId="1" fillId="0" borderId="0" xfId="0" applyFont="1" applyBorder="1"/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0" fillId="0" borderId="15" xfId="0" applyFont="1" applyBorder="1" applyAlignment="1">
      <alignment horizontal="center" wrapText="1"/>
    </xf>
    <xf numFmtId="0" fontId="13" fillId="3" borderId="0" xfId="0" applyFont="1" applyFill="1" applyAlignment="1">
      <alignment horizontal="center" vertical="center" wrapText="1"/>
    </xf>
    <xf numFmtId="0" fontId="15" fillId="0" borderId="15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harita Zábřeh - Zdeňka Hrubá" id="{69503940-4137-47E4-BA07-B1F2A828E461}" userId="S::zdenka.hruba@zabreh.charita.cz::1a13d484-14ff-428d-99e0-ac8624b8949d" providerId="AD"/>
</personList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123" dT="2025-04-14T06:26:58.69" personId="{69503940-4137-47E4-BA07-B1F2A828E461}" id="{4622434D-79D1-48FF-9456-65104F2F653B}">
    <text>Nemají být pouze 2?</text>
  </threadedComment>
  <threadedComment ref="C131" dT="2025-04-14T06:31:44.00" personId="{69503940-4137-47E4-BA07-B1F2A828E461}" id="{8FFF68DD-8716-4F84-81F3-ACE359163B0A}">
    <text>V rozpočtu tato položka nebyla vůbec, přiřadila jsem to k položce, která je méně čerpaná a je alespoň trochu podobná, případně  by se dalo to přiřadit k něčemu, co vůbec není čerpáno a přejmenovat to nebo vytvořit novou. Záleží, jak to bude pro případnou změnu jednodušší, proto tady dává červeně, že se to ještě může změnit</text>
  </threadedComment>
  <threadedComment ref="E131" dT="2025-04-14T06:58:16.72" personId="{69503940-4137-47E4-BA07-B1F2A828E461}" id="{64F953CA-708F-4D4B-82BB-5EE95E62F6A9}">
    <text>N60 máme 2x. Ve specifikaci je to již u matrace, navrhuji dát třeba N68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L140"/>
  <sheetViews>
    <sheetView showGridLines="0" tabSelected="1" topLeftCell="A131" zoomScale="80" zoomScaleNormal="80" workbookViewId="0">
      <selection activeCell="I134" sqref="I134"/>
    </sheetView>
  </sheetViews>
  <sheetFormatPr defaultColWidth="9.140625" defaultRowHeight="14.25" x14ac:dyDescent="0.2"/>
  <cols>
    <col min="1" max="1" width="6.85546875" style="1" customWidth="1"/>
    <col min="2" max="2" width="1.140625" style="1" customWidth="1"/>
    <col min="3" max="3" width="5.7109375" style="1" customWidth="1"/>
    <col min="4" max="4" width="6.5703125" style="1" customWidth="1"/>
    <col min="5" max="5" width="14" style="1" customWidth="1"/>
    <col min="6" max="6" width="41.42578125" style="1" customWidth="1"/>
    <col min="7" max="7" width="6.140625" style="1" customWidth="1"/>
    <col min="8" max="8" width="11.42578125" style="1" customWidth="1"/>
    <col min="9" max="9" width="12.85546875" style="1" customWidth="1"/>
    <col min="10" max="10" width="18.28515625" style="1" customWidth="1"/>
    <col min="11" max="11" width="1.140625" style="1" customWidth="1"/>
    <col min="12" max="12" width="7.5703125" style="1" customWidth="1"/>
    <col min="13" max="13" width="8.7109375" style="1" hidden="1" customWidth="1"/>
    <col min="14" max="19" width="11.5703125" style="1" hidden="1" customWidth="1"/>
    <col min="20" max="20" width="13.42578125" style="1" hidden="1" customWidth="1"/>
    <col min="21" max="21" width="10.140625" style="1" customWidth="1"/>
    <col min="22" max="22" width="13.42578125" style="1" customWidth="1"/>
    <col min="23" max="23" width="10.140625" style="1" customWidth="1"/>
    <col min="24" max="24" width="12.28515625" style="1" customWidth="1"/>
    <col min="25" max="25" width="9" style="1" customWidth="1"/>
    <col min="26" max="26" width="12.28515625" style="1" customWidth="1"/>
    <col min="27" max="27" width="13.42578125" style="1" customWidth="1"/>
    <col min="28" max="28" width="9" style="1" customWidth="1"/>
    <col min="29" max="29" width="12.28515625" style="1" customWidth="1"/>
    <col min="30" max="30" width="13.42578125" style="1" customWidth="1"/>
    <col min="31" max="55" width="9.140625" style="1"/>
    <col min="56" max="60" width="10" style="1" bestFit="1" customWidth="1"/>
    <col min="61" max="61" width="9.140625" style="1"/>
    <col min="62" max="62" width="9.28515625" style="1" bestFit="1" customWidth="1"/>
    <col min="63" max="16384" width="9.140625" style="1"/>
  </cols>
  <sheetData>
    <row r="1" spans="2:55" ht="37.15" customHeight="1" x14ac:dyDescent="0.2">
      <c r="AS1" s="2" t="s">
        <v>35</v>
      </c>
      <c r="AY1" s="3" t="s">
        <v>38</v>
      </c>
      <c r="AZ1" s="3" t="s">
        <v>0</v>
      </c>
      <c r="BA1" s="3" t="s">
        <v>0</v>
      </c>
      <c r="BB1" s="3" t="s">
        <v>39</v>
      </c>
      <c r="BC1" s="3" t="s">
        <v>36</v>
      </c>
    </row>
    <row r="2" spans="2:55" ht="7.15" customHeight="1" x14ac:dyDescent="0.2">
      <c r="B2" s="4"/>
      <c r="C2" s="5"/>
      <c r="D2" s="5"/>
      <c r="E2" s="5"/>
      <c r="F2" s="5"/>
      <c r="G2" s="5"/>
      <c r="H2" s="5"/>
      <c r="I2" s="5"/>
      <c r="J2" s="5"/>
      <c r="K2" s="5"/>
      <c r="L2" s="6"/>
      <c r="AS2" s="2" t="s">
        <v>36</v>
      </c>
      <c r="AY2" s="3" t="s">
        <v>40</v>
      </c>
      <c r="AZ2" s="3" t="s">
        <v>0</v>
      </c>
      <c r="BA2" s="3" t="s">
        <v>0</v>
      </c>
      <c r="BB2" s="3" t="s">
        <v>41</v>
      </c>
      <c r="BC2" s="3" t="s">
        <v>36</v>
      </c>
    </row>
    <row r="3" spans="2:55" ht="13.5" customHeight="1" x14ac:dyDescent="0.2">
      <c r="B3" s="6"/>
      <c r="C3" s="102"/>
      <c r="D3" s="102" t="s">
        <v>223</v>
      </c>
      <c r="E3" s="102"/>
      <c r="F3" s="102"/>
      <c r="G3" s="102"/>
      <c r="H3" s="102"/>
      <c r="I3" s="102"/>
      <c r="J3" s="102"/>
      <c r="K3" s="102"/>
      <c r="L3" s="6"/>
      <c r="AS3" s="2"/>
      <c r="AY3" s="3"/>
      <c r="AZ3" s="3"/>
      <c r="BA3" s="3"/>
      <c r="BB3" s="3"/>
      <c r="BC3" s="3"/>
    </row>
    <row r="4" spans="2:55" ht="25.15" customHeight="1" x14ac:dyDescent="0.2">
      <c r="B4" s="6"/>
      <c r="D4" s="7" t="s">
        <v>134</v>
      </c>
      <c r="K4" s="8"/>
      <c r="L4" s="6"/>
      <c r="M4" s="9" t="s">
        <v>2</v>
      </c>
      <c r="AS4" s="2" t="s">
        <v>1</v>
      </c>
      <c r="AY4" s="3" t="s">
        <v>42</v>
      </c>
      <c r="AZ4" s="3" t="s">
        <v>0</v>
      </c>
      <c r="BA4" s="3" t="s">
        <v>0</v>
      </c>
      <c r="BB4" s="3" t="s">
        <v>43</v>
      </c>
      <c r="BC4" s="3" t="s">
        <v>36</v>
      </c>
    </row>
    <row r="5" spans="2:55" ht="7.15" customHeight="1" x14ac:dyDescent="0.2">
      <c r="B5" s="6"/>
      <c r="K5" s="8"/>
      <c r="L5" s="6"/>
      <c r="AY5" s="3" t="s">
        <v>44</v>
      </c>
      <c r="AZ5" s="3" t="s">
        <v>0</v>
      </c>
      <c r="BA5" s="3" t="s">
        <v>0</v>
      </c>
      <c r="BB5" s="3" t="s">
        <v>45</v>
      </c>
      <c r="BC5" s="3" t="s">
        <v>36</v>
      </c>
    </row>
    <row r="6" spans="2:55" ht="12" customHeight="1" x14ac:dyDescent="0.2">
      <c r="B6" s="6"/>
      <c r="D6" s="10" t="s">
        <v>3</v>
      </c>
      <c r="K6" s="8"/>
      <c r="L6" s="6"/>
      <c r="AY6" s="3" t="s">
        <v>46</v>
      </c>
      <c r="AZ6" s="3" t="s">
        <v>0</v>
      </c>
      <c r="BA6" s="3" t="s">
        <v>0</v>
      </c>
      <c r="BB6" s="3" t="s">
        <v>47</v>
      </c>
      <c r="BC6" s="3" t="s">
        <v>36</v>
      </c>
    </row>
    <row r="7" spans="2:55" ht="16.5" customHeight="1" x14ac:dyDescent="0.2">
      <c r="B7" s="6"/>
      <c r="E7" s="115" t="str">
        <f>E9</f>
        <v>Pobytová odlehčovací služba Zábřeh, Sušilova</v>
      </c>
      <c r="F7" s="116"/>
      <c r="G7" s="116"/>
      <c r="H7" s="116"/>
      <c r="K7" s="8"/>
      <c r="L7" s="6"/>
      <c r="AY7" s="3" t="s">
        <v>48</v>
      </c>
      <c r="AZ7" s="3" t="s">
        <v>0</v>
      </c>
      <c r="BA7" s="3" t="s">
        <v>0</v>
      </c>
      <c r="BB7" s="3" t="s">
        <v>49</v>
      </c>
      <c r="BC7" s="3" t="s">
        <v>36</v>
      </c>
    </row>
    <row r="8" spans="2:55" s="12" customFormat="1" ht="12" customHeight="1" x14ac:dyDescent="0.25">
      <c r="B8" s="11"/>
      <c r="D8" s="10" t="s">
        <v>50</v>
      </c>
      <c r="K8" s="13"/>
      <c r="L8" s="11"/>
      <c r="AY8" s="3" t="s">
        <v>51</v>
      </c>
      <c r="AZ8" s="3" t="s">
        <v>0</v>
      </c>
      <c r="BA8" s="3" t="s">
        <v>0</v>
      </c>
      <c r="BB8" s="3" t="s">
        <v>52</v>
      </c>
      <c r="BC8" s="3" t="s">
        <v>36</v>
      </c>
    </row>
    <row r="9" spans="2:55" s="12" customFormat="1" ht="16.5" customHeight="1" x14ac:dyDescent="0.25">
      <c r="B9" s="11"/>
      <c r="E9" s="113" t="s">
        <v>129</v>
      </c>
      <c r="F9" s="114"/>
      <c r="G9" s="114"/>
      <c r="H9" s="114"/>
      <c r="K9" s="13"/>
      <c r="L9" s="11"/>
      <c r="AY9" s="3" t="s">
        <v>53</v>
      </c>
      <c r="AZ9" s="3" t="s">
        <v>0</v>
      </c>
      <c r="BA9" s="3" t="s">
        <v>0</v>
      </c>
      <c r="BB9" s="3" t="s">
        <v>54</v>
      </c>
      <c r="BC9" s="3" t="s">
        <v>36</v>
      </c>
    </row>
    <row r="10" spans="2:55" s="12" customFormat="1" x14ac:dyDescent="0.25">
      <c r="B10" s="11"/>
      <c r="K10" s="13"/>
      <c r="L10" s="11"/>
      <c r="AY10" s="3" t="s">
        <v>55</v>
      </c>
      <c r="AZ10" s="3" t="s">
        <v>0</v>
      </c>
      <c r="BA10" s="3" t="s">
        <v>0</v>
      </c>
      <c r="BB10" s="3" t="s">
        <v>56</v>
      </c>
      <c r="BC10" s="3" t="s">
        <v>36</v>
      </c>
    </row>
    <row r="11" spans="2:55" s="12" customFormat="1" ht="12" customHeight="1" x14ac:dyDescent="0.25">
      <c r="B11" s="11"/>
      <c r="D11" s="10" t="s">
        <v>4</v>
      </c>
      <c r="F11" s="14" t="s">
        <v>0</v>
      </c>
      <c r="I11" s="10" t="s">
        <v>5</v>
      </c>
      <c r="J11" s="14" t="s">
        <v>0</v>
      </c>
      <c r="K11" s="13"/>
      <c r="L11" s="11"/>
      <c r="AY11" s="3" t="s">
        <v>57</v>
      </c>
      <c r="AZ11" s="3" t="s">
        <v>0</v>
      </c>
      <c r="BA11" s="3" t="s">
        <v>0</v>
      </c>
      <c r="BB11" s="3" t="s">
        <v>58</v>
      </c>
      <c r="BC11" s="3" t="s">
        <v>36</v>
      </c>
    </row>
    <row r="12" spans="2:55" s="12" customFormat="1" ht="12" customHeight="1" x14ac:dyDescent="0.25">
      <c r="B12" s="11"/>
      <c r="D12" s="10" t="s">
        <v>6</v>
      </c>
      <c r="F12" s="14" t="s">
        <v>130</v>
      </c>
      <c r="I12" s="10" t="s">
        <v>7</v>
      </c>
      <c r="J12" s="15">
        <f ca="1">TODAY()</f>
        <v>45826</v>
      </c>
      <c r="K12" s="13"/>
      <c r="L12" s="11"/>
      <c r="AY12" s="3" t="s">
        <v>59</v>
      </c>
      <c r="AZ12" s="3" t="s">
        <v>0</v>
      </c>
      <c r="BA12" s="3" t="s">
        <v>0</v>
      </c>
      <c r="BB12" s="3" t="s">
        <v>60</v>
      </c>
      <c r="BC12" s="3" t="s">
        <v>36</v>
      </c>
    </row>
    <row r="13" spans="2:55" s="12" customFormat="1" ht="10.9" customHeight="1" x14ac:dyDescent="0.25">
      <c r="B13" s="11"/>
      <c r="K13" s="13"/>
      <c r="L13" s="11"/>
      <c r="AY13" s="3" t="s">
        <v>61</v>
      </c>
      <c r="AZ13" s="3" t="s">
        <v>0</v>
      </c>
      <c r="BA13" s="3" t="s">
        <v>0</v>
      </c>
      <c r="BB13" s="3" t="s">
        <v>62</v>
      </c>
      <c r="BC13" s="3" t="s">
        <v>36</v>
      </c>
    </row>
    <row r="14" spans="2:55" s="12" customFormat="1" ht="12" customHeight="1" x14ac:dyDescent="0.25">
      <c r="B14" s="11"/>
      <c r="D14" s="10" t="s">
        <v>8</v>
      </c>
      <c r="F14" s="87" t="s">
        <v>10</v>
      </c>
      <c r="I14" s="10" t="s">
        <v>9</v>
      </c>
      <c r="J14" s="88" t="s">
        <v>128</v>
      </c>
      <c r="K14" s="13"/>
      <c r="L14" s="11"/>
      <c r="AY14" s="3" t="s">
        <v>63</v>
      </c>
      <c r="AZ14" s="3" t="s">
        <v>0</v>
      </c>
      <c r="BA14" s="3" t="s">
        <v>0</v>
      </c>
      <c r="BB14" s="3" t="s">
        <v>64</v>
      </c>
      <c r="BC14" s="3" t="s">
        <v>36</v>
      </c>
    </row>
    <row r="15" spans="2:55" s="12" customFormat="1" ht="18" customHeight="1" x14ac:dyDescent="0.25">
      <c r="B15" s="11"/>
      <c r="E15" s="14"/>
      <c r="F15" s="87" t="s">
        <v>127</v>
      </c>
      <c r="I15" s="10" t="s">
        <v>11</v>
      </c>
      <c r="J15" s="14" t="s">
        <v>0</v>
      </c>
      <c r="K15" s="13"/>
      <c r="L15" s="11"/>
      <c r="AY15" s="3" t="s">
        <v>65</v>
      </c>
      <c r="AZ15" s="3" t="s">
        <v>0</v>
      </c>
      <c r="BA15" s="3" t="s">
        <v>0</v>
      </c>
      <c r="BB15" s="3" t="s">
        <v>66</v>
      </c>
      <c r="BC15" s="3" t="s">
        <v>36</v>
      </c>
    </row>
    <row r="16" spans="2:55" s="12" customFormat="1" ht="7.15" customHeight="1" x14ac:dyDescent="0.25">
      <c r="B16" s="11"/>
      <c r="K16" s="13"/>
      <c r="L16" s="11"/>
      <c r="AY16" s="3" t="s">
        <v>67</v>
      </c>
      <c r="AZ16" s="3" t="s">
        <v>0</v>
      </c>
      <c r="BA16" s="3" t="s">
        <v>0</v>
      </c>
      <c r="BB16" s="3" t="s">
        <v>68</v>
      </c>
      <c r="BC16" s="3" t="s">
        <v>36</v>
      </c>
    </row>
    <row r="17" spans="2:55" s="12" customFormat="1" ht="12" customHeight="1" x14ac:dyDescent="0.25">
      <c r="B17" s="11"/>
      <c r="D17" s="10" t="s">
        <v>12</v>
      </c>
      <c r="E17" s="92"/>
      <c r="F17" s="100"/>
      <c r="G17" s="89"/>
      <c r="H17" s="90"/>
      <c r="I17" s="10" t="s">
        <v>9</v>
      </c>
      <c r="J17" s="16"/>
      <c r="K17" s="13"/>
      <c r="L17" s="11"/>
      <c r="AY17" s="3" t="s">
        <v>69</v>
      </c>
      <c r="AZ17" s="3" t="s">
        <v>0</v>
      </c>
      <c r="BA17" s="3" t="s">
        <v>0</v>
      </c>
      <c r="BB17" s="3" t="s">
        <v>70</v>
      </c>
      <c r="BC17" s="3" t="s">
        <v>36</v>
      </c>
    </row>
    <row r="18" spans="2:55" s="12" customFormat="1" ht="18" customHeight="1" x14ac:dyDescent="0.25">
      <c r="B18" s="11"/>
      <c r="F18" s="101"/>
      <c r="G18" s="86"/>
      <c r="I18" s="10" t="s">
        <v>11</v>
      </c>
      <c r="J18" s="16"/>
      <c r="K18" s="13"/>
      <c r="L18" s="11"/>
      <c r="AY18" s="3" t="s">
        <v>71</v>
      </c>
      <c r="AZ18" s="3" t="s">
        <v>0</v>
      </c>
      <c r="BA18" s="3" t="s">
        <v>0</v>
      </c>
      <c r="BB18" s="3" t="s">
        <v>72</v>
      </c>
      <c r="BC18" s="3" t="s">
        <v>36</v>
      </c>
    </row>
    <row r="19" spans="2:55" s="12" customFormat="1" ht="7.15" customHeight="1" x14ac:dyDescent="0.25">
      <c r="B19" s="11"/>
      <c r="K19" s="13"/>
      <c r="L19" s="11"/>
      <c r="AY19" s="3" t="s">
        <v>73</v>
      </c>
      <c r="AZ19" s="3" t="s">
        <v>0</v>
      </c>
      <c r="BA19" s="3" t="s">
        <v>0</v>
      </c>
      <c r="BB19" s="3" t="s">
        <v>74</v>
      </c>
      <c r="BC19" s="3" t="s">
        <v>36</v>
      </c>
    </row>
    <row r="20" spans="2:55" s="12" customFormat="1" ht="12" customHeight="1" x14ac:dyDescent="0.25">
      <c r="B20" s="11"/>
      <c r="D20" s="10"/>
      <c r="I20" s="10"/>
      <c r="J20" s="14" t="s">
        <v>0</v>
      </c>
      <c r="K20" s="13"/>
      <c r="L20" s="11"/>
      <c r="AY20" s="3" t="s">
        <v>75</v>
      </c>
      <c r="AZ20" s="3" t="s">
        <v>0</v>
      </c>
      <c r="BA20" s="3" t="s">
        <v>0</v>
      </c>
      <c r="BB20" s="3" t="s">
        <v>76</v>
      </c>
      <c r="BC20" s="3" t="s">
        <v>36</v>
      </c>
    </row>
    <row r="21" spans="2:55" s="12" customFormat="1" ht="18" customHeight="1" x14ac:dyDescent="0.25">
      <c r="B21" s="11"/>
      <c r="E21" s="14"/>
      <c r="I21" s="10"/>
      <c r="J21" s="14" t="s">
        <v>0</v>
      </c>
      <c r="K21" s="13"/>
      <c r="L21" s="11"/>
      <c r="AY21" s="3" t="s">
        <v>77</v>
      </c>
      <c r="AZ21" s="3" t="s">
        <v>0</v>
      </c>
      <c r="BA21" s="3" t="s">
        <v>0</v>
      </c>
      <c r="BB21" s="3" t="s">
        <v>78</v>
      </c>
      <c r="BC21" s="3" t="s">
        <v>36</v>
      </c>
    </row>
    <row r="22" spans="2:55" s="12" customFormat="1" ht="7.15" customHeight="1" x14ac:dyDescent="0.25">
      <c r="B22" s="11"/>
      <c r="K22" s="13"/>
      <c r="L22" s="11"/>
      <c r="AY22" s="3" t="s">
        <v>79</v>
      </c>
      <c r="AZ22" s="3" t="s">
        <v>0</v>
      </c>
      <c r="BA22" s="3" t="s">
        <v>0</v>
      </c>
      <c r="BB22" s="3" t="s">
        <v>80</v>
      </c>
      <c r="BC22" s="3" t="s">
        <v>36</v>
      </c>
    </row>
    <row r="23" spans="2:55" s="12" customFormat="1" ht="12" customHeight="1" x14ac:dyDescent="0.25">
      <c r="B23" s="11"/>
      <c r="D23" s="10"/>
      <c r="I23" s="10"/>
      <c r="J23" s="14"/>
      <c r="K23" s="13"/>
      <c r="L23" s="11"/>
      <c r="AY23" s="3" t="s">
        <v>81</v>
      </c>
      <c r="AZ23" s="3" t="s">
        <v>0</v>
      </c>
      <c r="BA23" s="3" t="s">
        <v>0</v>
      </c>
      <c r="BB23" s="3" t="s">
        <v>82</v>
      </c>
      <c r="BC23" s="3" t="s">
        <v>36</v>
      </c>
    </row>
    <row r="24" spans="2:55" s="12" customFormat="1" ht="18" customHeight="1" x14ac:dyDescent="0.25">
      <c r="B24" s="11"/>
      <c r="E24" s="14"/>
      <c r="I24" s="10"/>
      <c r="J24" s="14"/>
      <c r="K24" s="13"/>
      <c r="L24" s="11"/>
      <c r="AY24" s="3" t="s">
        <v>83</v>
      </c>
      <c r="AZ24" s="3" t="s">
        <v>0</v>
      </c>
      <c r="BA24" s="3" t="s">
        <v>0</v>
      </c>
      <c r="BB24" s="3" t="s">
        <v>84</v>
      </c>
      <c r="BC24" s="3" t="s">
        <v>36</v>
      </c>
    </row>
    <row r="25" spans="2:55" s="12" customFormat="1" ht="7.15" customHeight="1" x14ac:dyDescent="0.25">
      <c r="B25" s="11"/>
      <c r="K25" s="13"/>
      <c r="L25" s="11"/>
      <c r="AY25" s="3" t="s">
        <v>85</v>
      </c>
      <c r="AZ25" s="3" t="s">
        <v>0</v>
      </c>
      <c r="BA25" s="3" t="s">
        <v>0</v>
      </c>
      <c r="BB25" s="3" t="s">
        <v>86</v>
      </c>
      <c r="BC25" s="3" t="s">
        <v>36</v>
      </c>
    </row>
    <row r="26" spans="2:55" s="12" customFormat="1" ht="12" customHeight="1" x14ac:dyDescent="0.25">
      <c r="B26" s="11"/>
      <c r="D26" s="10"/>
      <c r="K26" s="13"/>
      <c r="L26" s="11"/>
      <c r="AY26" s="3" t="s">
        <v>87</v>
      </c>
      <c r="AZ26" s="3" t="s">
        <v>0</v>
      </c>
      <c r="BA26" s="3" t="s">
        <v>0</v>
      </c>
      <c r="BB26" s="3" t="s">
        <v>88</v>
      </c>
      <c r="BC26" s="3" t="s">
        <v>36</v>
      </c>
    </row>
    <row r="27" spans="2:55" s="18" customFormat="1" ht="16.5" customHeight="1" x14ac:dyDescent="0.25">
      <c r="B27" s="17"/>
      <c r="E27" s="117" t="s">
        <v>0</v>
      </c>
      <c r="F27" s="117"/>
      <c r="G27" s="117"/>
      <c r="H27" s="117"/>
      <c r="K27" s="20"/>
      <c r="L27" s="17"/>
      <c r="AY27" s="21" t="s">
        <v>89</v>
      </c>
      <c r="AZ27" s="21" t="s">
        <v>0</v>
      </c>
      <c r="BA27" s="21" t="s">
        <v>0</v>
      </c>
      <c r="BB27" s="21" t="s">
        <v>90</v>
      </c>
      <c r="BC27" s="21" t="s">
        <v>36</v>
      </c>
    </row>
    <row r="28" spans="2:55" s="12" customFormat="1" ht="7.15" customHeight="1" x14ac:dyDescent="0.25">
      <c r="B28" s="11"/>
      <c r="K28" s="13"/>
      <c r="L28" s="11"/>
      <c r="AY28" s="3" t="s">
        <v>91</v>
      </c>
      <c r="AZ28" s="3" t="s">
        <v>0</v>
      </c>
      <c r="BA28" s="3" t="s">
        <v>0</v>
      </c>
      <c r="BB28" s="3" t="s">
        <v>92</v>
      </c>
      <c r="BC28" s="3" t="s">
        <v>36</v>
      </c>
    </row>
    <row r="29" spans="2:55" s="12" customFormat="1" ht="7.15" customHeight="1" x14ac:dyDescent="0.25">
      <c r="B29" s="11"/>
      <c r="K29" s="13"/>
      <c r="L29" s="11"/>
      <c r="AY29" s="3" t="s">
        <v>93</v>
      </c>
      <c r="AZ29" s="3" t="s">
        <v>0</v>
      </c>
      <c r="BA29" s="3" t="s">
        <v>0</v>
      </c>
      <c r="BB29" s="3" t="s">
        <v>94</v>
      </c>
      <c r="BC29" s="3" t="s">
        <v>36</v>
      </c>
    </row>
    <row r="30" spans="2:55" s="12" customFormat="1" ht="25.35" customHeight="1" x14ac:dyDescent="0.25">
      <c r="B30" s="11"/>
      <c r="D30" s="22" t="s">
        <v>14</v>
      </c>
      <c r="J30" s="23">
        <f>ROUND(J93, 2)</f>
        <v>0</v>
      </c>
      <c r="K30" s="13"/>
      <c r="L30" s="11"/>
      <c r="AY30" s="3" t="s">
        <v>95</v>
      </c>
      <c r="AZ30" s="3" t="s">
        <v>0</v>
      </c>
      <c r="BA30" s="3" t="s">
        <v>0</v>
      </c>
      <c r="BB30" s="3" t="s">
        <v>96</v>
      </c>
      <c r="BC30" s="3" t="s">
        <v>36</v>
      </c>
    </row>
    <row r="31" spans="2:55" s="12" customFormat="1" ht="7.15" customHeight="1" x14ac:dyDescent="0.25">
      <c r="B31" s="11"/>
      <c r="K31" s="13"/>
      <c r="L31" s="11"/>
      <c r="AY31" s="3" t="s">
        <v>97</v>
      </c>
      <c r="AZ31" s="3" t="s">
        <v>0</v>
      </c>
      <c r="BA31" s="3" t="s">
        <v>0</v>
      </c>
      <c r="BB31" s="3" t="s">
        <v>98</v>
      </c>
      <c r="BC31" s="3" t="s">
        <v>36</v>
      </c>
    </row>
    <row r="32" spans="2:55" s="12" customFormat="1" ht="14.45" customHeight="1" x14ac:dyDescent="0.25">
      <c r="B32" s="11"/>
      <c r="F32" s="24" t="s">
        <v>16</v>
      </c>
      <c r="I32" s="24" t="s">
        <v>15</v>
      </c>
      <c r="J32" s="24" t="s">
        <v>17</v>
      </c>
      <c r="K32" s="13"/>
      <c r="L32" s="11"/>
      <c r="AY32" s="3" t="s">
        <v>99</v>
      </c>
      <c r="AZ32" s="3" t="s">
        <v>0</v>
      </c>
      <c r="BA32" s="3" t="s">
        <v>0</v>
      </c>
      <c r="BB32" s="3" t="s">
        <v>100</v>
      </c>
      <c r="BC32" s="3" t="s">
        <v>36</v>
      </c>
    </row>
    <row r="33" spans="2:55" s="12" customFormat="1" ht="14.45" customHeight="1" x14ac:dyDescent="0.25">
      <c r="B33" s="11"/>
      <c r="D33" s="25" t="s">
        <v>18</v>
      </c>
      <c r="E33" s="10" t="s">
        <v>19</v>
      </c>
      <c r="F33" s="26"/>
      <c r="I33" s="27">
        <v>0.21</v>
      </c>
      <c r="J33" s="26">
        <f>J72*0.21</f>
        <v>0</v>
      </c>
      <c r="K33" s="13"/>
      <c r="L33" s="11"/>
      <c r="AY33" s="3" t="s">
        <v>101</v>
      </c>
      <c r="AZ33" s="3" t="s">
        <v>0</v>
      </c>
      <c r="BA33" s="3" t="s">
        <v>0</v>
      </c>
      <c r="BB33" s="3" t="s">
        <v>86</v>
      </c>
      <c r="BC33" s="3" t="s">
        <v>36</v>
      </c>
    </row>
    <row r="34" spans="2:55" s="12" customFormat="1" ht="14.45" customHeight="1" x14ac:dyDescent="0.25">
      <c r="B34" s="11"/>
      <c r="E34" s="10" t="s">
        <v>20</v>
      </c>
      <c r="F34" s="26"/>
      <c r="I34" s="27">
        <v>0.12</v>
      </c>
      <c r="J34" s="26"/>
      <c r="K34" s="13"/>
      <c r="L34" s="11"/>
      <c r="AY34" s="3" t="s">
        <v>102</v>
      </c>
      <c r="AZ34" s="3" t="s">
        <v>0</v>
      </c>
      <c r="BA34" s="3" t="s">
        <v>0</v>
      </c>
      <c r="BB34" s="3" t="s">
        <v>103</v>
      </c>
      <c r="BC34" s="3" t="s">
        <v>36</v>
      </c>
    </row>
    <row r="35" spans="2:55" s="12" customFormat="1" ht="14.45" hidden="1" customHeight="1" x14ac:dyDescent="0.25">
      <c r="B35" s="11"/>
      <c r="E35" s="10" t="s">
        <v>21</v>
      </c>
      <c r="F35" s="26" t="e">
        <f>ROUND((SUM(BF93:BF95)),  2)</f>
        <v>#REF!</v>
      </c>
      <c r="I35" s="27">
        <v>0.21</v>
      </c>
      <c r="J35" s="26">
        <f>0</f>
        <v>0</v>
      </c>
      <c r="K35" s="13"/>
      <c r="L35" s="11"/>
      <c r="AY35" s="3" t="s">
        <v>104</v>
      </c>
      <c r="AZ35" s="3" t="s">
        <v>0</v>
      </c>
      <c r="BA35" s="3" t="s">
        <v>0</v>
      </c>
      <c r="BB35" s="3" t="s">
        <v>92</v>
      </c>
      <c r="BC35" s="3" t="s">
        <v>36</v>
      </c>
    </row>
    <row r="36" spans="2:55" s="12" customFormat="1" ht="14.45" hidden="1" customHeight="1" x14ac:dyDescent="0.25">
      <c r="B36" s="11"/>
      <c r="E36" s="10" t="s">
        <v>22</v>
      </c>
      <c r="F36" s="26" t="e">
        <f>ROUND((SUM(BG93:BG95)),  2)</f>
        <v>#REF!</v>
      </c>
      <c r="I36" s="27">
        <v>0.12</v>
      </c>
      <c r="J36" s="26">
        <f>0</f>
        <v>0</v>
      </c>
      <c r="K36" s="13"/>
      <c r="L36" s="11"/>
      <c r="AY36" s="3" t="s">
        <v>105</v>
      </c>
      <c r="AZ36" s="3" t="s">
        <v>0</v>
      </c>
      <c r="BA36" s="3" t="s">
        <v>0</v>
      </c>
      <c r="BB36" s="3" t="s">
        <v>106</v>
      </c>
      <c r="BC36" s="3" t="s">
        <v>36</v>
      </c>
    </row>
    <row r="37" spans="2:55" s="12" customFormat="1" ht="14.45" hidden="1" customHeight="1" x14ac:dyDescent="0.25">
      <c r="B37" s="11"/>
      <c r="E37" s="10" t="s">
        <v>23</v>
      </c>
      <c r="F37" s="26" t="e">
        <f>ROUND((SUM(BH93:BH95)),  2)</f>
        <v>#REF!</v>
      </c>
      <c r="I37" s="27">
        <v>0</v>
      </c>
      <c r="J37" s="26">
        <f>0</f>
        <v>0</v>
      </c>
      <c r="K37" s="13"/>
      <c r="L37" s="11"/>
    </row>
    <row r="38" spans="2:55" s="12" customFormat="1" ht="7.15" customHeight="1" x14ac:dyDescent="0.25">
      <c r="B38" s="11"/>
      <c r="K38" s="13"/>
      <c r="L38" s="11"/>
    </row>
    <row r="39" spans="2:55" s="12" customFormat="1" ht="25.35" customHeight="1" x14ac:dyDescent="0.25">
      <c r="B39" s="11"/>
      <c r="C39" s="28"/>
      <c r="D39" s="29" t="s">
        <v>24</v>
      </c>
      <c r="E39" s="28"/>
      <c r="F39" s="28"/>
      <c r="G39" s="30" t="s">
        <v>25</v>
      </c>
      <c r="H39" s="31" t="s">
        <v>26</v>
      </c>
      <c r="I39" s="28"/>
      <c r="J39" s="32">
        <f>SUM(J30:J37)</f>
        <v>0</v>
      </c>
      <c r="K39" s="13"/>
      <c r="L39" s="11"/>
    </row>
    <row r="40" spans="2:55" s="12" customFormat="1" ht="14.45" customHeight="1" x14ac:dyDescent="0.25">
      <c r="B40" s="11"/>
      <c r="K40" s="13"/>
      <c r="L40" s="11"/>
    </row>
    <row r="41" spans="2:55" ht="14.45" customHeight="1" x14ac:dyDescent="0.2">
      <c r="B41" s="6"/>
      <c r="K41" s="8"/>
      <c r="L41" s="6"/>
    </row>
    <row r="42" spans="2:55" s="12" customFormat="1" x14ac:dyDescent="0.25">
      <c r="B42" s="11"/>
      <c r="D42" s="33" t="s">
        <v>29</v>
      </c>
      <c r="G42" s="33" t="s">
        <v>30</v>
      </c>
      <c r="H42" s="98"/>
      <c r="I42" s="98"/>
      <c r="J42" s="98"/>
      <c r="K42" s="13"/>
      <c r="L42" s="11"/>
    </row>
    <row r="43" spans="2:55" x14ac:dyDescent="0.2">
      <c r="B43" s="6"/>
      <c r="H43" s="99"/>
      <c r="I43" s="99"/>
      <c r="J43" s="99"/>
      <c r="K43" s="8"/>
      <c r="L43" s="6"/>
    </row>
    <row r="44" spans="2:55" x14ac:dyDescent="0.2">
      <c r="B44" s="6"/>
      <c r="K44" s="8"/>
      <c r="L44" s="6"/>
    </row>
    <row r="45" spans="2:55" x14ac:dyDescent="0.2">
      <c r="B45" s="6"/>
      <c r="K45" s="8"/>
      <c r="L45" s="6"/>
    </row>
    <row r="46" spans="2:55" x14ac:dyDescent="0.2">
      <c r="B46" s="6"/>
      <c r="K46" s="8"/>
      <c r="L46" s="6"/>
    </row>
    <row r="47" spans="2:55" x14ac:dyDescent="0.2">
      <c r="B47" s="6"/>
      <c r="K47" s="8"/>
      <c r="L47" s="6"/>
    </row>
    <row r="48" spans="2:55" x14ac:dyDescent="0.2">
      <c r="B48" s="6"/>
      <c r="K48" s="8"/>
      <c r="L48" s="6"/>
    </row>
    <row r="49" spans="2:12" x14ac:dyDescent="0.2">
      <c r="B49" s="6"/>
      <c r="K49" s="8"/>
      <c r="L49" s="6"/>
    </row>
    <row r="50" spans="2:12" x14ac:dyDescent="0.2">
      <c r="B50" s="6"/>
      <c r="K50" s="8"/>
      <c r="L50" s="6"/>
    </row>
    <row r="51" spans="2:12" x14ac:dyDescent="0.2">
      <c r="B51" s="6"/>
      <c r="K51" s="8"/>
      <c r="L51" s="6"/>
    </row>
    <row r="52" spans="2:12" s="12" customFormat="1" x14ac:dyDescent="0.25">
      <c r="B52" s="11"/>
      <c r="D52" s="10" t="s">
        <v>27</v>
      </c>
      <c r="F52" s="34" t="s">
        <v>28</v>
      </c>
      <c r="G52" s="10" t="s">
        <v>27</v>
      </c>
      <c r="J52" s="24" t="s">
        <v>28</v>
      </c>
      <c r="K52" s="13"/>
      <c r="L52" s="11"/>
    </row>
    <row r="53" spans="2:12" s="12" customFormat="1" ht="14.45" customHeight="1" x14ac:dyDescent="0.25"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1"/>
    </row>
    <row r="56" spans="2:12" s="12" customFormat="1" ht="7.15" customHeight="1" x14ac:dyDescent="0.25"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1"/>
    </row>
    <row r="57" spans="2:12" s="12" customFormat="1" ht="25.15" customHeight="1" x14ac:dyDescent="0.25">
      <c r="B57" s="11"/>
      <c r="C57" s="7" t="s">
        <v>133</v>
      </c>
      <c r="L57" s="11"/>
    </row>
    <row r="58" spans="2:12" s="12" customFormat="1" ht="7.15" customHeight="1" x14ac:dyDescent="0.25">
      <c r="B58" s="11"/>
      <c r="L58" s="11"/>
    </row>
    <row r="59" spans="2:12" s="12" customFormat="1" ht="12" customHeight="1" x14ac:dyDescent="0.25">
      <c r="B59" s="11"/>
      <c r="C59" s="10" t="s">
        <v>3</v>
      </c>
      <c r="L59" s="11"/>
    </row>
    <row r="60" spans="2:12" s="12" customFormat="1" ht="16.5" customHeight="1" x14ac:dyDescent="0.25">
      <c r="B60" s="11"/>
      <c r="E60" s="115" t="str">
        <f>E7</f>
        <v>Pobytová odlehčovací služba Zábřeh, Sušilova</v>
      </c>
      <c r="F60" s="116"/>
      <c r="G60" s="116"/>
      <c r="H60" s="116"/>
      <c r="L60" s="11"/>
    </row>
    <row r="61" spans="2:12" s="12" customFormat="1" ht="12" customHeight="1" x14ac:dyDescent="0.25">
      <c r="B61" s="11"/>
      <c r="C61" s="10" t="s">
        <v>50</v>
      </c>
      <c r="L61" s="11"/>
    </row>
    <row r="62" spans="2:12" s="12" customFormat="1" ht="16.5" customHeight="1" x14ac:dyDescent="0.25">
      <c r="B62" s="11"/>
      <c r="E62" s="113" t="str">
        <f>E9</f>
        <v>Pobytová odlehčovací služba Zábřeh, Sušilova</v>
      </c>
      <c r="F62" s="114"/>
      <c r="G62" s="114"/>
      <c r="H62" s="114"/>
      <c r="L62" s="11"/>
    </row>
    <row r="63" spans="2:12" s="12" customFormat="1" ht="7.15" customHeight="1" x14ac:dyDescent="0.25">
      <c r="B63" s="11"/>
      <c r="L63" s="11"/>
    </row>
    <row r="64" spans="2:12" s="12" customFormat="1" ht="12" customHeight="1" x14ac:dyDescent="0.25">
      <c r="B64" s="11"/>
      <c r="C64" s="10" t="s">
        <v>6</v>
      </c>
      <c r="F64" s="14" t="str">
        <f>F12</f>
        <v>Zábřeh, Sušilova 1375/41</v>
      </c>
      <c r="I64" s="10" t="s">
        <v>7</v>
      </c>
      <c r="J64" s="15">
        <f ca="1">TODAY()</f>
        <v>45826</v>
      </c>
      <c r="L64" s="11"/>
    </row>
    <row r="65" spans="2:46" s="12" customFormat="1" ht="7.15" customHeight="1" x14ac:dyDescent="0.25">
      <c r="B65" s="11"/>
      <c r="L65" s="11"/>
    </row>
    <row r="66" spans="2:46" s="12" customFormat="1" ht="25.7" customHeight="1" x14ac:dyDescent="0.25">
      <c r="B66" s="11"/>
      <c r="C66" s="10" t="s">
        <v>8</v>
      </c>
      <c r="F66" s="14" t="str">
        <f>F14</f>
        <v>Město Zábřeh</v>
      </c>
      <c r="I66" s="10"/>
      <c r="J66" s="19"/>
      <c r="L66" s="11"/>
    </row>
    <row r="67" spans="2:46" s="12" customFormat="1" ht="15.2" customHeight="1" x14ac:dyDescent="0.25">
      <c r="B67" s="11"/>
      <c r="C67" s="10" t="s">
        <v>12</v>
      </c>
      <c r="F67" s="14" t="str">
        <f>IF(F17="","",F17)</f>
        <v/>
      </c>
      <c r="I67" s="10" t="s">
        <v>13</v>
      </c>
      <c r="J67" s="19" t="str">
        <f>IF(F23="","",F23)</f>
        <v/>
      </c>
      <c r="L67" s="11"/>
    </row>
    <row r="68" spans="2:46" s="12" customFormat="1" ht="10.15" customHeight="1" x14ac:dyDescent="0.25">
      <c r="B68" s="11"/>
      <c r="L68" s="11"/>
    </row>
    <row r="69" spans="2:46" s="12" customFormat="1" ht="29.25" customHeight="1" x14ac:dyDescent="0.25">
      <c r="B69" s="11"/>
      <c r="C69" s="39" t="s">
        <v>107</v>
      </c>
      <c r="D69" s="28"/>
      <c r="E69" s="28"/>
      <c r="F69" s="28"/>
      <c r="G69" s="28"/>
      <c r="H69" s="28"/>
      <c r="I69" s="28"/>
      <c r="J69" s="40" t="s">
        <v>108</v>
      </c>
      <c r="L69" s="11"/>
    </row>
    <row r="70" spans="2:46" s="12" customFormat="1" ht="10.15" customHeight="1" x14ac:dyDescent="0.25">
      <c r="B70" s="11"/>
      <c r="L70" s="11"/>
    </row>
    <row r="71" spans="2:46" s="12" customFormat="1" ht="22.9" customHeight="1" x14ac:dyDescent="0.25">
      <c r="B71" s="11"/>
      <c r="C71" s="41" t="s">
        <v>109</v>
      </c>
      <c r="J71" s="23">
        <f>J93</f>
        <v>0</v>
      </c>
      <c r="L71" s="11"/>
      <c r="AT71" s="2" t="s">
        <v>110</v>
      </c>
    </row>
    <row r="72" spans="2:46" s="43" customFormat="1" ht="25.15" customHeight="1" x14ac:dyDescent="0.25">
      <c r="B72" s="42"/>
      <c r="D72" s="44" t="s">
        <v>131</v>
      </c>
      <c r="J72" s="45">
        <f>J94</f>
        <v>0</v>
      </c>
      <c r="L72" s="42"/>
    </row>
    <row r="73" spans="2:46" s="47" customFormat="1" ht="19.899999999999999" customHeight="1" x14ac:dyDescent="0.25">
      <c r="B73" s="46"/>
      <c r="D73" s="48" t="s">
        <v>135</v>
      </c>
      <c r="J73" s="49">
        <f>J93</f>
        <v>0</v>
      </c>
      <c r="L73" s="46"/>
    </row>
    <row r="74" spans="2:46" s="12" customFormat="1" ht="21.75" customHeight="1" x14ac:dyDescent="0.25">
      <c r="B74" s="11"/>
      <c r="L74" s="11"/>
    </row>
    <row r="75" spans="2:46" s="12" customFormat="1" ht="7.15" customHeight="1" x14ac:dyDescent="0.25">
      <c r="B75" s="35"/>
      <c r="C75" s="36"/>
      <c r="D75" s="36"/>
      <c r="E75" s="36"/>
      <c r="F75" s="36"/>
      <c r="G75" s="36"/>
      <c r="H75" s="36"/>
      <c r="I75" s="36"/>
      <c r="J75" s="36"/>
      <c r="K75" s="36"/>
      <c r="L75" s="11"/>
    </row>
    <row r="79" spans="2:46" s="12" customFormat="1" ht="7.15" customHeight="1" x14ac:dyDescent="0.25"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1"/>
    </row>
    <row r="80" spans="2:46" s="12" customFormat="1" ht="25.15" customHeight="1" x14ac:dyDescent="0.25">
      <c r="B80" s="11"/>
      <c r="C80" s="7" t="s">
        <v>136</v>
      </c>
      <c r="L80" s="11"/>
    </row>
    <row r="81" spans="2:64" s="12" customFormat="1" ht="7.15" customHeight="1" x14ac:dyDescent="0.25">
      <c r="B81" s="11"/>
      <c r="L81" s="11"/>
    </row>
    <row r="82" spans="2:64" s="12" customFormat="1" ht="12" customHeight="1" x14ac:dyDescent="0.25">
      <c r="B82" s="11"/>
      <c r="C82" s="10" t="s">
        <v>3</v>
      </c>
      <c r="L82" s="11"/>
    </row>
    <row r="83" spans="2:64" s="12" customFormat="1" ht="16.5" customHeight="1" x14ac:dyDescent="0.25">
      <c r="B83" s="11"/>
      <c r="E83" s="115" t="str">
        <f>E7</f>
        <v>Pobytová odlehčovací služba Zábřeh, Sušilova</v>
      </c>
      <c r="F83" s="116"/>
      <c r="G83" s="116"/>
      <c r="H83" s="116"/>
      <c r="L83" s="11"/>
    </row>
    <row r="84" spans="2:64" s="12" customFormat="1" ht="12" customHeight="1" x14ac:dyDescent="0.25">
      <c r="B84" s="11"/>
      <c r="C84" s="10" t="s">
        <v>50</v>
      </c>
      <c r="L84" s="11"/>
    </row>
    <row r="85" spans="2:64" s="12" customFormat="1" ht="16.5" customHeight="1" x14ac:dyDescent="0.25">
      <c r="B85" s="11"/>
      <c r="E85" s="113" t="str">
        <f>E9</f>
        <v>Pobytová odlehčovací služba Zábřeh, Sušilova</v>
      </c>
      <c r="F85" s="114"/>
      <c r="G85" s="114"/>
      <c r="H85" s="114"/>
      <c r="L85" s="11"/>
    </row>
    <row r="86" spans="2:64" s="12" customFormat="1" ht="7.15" customHeight="1" x14ac:dyDescent="0.25">
      <c r="B86" s="11"/>
      <c r="L86" s="11"/>
    </row>
    <row r="87" spans="2:64" s="12" customFormat="1" ht="12" customHeight="1" x14ac:dyDescent="0.25">
      <c r="B87" s="11"/>
      <c r="C87" s="10" t="s">
        <v>6</v>
      </c>
      <c r="F87" s="14" t="str">
        <f>F12</f>
        <v>Zábřeh, Sušilova 1375/41</v>
      </c>
      <c r="I87" s="10" t="s">
        <v>7</v>
      </c>
      <c r="J87" s="15">
        <f ca="1">TODAY()</f>
        <v>45826</v>
      </c>
      <c r="L87" s="11"/>
    </row>
    <row r="88" spans="2:64" s="12" customFormat="1" ht="7.15" customHeight="1" x14ac:dyDescent="0.25">
      <c r="B88" s="11"/>
      <c r="L88" s="11"/>
    </row>
    <row r="89" spans="2:64" s="12" customFormat="1" ht="25.7" customHeight="1" x14ac:dyDescent="0.25">
      <c r="B89" s="11"/>
      <c r="C89" s="10" t="s">
        <v>8</v>
      </c>
      <c r="F89" s="14" t="str">
        <f>F14</f>
        <v>Město Zábřeh</v>
      </c>
      <c r="I89" s="10"/>
      <c r="J89" s="19"/>
      <c r="L89" s="11"/>
    </row>
    <row r="90" spans="2:64" s="12" customFormat="1" ht="15.2" customHeight="1" x14ac:dyDescent="0.25">
      <c r="B90" s="11"/>
      <c r="C90" s="10" t="s">
        <v>12</v>
      </c>
      <c r="F90" s="14" t="str">
        <f>IF(F17="","",F17)</f>
        <v/>
      </c>
      <c r="I90" s="10" t="s">
        <v>13</v>
      </c>
      <c r="J90" s="19" t="str">
        <f>IF(F23="","",F23)</f>
        <v/>
      </c>
      <c r="L90" s="11"/>
    </row>
    <row r="91" spans="2:64" s="12" customFormat="1" ht="10.15" customHeight="1" x14ac:dyDescent="0.25">
      <c r="B91" s="11"/>
      <c r="L91" s="11"/>
    </row>
    <row r="92" spans="2:64" s="55" customFormat="1" ht="29.25" customHeight="1" x14ac:dyDescent="0.25">
      <c r="B92" s="50"/>
      <c r="C92" s="119" t="s">
        <v>111</v>
      </c>
      <c r="D92" s="119"/>
      <c r="E92" s="119" t="s">
        <v>31</v>
      </c>
      <c r="F92" s="119"/>
      <c r="G92" s="51" t="s">
        <v>112</v>
      </c>
      <c r="H92" s="51" t="s">
        <v>113</v>
      </c>
      <c r="I92" s="51" t="s">
        <v>114</v>
      </c>
      <c r="J92" s="51" t="s">
        <v>108</v>
      </c>
      <c r="K92" s="91"/>
      <c r="L92" s="50"/>
      <c r="M92" s="52" t="s">
        <v>0</v>
      </c>
      <c r="N92" s="53" t="s">
        <v>115</v>
      </c>
      <c r="O92" s="53" t="s">
        <v>116</v>
      </c>
      <c r="P92" s="53" t="s">
        <v>117</v>
      </c>
      <c r="Q92" s="53" t="s">
        <v>118</v>
      </c>
      <c r="R92" s="53" t="s">
        <v>119</v>
      </c>
      <c r="S92" s="54" t="s">
        <v>120</v>
      </c>
    </row>
    <row r="93" spans="2:64" s="12" customFormat="1" ht="22.9" customHeight="1" x14ac:dyDescent="0.25">
      <c r="B93" s="11"/>
      <c r="C93" s="56" t="s">
        <v>121</v>
      </c>
      <c r="J93" s="57">
        <f>J94</f>
        <v>0</v>
      </c>
      <c r="L93" s="11"/>
      <c r="M93" s="58"/>
      <c r="N93" s="59"/>
      <c r="O93" s="60" t="e">
        <f>O94+#REF!+#REF!</f>
        <v>#REF!</v>
      </c>
      <c r="P93" s="59"/>
      <c r="Q93" s="60" t="e">
        <f>Q94+#REF!+#REF!</f>
        <v>#REF!</v>
      </c>
      <c r="R93" s="59"/>
      <c r="S93" s="61" t="e">
        <f>S94+#REF!+#REF!</f>
        <v>#REF!</v>
      </c>
      <c r="AS93" s="2" t="s">
        <v>32</v>
      </c>
      <c r="AT93" s="2" t="s">
        <v>110</v>
      </c>
      <c r="BJ93" s="62" t="e">
        <f>BJ94+#REF!+#REF!</f>
        <v>#REF!</v>
      </c>
    </row>
    <row r="94" spans="2:64" s="67" customFormat="1" ht="25.9" customHeight="1" x14ac:dyDescent="0.2">
      <c r="B94" s="63"/>
      <c r="C94" s="118" t="s">
        <v>132</v>
      </c>
      <c r="D94" s="118"/>
      <c r="E94" s="120" t="s">
        <v>131</v>
      </c>
      <c r="F94" s="120"/>
      <c r="G94" s="64"/>
      <c r="H94" s="64"/>
      <c r="I94" s="65"/>
      <c r="J94" s="66">
        <f>SUM(J95:J139)</f>
        <v>0</v>
      </c>
      <c r="L94" s="63"/>
      <c r="M94" s="68"/>
      <c r="O94" s="69" t="e">
        <f>#REF!+#REF!+#REF!+#REF!+#REF!+#REF!+#REF!</f>
        <v>#REF!</v>
      </c>
      <c r="Q94" s="69" t="e">
        <f>#REF!+#REF!+#REF!+#REF!+#REF!+#REF!+#REF!</f>
        <v>#REF!</v>
      </c>
      <c r="S94" s="70" t="e">
        <f>#REF!+#REF!+#REF!+#REF!+#REF!+#REF!+#REF!</f>
        <v>#REF!</v>
      </c>
      <c r="AQ94" s="71" t="s">
        <v>34</v>
      </c>
      <c r="AS94" s="72" t="s">
        <v>32</v>
      </c>
      <c r="AT94" s="72" t="s">
        <v>33</v>
      </c>
      <c r="AX94" s="71" t="s">
        <v>122</v>
      </c>
      <c r="BJ94" s="73" t="e">
        <f>#REF!+#REF!+#REF!+#REF!+#REF!+#REF!+#REF!</f>
        <v>#REF!</v>
      </c>
    </row>
    <row r="95" spans="2:64" s="12" customFormat="1" ht="27" customHeight="1" x14ac:dyDescent="0.25">
      <c r="B95" s="11"/>
      <c r="C95" s="103" t="s">
        <v>137</v>
      </c>
      <c r="D95" s="104"/>
      <c r="E95" s="109" t="s">
        <v>178</v>
      </c>
      <c r="F95" s="110"/>
      <c r="G95" s="74" t="s">
        <v>126</v>
      </c>
      <c r="H95" s="75">
        <v>28</v>
      </c>
      <c r="I95" s="76">
        <v>0</v>
      </c>
      <c r="J95" s="77">
        <f>H95*I95</f>
        <v>0</v>
      </c>
      <c r="K95" s="78"/>
      <c r="L95" s="11"/>
      <c r="M95" s="79" t="s">
        <v>0</v>
      </c>
      <c r="O95" s="80">
        <f>N95*H95</f>
        <v>0</v>
      </c>
      <c r="P95" s="80">
        <v>0.21490999999999999</v>
      </c>
      <c r="Q95" s="80">
        <f>P95*H95</f>
        <v>6.0174799999999999</v>
      </c>
      <c r="R95" s="80">
        <v>0</v>
      </c>
      <c r="S95" s="81">
        <f>R95*H95</f>
        <v>0</v>
      </c>
      <c r="AQ95" s="82" t="s">
        <v>37</v>
      </c>
      <c r="AS95" s="82" t="s">
        <v>123</v>
      </c>
      <c r="AT95" s="82" t="s">
        <v>36</v>
      </c>
      <c r="AX95" s="2" t="s">
        <v>122</v>
      </c>
      <c r="BD95" s="83" t="e">
        <f>IF(#REF!="základní",J95,0)</f>
        <v>#REF!</v>
      </c>
      <c r="BE95" s="83" t="e">
        <f>IF(#REF!="snížená",J95,0)</f>
        <v>#REF!</v>
      </c>
      <c r="BF95" s="83" t="e">
        <f>IF(#REF!="zákl. přenesená",J95,0)</f>
        <v>#REF!</v>
      </c>
      <c r="BG95" s="83" t="e">
        <f>IF(#REF!="sníž. přenesená",J95,0)</f>
        <v>#REF!</v>
      </c>
      <c r="BH95" s="83" t="e">
        <f>IF(#REF!="nulová",J95,0)</f>
        <v>#REF!</v>
      </c>
      <c r="BI95" s="2" t="s">
        <v>34</v>
      </c>
      <c r="BJ95" s="83">
        <f>ROUND(I95*H95,2)</f>
        <v>0</v>
      </c>
      <c r="BK95" s="2" t="s">
        <v>37</v>
      </c>
      <c r="BL95" s="82" t="s">
        <v>124</v>
      </c>
    </row>
    <row r="96" spans="2:64" s="93" customFormat="1" ht="27" customHeight="1" x14ac:dyDescent="0.25">
      <c r="B96" s="11"/>
      <c r="C96" s="103" t="s">
        <v>137</v>
      </c>
      <c r="D96" s="104"/>
      <c r="E96" s="109" t="s">
        <v>179</v>
      </c>
      <c r="F96" s="110"/>
      <c r="G96" s="74" t="s">
        <v>126</v>
      </c>
      <c r="H96" s="75">
        <v>26</v>
      </c>
      <c r="I96" s="76">
        <v>0</v>
      </c>
      <c r="J96" s="77">
        <f>H96*I96</f>
        <v>0</v>
      </c>
      <c r="K96" s="94"/>
      <c r="L96" s="11"/>
      <c r="M96" s="95"/>
      <c r="O96" s="80"/>
      <c r="P96" s="80"/>
      <c r="Q96" s="80"/>
      <c r="R96" s="80"/>
      <c r="S96" s="96"/>
      <c r="AQ96" s="82"/>
      <c r="AS96" s="82"/>
      <c r="AT96" s="82"/>
      <c r="AX96" s="2"/>
      <c r="BD96" s="83"/>
      <c r="BE96" s="83"/>
      <c r="BF96" s="83"/>
      <c r="BG96" s="83"/>
      <c r="BH96" s="83"/>
      <c r="BI96" s="2"/>
      <c r="BJ96" s="83"/>
      <c r="BK96" s="2"/>
      <c r="BL96" s="82"/>
    </row>
    <row r="97" spans="2:64" s="12" customFormat="1" ht="27" customHeight="1" x14ac:dyDescent="0.25">
      <c r="B97" s="11"/>
      <c r="C97" s="103" t="s">
        <v>138</v>
      </c>
      <c r="D97" s="104"/>
      <c r="E97" s="109" t="s">
        <v>180</v>
      </c>
      <c r="F97" s="110"/>
      <c r="G97" s="74" t="s">
        <v>126</v>
      </c>
      <c r="H97" s="75">
        <v>1</v>
      </c>
      <c r="I97" s="76">
        <v>0</v>
      </c>
      <c r="J97" s="77">
        <f t="shared" ref="J97:J136" si="0">H97*I97</f>
        <v>0</v>
      </c>
      <c r="K97" s="84"/>
      <c r="L97" s="11"/>
      <c r="M97" s="85"/>
      <c r="O97" s="80"/>
      <c r="P97" s="80"/>
      <c r="Q97" s="80"/>
      <c r="R97" s="80"/>
      <c r="S97" s="80"/>
      <c r="AQ97" s="82"/>
      <c r="AS97" s="82"/>
      <c r="AT97" s="82"/>
      <c r="AX97" s="2"/>
      <c r="BD97" s="83"/>
      <c r="BE97" s="83"/>
      <c r="BF97" s="83"/>
      <c r="BG97" s="83"/>
      <c r="BH97" s="83"/>
      <c r="BI97" s="2"/>
      <c r="BJ97" s="83"/>
      <c r="BK97" s="2"/>
      <c r="BL97" s="82"/>
    </row>
    <row r="98" spans="2:64" s="12" customFormat="1" ht="27" customHeight="1" x14ac:dyDescent="0.25">
      <c r="B98" s="11"/>
      <c r="C98" s="107" t="s">
        <v>139</v>
      </c>
      <c r="D98" s="108"/>
      <c r="E98" s="109" t="s">
        <v>181</v>
      </c>
      <c r="F98" s="110"/>
      <c r="G98" s="74" t="s">
        <v>126</v>
      </c>
      <c r="H98" s="75">
        <v>10</v>
      </c>
      <c r="I98" s="76">
        <v>0</v>
      </c>
      <c r="J98" s="77">
        <f t="shared" si="0"/>
        <v>0</v>
      </c>
      <c r="K98" s="84"/>
      <c r="L98" s="11"/>
      <c r="M98" s="85"/>
      <c r="O98" s="80"/>
      <c r="P98" s="80"/>
      <c r="Q98" s="80"/>
      <c r="R98" s="80"/>
      <c r="S98" s="80"/>
      <c r="AQ98" s="82"/>
      <c r="AS98" s="82"/>
      <c r="AT98" s="82"/>
      <c r="AX98" s="2"/>
      <c r="BD98" s="83"/>
      <c r="BE98" s="83"/>
      <c r="BF98" s="83"/>
      <c r="BG98" s="83"/>
      <c r="BH98" s="83"/>
      <c r="BI98" s="2"/>
      <c r="BJ98" s="83"/>
      <c r="BK98" s="2"/>
      <c r="BL98" s="82"/>
    </row>
    <row r="99" spans="2:64" s="93" customFormat="1" ht="27" customHeight="1" x14ac:dyDescent="0.25">
      <c r="B99" s="11"/>
      <c r="C99" s="107" t="s">
        <v>139</v>
      </c>
      <c r="D99" s="108"/>
      <c r="E99" s="109" t="s">
        <v>182</v>
      </c>
      <c r="F99" s="110"/>
      <c r="G99" s="74" t="s">
        <v>126</v>
      </c>
      <c r="H99" s="75">
        <v>16</v>
      </c>
      <c r="I99" s="76">
        <v>0</v>
      </c>
      <c r="J99" s="77">
        <f t="shared" ref="J99" si="1">H99*I99</f>
        <v>0</v>
      </c>
      <c r="K99" s="84"/>
      <c r="L99" s="11"/>
      <c r="M99" s="85"/>
      <c r="O99" s="80"/>
      <c r="P99" s="80"/>
      <c r="Q99" s="80"/>
      <c r="R99" s="80"/>
      <c r="S99" s="80"/>
      <c r="AQ99" s="82"/>
      <c r="AS99" s="82"/>
      <c r="AT99" s="82"/>
      <c r="AX99" s="2"/>
      <c r="BD99" s="83"/>
      <c r="BE99" s="83"/>
      <c r="BF99" s="83"/>
      <c r="BG99" s="83"/>
      <c r="BH99" s="83"/>
      <c r="BI99" s="2"/>
      <c r="BJ99" s="83"/>
      <c r="BK99" s="2"/>
      <c r="BL99" s="82"/>
    </row>
    <row r="100" spans="2:64" s="12" customFormat="1" ht="27" customHeight="1" x14ac:dyDescent="0.25">
      <c r="B100" s="11"/>
      <c r="C100" s="103" t="s">
        <v>140</v>
      </c>
      <c r="D100" s="104"/>
      <c r="E100" s="109" t="s">
        <v>183</v>
      </c>
      <c r="F100" s="110"/>
      <c r="G100" s="74" t="s">
        <v>126</v>
      </c>
      <c r="H100" s="75">
        <v>1</v>
      </c>
      <c r="I100" s="76">
        <v>0</v>
      </c>
      <c r="J100" s="77">
        <f t="shared" si="0"/>
        <v>0</v>
      </c>
      <c r="K100" s="84"/>
      <c r="L100" s="11"/>
      <c r="M100" s="85"/>
      <c r="O100" s="80"/>
      <c r="P100" s="80"/>
      <c r="Q100" s="80"/>
      <c r="R100" s="80"/>
      <c r="S100" s="80"/>
      <c r="AQ100" s="82"/>
      <c r="AS100" s="82"/>
      <c r="AT100" s="82"/>
      <c r="AX100" s="2"/>
      <c r="BD100" s="83"/>
      <c r="BE100" s="83"/>
      <c r="BF100" s="83"/>
      <c r="BG100" s="83"/>
      <c r="BH100" s="83"/>
      <c r="BI100" s="2"/>
      <c r="BJ100" s="83"/>
      <c r="BK100" s="2"/>
      <c r="BL100" s="82"/>
    </row>
    <row r="101" spans="2:64" s="12" customFormat="1" ht="27" customHeight="1" x14ac:dyDescent="0.25">
      <c r="B101" s="11"/>
      <c r="C101" s="103" t="s">
        <v>141</v>
      </c>
      <c r="D101" s="104"/>
      <c r="E101" s="109" t="s">
        <v>184</v>
      </c>
      <c r="F101" s="110"/>
      <c r="G101" s="74" t="s">
        <v>126</v>
      </c>
      <c r="H101" s="75">
        <v>1</v>
      </c>
      <c r="I101" s="76">
        <v>0</v>
      </c>
      <c r="J101" s="77">
        <f t="shared" si="0"/>
        <v>0</v>
      </c>
      <c r="K101" s="84"/>
      <c r="L101" s="11"/>
      <c r="M101" s="85"/>
      <c r="O101" s="80"/>
      <c r="P101" s="80"/>
      <c r="Q101" s="80"/>
      <c r="R101" s="80"/>
      <c r="S101" s="80"/>
      <c r="AQ101" s="82"/>
      <c r="AS101" s="82"/>
      <c r="AT101" s="82"/>
      <c r="AX101" s="2"/>
      <c r="BD101" s="83"/>
      <c r="BE101" s="83"/>
      <c r="BF101" s="83"/>
      <c r="BG101" s="83"/>
      <c r="BH101" s="83"/>
      <c r="BI101" s="2"/>
      <c r="BJ101" s="83"/>
      <c r="BK101" s="2"/>
      <c r="BL101" s="82"/>
    </row>
    <row r="102" spans="2:64" s="12" customFormat="1" ht="27" customHeight="1" x14ac:dyDescent="0.25">
      <c r="B102" s="11"/>
      <c r="C102" s="103" t="s">
        <v>142</v>
      </c>
      <c r="D102" s="104"/>
      <c r="E102" s="109" t="s">
        <v>185</v>
      </c>
      <c r="F102" s="110"/>
      <c r="G102" s="74" t="s">
        <v>126</v>
      </c>
      <c r="H102" s="75">
        <v>1</v>
      </c>
      <c r="I102" s="76">
        <v>0</v>
      </c>
      <c r="J102" s="77">
        <f t="shared" si="0"/>
        <v>0</v>
      </c>
      <c r="K102" s="84"/>
      <c r="L102" s="11"/>
      <c r="M102" s="85"/>
      <c r="O102" s="80"/>
      <c r="P102" s="80"/>
      <c r="Q102" s="80"/>
      <c r="R102" s="80"/>
      <c r="S102" s="80"/>
      <c r="AQ102" s="82"/>
      <c r="AS102" s="82"/>
      <c r="AT102" s="82"/>
      <c r="AX102" s="2"/>
      <c r="BD102" s="83"/>
      <c r="BE102" s="83"/>
      <c r="BF102" s="83"/>
      <c r="BG102" s="83"/>
      <c r="BH102" s="83"/>
      <c r="BI102" s="2"/>
      <c r="BJ102" s="83"/>
      <c r="BK102" s="2"/>
      <c r="BL102" s="82"/>
    </row>
    <row r="103" spans="2:64" s="12" customFormat="1" ht="27" customHeight="1" x14ac:dyDescent="0.25">
      <c r="B103" s="11"/>
      <c r="C103" s="103" t="s">
        <v>161</v>
      </c>
      <c r="D103" s="104"/>
      <c r="E103" s="109" t="s">
        <v>186</v>
      </c>
      <c r="F103" s="110"/>
      <c r="G103" s="74" t="s">
        <v>126</v>
      </c>
      <c r="H103" s="75">
        <v>2</v>
      </c>
      <c r="I103" s="76">
        <v>0</v>
      </c>
      <c r="J103" s="77">
        <f t="shared" si="0"/>
        <v>0</v>
      </c>
      <c r="K103" s="84"/>
      <c r="L103" s="11"/>
      <c r="M103" s="85"/>
      <c r="O103" s="80"/>
      <c r="P103" s="80"/>
      <c r="Q103" s="80"/>
      <c r="R103" s="80"/>
      <c r="S103" s="80"/>
      <c r="AQ103" s="82"/>
      <c r="AS103" s="82"/>
      <c r="AT103" s="82"/>
      <c r="AX103" s="2"/>
      <c r="BD103" s="83"/>
      <c r="BE103" s="83"/>
      <c r="BF103" s="83"/>
      <c r="BG103" s="83"/>
      <c r="BH103" s="83"/>
      <c r="BI103" s="2"/>
      <c r="BJ103" s="83"/>
      <c r="BK103" s="2"/>
      <c r="BL103" s="82"/>
    </row>
    <row r="104" spans="2:64" s="12" customFormat="1" ht="27" customHeight="1" x14ac:dyDescent="0.25">
      <c r="B104" s="11"/>
      <c r="C104" s="103" t="s">
        <v>143</v>
      </c>
      <c r="D104" s="104"/>
      <c r="E104" s="109" t="s">
        <v>187</v>
      </c>
      <c r="F104" s="110"/>
      <c r="G104" s="74" t="s">
        <v>126</v>
      </c>
      <c r="H104" s="75">
        <v>10</v>
      </c>
      <c r="I104" s="76">
        <v>0</v>
      </c>
      <c r="J104" s="77">
        <f t="shared" si="0"/>
        <v>0</v>
      </c>
      <c r="K104" s="84"/>
      <c r="L104" s="11"/>
      <c r="M104" s="85"/>
      <c r="O104" s="80"/>
      <c r="P104" s="80"/>
      <c r="Q104" s="80"/>
      <c r="R104" s="80"/>
      <c r="S104" s="80"/>
      <c r="AQ104" s="82"/>
      <c r="AS104" s="82"/>
      <c r="AT104" s="82"/>
      <c r="AX104" s="2"/>
      <c r="BD104" s="83"/>
      <c r="BE104" s="83"/>
      <c r="BF104" s="83"/>
      <c r="BG104" s="83"/>
      <c r="BH104" s="83"/>
      <c r="BI104" s="2"/>
      <c r="BJ104" s="83"/>
      <c r="BK104" s="2"/>
      <c r="BL104" s="82"/>
    </row>
    <row r="105" spans="2:64" s="12" customFormat="1" ht="27" customHeight="1" x14ac:dyDescent="0.25">
      <c r="B105" s="11"/>
      <c r="C105" s="103" t="s">
        <v>144</v>
      </c>
      <c r="D105" s="104"/>
      <c r="E105" s="109" t="s">
        <v>188</v>
      </c>
      <c r="F105" s="110"/>
      <c r="G105" s="74" t="s">
        <v>126</v>
      </c>
      <c r="H105" s="75">
        <v>3</v>
      </c>
      <c r="I105" s="76">
        <v>0</v>
      </c>
      <c r="J105" s="77">
        <f t="shared" si="0"/>
        <v>0</v>
      </c>
      <c r="K105" s="84"/>
      <c r="L105" s="11"/>
      <c r="M105" s="85"/>
      <c r="O105" s="80"/>
      <c r="P105" s="80"/>
      <c r="Q105" s="80"/>
      <c r="R105" s="80"/>
      <c r="S105" s="80"/>
      <c r="AQ105" s="82"/>
      <c r="AS105" s="82"/>
      <c r="AT105" s="82"/>
      <c r="AX105" s="2"/>
      <c r="BD105" s="83"/>
      <c r="BE105" s="83"/>
      <c r="BF105" s="83"/>
      <c r="BG105" s="83"/>
      <c r="BH105" s="83"/>
      <c r="BI105" s="2"/>
      <c r="BJ105" s="83"/>
      <c r="BK105" s="2"/>
      <c r="BL105" s="82"/>
    </row>
    <row r="106" spans="2:64" s="12" customFormat="1" ht="27" customHeight="1" x14ac:dyDescent="0.25">
      <c r="B106" s="11"/>
      <c r="C106" s="103" t="s">
        <v>145</v>
      </c>
      <c r="D106" s="104"/>
      <c r="E106" s="109" t="s">
        <v>189</v>
      </c>
      <c r="F106" s="110"/>
      <c r="G106" s="74" t="s">
        <v>126</v>
      </c>
      <c r="H106" s="75">
        <v>12</v>
      </c>
      <c r="I106" s="76">
        <v>0</v>
      </c>
      <c r="J106" s="77">
        <f t="shared" si="0"/>
        <v>0</v>
      </c>
      <c r="K106" s="84"/>
      <c r="L106" s="11"/>
      <c r="M106" s="85"/>
      <c r="O106" s="80"/>
      <c r="P106" s="80"/>
      <c r="Q106" s="80"/>
      <c r="R106" s="80"/>
      <c r="S106" s="80"/>
      <c r="AQ106" s="82"/>
      <c r="AS106" s="82"/>
      <c r="AT106" s="82"/>
      <c r="AX106" s="2"/>
      <c r="BD106" s="83"/>
      <c r="BE106" s="83"/>
      <c r="BF106" s="83"/>
      <c r="BG106" s="83"/>
      <c r="BH106" s="83"/>
      <c r="BI106" s="2"/>
      <c r="BJ106" s="83"/>
      <c r="BK106" s="2"/>
      <c r="BL106" s="82"/>
    </row>
    <row r="107" spans="2:64" s="12" customFormat="1" ht="27" customHeight="1" x14ac:dyDescent="0.25">
      <c r="B107" s="11"/>
      <c r="C107" s="103" t="s">
        <v>177</v>
      </c>
      <c r="D107" s="104"/>
      <c r="E107" s="109" t="s">
        <v>190</v>
      </c>
      <c r="F107" s="110"/>
      <c r="G107" s="74" t="s">
        <v>126</v>
      </c>
      <c r="H107" s="75">
        <v>7</v>
      </c>
      <c r="I107" s="76">
        <v>0</v>
      </c>
      <c r="J107" s="77">
        <f t="shared" si="0"/>
        <v>0</v>
      </c>
      <c r="K107" s="84"/>
      <c r="L107" s="11"/>
      <c r="M107" s="85"/>
      <c r="O107" s="80"/>
      <c r="P107" s="80"/>
      <c r="Q107" s="80"/>
      <c r="R107" s="80"/>
      <c r="S107" s="80"/>
      <c r="AQ107" s="82"/>
      <c r="AS107" s="82"/>
      <c r="AT107" s="82"/>
      <c r="AX107" s="2"/>
      <c r="BD107" s="83"/>
      <c r="BE107" s="83"/>
      <c r="BF107" s="83"/>
      <c r="BG107" s="83"/>
      <c r="BH107" s="83"/>
      <c r="BI107" s="2"/>
      <c r="BJ107" s="83"/>
      <c r="BK107" s="2"/>
      <c r="BL107" s="82"/>
    </row>
    <row r="108" spans="2:64" s="12" customFormat="1" ht="27" customHeight="1" x14ac:dyDescent="0.25">
      <c r="B108" s="11"/>
      <c r="C108" s="103" t="s">
        <v>146</v>
      </c>
      <c r="D108" s="104"/>
      <c r="E108" s="109" t="s">
        <v>191</v>
      </c>
      <c r="F108" s="110"/>
      <c r="G108" s="74" t="s">
        <v>126</v>
      </c>
      <c r="H108" s="75">
        <v>1</v>
      </c>
      <c r="I108" s="76">
        <v>0</v>
      </c>
      <c r="J108" s="77">
        <f t="shared" si="0"/>
        <v>0</v>
      </c>
      <c r="K108" s="84"/>
      <c r="L108" s="11"/>
      <c r="M108" s="85"/>
      <c r="O108" s="80"/>
      <c r="P108" s="80"/>
      <c r="Q108" s="80"/>
      <c r="R108" s="80"/>
      <c r="S108" s="80"/>
      <c r="AQ108" s="82"/>
      <c r="AS108" s="82"/>
      <c r="AT108" s="82"/>
      <c r="AX108" s="2"/>
      <c r="BD108" s="83"/>
      <c r="BE108" s="83"/>
      <c r="BF108" s="83"/>
      <c r="BG108" s="83"/>
      <c r="BH108" s="83"/>
      <c r="BI108" s="2"/>
      <c r="BJ108" s="83"/>
      <c r="BK108" s="2"/>
      <c r="BL108" s="82"/>
    </row>
    <row r="109" spans="2:64" s="12" customFormat="1" ht="27" customHeight="1" x14ac:dyDescent="0.25">
      <c r="B109" s="11"/>
      <c r="C109" s="103" t="s">
        <v>147</v>
      </c>
      <c r="D109" s="104"/>
      <c r="E109" s="109" t="s">
        <v>192</v>
      </c>
      <c r="F109" s="110"/>
      <c r="G109" s="74" t="s">
        <v>126</v>
      </c>
      <c r="H109" s="75">
        <v>4</v>
      </c>
      <c r="I109" s="76">
        <v>0</v>
      </c>
      <c r="J109" s="77">
        <f t="shared" si="0"/>
        <v>0</v>
      </c>
      <c r="K109" s="84"/>
      <c r="L109" s="11"/>
      <c r="M109" s="85"/>
      <c r="O109" s="80"/>
      <c r="P109" s="80"/>
      <c r="Q109" s="80"/>
      <c r="R109" s="80"/>
      <c r="S109" s="80"/>
      <c r="AQ109" s="82"/>
      <c r="AS109" s="82"/>
      <c r="AT109" s="82"/>
      <c r="AX109" s="2"/>
      <c r="BD109" s="83"/>
      <c r="BE109" s="83"/>
      <c r="BF109" s="83"/>
      <c r="BG109" s="83"/>
      <c r="BH109" s="83"/>
      <c r="BI109" s="2"/>
      <c r="BJ109" s="83"/>
      <c r="BK109" s="2"/>
      <c r="BL109" s="82"/>
    </row>
    <row r="110" spans="2:64" s="12" customFormat="1" ht="27" customHeight="1" x14ac:dyDescent="0.25">
      <c r="B110" s="11"/>
      <c r="C110" s="103" t="s">
        <v>147</v>
      </c>
      <c r="D110" s="104"/>
      <c r="E110" s="109" t="s">
        <v>193</v>
      </c>
      <c r="F110" s="110"/>
      <c r="G110" s="74" t="s">
        <v>126</v>
      </c>
      <c r="H110" s="75">
        <v>2</v>
      </c>
      <c r="I110" s="76">
        <v>0</v>
      </c>
      <c r="J110" s="77">
        <f t="shared" si="0"/>
        <v>0</v>
      </c>
      <c r="K110" s="84"/>
      <c r="L110" s="11"/>
      <c r="M110" s="85"/>
      <c r="O110" s="80"/>
      <c r="P110" s="80"/>
      <c r="Q110" s="80"/>
      <c r="R110" s="80"/>
      <c r="S110" s="80"/>
      <c r="AQ110" s="82"/>
      <c r="AS110" s="82"/>
      <c r="AT110" s="82"/>
      <c r="AX110" s="2"/>
      <c r="BD110" s="83"/>
      <c r="BE110" s="83"/>
      <c r="BF110" s="83"/>
      <c r="BG110" s="83"/>
      <c r="BH110" s="83"/>
      <c r="BI110" s="2"/>
      <c r="BJ110" s="83"/>
      <c r="BK110" s="2"/>
      <c r="BL110" s="82"/>
    </row>
    <row r="111" spans="2:64" s="12" customFormat="1" ht="27" customHeight="1" x14ac:dyDescent="0.25">
      <c r="B111" s="11"/>
      <c r="C111" s="103" t="s">
        <v>148</v>
      </c>
      <c r="D111" s="104"/>
      <c r="E111" s="109" t="s">
        <v>194</v>
      </c>
      <c r="F111" s="110"/>
      <c r="G111" s="74" t="s">
        <v>126</v>
      </c>
      <c r="H111" s="75">
        <v>3</v>
      </c>
      <c r="I111" s="76">
        <v>0</v>
      </c>
      <c r="J111" s="77">
        <f t="shared" si="0"/>
        <v>0</v>
      </c>
      <c r="K111" s="84"/>
      <c r="L111" s="11"/>
      <c r="M111" s="85"/>
      <c r="O111" s="80"/>
      <c r="P111" s="80"/>
      <c r="Q111" s="80"/>
      <c r="R111" s="80"/>
      <c r="S111" s="80"/>
      <c r="AQ111" s="82"/>
      <c r="AS111" s="82"/>
      <c r="AT111" s="82"/>
      <c r="AX111" s="2"/>
      <c r="BD111" s="83"/>
      <c r="BE111" s="83"/>
      <c r="BF111" s="83"/>
      <c r="BG111" s="83"/>
      <c r="BH111" s="83"/>
      <c r="BI111" s="2"/>
      <c r="BJ111" s="83"/>
      <c r="BK111" s="2"/>
      <c r="BL111" s="82"/>
    </row>
    <row r="112" spans="2:64" s="12" customFormat="1" ht="27" customHeight="1" x14ac:dyDescent="0.25">
      <c r="B112" s="11"/>
      <c r="C112" s="103" t="s">
        <v>149</v>
      </c>
      <c r="D112" s="104"/>
      <c r="E112" s="109" t="s">
        <v>195</v>
      </c>
      <c r="F112" s="110"/>
      <c r="G112" s="74" t="s">
        <v>126</v>
      </c>
      <c r="H112" s="75">
        <v>3</v>
      </c>
      <c r="I112" s="76">
        <v>0</v>
      </c>
      <c r="J112" s="77">
        <f t="shared" si="0"/>
        <v>0</v>
      </c>
      <c r="K112" s="84"/>
      <c r="L112" s="11"/>
      <c r="M112" s="85"/>
      <c r="O112" s="80"/>
      <c r="P112" s="80"/>
      <c r="Q112" s="80"/>
      <c r="R112" s="80"/>
      <c r="S112" s="80"/>
      <c r="AQ112" s="82"/>
      <c r="AS112" s="82"/>
      <c r="AT112" s="82"/>
      <c r="AX112" s="2"/>
      <c r="BD112" s="83"/>
      <c r="BE112" s="83"/>
      <c r="BF112" s="83"/>
      <c r="BG112" s="83"/>
      <c r="BH112" s="83"/>
      <c r="BI112" s="2"/>
      <c r="BJ112" s="83"/>
      <c r="BK112" s="2"/>
      <c r="BL112" s="82"/>
    </row>
    <row r="113" spans="2:64" s="12" customFormat="1" ht="27" customHeight="1" x14ac:dyDescent="0.25">
      <c r="B113" s="11"/>
      <c r="C113" s="103" t="s">
        <v>150</v>
      </c>
      <c r="D113" s="104"/>
      <c r="E113" s="109" t="s">
        <v>196</v>
      </c>
      <c r="F113" s="110"/>
      <c r="G113" s="74" t="s">
        <v>126</v>
      </c>
      <c r="H113" s="75">
        <v>6</v>
      </c>
      <c r="I113" s="76">
        <v>0</v>
      </c>
      <c r="J113" s="77">
        <f t="shared" si="0"/>
        <v>0</v>
      </c>
      <c r="K113" s="84"/>
      <c r="L113" s="11"/>
      <c r="M113" s="85"/>
      <c r="O113" s="80"/>
      <c r="P113" s="80"/>
      <c r="Q113" s="80"/>
      <c r="R113" s="80"/>
      <c r="S113" s="80"/>
      <c r="AQ113" s="82"/>
      <c r="AS113" s="82"/>
      <c r="AT113" s="82"/>
      <c r="AX113" s="2"/>
      <c r="BD113" s="83"/>
      <c r="BE113" s="83"/>
      <c r="BF113" s="83"/>
      <c r="BG113" s="83"/>
      <c r="BH113" s="83"/>
      <c r="BI113" s="2"/>
      <c r="BJ113" s="83"/>
      <c r="BK113" s="2"/>
      <c r="BL113" s="82"/>
    </row>
    <row r="114" spans="2:64" s="12" customFormat="1" ht="27" customHeight="1" x14ac:dyDescent="0.25">
      <c r="B114" s="11"/>
      <c r="C114" s="103" t="s">
        <v>151</v>
      </c>
      <c r="D114" s="104"/>
      <c r="E114" s="109" t="s">
        <v>197</v>
      </c>
      <c r="F114" s="110"/>
      <c r="G114" s="74" t="s">
        <v>126</v>
      </c>
      <c r="H114" s="75">
        <v>13</v>
      </c>
      <c r="I114" s="76">
        <v>0</v>
      </c>
      <c r="J114" s="77">
        <f t="shared" si="0"/>
        <v>0</v>
      </c>
      <c r="K114" s="84"/>
      <c r="L114" s="11"/>
      <c r="M114" s="85"/>
      <c r="O114" s="80"/>
      <c r="P114" s="80"/>
      <c r="Q114" s="80"/>
      <c r="R114" s="80"/>
      <c r="S114" s="80"/>
      <c r="AQ114" s="82"/>
      <c r="AS114" s="82"/>
      <c r="AT114" s="82"/>
      <c r="AX114" s="2"/>
      <c r="BD114" s="83"/>
      <c r="BE114" s="83"/>
      <c r="BF114" s="83"/>
      <c r="BG114" s="83"/>
      <c r="BH114" s="83"/>
      <c r="BI114" s="2"/>
      <c r="BJ114" s="83"/>
      <c r="BK114" s="2"/>
      <c r="BL114" s="82"/>
    </row>
    <row r="115" spans="2:64" s="12" customFormat="1" ht="27" customHeight="1" x14ac:dyDescent="0.25">
      <c r="B115" s="11"/>
      <c r="C115" s="103" t="s">
        <v>152</v>
      </c>
      <c r="D115" s="104"/>
      <c r="E115" s="109" t="s">
        <v>198</v>
      </c>
      <c r="F115" s="110"/>
      <c r="G115" s="74" t="s">
        <v>126</v>
      </c>
      <c r="H115" s="75">
        <v>6</v>
      </c>
      <c r="I115" s="76">
        <v>0</v>
      </c>
      <c r="J115" s="77">
        <f t="shared" si="0"/>
        <v>0</v>
      </c>
      <c r="K115" s="84"/>
      <c r="L115" s="11"/>
      <c r="M115" s="85"/>
      <c r="O115" s="80"/>
      <c r="P115" s="80"/>
      <c r="Q115" s="80"/>
      <c r="R115" s="80"/>
      <c r="S115" s="80"/>
      <c r="AQ115" s="82"/>
      <c r="AS115" s="82"/>
      <c r="AT115" s="82"/>
      <c r="AX115" s="2"/>
      <c r="BD115" s="83"/>
      <c r="BE115" s="83"/>
      <c r="BF115" s="83"/>
      <c r="BG115" s="83"/>
      <c r="BH115" s="83"/>
      <c r="BI115" s="2"/>
      <c r="BJ115" s="83"/>
      <c r="BK115" s="2"/>
      <c r="BL115" s="82"/>
    </row>
    <row r="116" spans="2:64" s="12" customFormat="1" ht="27" customHeight="1" x14ac:dyDescent="0.25">
      <c r="B116" s="11"/>
      <c r="C116" s="103" t="s">
        <v>153</v>
      </c>
      <c r="D116" s="104"/>
      <c r="E116" s="109" t="s">
        <v>199</v>
      </c>
      <c r="F116" s="110"/>
      <c r="G116" s="74" t="s">
        <v>126</v>
      </c>
      <c r="H116" s="75">
        <v>1</v>
      </c>
      <c r="I116" s="76">
        <v>0</v>
      </c>
      <c r="J116" s="77">
        <f t="shared" si="0"/>
        <v>0</v>
      </c>
      <c r="K116" s="84"/>
      <c r="L116" s="11"/>
      <c r="M116" s="85"/>
      <c r="O116" s="80"/>
      <c r="P116" s="80"/>
      <c r="Q116" s="80"/>
      <c r="R116" s="80"/>
      <c r="S116" s="80"/>
      <c r="AQ116" s="82"/>
      <c r="AS116" s="82"/>
      <c r="AT116" s="82"/>
      <c r="AX116" s="2"/>
      <c r="BD116" s="83"/>
      <c r="BE116" s="83"/>
      <c r="BF116" s="83"/>
      <c r="BG116" s="83"/>
      <c r="BH116" s="83"/>
      <c r="BI116" s="2"/>
      <c r="BJ116" s="83"/>
      <c r="BK116" s="2"/>
      <c r="BL116" s="82"/>
    </row>
    <row r="117" spans="2:64" s="12" customFormat="1" ht="27" customHeight="1" x14ac:dyDescent="0.25">
      <c r="B117" s="11"/>
      <c r="C117" s="103" t="s">
        <v>154</v>
      </c>
      <c r="D117" s="104"/>
      <c r="E117" s="109" t="s">
        <v>200</v>
      </c>
      <c r="F117" s="110"/>
      <c r="G117" s="74" t="s">
        <v>126</v>
      </c>
      <c r="H117" s="75">
        <v>4</v>
      </c>
      <c r="I117" s="76">
        <v>0</v>
      </c>
      <c r="J117" s="77">
        <f t="shared" si="0"/>
        <v>0</v>
      </c>
      <c r="K117" s="84"/>
      <c r="L117" s="11"/>
      <c r="M117" s="85"/>
      <c r="O117" s="80"/>
      <c r="P117" s="80"/>
      <c r="Q117" s="80"/>
      <c r="R117" s="80"/>
      <c r="S117" s="80"/>
      <c r="AQ117" s="82"/>
      <c r="AS117" s="82"/>
      <c r="AT117" s="82"/>
      <c r="AX117" s="2"/>
      <c r="BD117" s="83"/>
      <c r="BE117" s="83"/>
      <c r="BF117" s="83"/>
      <c r="BG117" s="83"/>
      <c r="BH117" s="83"/>
      <c r="BI117" s="2"/>
      <c r="BJ117" s="83"/>
      <c r="BK117" s="2"/>
      <c r="BL117" s="82"/>
    </row>
    <row r="118" spans="2:64" s="12" customFormat="1" ht="27" customHeight="1" x14ac:dyDescent="0.25">
      <c r="B118" s="11"/>
      <c r="C118" s="103" t="s">
        <v>155</v>
      </c>
      <c r="D118" s="104"/>
      <c r="E118" s="109" t="s">
        <v>201</v>
      </c>
      <c r="F118" s="110"/>
      <c r="G118" s="74" t="s">
        <v>126</v>
      </c>
      <c r="H118" s="75">
        <v>9</v>
      </c>
      <c r="I118" s="76">
        <v>0</v>
      </c>
      <c r="J118" s="77">
        <f t="shared" si="0"/>
        <v>0</v>
      </c>
      <c r="K118" s="84"/>
      <c r="L118" s="11"/>
      <c r="M118" s="85"/>
      <c r="O118" s="80"/>
      <c r="P118" s="80"/>
      <c r="Q118" s="80"/>
      <c r="R118" s="80"/>
      <c r="S118" s="80"/>
      <c r="AQ118" s="82"/>
      <c r="AS118" s="82"/>
      <c r="AT118" s="82"/>
      <c r="AX118" s="2"/>
      <c r="BD118" s="83"/>
      <c r="BE118" s="83"/>
      <c r="BF118" s="83"/>
      <c r="BG118" s="83"/>
      <c r="BH118" s="83"/>
      <c r="BI118" s="2"/>
      <c r="BJ118" s="83"/>
      <c r="BK118" s="2"/>
      <c r="BL118" s="82"/>
    </row>
    <row r="119" spans="2:64" s="12" customFormat="1" ht="27" customHeight="1" x14ac:dyDescent="0.25">
      <c r="B119" s="11"/>
      <c r="C119" s="107" t="s">
        <v>156</v>
      </c>
      <c r="D119" s="104"/>
      <c r="E119" s="109" t="s">
        <v>202</v>
      </c>
      <c r="F119" s="110"/>
      <c r="G119" s="74" t="s">
        <v>126</v>
      </c>
      <c r="H119" s="75">
        <v>5</v>
      </c>
      <c r="I119" s="76">
        <v>0</v>
      </c>
      <c r="J119" s="77">
        <f t="shared" si="0"/>
        <v>0</v>
      </c>
      <c r="K119" s="84"/>
      <c r="L119" s="11"/>
      <c r="M119" s="85"/>
      <c r="O119" s="80"/>
      <c r="P119" s="80"/>
      <c r="Q119" s="80"/>
      <c r="R119" s="80"/>
      <c r="S119" s="80"/>
      <c r="AQ119" s="82"/>
      <c r="AS119" s="82"/>
      <c r="AT119" s="82"/>
      <c r="AX119" s="2"/>
      <c r="BD119" s="83"/>
      <c r="BE119" s="83"/>
      <c r="BF119" s="83"/>
      <c r="BG119" s="83"/>
      <c r="BH119" s="83"/>
      <c r="BI119" s="2"/>
      <c r="BJ119" s="83"/>
      <c r="BK119" s="2"/>
      <c r="BL119" s="82"/>
    </row>
    <row r="120" spans="2:64" s="12" customFormat="1" ht="27" customHeight="1" x14ac:dyDescent="0.25">
      <c r="B120" s="11"/>
      <c r="C120" s="103" t="s">
        <v>157</v>
      </c>
      <c r="D120" s="104"/>
      <c r="E120" s="109" t="s">
        <v>203</v>
      </c>
      <c r="F120" s="110"/>
      <c r="G120" s="74" t="s">
        <v>126</v>
      </c>
      <c r="H120" s="75">
        <v>1</v>
      </c>
      <c r="I120" s="76">
        <v>0</v>
      </c>
      <c r="J120" s="77">
        <f t="shared" si="0"/>
        <v>0</v>
      </c>
      <c r="K120" s="84"/>
      <c r="L120" s="11"/>
      <c r="M120" s="85"/>
      <c r="O120" s="80"/>
      <c r="P120" s="80"/>
      <c r="Q120" s="80"/>
      <c r="R120" s="80"/>
      <c r="S120" s="80"/>
      <c r="AQ120" s="82"/>
      <c r="AS120" s="82"/>
      <c r="AT120" s="82"/>
      <c r="AX120" s="2"/>
      <c r="BD120" s="83"/>
      <c r="BE120" s="83"/>
      <c r="BF120" s="83"/>
      <c r="BG120" s="83"/>
      <c r="BH120" s="83"/>
      <c r="BI120" s="2"/>
      <c r="BJ120" s="83"/>
      <c r="BK120" s="2"/>
      <c r="BL120" s="82"/>
    </row>
    <row r="121" spans="2:64" s="12" customFormat="1" ht="27" customHeight="1" x14ac:dyDescent="0.25">
      <c r="B121" s="11"/>
      <c r="C121" s="103" t="s">
        <v>158</v>
      </c>
      <c r="D121" s="104"/>
      <c r="E121" s="109" t="s">
        <v>204</v>
      </c>
      <c r="F121" s="110"/>
      <c r="G121" s="74" t="s">
        <v>126</v>
      </c>
      <c r="H121" s="75">
        <v>3</v>
      </c>
      <c r="I121" s="76">
        <v>0</v>
      </c>
      <c r="J121" s="77">
        <f t="shared" si="0"/>
        <v>0</v>
      </c>
      <c r="K121" s="84"/>
      <c r="L121" s="11"/>
      <c r="M121" s="85"/>
      <c r="O121" s="80"/>
      <c r="P121" s="80"/>
      <c r="Q121" s="80"/>
      <c r="R121" s="80"/>
      <c r="S121" s="80"/>
      <c r="AQ121" s="82"/>
      <c r="AS121" s="82"/>
      <c r="AT121" s="82"/>
      <c r="AX121" s="2"/>
      <c r="BD121" s="83"/>
      <c r="BE121" s="83"/>
      <c r="BF121" s="83"/>
      <c r="BG121" s="83"/>
      <c r="BH121" s="83"/>
      <c r="BI121" s="2"/>
      <c r="BJ121" s="83"/>
      <c r="BK121" s="2"/>
      <c r="BL121" s="82"/>
    </row>
    <row r="122" spans="2:64" s="12" customFormat="1" ht="27" customHeight="1" x14ac:dyDescent="0.25">
      <c r="B122" s="11"/>
      <c r="C122" s="103" t="s">
        <v>159</v>
      </c>
      <c r="D122" s="104"/>
      <c r="E122" s="109" t="s">
        <v>205</v>
      </c>
      <c r="F122" s="110"/>
      <c r="G122" s="74" t="s">
        <v>126</v>
      </c>
      <c r="H122" s="75">
        <v>11</v>
      </c>
      <c r="I122" s="76">
        <v>0</v>
      </c>
      <c r="J122" s="77">
        <f t="shared" si="0"/>
        <v>0</v>
      </c>
      <c r="K122" s="84"/>
      <c r="L122" s="11"/>
      <c r="M122" s="85"/>
      <c r="O122" s="80"/>
      <c r="P122" s="80"/>
      <c r="Q122" s="80"/>
      <c r="R122" s="80"/>
      <c r="S122" s="80"/>
      <c r="AQ122" s="82"/>
      <c r="AS122" s="82"/>
      <c r="AT122" s="82"/>
      <c r="AX122" s="2"/>
      <c r="BD122" s="83"/>
      <c r="BE122" s="83"/>
      <c r="BF122" s="83"/>
      <c r="BG122" s="83"/>
      <c r="BH122" s="83"/>
      <c r="BI122" s="2"/>
      <c r="BJ122" s="83"/>
      <c r="BK122" s="2"/>
      <c r="BL122" s="82"/>
    </row>
    <row r="123" spans="2:64" s="12" customFormat="1" ht="27" customHeight="1" x14ac:dyDescent="0.25">
      <c r="B123" s="11"/>
      <c r="C123" s="103" t="s">
        <v>160</v>
      </c>
      <c r="D123" s="104"/>
      <c r="E123" s="109" t="s">
        <v>206</v>
      </c>
      <c r="F123" s="110"/>
      <c r="G123" s="74" t="s">
        <v>126</v>
      </c>
      <c r="H123" s="75">
        <v>1</v>
      </c>
      <c r="I123" s="76">
        <v>0</v>
      </c>
      <c r="J123" s="77">
        <f t="shared" si="0"/>
        <v>0</v>
      </c>
      <c r="K123" s="84"/>
      <c r="L123" s="11"/>
      <c r="M123" s="85"/>
      <c r="O123" s="80"/>
      <c r="P123" s="80"/>
      <c r="Q123" s="80"/>
      <c r="R123" s="80"/>
      <c r="S123" s="80"/>
      <c r="AQ123" s="82"/>
      <c r="AS123" s="82"/>
      <c r="AT123" s="82"/>
      <c r="AX123" s="2"/>
      <c r="BD123" s="83"/>
      <c r="BE123" s="83"/>
      <c r="BF123" s="83"/>
      <c r="BG123" s="83"/>
      <c r="BH123" s="83"/>
      <c r="BI123" s="2"/>
      <c r="BJ123" s="83"/>
      <c r="BK123" s="2"/>
      <c r="BL123" s="82"/>
    </row>
    <row r="124" spans="2:64" s="12" customFormat="1" ht="27" customHeight="1" x14ac:dyDescent="0.25">
      <c r="B124" s="11"/>
      <c r="C124" s="103" t="s">
        <v>161</v>
      </c>
      <c r="D124" s="104"/>
      <c r="E124" s="109" t="s">
        <v>207</v>
      </c>
      <c r="F124" s="110"/>
      <c r="G124" s="74" t="s">
        <v>126</v>
      </c>
      <c r="H124" s="75">
        <v>13</v>
      </c>
      <c r="I124" s="76">
        <v>0</v>
      </c>
      <c r="J124" s="77">
        <f t="shared" si="0"/>
        <v>0</v>
      </c>
      <c r="K124" s="84"/>
      <c r="L124" s="11"/>
      <c r="M124" s="85"/>
      <c r="O124" s="80"/>
      <c r="P124" s="80"/>
      <c r="Q124" s="80"/>
      <c r="R124" s="80"/>
      <c r="S124" s="80"/>
      <c r="AQ124" s="82"/>
      <c r="AS124" s="82"/>
      <c r="AT124" s="82"/>
      <c r="AX124" s="2"/>
      <c r="BD124" s="83"/>
      <c r="BE124" s="83"/>
      <c r="BF124" s="83"/>
      <c r="BG124" s="83"/>
      <c r="BH124" s="83"/>
      <c r="BI124" s="2"/>
      <c r="BJ124" s="83"/>
      <c r="BK124" s="2"/>
      <c r="BL124" s="82"/>
    </row>
    <row r="125" spans="2:64" s="12" customFormat="1" ht="27" customHeight="1" x14ac:dyDescent="0.25">
      <c r="B125" s="11"/>
      <c r="C125" s="103" t="s">
        <v>162</v>
      </c>
      <c r="D125" s="104"/>
      <c r="E125" s="109" t="s">
        <v>208</v>
      </c>
      <c r="F125" s="110"/>
      <c r="G125" s="74" t="s">
        <v>126</v>
      </c>
      <c r="H125" s="75">
        <v>3</v>
      </c>
      <c r="I125" s="76">
        <v>0</v>
      </c>
      <c r="J125" s="77">
        <f t="shared" si="0"/>
        <v>0</v>
      </c>
      <c r="K125" s="84"/>
      <c r="L125" s="11"/>
      <c r="M125" s="85"/>
      <c r="O125" s="80"/>
      <c r="P125" s="80"/>
      <c r="Q125" s="80"/>
      <c r="R125" s="80"/>
      <c r="S125" s="80"/>
      <c r="AQ125" s="82"/>
      <c r="AS125" s="82"/>
      <c r="AT125" s="82"/>
      <c r="AX125" s="2"/>
      <c r="BD125" s="83"/>
      <c r="BE125" s="83"/>
      <c r="BF125" s="83"/>
      <c r="BG125" s="83"/>
      <c r="BH125" s="83"/>
      <c r="BI125" s="2"/>
      <c r="BJ125" s="83"/>
      <c r="BK125" s="2"/>
      <c r="BL125" s="82"/>
    </row>
    <row r="126" spans="2:64" s="12" customFormat="1" ht="27" customHeight="1" x14ac:dyDescent="0.25">
      <c r="B126" s="11"/>
      <c r="C126" s="103" t="s">
        <v>163</v>
      </c>
      <c r="D126" s="104"/>
      <c r="E126" s="109" t="s">
        <v>209</v>
      </c>
      <c r="F126" s="110"/>
      <c r="G126" s="74" t="s">
        <v>126</v>
      </c>
      <c r="H126" s="97">
        <v>2</v>
      </c>
      <c r="I126" s="76">
        <v>0</v>
      </c>
      <c r="J126" s="77">
        <f t="shared" si="0"/>
        <v>0</v>
      </c>
      <c r="K126" s="84"/>
      <c r="L126" s="11"/>
      <c r="M126" s="85"/>
      <c r="O126" s="80"/>
      <c r="P126" s="80"/>
      <c r="Q126" s="80"/>
      <c r="R126" s="80"/>
      <c r="S126" s="80"/>
      <c r="AQ126" s="82"/>
      <c r="AS126" s="82"/>
      <c r="AT126" s="82"/>
      <c r="AX126" s="2"/>
      <c r="BD126" s="83"/>
      <c r="BE126" s="83"/>
      <c r="BF126" s="83"/>
      <c r="BG126" s="83"/>
      <c r="BH126" s="83"/>
      <c r="BI126" s="2"/>
      <c r="BJ126" s="83"/>
      <c r="BK126" s="2"/>
      <c r="BL126" s="82"/>
    </row>
    <row r="127" spans="2:64" s="12" customFormat="1" ht="27" customHeight="1" x14ac:dyDescent="0.25">
      <c r="B127" s="11"/>
      <c r="C127" s="103" t="s">
        <v>164</v>
      </c>
      <c r="D127" s="104"/>
      <c r="E127" s="109" t="s">
        <v>210</v>
      </c>
      <c r="F127" s="110"/>
      <c r="G127" s="74" t="s">
        <v>126</v>
      </c>
      <c r="H127" s="75">
        <v>1</v>
      </c>
      <c r="I127" s="76">
        <v>0</v>
      </c>
      <c r="J127" s="77">
        <f t="shared" si="0"/>
        <v>0</v>
      </c>
      <c r="K127" s="84"/>
      <c r="L127" s="11"/>
      <c r="M127" s="85"/>
      <c r="O127" s="80"/>
      <c r="P127" s="80"/>
      <c r="Q127" s="80"/>
      <c r="R127" s="80"/>
      <c r="S127" s="80"/>
      <c r="AQ127" s="82"/>
      <c r="AS127" s="82"/>
      <c r="AT127" s="82"/>
      <c r="AX127" s="2"/>
      <c r="BD127" s="83"/>
      <c r="BE127" s="83"/>
      <c r="BF127" s="83"/>
      <c r="BG127" s="83"/>
      <c r="BH127" s="83"/>
      <c r="BI127" s="2"/>
      <c r="BJ127" s="83"/>
      <c r="BK127" s="2"/>
      <c r="BL127" s="82"/>
    </row>
    <row r="128" spans="2:64" s="12" customFormat="1" ht="27" customHeight="1" x14ac:dyDescent="0.25">
      <c r="B128" s="11"/>
      <c r="C128" s="107" t="s">
        <v>165</v>
      </c>
      <c r="D128" s="108"/>
      <c r="E128" s="109" t="s">
        <v>211</v>
      </c>
      <c r="F128" s="110"/>
      <c r="G128" s="74" t="s">
        <v>126</v>
      </c>
      <c r="H128" s="75">
        <v>12</v>
      </c>
      <c r="I128" s="76">
        <v>0</v>
      </c>
      <c r="J128" s="77">
        <f t="shared" si="0"/>
        <v>0</v>
      </c>
      <c r="K128" s="84"/>
      <c r="L128" s="11"/>
      <c r="M128" s="85"/>
      <c r="O128" s="80"/>
      <c r="P128" s="80"/>
      <c r="Q128" s="80"/>
      <c r="R128" s="80"/>
      <c r="S128" s="80"/>
      <c r="AQ128" s="82"/>
      <c r="AS128" s="82"/>
      <c r="AT128" s="82"/>
      <c r="AX128" s="2"/>
      <c r="BD128" s="83"/>
      <c r="BE128" s="83"/>
      <c r="BF128" s="83"/>
      <c r="BG128" s="83"/>
      <c r="BH128" s="83"/>
      <c r="BI128" s="2"/>
      <c r="BJ128" s="83"/>
      <c r="BK128" s="2"/>
      <c r="BL128" s="82"/>
    </row>
    <row r="129" spans="2:64" s="12" customFormat="1" ht="27" customHeight="1" x14ac:dyDescent="0.25">
      <c r="B129" s="11"/>
      <c r="C129" s="103" t="s">
        <v>166</v>
      </c>
      <c r="D129" s="104"/>
      <c r="E129" s="109" t="s">
        <v>212</v>
      </c>
      <c r="F129" s="110"/>
      <c r="G129" s="74" t="s">
        <v>126</v>
      </c>
      <c r="H129" s="75">
        <v>76</v>
      </c>
      <c r="I129" s="76">
        <v>0</v>
      </c>
      <c r="J129" s="77">
        <f t="shared" si="0"/>
        <v>0</v>
      </c>
      <c r="K129" s="84"/>
      <c r="L129" s="11"/>
      <c r="M129" s="85"/>
      <c r="O129" s="80"/>
      <c r="P129" s="80"/>
      <c r="Q129" s="80"/>
      <c r="R129" s="80"/>
      <c r="S129" s="80"/>
      <c r="AQ129" s="82"/>
      <c r="AS129" s="82"/>
      <c r="AT129" s="82"/>
      <c r="AX129" s="2"/>
      <c r="BD129" s="83"/>
      <c r="BE129" s="83"/>
      <c r="BF129" s="83"/>
      <c r="BG129" s="83"/>
      <c r="BH129" s="83"/>
      <c r="BI129" s="2"/>
      <c r="BJ129" s="83"/>
      <c r="BK129" s="2"/>
      <c r="BL129" s="82"/>
    </row>
    <row r="130" spans="2:64" s="12" customFormat="1" ht="27" customHeight="1" x14ac:dyDescent="0.25">
      <c r="B130" s="11"/>
      <c r="C130" s="103" t="s">
        <v>167</v>
      </c>
      <c r="D130" s="104"/>
      <c r="E130" s="109" t="s">
        <v>213</v>
      </c>
      <c r="F130" s="110"/>
      <c r="G130" s="74" t="s">
        <v>125</v>
      </c>
      <c r="H130" s="75">
        <v>1</v>
      </c>
      <c r="I130" s="76">
        <v>0</v>
      </c>
      <c r="J130" s="77">
        <f t="shared" si="0"/>
        <v>0</v>
      </c>
      <c r="K130" s="84"/>
      <c r="L130" s="11"/>
      <c r="M130" s="85"/>
      <c r="O130" s="80"/>
      <c r="P130" s="80"/>
      <c r="Q130" s="80"/>
      <c r="R130" s="80"/>
      <c r="S130" s="80"/>
      <c r="AQ130" s="82"/>
      <c r="AS130" s="82"/>
      <c r="AT130" s="82"/>
      <c r="AX130" s="2"/>
      <c r="BD130" s="83"/>
      <c r="BE130" s="83"/>
      <c r="BF130" s="83"/>
      <c r="BG130" s="83"/>
      <c r="BH130" s="83"/>
      <c r="BI130" s="2"/>
      <c r="BJ130" s="83"/>
      <c r="BK130" s="2"/>
      <c r="BL130" s="82"/>
    </row>
    <row r="131" spans="2:64" s="12" customFormat="1" ht="27" customHeight="1" x14ac:dyDescent="0.25">
      <c r="B131" s="11"/>
      <c r="C131" s="103" t="s">
        <v>169</v>
      </c>
      <c r="D131" s="104"/>
      <c r="E131" s="111" t="s">
        <v>214</v>
      </c>
      <c r="F131" s="112"/>
      <c r="G131" s="74" t="s">
        <v>125</v>
      </c>
      <c r="H131" s="75">
        <v>1</v>
      </c>
      <c r="I131" s="76">
        <v>0</v>
      </c>
      <c r="J131" s="77">
        <f t="shared" si="0"/>
        <v>0</v>
      </c>
      <c r="K131" s="84"/>
      <c r="L131" s="11"/>
      <c r="M131" s="85"/>
      <c r="O131" s="80"/>
      <c r="P131" s="80"/>
      <c r="Q131" s="80"/>
      <c r="R131" s="80"/>
      <c r="S131" s="80"/>
      <c r="AQ131" s="82"/>
      <c r="AS131" s="82"/>
      <c r="AT131" s="82"/>
      <c r="AX131" s="2"/>
      <c r="BD131" s="83"/>
      <c r="BE131" s="83"/>
      <c r="BF131" s="83"/>
      <c r="BG131" s="83"/>
      <c r="BH131" s="83"/>
      <c r="BI131" s="2"/>
      <c r="BJ131" s="83"/>
      <c r="BK131" s="2"/>
      <c r="BL131" s="82"/>
    </row>
    <row r="132" spans="2:64" s="12" customFormat="1" ht="27" customHeight="1" x14ac:dyDescent="0.25">
      <c r="B132" s="11"/>
      <c r="C132" s="103" t="s">
        <v>168</v>
      </c>
      <c r="D132" s="104"/>
      <c r="E132" s="109" t="s">
        <v>215</v>
      </c>
      <c r="F132" s="110"/>
      <c r="G132" s="74" t="s">
        <v>125</v>
      </c>
      <c r="H132" s="75">
        <v>1</v>
      </c>
      <c r="I132" s="76">
        <v>0</v>
      </c>
      <c r="J132" s="77">
        <f t="shared" si="0"/>
        <v>0</v>
      </c>
      <c r="K132" s="84"/>
      <c r="L132" s="11"/>
      <c r="M132" s="85"/>
      <c r="O132" s="80"/>
      <c r="P132" s="80"/>
      <c r="Q132" s="80"/>
      <c r="R132" s="80"/>
      <c r="S132" s="80"/>
      <c r="AQ132" s="82"/>
      <c r="AS132" s="82"/>
      <c r="AT132" s="82"/>
      <c r="AX132" s="2"/>
      <c r="BD132" s="83"/>
      <c r="BE132" s="83"/>
      <c r="BF132" s="83"/>
      <c r="BG132" s="83"/>
      <c r="BH132" s="83"/>
      <c r="BI132" s="2"/>
      <c r="BJ132" s="83"/>
      <c r="BK132" s="2"/>
      <c r="BL132" s="82"/>
    </row>
    <row r="133" spans="2:64" s="12" customFormat="1" ht="27" customHeight="1" x14ac:dyDescent="0.25">
      <c r="B133" s="11"/>
      <c r="C133" s="103" t="s">
        <v>175</v>
      </c>
      <c r="D133" s="104"/>
      <c r="E133" s="109" t="s">
        <v>216</v>
      </c>
      <c r="F133" s="110"/>
      <c r="G133" s="74" t="s">
        <v>126</v>
      </c>
      <c r="H133" s="75">
        <v>1</v>
      </c>
      <c r="I133" s="76">
        <v>0</v>
      </c>
      <c r="J133" s="77">
        <f t="shared" si="0"/>
        <v>0</v>
      </c>
      <c r="K133" s="84"/>
      <c r="L133" s="11"/>
      <c r="M133" s="85"/>
      <c r="O133" s="80"/>
      <c r="P133" s="80"/>
      <c r="Q133" s="80"/>
      <c r="R133" s="80"/>
      <c r="S133" s="80"/>
      <c r="AQ133" s="82"/>
      <c r="AS133" s="82"/>
      <c r="AT133" s="82"/>
      <c r="AX133" s="2"/>
      <c r="BD133" s="83"/>
      <c r="BE133" s="83"/>
      <c r="BF133" s="83"/>
      <c r="BG133" s="83"/>
      <c r="BH133" s="83"/>
      <c r="BI133" s="2"/>
      <c r="BJ133" s="83"/>
      <c r="BK133" s="2"/>
      <c r="BL133" s="82"/>
    </row>
    <row r="134" spans="2:64" s="12" customFormat="1" ht="27" customHeight="1" x14ac:dyDescent="0.25">
      <c r="B134" s="11"/>
      <c r="C134" s="105" t="s">
        <v>176</v>
      </c>
      <c r="D134" s="106"/>
      <c r="E134" s="109" t="s">
        <v>217</v>
      </c>
      <c r="F134" s="110"/>
      <c r="G134" s="74" t="s">
        <v>126</v>
      </c>
      <c r="H134" s="75">
        <v>2</v>
      </c>
      <c r="I134" s="76">
        <v>0</v>
      </c>
      <c r="J134" s="77">
        <f t="shared" si="0"/>
        <v>0</v>
      </c>
      <c r="K134" s="84"/>
      <c r="L134" s="11"/>
      <c r="M134" s="85"/>
      <c r="O134" s="80"/>
      <c r="P134" s="80"/>
      <c r="Q134" s="80"/>
      <c r="R134" s="80"/>
      <c r="S134" s="80"/>
      <c r="AQ134" s="82"/>
      <c r="AS134" s="82"/>
      <c r="AT134" s="82"/>
      <c r="AX134" s="2"/>
      <c r="BD134" s="83"/>
      <c r="BE134" s="83"/>
      <c r="BF134" s="83"/>
      <c r="BG134" s="83"/>
      <c r="BH134" s="83"/>
      <c r="BI134" s="2"/>
      <c r="BJ134" s="83"/>
      <c r="BK134" s="2"/>
      <c r="BL134" s="82"/>
    </row>
    <row r="135" spans="2:64" s="12" customFormat="1" ht="27" customHeight="1" x14ac:dyDescent="0.25">
      <c r="B135" s="11"/>
      <c r="C135" s="103" t="s">
        <v>170</v>
      </c>
      <c r="D135" s="104"/>
      <c r="E135" s="109" t="s">
        <v>218</v>
      </c>
      <c r="F135" s="110"/>
      <c r="G135" s="74" t="s">
        <v>126</v>
      </c>
      <c r="H135" s="75">
        <v>3</v>
      </c>
      <c r="I135" s="76">
        <v>0</v>
      </c>
      <c r="J135" s="77">
        <f t="shared" si="0"/>
        <v>0</v>
      </c>
      <c r="K135" s="84"/>
      <c r="L135" s="11"/>
      <c r="M135" s="85"/>
      <c r="O135" s="80"/>
      <c r="P135" s="80"/>
      <c r="Q135" s="80"/>
      <c r="R135" s="80"/>
      <c r="S135" s="80"/>
      <c r="AQ135" s="82"/>
      <c r="AS135" s="82"/>
      <c r="AT135" s="82"/>
      <c r="AX135" s="2"/>
      <c r="BD135" s="83"/>
      <c r="BE135" s="83"/>
      <c r="BF135" s="83"/>
      <c r="BG135" s="83"/>
      <c r="BH135" s="83"/>
      <c r="BI135" s="2"/>
      <c r="BJ135" s="83"/>
      <c r="BK135" s="2"/>
      <c r="BL135" s="82"/>
    </row>
    <row r="136" spans="2:64" s="12" customFormat="1" ht="27" customHeight="1" x14ac:dyDescent="0.25">
      <c r="B136" s="11"/>
      <c r="C136" s="103" t="s">
        <v>171</v>
      </c>
      <c r="D136" s="104"/>
      <c r="E136" s="109" t="s">
        <v>219</v>
      </c>
      <c r="F136" s="110"/>
      <c r="G136" s="74" t="s">
        <v>126</v>
      </c>
      <c r="H136" s="75">
        <v>1</v>
      </c>
      <c r="I136" s="76">
        <v>0</v>
      </c>
      <c r="J136" s="77">
        <f t="shared" si="0"/>
        <v>0</v>
      </c>
      <c r="K136" s="84"/>
      <c r="L136" s="11"/>
      <c r="M136" s="85"/>
      <c r="O136" s="80"/>
      <c r="P136" s="80"/>
      <c r="Q136" s="80"/>
      <c r="R136" s="80"/>
      <c r="S136" s="80"/>
      <c r="AQ136" s="82"/>
      <c r="AS136" s="82"/>
      <c r="AT136" s="82"/>
      <c r="AX136" s="2"/>
      <c r="BD136" s="83"/>
      <c r="BE136" s="83"/>
      <c r="BF136" s="83"/>
      <c r="BG136" s="83"/>
      <c r="BH136" s="83"/>
      <c r="BI136" s="2"/>
      <c r="BJ136" s="83"/>
      <c r="BK136" s="2"/>
      <c r="BL136" s="82"/>
    </row>
    <row r="137" spans="2:64" s="12" customFormat="1" ht="27" customHeight="1" x14ac:dyDescent="0.25">
      <c r="B137" s="11"/>
      <c r="C137" s="103" t="s">
        <v>172</v>
      </c>
      <c r="D137" s="104"/>
      <c r="E137" s="109" t="s">
        <v>220</v>
      </c>
      <c r="F137" s="110"/>
      <c r="G137" s="74" t="s">
        <v>126</v>
      </c>
      <c r="H137" s="75">
        <v>1</v>
      </c>
      <c r="I137" s="76">
        <v>0</v>
      </c>
      <c r="J137" s="77">
        <f t="shared" ref="J137:J138" si="2">H137*I137</f>
        <v>0</v>
      </c>
      <c r="K137" s="84"/>
      <c r="L137" s="11"/>
      <c r="M137" s="85"/>
      <c r="O137" s="80"/>
      <c r="P137" s="80"/>
      <c r="Q137" s="80"/>
      <c r="R137" s="80"/>
      <c r="S137" s="80"/>
      <c r="AQ137" s="82"/>
      <c r="AS137" s="82"/>
      <c r="AT137" s="82"/>
      <c r="AX137" s="2"/>
      <c r="BD137" s="83"/>
      <c r="BE137" s="83"/>
      <c r="BF137" s="83"/>
      <c r="BG137" s="83"/>
      <c r="BH137" s="83"/>
      <c r="BI137" s="2"/>
      <c r="BJ137" s="83"/>
      <c r="BK137" s="2"/>
      <c r="BL137" s="82"/>
    </row>
    <row r="138" spans="2:64" s="12" customFormat="1" ht="27" customHeight="1" x14ac:dyDescent="0.25">
      <c r="B138" s="11"/>
      <c r="C138" s="103" t="s">
        <v>173</v>
      </c>
      <c r="D138" s="104"/>
      <c r="E138" s="109" t="s">
        <v>221</v>
      </c>
      <c r="F138" s="110"/>
      <c r="G138" s="74" t="s">
        <v>126</v>
      </c>
      <c r="H138" s="75">
        <v>3</v>
      </c>
      <c r="I138" s="76">
        <v>0</v>
      </c>
      <c r="J138" s="77">
        <f t="shared" si="2"/>
        <v>0</v>
      </c>
      <c r="K138" s="84"/>
      <c r="L138" s="11"/>
      <c r="M138" s="85"/>
      <c r="O138" s="80"/>
      <c r="P138" s="80"/>
      <c r="Q138" s="80"/>
      <c r="R138" s="80"/>
      <c r="S138" s="80"/>
      <c r="AQ138" s="82"/>
      <c r="AS138" s="82"/>
      <c r="AT138" s="82"/>
      <c r="AX138" s="2"/>
      <c r="BD138" s="83"/>
      <c r="BE138" s="83"/>
      <c r="BF138" s="83"/>
      <c r="BG138" s="83"/>
      <c r="BH138" s="83"/>
      <c r="BI138" s="2"/>
      <c r="BJ138" s="83"/>
      <c r="BK138" s="2"/>
      <c r="BL138" s="82"/>
    </row>
    <row r="139" spans="2:64" s="12" customFormat="1" ht="27" customHeight="1" x14ac:dyDescent="0.25">
      <c r="B139" s="11"/>
      <c r="C139" s="103" t="s">
        <v>174</v>
      </c>
      <c r="D139" s="104"/>
      <c r="E139" s="109" t="s">
        <v>222</v>
      </c>
      <c r="F139" s="110"/>
      <c r="G139" s="74" t="s">
        <v>126</v>
      </c>
      <c r="H139" s="75">
        <v>18</v>
      </c>
      <c r="I139" s="76">
        <v>0</v>
      </c>
      <c r="J139" s="77">
        <f t="shared" ref="J139" si="3">H139*I139</f>
        <v>0</v>
      </c>
      <c r="K139" s="84"/>
      <c r="L139" s="11"/>
      <c r="M139" s="85"/>
      <c r="O139" s="80"/>
      <c r="P139" s="80"/>
      <c r="Q139" s="80"/>
      <c r="R139" s="80"/>
      <c r="S139" s="80"/>
      <c r="AQ139" s="82"/>
      <c r="AS139" s="82"/>
      <c r="AT139" s="82"/>
      <c r="AX139" s="2"/>
      <c r="BD139" s="83"/>
      <c r="BE139" s="83"/>
      <c r="BF139" s="83"/>
      <c r="BG139" s="83"/>
      <c r="BH139" s="83"/>
      <c r="BI139" s="2"/>
      <c r="BJ139" s="83"/>
      <c r="BK139" s="2"/>
      <c r="BL139" s="82"/>
    </row>
    <row r="140" spans="2:64" s="12" customFormat="1" ht="7.15" customHeight="1" x14ac:dyDescent="0.25">
      <c r="B140" s="35"/>
      <c r="C140" s="36"/>
      <c r="D140" s="36"/>
      <c r="E140" s="36"/>
      <c r="F140" s="36"/>
      <c r="G140" s="36"/>
      <c r="H140" s="36"/>
      <c r="I140" s="36"/>
      <c r="J140" s="36"/>
      <c r="K140" s="36"/>
      <c r="L140" s="11"/>
    </row>
  </sheetData>
  <sheetProtection algorithmName="SHA-512" hashValue="m77FcSqwHGRK6a1ldlz6nMrNyEvtO6fvArXKZpcmaYCp47rcNjnfHDBfqwyRumEVSqHf6bz2TFXtvwJy6Kzv9Q==" saltValue="omV7EC0J4Ij2ay+3ZbFBmQ==" spinCount="100000" sheet="1" objects="1" scenarios="1" selectLockedCells="1"/>
  <autoFilter ref="C92:J139">
    <filterColumn colId="0" showButton="0"/>
    <filterColumn colId="2" showButton="0"/>
  </autoFilter>
  <mergeCells count="101">
    <mergeCell ref="E109:F109"/>
    <mergeCell ref="C105:D105"/>
    <mergeCell ref="C106:D106"/>
    <mergeCell ref="E62:H62"/>
    <mergeCell ref="E83:H83"/>
    <mergeCell ref="E85:H85"/>
    <mergeCell ref="E7:H7"/>
    <mergeCell ref="E9:H9"/>
    <mergeCell ref="E27:H27"/>
    <mergeCell ref="E60:H60"/>
    <mergeCell ref="C94:D94"/>
    <mergeCell ref="C92:D92"/>
    <mergeCell ref="E94:F94"/>
    <mergeCell ref="E92:F92"/>
    <mergeCell ref="E139:F139"/>
    <mergeCell ref="E137:F137"/>
    <mergeCell ref="E138:F138"/>
    <mergeCell ref="C95:D95"/>
    <mergeCell ref="C97:D97"/>
    <mergeCell ref="C98:D98"/>
    <mergeCell ref="C100:D100"/>
    <mergeCell ref="C101:D101"/>
    <mergeCell ref="C96:D96"/>
    <mergeCell ref="E111:F111"/>
    <mergeCell ref="E112:F112"/>
    <mergeCell ref="E105:F105"/>
    <mergeCell ref="E106:F106"/>
    <mergeCell ref="E107:F107"/>
    <mergeCell ref="E110:F110"/>
    <mergeCell ref="E95:F95"/>
    <mergeCell ref="E97:F97"/>
    <mergeCell ref="E98:F98"/>
    <mergeCell ref="E100:F100"/>
    <mergeCell ref="E101:F101"/>
    <mergeCell ref="E102:F102"/>
    <mergeCell ref="E103:F103"/>
    <mergeCell ref="E104:F104"/>
    <mergeCell ref="E108:F108"/>
    <mergeCell ref="E136:F136"/>
    <mergeCell ref="E123:F123"/>
    <mergeCell ref="E124:F124"/>
    <mergeCell ref="E125:F125"/>
    <mergeCell ref="E126:F126"/>
    <mergeCell ref="E127:F127"/>
    <mergeCell ref="E133:F133"/>
    <mergeCell ref="E134:F134"/>
    <mergeCell ref="E135:F135"/>
    <mergeCell ref="E128:F128"/>
    <mergeCell ref="E129:F129"/>
    <mergeCell ref="E130:F130"/>
    <mergeCell ref="E131:F131"/>
    <mergeCell ref="E132:F132"/>
    <mergeCell ref="E114:F114"/>
    <mergeCell ref="E115:F115"/>
    <mergeCell ref="E116:F116"/>
    <mergeCell ref="E117:F117"/>
    <mergeCell ref="E118:F118"/>
    <mergeCell ref="E119:F119"/>
    <mergeCell ref="E120:F120"/>
    <mergeCell ref="E121:F121"/>
    <mergeCell ref="E122:F122"/>
    <mergeCell ref="C120:D120"/>
    <mergeCell ref="C121:D121"/>
    <mergeCell ref="C122:D122"/>
    <mergeCell ref="C123:D123"/>
    <mergeCell ref="C111:D111"/>
    <mergeCell ref="C112:D112"/>
    <mergeCell ref="C113:D113"/>
    <mergeCell ref="E96:F96"/>
    <mergeCell ref="C99:D99"/>
    <mergeCell ref="E99:F99"/>
    <mergeCell ref="C114:D114"/>
    <mergeCell ref="C115:D115"/>
    <mergeCell ref="C116:D116"/>
    <mergeCell ref="C117:D117"/>
    <mergeCell ref="C107:D107"/>
    <mergeCell ref="C108:D108"/>
    <mergeCell ref="C102:D102"/>
    <mergeCell ref="C103:D103"/>
    <mergeCell ref="C104:D104"/>
    <mergeCell ref="C109:D109"/>
    <mergeCell ref="C110:D110"/>
    <mergeCell ref="C118:D118"/>
    <mergeCell ref="C119:D119"/>
    <mergeCell ref="E113:F113"/>
    <mergeCell ref="C137:D137"/>
    <mergeCell ref="C138:D138"/>
    <mergeCell ref="C134:D134"/>
    <mergeCell ref="C135:D135"/>
    <mergeCell ref="C136:D136"/>
    <mergeCell ref="C139:D139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</mergeCells>
  <pageMargins left="0.70866141732283472" right="0.70866141732283472" top="0.78740157480314965" bottom="0.78740157480314965" header="0.31496062992125984" footer="0.31496062992125984"/>
  <pageSetup paperSize="9" scale="73" fitToHeight="0" orientation="portrait" r:id="rId1"/>
  <rowBreaks count="1" manualBreakCount="1">
    <brk id="54" max="16383" man="1"/>
  </rowBreaks>
  <ignoredErrors>
    <ignoredError sqref="J1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388FDE36B9B74BA356C05DD16590A1" ma:contentTypeVersion="3" ma:contentTypeDescription="Vytvoří nový dokument" ma:contentTypeScope="" ma:versionID="81aa45096005aa231fd3f81e5597dcff">
  <xsd:schema xmlns:xsd="http://www.w3.org/2001/XMLSchema" xmlns:xs="http://www.w3.org/2001/XMLSchema" xmlns:p="http://schemas.microsoft.com/office/2006/metadata/properties" xmlns:ns2="198fdde3-6b79-4094-a62c-410e75153d53" targetNamespace="http://schemas.microsoft.com/office/2006/metadata/properties" ma:root="true" ma:fieldsID="935ce5015c5477839eaaa630c0cd70c1" ns2:_="">
    <xsd:import namespace="198fdde3-6b79-4094-a62c-410e75153d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8fdde3-6b79-4094-a62c-410e75153d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4FE58E-8F08-44AF-A1C7-D53A28C26A1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626CE56-AE34-4089-9AA0-DDD9F5E45B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C0A49C-313F-4866-8F30-AF76D861DE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8fdde3-6b79-4094-a62c-410e75153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5-Nábytek</vt:lpstr>
      <vt:lpstr>'5-Nábytek'!Oblast_tisku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Hlavatý</dc:creator>
  <cp:lastModifiedBy>Müllerová Zuzana</cp:lastModifiedBy>
  <cp:lastPrinted>2025-04-15T09:07:08Z</cp:lastPrinted>
  <dcterms:created xsi:type="dcterms:W3CDTF">2025-03-05T13:51:16Z</dcterms:created>
  <dcterms:modified xsi:type="dcterms:W3CDTF">2025-06-18T12:13:05Z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0x010100EA388FDE36B9B74BA356C05DD16590A1</vt:lpwstr>
  </property>
</Properties>
</file>